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3275" windowHeight="9660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List1!$A$1:$I$29</definedName>
  </definedNames>
  <calcPr calcId="145621"/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C27" i="1"/>
  <c r="D16" i="1" l="1"/>
  <c r="E16" i="1" s="1"/>
  <c r="D15" i="1"/>
  <c r="E15" i="1" s="1"/>
  <c r="D14" i="1"/>
  <c r="E14" i="1" s="1"/>
  <c r="D13" i="1"/>
  <c r="F13" i="1" s="1"/>
  <c r="H13" i="1" s="1"/>
  <c r="E13" i="1" l="1"/>
  <c r="F16" i="1"/>
  <c r="H16" i="1" s="1"/>
  <c r="F14" i="1"/>
  <c r="H14" i="1" s="1"/>
  <c r="F15" i="1"/>
  <c r="H15" i="1" s="1"/>
  <c r="D12" i="1" l="1"/>
  <c r="C18" i="1" l="1"/>
  <c r="C29" i="1" s="1"/>
  <c r="D10" i="1"/>
  <c r="D11" i="1"/>
  <c r="F11" i="1" s="1"/>
  <c r="H11" i="1" s="1"/>
  <c r="E12" i="1"/>
  <c r="D17" i="1"/>
  <c r="E17" i="1" s="1"/>
  <c r="D9" i="1"/>
  <c r="E9" i="1" s="1"/>
  <c r="E10" i="1" l="1"/>
  <c r="E11" i="1"/>
  <c r="F17" i="1"/>
  <c r="H17" i="1" s="1"/>
  <c r="F12" i="1"/>
  <c r="H12" i="1" s="1"/>
  <c r="F10" i="1"/>
  <c r="F9" i="1"/>
  <c r="H9" i="1" s="1"/>
  <c r="H10" i="1" l="1"/>
  <c r="G18" i="1"/>
  <c r="G29" i="1" s="1"/>
  <c r="D18" i="1"/>
  <c r="D29" i="1" s="1"/>
  <c r="E18" i="1" l="1"/>
  <c r="E29" i="1" s="1"/>
  <c r="H18" i="1"/>
  <c r="H29" i="1" s="1"/>
  <c r="F18" i="1"/>
  <c r="F29" i="1" s="1"/>
</calcChain>
</file>

<file path=xl/sharedStrings.xml><?xml version="1.0" encoding="utf-8"?>
<sst xmlns="http://schemas.openxmlformats.org/spreadsheetml/2006/main" count="61" uniqueCount="41">
  <si>
    <t>Název projektu</t>
  </si>
  <si>
    <t>Usnesení ROK</t>
  </si>
  <si>
    <t>1.</t>
  </si>
  <si>
    <t>2.</t>
  </si>
  <si>
    <t>Č.</t>
  </si>
  <si>
    <t>Celkové náklady projektu</t>
  </si>
  <si>
    <t>Celkové uznatelné náklady</t>
  </si>
  <si>
    <t>Neuznatelné náklady                        (hradí OK)</t>
  </si>
  <si>
    <t>sl. 4 + 7</t>
  </si>
  <si>
    <t>sl. 5 + 6</t>
  </si>
  <si>
    <t>Seznam podaných žádostí o dotaci na projekty spolufinancované z evropských fondů</t>
  </si>
  <si>
    <t>v Kč včetně DPH</t>
  </si>
  <si>
    <t>Celkem</t>
  </si>
  <si>
    <t>3.</t>
  </si>
  <si>
    <t>4.</t>
  </si>
  <si>
    <t>Celkem za projekty</t>
  </si>
  <si>
    <t>sl. 6 + 7</t>
  </si>
  <si>
    <t>Celkové náklady OK</t>
  </si>
  <si>
    <t>5.</t>
  </si>
  <si>
    <r>
      <t xml:space="preserve">A. Projekty podané do Regionálního operačního programu Střední Morava </t>
    </r>
    <r>
      <rPr>
        <sz val="12"/>
        <rFont val="Arial"/>
        <family val="2"/>
        <charset val="238"/>
      </rPr>
      <t>(prioritní osa 1-Doprava, oblast podpory 1.1.1 Silnice II. a III. třídy)</t>
    </r>
  </si>
  <si>
    <t xml:space="preserve">Dotace
70 % </t>
  </si>
  <si>
    <t>Podíl OK
30 %</t>
  </si>
  <si>
    <t>II/150 Dub nad Moravou - hranice okresů PV - rekonstrukce silnice</t>
  </si>
  <si>
    <t>II/570 Hněvotín - rekonstrukce silnice</t>
  </si>
  <si>
    <t>III/36719 Pivín - rekonstrukce silnice</t>
  </si>
  <si>
    <t>III/44029 Drahotuše - průtah</t>
  </si>
  <si>
    <t>III/37354 Holubice - Hrochov</t>
  </si>
  <si>
    <t>III/36630 Přemyslovice (SSOK)</t>
  </si>
  <si>
    <t>Průtah silnice II/150 obcí Protivanov (SSOK)</t>
  </si>
  <si>
    <t>Most ev. č. 448 – 003 za obcí Laškov (SSOK)</t>
  </si>
  <si>
    <t>Most ev. č. 433 – 003 přes ŽT ČD mezi obcemi Výšovice a Němčice nad Hanou (SSOK)</t>
  </si>
  <si>
    <t>UR/16/42/2013</t>
  </si>
  <si>
    <r>
      <t xml:space="preserve">B. Projekt podaný do Operačního programu Lidské zdroje a zaměstnanost </t>
    </r>
    <r>
      <rPr>
        <sz val="12"/>
        <rFont val="Arial"/>
        <family val="2"/>
        <charset val="238"/>
      </rPr>
      <t>(číslo výzvy: C2, "Výzva pro předkládání grantových projektů v rámci oblasti podpory 3.1 - Podpora standardizace orgánů sociálně - právní ochrany")</t>
    </r>
  </si>
  <si>
    <t>Podpora standardizace orgánů sociálně - právní ochrany na Krajském úřadě Olomouckého kraje</t>
  </si>
  <si>
    <t xml:space="preserve">Dotace
100 % </t>
  </si>
  <si>
    <t>Podíl OK
0 %</t>
  </si>
  <si>
    <t>UR/20/68/2013</t>
  </si>
  <si>
    <t>6.</t>
  </si>
  <si>
    <t>7.</t>
  </si>
  <si>
    <t>8.</t>
  </si>
  <si>
    <t>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</si>
</sst>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u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  <xf numFmtId="3" fontId="4" fillId="0" borderId="1" xfId="0" applyNumberFormat="1" applyFont="1" applyFill="1" applyBorder="1" applyAlignment="1">
      <alignment horizontal="right" vertical="center"/>
    </xf>
    <xf numFmtId="3" fontId="4" fillId="0" borderId="12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3" fontId="4" fillId="0" borderId="2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3" fontId="0" fillId="0" borderId="0" xfId="0" applyNumberFormat="1"/>
    <xf numFmtId="0" fontId="1" fillId="5" borderId="6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vertical="center" wrapText="1"/>
    </xf>
    <xf numFmtId="3" fontId="1" fillId="5" borderId="20" xfId="0" applyNumberFormat="1" applyFont="1" applyFill="1" applyBorder="1" applyAlignment="1">
      <alignment vertical="center"/>
    </xf>
    <xf numFmtId="0" fontId="4" fillId="0" borderId="31" xfId="0" applyFont="1" applyFill="1" applyBorder="1" applyAlignment="1">
      <alignment horizontal="left" vertical="center" wrapText="1"/>
    </xf>
    <xf numFmtId="3" fontId="4" fillId="0" borderId="31" xfId="0" applyNumberFormat="1" applyFont="1" applyFill="1" applyBorder="1" applyAlignment="1">
      <alignment horizontal="right" vertical="center"/>
    </xf>
    <xf numFmtId="0" fontId="9" fillId="0" borderId="19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32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3" fontId="4" fillId="0" borderId="26" xfId="0" applyNumberFormat="1" applyFont="1" applyFill="1" applyBorder="1" applyAlignment="1">
      <alignment horizontal="right" vertical="center" wrapText="1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2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3" fontId="12" fillId="6" borderId="2" xfId="0" applyNumberFormat="1" applyFont="1" applyFill="1" applyBorder="1" applyAlignment="1">
      <alignment horizontal="righ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D37"/>
  <sheetViews>
    <sheetView tabSelected="1" showWhiteSpace="0" zoomScaleNormal="100" zoomScaleSheetLayoutView="90" zoomScalePageLayoutView="90" workbookViewId="0">
      <selection activeCell="D40" sqref="D40"/>
    </sheetView>
  </sheetViews>
  <sheetFormatPr defaultRowHeight="12.75" x14ac:dyDescent="0.2"/>
  <cols>
    <col min="1" max="1" width="5.7109375" style="17" customWidth="1"/>
    <col min="2" max="2" width="64.85546875" style="2" customWidth="1"/>
    <col min="3" max="3" width="20.7109375" customWidth="1"/>
    <col min="4" max="4" width="17.7109375" customWidth="1"/>
    <col min="5" max="8" width="17.140625" customWidth="1"/>
    <col min="9" max="9" width="21.42578125" customWidth="1"/>
  </cols>
  <sheetData>
    <row r="1" spans="1:108" ht="28.5" customHeight="1" x14ac:dyDescent="0.25">
      <c r="A1" s="73" t="s">
        <v>10</v>
      </c>
      <c r="B1" s="74"/>
      <c r="C1" s="74"/>
      <c r="D1" s="74"/>
      <c r="E1" s="74"/>
      <c r="F1" s="74"/>
      <c r="G1" s="74"/>
      <c r="H1" s="74"/>
      <c r="I1" s="74"/>
    </row>
    <row r="2" spans="1:108" ht="15.75" customHeight="1" thickBot="1" x14ac:dyDescent="0.25">
      <c r="H2" s="12" t="s">
        <v>11</v>
      </c>
    </row>
    <row r="3" spans="1:108" s="1" customFormat="1" ht="32.65" customHeight="1" x14ac:dyDescent="0.2">
      <c r="A3" s="63" t="s">
        <v>4</v>
      </c>
      <c r="B3" s="65" t="s">
        <v>0</v>
      </c>
      <c r="C3" s="67" t="s">
        <v>5</v>
      </c>
      <c r="D3" s="67" t="s">
        <v>6</v>
      </c>
      <c r="E3" s="67" t="s">
        <v>20</v>
      </c>
      <c r="F3" s="67" t="s">
        <v>21</v>
      </c>
      <c r="G3" s="67" t="s">
        <v>7</v>
      </c>
      <c r="H3" s="67" t="s">
        <v>17</v>
      </c>
      <c r="I3" s="70" t="s">
        <v>1</v>
      </c>
    </row>
    <row r="4" spans="1:108" s="1" customFormat="1" ht="18.600000000000001" customHeight="1" x14ac:dyDescent="0.2">
      <c r="A4" s="64"/>
      <c r="B4" s="66"/>
      <c r="C4" s="68"/>
      <c r="D4" s="68"/>
      <c r="E4" s="68"/>
      <c r="F4" s="68"/>
      <c r="G4" s="68"/>
      <c r="H4" s="68"/>
      <c r="I4" s="71"/>
    </row>
    <row r="5" spans="1:108" s="1" customFormat="1" ht="17.25" customHeight="1" thickBot="1" x14ac:dyDescent="0.25">
      <c r="A5" s="23"/>
      <c r="B5" s="24"/>
      <c r="C5" s="5" t="s">
        <v>8</v>
      </c>
      <c r="D5" s="5" t="s">
        <v>9</v>
      </c>
      <c r="E5" s="69"/>
      <c r="F5" s="69"/>
      <c r="G5" s="69"/>
      <c r="H5" s="5" t="s">
        <v>16</v>
      </c>
      <c r="I5" s="72"/>
    </row>
    <row r="6" spans="1:108" s="1" customFormat="1" ht="21.4" customHeight="1" thickTop="1" x14ac:dyDescent="0.2">
      <c r="A6" s="6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8">
        <v>9</v>
      </c>
    </row>
    <row r="7" spans="1:108" s="4" customFormat="1" ht="15" customHeight="1" thickBot="1" x14ac:dyDescent="0.25">
      <c r="A7" s="54"/>
      <c r="B7" s="55"/>
      <c r="C7" s="55"/>
      <c r="D7" s="55"/>
      <c r="E7" s="55"/>
      <c r="F7" s="55"/>
      <c r="G7" s="55"/>
      <c r="H7" s="55"/>
      <c r="I7" s="56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</row>
    <row r="8" spans="1:108" s="4" customFormat="1" ht="29.25" customHeight="1" thickBot="1" x14ac:dyDescent="0.25">
      <c r="A8" s="57" t="s">
        <v>19</v>
      </c>
      <c r="B8" s="58"/>
      <c r="C8" s="58"/>
      <c r="D8" s="58"/>
      <c r="E8" s="58"/>
      <c r="F8" s="58"/>
      <c r="G8" s="58"/>
      <c r="H8" s="58"/>
      <c r="I8" s="59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</row>
    <row r="9" spans="1:108" s="4" customFormat="1" ht="34.5" customHeight="1" x14ac:dyDescent="0.2">
      <c r="A9" s="10" t="s">
        <v>2</v>
      </c>
      <c r="B9" s="26" t="s">
        <v>22</v>
      </c>
      <c r="C9" s="14">
        <v>78546051.400000006</v>
      </c>
      <c r="D9" s="14">
        <f>C9-G9</f>
        <v>77704151.400000006</v>
      </c>
      <c r="E9" s="14">
        <f>D9*0.7</f>
        <v>54392905.980000004</v>
      </c>
      <c r="F9" s="14">
        <f>D9*0.3</f>
        <v>23311245.420000002</v>
      </c>
      <c r="G9" s="14">
        <v>841900</v>
      </c>
      <c r="H9" s="14">
        <f>F9+G9</f>
        <v>24153145.420000002</v>
      </c>
      <c r="I9" s="36" t="s">
        <v>31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</row>
    <row r="10" spans="1:108" s="4" customFormat="1" ht="24" customHeight="1" x14ac:dyDescent="0.2">
      <c r="A10" s="9" t="s">
        <v>3</v>
      </c>
      <c r="B10" s="28" t="s">
        <v>23</v>
      </c>
      <c r="C10" s="13">
        <v>32998660.510000002</v>
      </c>
      <c r="D10" s="13">
        <f t="shared" ref="D10:D17" si="0">C10-G10</f>
        <v>30155703.850000001</v>
      </c>
      <c r="E10" s="13">
        <f t="shared" ref="E10:E17" si="1">D10*0.7</f>
        <v>21108992.695</v>
      </c>
      <c r="F10" s="13">
        <f t="shared" ref="F10:F17" si="2">D10*0.3</f>
        <v>9046711.1549999993</v>
      </c>
      <c r="G10" s="13">
        <v>2842956.66</v>
      </c>
      <c r="H10" s="13">
        <f t="shared" ref="H10:H17" si="3">F10+G10</f>
        <v>11889667.814999999</v>
      </c>
      <c r="I10" s="37" t="s">
        <v>31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</row>
    <row r="11" spans="1:108" s="4" customFormat="1" ht="27.75" customHeight="1" x14ac:dyDescent="0.2">
      <c r="A11" s="9" t="s">
        <v>13</v>
      </c>
      <c r="B11" s="28" t="s">
        <v>24</v>
      </c>
      <c r="C11" s="13">
        <v>26406031.989999998</v>
      </c>
      <c r="D11" s="13">
        <f t="shared" si="0"/>
        <v>25963996.989999998</v>
      </c>
      <c r="E11" s="13">
        <f t="shared" si="1"/>
        <v>18174797.892999999</v>
      </c>
      <c r="F11" s="13">
        <f t="shared" si="2"/>
        <v>7789199.0969999991</v>
      </c>
      <c r="G11" s="13">
        <v>442035</v>
      </c>
      <c r="H11" s="13">
        <f t="shared" si="3"/>
        <v>8231234.0969999991</v>
      </c>
      <c r="I11" s="37" t="s">
        <v>31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</row>
    <row r="12" spans="1:108" s="4" customFormat="1" ht="24" customHeight="1" x14ac:dyDescent="0.2">
      <c r="A12" s="9" t="s">
        <v>14</v>
      </c>
      <c r="B12" s="28" t="s">
        <v>25</v>
      </c>
      <c r="C12" s="13">
        <v>28868843</v>
      </c>
      <c r="D12" s="13">
        <f t="shared" si="0"/>
        <v>27942933.329999998</v>
      </c>
      <c r="E12" s="13">
        <f t="shared" si="1"/>
        <v>19560053.330999997</v>
      </c>
      <c r="F12" s="13">
        <f t="shared" si="2"/>
        <v>8382879.9989999989</v>
      </c>
      <c r="G12" s="13">
        <v>925909.67</v>
      </c>
      <c r="H12" s="13">
        <f t="shared" si="3"/>
        <v>9308789.6689999998</v>
      </c>
      <c r="I12" s="37" t="s">
        <v>31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</row>
    <row r="13" spans="1:108" s="4" customFormat="1" ht="24" customHeight="1" x14ac:dyDescent="0.2">
      <c r="A13" s="75" t="s">
        <v>18</v>
      </c>
      <c r="B13" s="34" t="s">
        <v>26</v>
      </c>
      <c r="C13" s="35">
        <v>56458176.479999997</v>
      </c>
      <c r="D13" s="35">
        <f t="shared" si="0"/>
        <v>55774638.479999997</v>
      </c>
      <c r="E13" s="35">
        <f t="shared" si="1"/>
        <v>39042246.935999997</v>
      </c>
      <c r="F13" s="35">
        <f t="shared" si="2"/>
        <v>16732391.543999998</v>
      </c>
      <c r="G13" s="35">
        <v>683538</v>
      </c>
      <c r="H13" s="35">
        <f t="shared" si="3"/>
        <v>17415929.544</v>
      </c>
      <c r="I13" s="38" t="s">
        <v>31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</row>
    <row r="14" spans="1:108" s="4" customFormat="1" ht="29.25" customHeight="1" x14ac:dyDescent="0.2">
      <c r="A14" s="75" t="s">
        <v>37</v>
      </c>
      <c r="B14" s="34" t="s">
        <v>30</v>
      </c>
      <c r="C14" s="35">
        <v>25944046.07</v>
      </c>
      <c r="D14" s="35">
        <f t="shared" si="0"/>
        <v>25278546.07</v>
      </c>
      <c r="E14" s="35">
        <f t="shared" si="1"/>
        <v>17694982.248999998</v>
      </c>
      <c r="F14" s="35">
        <f t="shared" si="2"/>
        <v>7583563.8209999995</v>
      </c>
      <c r="G14" s="35">
        <v>665500</v>
      </c>
      <c r="H14" s="35">
        <f t="shared" si="3"/>
        <v>8249063.8209999995</v>
      </c>
      <c r="I14" s="38" t="s">
        <v>31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</row>
    <row r="15" spans="1:108" s="4" customFormat="1" ht="24.75" customHeight="1" x14ac:dyDescent="0.2">
      <c r="A15" s="75" t="s">
        <v>38</v>
      </c>
      <c r="B15" s="34" t="s">
        <v>29</v>
      </c>
      <c r="C15" s="35">
        <v>9788333.5500000007</v>
      </c>
      <c r="D15" s="35">
        <f t="shared" si="0"/>
        <v>9359591.5500000007</v>
      </c>
      <c r="E15" s="35">
        <f t="shared" si="1"/>
        <v>6551714.085</v>
      </c>
      <c r="F15" s="35">
        <f t="shared" si="2"/>
        <v>2807877.4650000003</v>
      </c>
      <c r="G15" s="35">
        <v>428742</v>
      </c>
      <c r="H15" s="35">
        <f t="shared" si="3"/>
        <v>3236619.4650000003</v>
      </c>
      <c r="I15" s="38" t="s">
        <v>31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</row>
    <row r="16" spans="1:108" s="4" customFormat="1" ht="24.75" customHeight="1" x14ac:dyDescent="0.2">
      <c r="A16" s="75" t="s">
        <v>39</v>
      </c>
      <c r="B16" s="34" t="s">
        <v>28</v>
      </c>
      <c r="C16" s="35">
        <v>25099504.120000001</v>
      </c>
      <c r="D16" s="35">
        <f t="shared" si="0"/>
        <v>25099504.120000001</v>
      </c>
      <c r="E16" s="35">
        <f t="shared" si="1"/>
        <v>17569652.884</v>
      </c>
      <c r="F16" s="35">
        <f t="shared" si="2"/>
        <v>7529851.2360000005</v>
      </c>
      <c r="G16" s="35">
        <v>0</v>
      </c>
      <c r="H16" s="35">
        <f t="shared" si="3"/>
        <v>7529851.2360000005</v>
      </c>
      <c r="I16" s="38" t="s">
        <v>31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</row>
    <row r="17" spans="1:108" s="4" customFormat="1" ht="30" customHeight="1" thickBot="1" x14ac:dyDescent="0.25">
      <c r="A17" s="76" t="s">
        <v>40</v>
      </c>
      <c r="B17" s="25" t="s">
        <v>27</v>
      </c>
      <c r="C17" s="27">
        <v>41637937.299999997</v>
      </c>
      <c r="D17" s="27">
        <f t="shared" si="0"/>
        <v>41637937.299999997</v>
      </c>
      <c r="E17" s="27">
        <f t="shared" si="1"/>
        <v>29146556.109999996</v>
      </c>
      <c r="F17" s="27">
        <f t="shared" si="2"/>
        <v>12491381.189999999</v>
      </c>
      <c r="G17" s="43">
        <v>0</v>
      </c>
      <c r="H17" s="27">
        <f t="shared" si="3"/>
        <v>12491381.189999999</v>
      </c>
      <c r="I17" s="39" t="s">
        <v>31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</row>
    <row r="18" spans="1:108" s="4" customFormat="1" ht="24" customHeight="1" thickBot="1" x14ac:dyDescent="0.25">
      <c r="A18" s="31"/>
      <c r="B18" s="32" t="s">
        <v>12</v>
      </c>
      <c r="C18" s="33">
        <f>SUM(C9:C17)</f>
        <v>325747584.42000002</v>
      </c>
      <c r="D18" s="33">
        <f>SUM(D9:D17)</f>
        <v>318917003.08999997</v>
      </c>
      <c r="E18" s="33">
        <f>SUM(E9:E17)</f>
        <v>223241902.16299999</v>
      </c>
      <c r="F18" s="33">
        <f>SUM(F9:F17)</f>
        <v>95675100.927000001</v>
      </c>
      <c r="G18" s="33">
        <f>SUM(G9:G17)</f>
        <v>6830581.3300000001</v>
      </c>
      <c r="H18" s="33">
        <f>SUM(H9:H17)</f>
        <v>102505682.257</v>
      </c>
      <c r="I18" s="3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</row>
    <row r="19" spans="1:108" s="51" customFormat="1" ht="15" customHeight="1" thickBot="1" x14ac:dyDescent="0.25">
      <c r="A19" s="52"/>
      <c r="B19" s="52"/>
      <c r="C19" s="53"/>
      <c r="D19" s="53"/>
      <c r="E19" s="53"/>
      <c r="F19" s="53"/>
      <c r="G19" s="53"/>
      <c r="H19" s="53"/>
      <c r="I19" s="52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</row>
    <row r="20" spans="1:108" s="4" customFormat="1" ht="19.7" customHeight="1" x14ac:dyDescent="0.2">
      <c r="A20" s="63" t="s">
        <v>4</v>
      </c>
      <c r="B20" s="65" t="s">
        <v>0</v>
      </c>
      <c r="C20" s="67" t="s">
        <v>5</v>
      </c>
      <c r="D20" s="67" t="s">
        <v>6</v>
      </c>
      <c r="E20" s="67" t="s">
        <v>34</v>
      </c>
      <c r="F20" s="67" t="s">
        <v>35</v>
      </c>
      <c r="G20" s="67" t="s">
        <v>7</v>
      </c>
      <c r="H20" s="67" t="s">
        <v>17</v>
      </c>
      <c r="I20" s="70" t="s">
        <v>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</row>
    <row r="21" spans="1:108" s="4" customFormat="1" ht="24.75" customHeight="1" x14ac:dyDescent="0.2">
      <c r="A21" s="64"/>
      <c r="B21" s="66"/>
      <c r="C21" s="68"/>
      <c r="D21" s="68"/>
      <c r="E21" s="68"/>
      <c r="F21" s="68"/>
      <c r="G21" s="68"/>
      <c r="H21" s="68"/>
      <c r="I21" s="7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</row>
    <row r="22" spans="1:108" s="4" customFormat="1" ht="20.25" customHeight="1" thickBot="1" x14ac:dyDescent="0.25">
      <c r="A22" s="42"/>
      <c r="B22" s="40"/>
      <c r="C22" s="5" t="s">
        <v>8</v>
      </c>
      <c r="D22" s="5" t="s">
        <v>9</v>
      </c>
      <c r="E22" s="69"/>
      <c r="F22" s="69"/>
      <c r="G22" s="69"/>
      <c r="H22" s="5" t="s">
        <v>16</v>
      </c>
      <c r="I22" s="72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</row>
    <row r="23" spans="1:108" s="4" customFormat="1" ht="19.7" customHeight="1" thickTop="1" x14ac:dyDescent="0.2">
      <c r="A23" s="44">
        <v>1</v>
      </c>
      <c r="B23" s="45">
        <v>2</v>
      </c>
      <c r="C23" s="45">
        <v>3</v>
      </c>
      <c r="D23" s="45">
        <v>4</v>
      </c>
      <c r="E23" s="45">
        <v>5</v>
      </c>
      <c r="F23" s="45">
        <v>6</v>
      </c>
      <c r="G23" s="45">
        <v>7</v>
      </c>
      <c r="H23" s="45">
        <v>8</v>
      </c>
      <c r="I23" s="46">
        <v>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</row>
    <row r="24" spans="1:108" s="4" customFormat="1" ht="16.5" customHeight="1" thickBot="1" x14ac:dyDescent="0.25">
      <c r="A24" s="47"/>
      <c r="B24" s="48"/>
      <c r="C24" s="48"/>
      <c r="D24" s="48"/>
      <c r="E24" s="48"/>
      <c r="F24" s="48"/>
      <c r="G24" s="48"/>
      <c r="H24" s="48"/>
      <c r="I24" s="4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</row>
    <row r="25" spans="1:108" s="4" customFormat="1" ht="32.25" customHeight="1" thickBot="1" x14ac:dyDescent="0.25">
      <c r="A25" s="60" t="s">
        <v>32</v>
      </c>
      <c r="B25" s="61"/>
      <c r="C25" s="61"/>
      <c r="D25" s="61"/>
      <c r="E25" s="61"/>
      <c r="F25" s="61"/>
      <c r="G25" s="61"/>
      <c r="H25" s="61"/>
      <c r="I25" s="6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</row>
    <row r="26" spans="1:108" s="4" customFormat="1" ht="37.5" customHeight="1" thickBot="1" x14ac:dyDescent="0.25">
      <c r="A26" s="10" t="s">
        <v>2</v>
      </c>
      <c r="B26" s="26" t="s">
        <v>33</v>
      </c>
      <c r="C26" s="14">
        <v>1551672</v>
      </c>
      <c r="D26" s="14">
        <v>1551672</v>
      </c>
      <c r="E26" s="14">
        <v>1551672</v>
      </c>
      <c r="F26" s="14">
        <v>0</v>
      </c>
      <c r="G26" s="14">
        <v>0</v>
      </c>
      <c r="H26" s="14">
        <v>0</v>
      </c>
      <c r="I26" s="39" t="s">
        <v>36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</row>
    <row r="27" spans="1:108" s="4" customFormat="1" ht="25.5" customHeight="1" thickBot="1" x14ac:dyDescent="0.25">
      <c r="A27" s="31"/>
      <c r="B27" s="32" t="s">
        <v>12</v>
      </c>
      <c r="C27" s="33">
        <f t="shared" ref="C27:H27" si="4">C26</f>
        <v>1551672</v>
      </c>
      <c r="D27" s="33">
        <f t="shared" si="4"/>
        <v>1551672</v>
      </c>
      <c r="E27" s="33">
        <f t="shared" si="4"/>
        <v>1551672</v>
      </c>
      <c r="F27" s="33">
        <f t="shared" si="4"/>
        <v>0</v>
      </c>
      <c r="G27" s="33">
        <f t="shared" si="4"/>
        <v>0</v>
      </c>
      <c r="H27" s="33">
        <f t="shared" si="4"/>
        <v>0</v>
      </c>
      <c r="I27" s="30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08" s="4" customFormat="1" ht="19.7" customHeight="1" thickBot="1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</row>
    <row r="29" spans="1:108" s="16" customFormat="1" ht="27.75" customHeight="1" thickBot="1" x14ac:dyDescent="0.25">
      <c r="A29" s="18"/>
      <c r="B29" s="15" t="s">
        <v>15</v>
      </c>
      <c r="C29" s="77">
        <f>C18+C27</f>
        <v>327299256.42000002</v>
      </c>
      <c r="D29" s="77">
        <f>D18+D27</f>
        <v>320468675.08999997</v>
      </c>
      <c r="E29" s="77">
        <f>E18+E27</f>
        <v>224793574.16299999</v>
      </c>
      <c r="F29" s="77">
        <f>F18+F27</f>
        <v>95675100.927000001</v>
      </c>
      <c r="G29" s="77">
        <f>G18+G27</f>
        <v>6830581.3300000001</v>
      </c>
      <c r="H29" s="77">
        <f>H18+H27</f>
        <v>102505682.257</v>
      </c>
      <c r="I29" s="30"/>
    </row>
    <row r="30" spans="1:108" x14ac:dyDescent="0.2">
      <c r="D30" s="29"/>
    </row>
    <row r="31" spans="1:108" x14ac:dyDescent="0.2">
      <c r="D31" s="29"/>
    </row>
    <row r="33" spans="1:9" x14ac:dyDescent="0.2">
      <c r="D33" s="29"/>
    </row>
    <row r="35" spans="1:9" x14ac:dyDescent="0.2">
      <c r="A35" s="19"/>
      <c r="B35" s="22"/>
      <c r="I35" s="11"/>
    </row>
    <row r="36" spans="1:9" x14ac:dyDescent="0.2">
      <c r="A36" s="21"/>
      <c r="B36" s="21"/>
      <c r="G36" s="29"/>
    </row>
    <row r="37" spans="1:9" x14ac:dyDescent="0.2">
      <c r="A37" s="20"/>
      <c r="B37" s="21"/>
    </row>
  </sheetData>
  <mergeCells count="22">
    <mergeCell ref="A1:I1"/>
    <mergeCell ref="B3:B4"/>
    <mergeCell ref="C3:C4"/>
    <mergeCell ref="D3:D4"/>
    <mergeCell ref="G3:G5"/>
    <mergeCell ref="I3:I5"/>
    <mergeCell ref="E3:E5"/>
    <mergeCell ref="F3:F5"/>
    <mergeCell ref="H3:H4"/>
    <mergeCell ref="A3:A4"/>
    <mergeCell ref="A7:I7"/>
    <mergeCell ref="A8:I8"/>
    <mergeCell ref="A25:I25"/>
    <mergeCell ref="A20:A21"/>
    <mergeCell ref="B20:B21"/>
    <mergeCell ref="C20:C21"/>
    <mergeCell ref="D20:D21"/>
    <mergeCell ref="E20:E22"/>
    <mergeCell ref="F20:F22"/>
    <mergeCell ref="G20:G22"/>
    <mergeCell ref="H20:H21"/>
    <mergeCell ref="I20:I2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67" firstPageNumber="3" fitToHeight="0" orientation="landscape" useFirstPageNumber="1" r:id="rId1"/>
  <headerFooter scaleWithDoc="0" alignWithMargins="0">
    <oddHeader>&amp;LPříloha č.1</oddHeader>
    <oddFooter>&amp;L&amp;"Arial,Kurzíva"Zastupitelstvo Olomouckého kraje 27. 9. 2013
29. Projekty Olomouckého kraje spolufinancované z EF předkládané ke schválení financování
Příloha č. 1 Seznam podaných žádostí o dotaci&amp;R&amp;"Arial,Kurzíva"Strana 3 (celkem 3)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Dresslerová Veronika</cp:lastModifiedBy>
  <cp:lastPrinted>2013-09-05T14:28:58Z</cp:lastPrinted>
  <dcterms:created xsi:type="dcterms:W3CDTF">2010-05-05T13:52:59Z</dcterms:created>
  <dcterms:modified xsi:type="dcterms:W3CDTF">2013-10-08T08:11:54Z</dcterms:modified>
</cp:coreProperties>
</file>