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30" tabRatio="862" activeTab="0"/>
  </bookViews>
  <sheets>
    <sheet name="Souhrn" sheetId="1" r:id="rId1"/>
    <sheet name="školství - I a O nad 500" sheetId="2" r:id="rId2"/>
    <sheet name="školství - I a O do 500" sheetId="3" r:id="rId3"/>
    <sheet name="školství - nákupy do 200" sheetId="4" r:id="rId4"/>
    <sheet name="školství - nákupy nad 200" sheetId="5" r:id="rId5"/>
    <sheet name="sociální - I a O nad 500" sheetId="6" r:id="rId6"/>
    <sheet name="sociální - I a O do 500" sheetId="7" r:id="rId7"/>
    <sheet name="sociální - nákupy do 200" sheetId="8" r:id="rId8"/>
    <sheet name="sociální - nákupy nad 200" sheetId="9" r:id="rId9"/>
    <sheet name="Doprava - ORJ 17" sheetId="10" r:id="rId10"/>
    <sheet name="Doprava - SSOK" sheetId="11" r:id="rId11"/>
    <sheet name="Doprava SSOK SFDI" sheetId="12" r:id="rId12"/>
    <sheet name="Kultura - I a O nad 500" sheetId="13" r:id="rId13"/>
    <sheet name="Kultura - I a O do 500" sheetId="14" r:id="rId14"/>
    <sheet name="Kultura - nákupy do 200" sheetId="15" r:id="rId15"/>
    <sheet name="Kultura - nákupy nad 200" sheetId="16" r:id="rId16"/>
    <sheet name="zdravotnictví - I a O nad 500" sheetId="17" r:id="rId17"/>
    <sheet name="zdravotnictví - I a O do 500" sheetId="18" r:id="rId18"/>
    <sheet name="zdravotnictví - nákupy do 200" sheetId="19" r:id="rId19"/>
    <sheet name="zdravotnictví - nákupy nad 200" sheetId="20" r:id="rId20"/>
    <sheet name="zdravotnictví - SMN" sheetId="21" r:id="rId21"/>
    <sheet name="OKŘ" sheetId="22" r:id="rId22"/>
    <sheet name="OTH" sheetId="23" r:id="rId23"/>
    <sheet name="Zastupitelé" sheetId="24" r:id="rId24"/>
  </sheets>
  <definedNames>
    <definedName name="_xlnm._FilterDatabase" localSheetId="1" hidden="1">'školství - I a O nad 500'!$A$5:$U$43</definedName>
    <definedName name="_xlnm.Print_Titles" localSheetId="13">'Kultura - I a O do 500'!$4:$7</definedName>
    <definedName name="_xlnm.Print_Titles" localSheetId="12">'Kultura - I a O nad 500'!$4:$8</definedName>
    <definedName name="_xlnm.Print_Titles" localSheetId="14">'Kultura - nákupy do 200'!$3:$6</definedName>
    <definedName name="_xlnm.Print_Titles" localSheetId="15">'Kultura - nákupy nad 200'!$4:$7</definedName>
    <definedName name="_xlnm.Print_Titles" localSheetId="6">'sociální - I a O do 500'!$1:$6</definedName>
    <definedName name="_xlnm.Print_Titles" localSheetId="5">'sociální - I a O nad 500'!$1:$6</definedName>
    <definedName name="_xlnm.Print_Titles" localSheetId="7">'sociální - nákupy do 200'!$3:$6</definedName>
    <definedName name="_xlnm.Print_Titles" localSheetId="8">'sociální - nákupy nad 200'!$3:$6</definedName>
    <definedName name="_xlnm.Print_Titles" localSheetId="2">'školství - I a O do 500'!$1:$6</definedName>
    <definedName name="_xlnm.Print_Titles" localSheetId="1">'školství - I a O nad 500'!$1:$6</definedName>
    <definedName name="_xlnm.Print_Titles" localSheetId="3">'školství - nákupy do 200'!$1:$6</definedName>
    <definedName name="_xlnm.Print_Titles" localSheetId="4">'školství - nákupy nad 200'!$1:$4</definedName>
    <definedName name="_xlnm.Print_Titles" localSheetId="17">'zdravotnictví - I a O do 500'!$4:$7</definedName>
    <definedName name="_xlnm.Print_Titles" localSheetId="16">'zdravotnictví - I a O nad 500'!$4:$7</definedName>
    <definedName name="_xlnm.Print_Titles" localSheetId="18">'zdravotnictví - nákupy do 200'!$3:$6</definedName>
    <definedName name="_xlnm.Print_Titles" localSheetId="19">'zdravotnictví - nákupy nad 200'!$3:$6</definedName>
    <definedName name="_xlnm.Print_Titles" localSheetId="20">'zdravotnictví - SMN'!$4:$7</definedName>
    <definedName name="_xlnm.Print_Area" localSheetId="9">'Doprava - ORJ 17'!$A$1:$R$16</definedName>
    <definedName name="_xlnm.Print_Area" localSheetId="10">'Doprava - SSOK'!$A$1:$R$33</definedName>
    <definedName name="_xlnm.Print_Area" localSheetId="11">'Doprava SSOK SFDI'!$A$1:$T$22</definedName>
    <definedName name="_xlnm.Print_Area" localSheetId="13">'Kultura - I a O do 500'!$A$1:$T$12</definedName>
    <definedName name="_xlnm.Print_Area" localSheetId="12">'Kultura - I a O nad 500'!$A$1:$T$17</definedName>
    <definedName name="_xlnm.Print_Area" localSheetId="14">'Kultura - nákupy do 200'!$A$1:$T$14</definedName>
    <definedName name="_xlnm.Print_Area" localSheetId="15">'Kultura - nákupy nad 200'!$A$1:$T$18</definedName>
    <definedName name="_xlnm.Print_Area" localSheetId="21">'OKŘ'!$A$1:$Q$22</definedName>
    <definedName name="_xlnm.Print_Area" localSheetId="22">'OTH'!$A$1:$R$10</definedName>
    <definedName name="_xlnm.Print_Area" localSheetId="6">'sociální - I a O do 500'!$A$1:$T$60</definedName>
    <definedName name="_xlnm.Print_Area" localSheetId="5">'sociální - I a O nad 500'!$A$1:$T$24</definedName>
    <definedName name="_xlnm.Print_Area" localSheetId="7">'sociální - nákupy do 200'!$A$1:$T$21</definedName>
    <definedName name="_xlnm.Print_Area" localSheetId="8">'sociální - nákupy nad 200'!$A$1:$T$26</definedName>
    <definedName name="_xlnm.Print_Area" localSheetId="2">'školství - I a O do 500'!$A$1:$T$28</definedName>
    <definedName name="_xlnm.Print_Area" localSheetId="1">'školství - I a O nad 500'!$A$1:$T$44</definedName>
    <definedName name="_xlnm.Print_Area" localSheetId="3">'školství - nákupy do 200'!$A$1:$T$12</definedName>
    <definedName name="_xlnm.Print_Area" localSheetId="4">'školství - nákupy nad 200'!$A$1:$T$13</definedName>
    <definedName name="_xlnm.Print_Area" localSheetId="23">'Zastupitelé'!$A$1:$R$10</definedName>
    <definedName name="_xlnm.Print_Area" localSheetId="17">'zdravotnictví - I a O do 500'!$A$1:$T$12</definedName>
    <definedName name="_xlnm.Print_Area" localSheetId="16">'zdravotnictví - I a O nad 500'!$A$1:$T$15</definedName>
    <definedName name="_xlnm.Print_Area" localSheetId="18">'zdravotnictví - nákupy do 200'!$A$1:$T$20</definedName>
    <definedName name="_xlnm.Print_Area" localSheetId="19">'zdravotnictví - nákupy nad 200'!$A$1:$T$12</definedName>
    <definedName name="_xlnm.Print_Area" localSheetId="20">'zdravotnictví - SMN'!$A$1:$R$9</definedName>
  </definedNames>
  <calcPr fullCalcOnLoad="1"/>
</workbook>
</file>

<file path=xl/sharedStrings.xml><?xml version="1.0" encoding="utf-8"?>
<sst xmlns="http://schemas.openxmlformats.org/spreadsheetml/2006/main" count="2381" uniqueCount="840">
  <si>
    <t xml:space="preserve">Pracoviště historie spravuje mezi sbírk. předměty řadu skleněných či filmových negativů, jejichž životnost je omezena. K archivaci se využívá speciálně upravený skenner s podporou TMA=transparentní media adaptér. Skenner dokáže sejmout obrazovou předlohu do velikosti A3, což je při dokumentaci či větších fotografií příp. kreseb, nezbytné.
</t>
  </si>
  <si>
    <t>Navrhovaná koupě nového služebního osobního automobilu varianta kombi má zajistit bezpečný a finančně méně nákladný provoz. Vzhledem k lokalitě muzea v horách je nutná koupě tzv. čtyřkolky 4 x 4, preferovaná varianta Škoda Octavia Combi, předpokládaná cena do 600 000 Kč.  Automobil slouží k zajištění hlavní činnosti muzea, resp. jeho několika zařízení - Vodní tvrz, Muzeum V. Priessnitze, Javorník a pracoviště Tovární. Organizace navlastní jiný automobil ke své činnosti.</t>
  </si>
  <si>
    <t>Okr.</t>
  </si>
  <si>
    <t>Název PO OK</t>
  </si>
  <si>
    <t>Název akce</t>
  </si>
  <si>
    <t>Popis akce</t>
  </si>
  <si>
    <t>I/O</t>
  </si>
  <si>
    <t>Stávající dokumentace</t>
  </si>
  <si>
    <t xml:space="preserve">Celkové náklady (včetně DPH)  </t>
  </si>
  <si>
    <t>Termín realizace</t>
  </si>
  <si>
    <t>Fond investic</t>
  </si>
  <si>
    <t>Fond rezervní</t>
  </si>
  <si>
    <t>OK</t>
  </si>
  <si>
    <t>Jiné zdroje (viz poznámka)*</t>
  </si>
  <si>
    <t>Poznámka*</t>
  </si>
  <si>
    <t>JE</t>
  </si>
  <si>
    <t>Vlastivědné muzeum Jesenicka, příspěvková organizace</t>
  </si>
  <si>
    <t>O</t>
  </si>
  <si>
    <t>Ne</t>
  </si>
  <si>
    <t>0</t>
  </si>
  <si>
    <t>PR</t>
  </si>
  <si>
    <t>Muzeum Komenského v Přerově, příspěvková organizace</t>
  </si>
  <si>
    <t>Výměna oken do náměstí domu Horní náměstí č.p. 35, Přerov</t>
  </si>
  <si>
    <t>Stávající okna budou vyměněna za nová.</t>
  </si>
  <si>
    <t>Stavební úpravy a zateplení budovy ORNIS</t>
  </si>
  <si>
    <t xml:space="preserve">Zpracování projektové dokumentace na výměnu oken a dveří, zateplení budovy, výměnu elektroinstalace, vodoinstalace, kanaluzace, topení  a slaboproudu, stavební úpravy sociálního zařízení.
</t>
  </si>
  <si>
    <t>I</t>
  </si>
  <si>
    <t>OL</t>
  </si>
  <si>
    <t>Vlastivědné muzeum v Olomouci</t>
  </si>
  <si>
    <t xml:space="preserve">Počítač HP Z230, pracovní stanice - Intel Xeon E3 1231 v3 pro sekretariát ředitele </t>
  </si>
  <si>
    <t xml:space="preserve">Počítač na sekretariátu ředitele je zastaralý, pomalý a má nedostatečnou pamět . Nevyhovuje potřebám sekretariátu ředitele, a proto je nutný nákup počítače s velkou pamětí a rychlým procesorem.
</t>
  </si>
  <si>
    <t>Digitální zrcadlovka Canon EOS 70D (set)</t>
  </si>
  <si>
    <t xml:space="preserve">Stávající fotografické vybavení postrádá odpovídající rozlišení i doplňky nutné k odpovídající fotodokumentaci probíhajících či připravovaných akcí.
</t>
  </si>
  <si>
    <t>Skenner k archivaci skleněných či filmových negativů</t>
  </si>
  <si>
    <t>Odvlhčovač pro depozitář historie č. 1 ve Vodní tvrzi, priorita z depozitářů VMJ č. 1</t>
  </si>
  <si>
    <t xml:space="preserve">V tomto depozitáři je trvale zvýšená relativní vzdušná vlhkost, kterou lzedostupnými možnostmi korigovat jen mírně. Vzhledem k rozlehlosti místnosti je nákup průmyslového odvlhčovače se vzdušným průtokem 1000m3/h nutností.
</t>
  </si>
  <si>
    <t>Regály k uložení obrazů a map Vodní tvrz</t>
  </si>
  <si>
    <t xml:space="preserve">Regály do depozitáře historie k uložení historických map a obrazů 20 ks.
</t>
  </si>
  <si>
    <t>SU</t>
  </si>
  <si>
    <t>Vlastivědné muzeum v Šumperku, příspěvková organizace</t>
  </si>
  <si>
    <t>Ano</t>
  </si>
  <si>
    <t>Osobní automobil</t>
  </si>
  <si>
    <t>Archeologické centrum Olomouc, příspěvková organizace</t>
  </si>
  <si>
    <t>Osobní automobil 4x4</t>
  </si>
  <si>
    <t>Pořízení  automobilu SUV s pohonem 4x4 jako výměnu za stávající dosluhující terénní automobil.</t>
  </si>
  <si>
    <t xml:space="preserve">Jedná se o náhradu za os. vozidlo Renault combi (rok výroby 1999), u něhož už není rentabilní vynakládat finanční prostředky za opravy (pro potřebu technické způsobilosti k jízdám). </t>
  </si>
  <si>
    <t>Didaktické expozice přírody II. etapa</t>
  </si>
  <si>
    <t>Jedná se o pokračování, investici rozpracovanou, která je z důvodu finanční náročnosti rozdělena na etapy. V r. 2016 je realizován projekt (v rámci inv.žádanky č. 2015/00632), pro rok 2017 plánujeme realizaci (II.etapa)</t>
  </si>
  <si>
    <t>Sanace zdiva okružní hradby na hradě Helfštýně 4 . etapa</t>
  </si>
  <si>
    <t xml:space="preserve">Přezdění koruny hradby a přespárování zdiva hradby v celé ploše.
</t>
  </si>
  <si>
    <t>Vědecká knihovna v Olomouci</t>
  </si>
  <si>
    <t>Výměna nákladního výtahu</t>
  </si>
  <si>
    <t>výměna nákladního výtahu v objektu Bezručova 2</t>
  </si>
  <si>
    <t>Realizace rekonstrukce stálé expozice Vincenze Priessnitze v jeho rodném domě</t>
  </si>
  <si>
    <t xml:space="preserve">ABL zemědělská expoz. III.etapa </t>
  </si>
  <si>
    <t xml:space="preserve">III. etapa - stavební práce + terénní úpravy (rekonstrukce starého objektu).
Navazuje na inv. ž. č. 2015/00597 
</t>
  </si>
  <si>
    <t>Domov Sněženka Jeseník, příspěvková organizace</t>
  </si>
  <si>
    <t>Projektová dokumentace na rekonstrukci schodišťových věží</t>
  </si>
  <si>
    <t xml:space="preserve">Zpracování projektové dokumentace. Schodišťové věže jsou prosklené. Skleněné tabule jsou uvolněné, popraskané. Hrozí nebezpečí úrazu. Opravě musí předcházet zpracování projektové dokumentace - nutnost posouzení statika a projednání HZS. Cena je určena odhadem.
</t>
  </si>
  <si>
    <t>Projektová dokumentace na rekonstrukci stávající vzduchotechniky</t>
  </si>
  <si>
    <t xml:space="preserve">Zpracování projektové dokumentace na novou vzduchotechniku v kuchyni a prádelně.  Současná vzduchotechnika nevyhovuje dnešním platným předpisům. Je částečně nefunkční, těžko dostupné náhradní díly. Cena je určena odhadem.
</t>
  </si>
  <si>
    <t>Domov seniorů POHODA Chválkovice, příspěvková organizace</t>
  </si>
  <si>
    <t>Altán</t>
  </si>
  <si>
    <t>Nákup altánu pro klienty pavilonu B.</t>
  </si>
  <si>
    <t>Vincentinum - poskytovatel sociálních služeb Šternberk, příspěvková organizace</t>
  </si>
  <si>
    <t>Pergola</t>
  </si>
  <si>
    <t xml:space="preserve">Instalace pergoly na venkovní vydlážděnou plochu v prostoru mezi novostavbami na ulici Opavská a zajištění ochrany před povětrnostními vlivy (slunce, déšť) při využití uvedeného prostoru (volnočasové aktivity, terapie ap.).
</t>
  </si>
  <si>
    <t>Středisko sociální prevence Olomouc, příspěvková organizace</t>
  </si>
  <si>
    <t>Řešení nevhodných klimatických podmínek</t>
  </si>
  <si>
    <t>Pořízení klimatizačních jednotek a venkovních žaluzií do kanceláří v 1.-4.NP.</t>
  </si>
  <si>
    <t xml:space="preserve">Zateplení stropů </t>
  </si>
  <si>
    <t xml:space="preserve">Zateplení stropů v 1.P.P.  - přilepení tepelně izolačních desek EPS (fasádní polystyren), stěrka, nátěr.
</t>
  </si>
  <si>
    <t>PV</t>
  </si>
  <si>
    <t>Centrum sociálních služeb Prostějov, p.o.</t>
  </si>
  <si>
    <t>Oprava střech SO-12 a SO-10</t>
  </si>
  <si>
    <t xml:space="preserve">Jedná se o skladové prostory a budovu sloužící provoznímu úseku. Je třeba zajistit opravy střech, aby budovy byly plně funkční a nedošlo ke znehodnocení strojního vybavení a uloženého materiálu.
</t>
  </si>
  <si>
    <t>Výměna oken a vstupních dveří SO-19</t>
  </si>
  <si>
    <t xml:space="preserve">Budova SO-19 je budovou technického zázemí. Je nutné ji postupně zrekonstruovat. Nezbytná je však výměna oken a vstupních dveří, které jsou v dezolátním stavu.
</t>
  </si>
  <si>
    <t>Závlahy SO-14</t>
  </si>
  <si>
    <t xml:space="preserve">Je třeba zajistit udržitelnost projektu revitalizace areálu a následně zachování zeleně která byla vysazena v rámci projektu revitalizace areálu CSSP.
</t>
  </si>
  <si>
    <t>Domov Na zámečku Rokytnice, příspěvková organizace</t>
  </si>
  <si>
    <t>Rekonstrukce sociálního zařízení - jižní křídlo přízemí budovy zámku</t>
  </si>
  <si>
    <t xml:space="preserve">Rekonstrukce sociálního zařízení pro klienty - rekonstrukcí dojde ke změně dispozičního řešení tak, aby byla zajištěna bezbariérovost pro imobilní klienty. 
</t>
  </si>
  <si>
    <t>Klíč - centrum sociálních služeb, příspěvková organizace</t>
  </si>
  <si>
    <t>Instalace zastřešeného stojanu na jízdní kola klientů a zaměstnanců</t>
  </si>
  <si>
    <t>Vydláždění plochy zámkovou dlažbou, výroba a instalace kovového přístřešku a jeho zastřešení polykarbonátem. Výroba a instalace stojanů pro kola s uzamykacím systémem.</t>
  </si>
  <si>
    <t>Oprava nábytku v bytových jednotkách chráněného bydlení Domov</t>
  </si>
  <si>
    <t>Oprava kuchyňských linek a postelí v bytových jednotkách klientů chráněného bydlení Domov.</t>
  </si>
  <si>
    <t>Výměna podlahové krytiny</t>
  </si>
  <si>
    <t xml:space="preserve">Výměna odžité podlahové krytiny za marmoleum. </t>
  </si>
  <si>
    <t>Domov seniorů Prostějov, příspěvková organizace</t>
  </si>
  <si>
    <t>Universální kuchyňský robot SP 60 Spar s příslušenstvím</t>
  </si>
  <si>
    <t>Nákup nového spotřebiče, výměna za starý spotřebič za hranicí životnosti. Žádme o poskytnutí protředků z OK na tento spotřebič</t>
  </si>
  <si>
    <t>Domov pro seniory Tovačov, příspěvková organizace</t>
  </si>
  <si>
    <t>Rekonstrukce vzduchotechniky v kuchyni</t>
  </si>
  <si>
    <t>Rekonstrukce vzduchotechniky v kuchyni - instalace vhodného zařízení s rekuperací a klimatizací, dostatečným výkonem (odtah) a odolností vůči velmi zátěžovým kuchyňským podmínkám (pára, horko, mastnota).</t>
  </si>
  <si>
    <t>Domov pro seniory Červenka, příspěvková organizace</t>
  </si>
  <si>
    <t>Malování a nátěry ve vnitřních prostorách domova</t>
  </si>
  <si>
    <t>Provedení malířských prací ve vnitřních prostorách domova.</t>
  </si>
  <si>
    <t>Každoroční malování v prostorách domova dle požadavků hygieny, provozu a opotřebení stávající malby. Stěny jsou opakovaně znečišťovány uživateli domova.</t>
  </si>
  <si>
    <t>Oprava chodbové dlažby IV. NP</t>
  </si>
  <si>
    <t>Výměna stávající podlahové krytiny z keramické dlažby za novou.</t>
  </si>
  <si>
    <t>oprava zábradlí v pavilonu A na odděleních 1,2,4 a 5</t>
  </si>
  <si>
    <t>Oprava poškozeného zábradlí</t>
  </si>
  <si>
    <t>repas plastových oken, žaluzií a okenních sítí</t>
  </si>
  <si>
    <t xml:space="preserve">provádění nejnutnějších oprav svépomocí </t>
  </si>
  <si>
    <t>oprava a předláždění chodníků od vrátnice k pavionu A</t>
  </si>
  <si>
    <t>nejnutnější opravy svépomocí</t>
  </si>
  <si>
    <t>inovace aktivních prvků ve výměníkové stanici</t>
  </si>
  <si>
    <t>vzhledem k délce provozu a četnosti závad, nutná obnova prvků za opotřebované</t>
  </si>
  <si>
    <t>provádění dle potřeb</t>
  </si>
  <si>
    <t>Před plánovanou akcí Provedení sádrokartonového stropu v jídelně, je třeba vypracovat projektovou dokumentaci na tuto akci, zda je vhodná, proveditelná.</t>
  </si>
  <si>
    <t>projektová dokumentace na sádrokartonový strop v jídelně</t>
  </si>
  <si>
    <t xml:space="preserve">Při rekonstrukci budovy 6F (SO-06) byla vybudována komunikace, k níž chybí 30 m návazného pojezdového chodníku v zámkové dlažbě a část úpravy trávníkové plochy. Současný stav je prašný, plný výmolů a nerovností a hrozí tak nebezpečí úrazu procházejících osob. 
</t>
  </si>
  <si>
    <t>Sociální služby pro seniory Šumperk, příspěvková organizace</t>
  </si>
  <si>
    <t>Malování a nátěry dveří</t>
  </si>
  <si>
    <t>Malování a natírání.</t>
  </si>
  <si>
    <t xml:space="preserve">Výměna oken na Penzionu chráněného bydlení Vančurova 37,  Šumperk </t>
  </si>
  <si>
    <t>Výměna oken.</t>
  </si>
  <si>
    <t>Centrum Dominika Kokory, příspěvková organizace</t>
  </si>
  <si>
    <t xml:space="preserve">Malování </t>
  </si>
  <si>
    <t>Malování stravovací části (kuchyně, sklady), část budovy (pokoje klientů, chodba) z důvodu dodržování hygienických předpisů včetne HACCP (UZ 011).</t>
  </si>
  <si>
    <t>Oprava fasády kotelny - nový nátěr</t>
  </si>
  <si>
    <t>Vyspravení původní venkovní omítky a pořízení nového nátěru.</t>
  </si>
  <si>
    <t>Výměna PVC</t>
  </si>
  <si>
    <t>Výměna PVC na pokojích klientů (část oddělení), z důvodu bezpečnosti personálu a klientů, snížení rizik úrazů. UZ 011</t>
  </si>
  <si>
    <t>Výměna podlahové krytiny ve spojovacím krčku mezi hospodářským a obytným pavilonem II.</t>
  </si>
  <si>
    <t>Odstranění staré dlažby a náhrada za novou protiskluzovou krytinu.</t>
  </si>
  <si>
    <t>Sociální služby pro seniory Olomouc, příspěvková organizace</t>
  </si>
  <si>
    <t>Profesionální žehlič</t>
  </si>
  <si>
    <t>Žehlič nahradí starý žehlící stroj v prádelně organizace, který bude v roce 2017 odepsán. Technický stav stávajícího žehliče je špatný.</t>
  </si>
  <si>
    <t>Polohovatelná vana s odklápěcí bočnicí</t>
  </si>
  <si>
    <t xml:space="preserve">Výměna za vanu, která je poškozená a oprava by byla nerentabilní Jedná se o vanu pro imobilní osoby se zvedací bočnicí a možností fixace, kterou využívají i zcela imobilní občané v rámci ambulantní služby -  centra  denních služeb. </t>
  </si>
  <si>
    <t>Výmalba kanceláří, obytných jednotek chráněného bydlení, jídelny, vestibulu, šaten, chodeb, prádelny a mandlovny, kolárny, strojovny</t>
  </si>
  <si>
    <t>Jedná se o výmalbu:
- 8 obytných jednotek na chráněném bydlení (poslední malování r. 2008)
- kancelář č. 1, 2, 3, 4, 13(poslední malování v r. 2008 a 2012)
- jídelna (poslední malování r. 2009)
- vestibul (poslední malování  2009)
- šatny (poslední malování r. 2008  a 2011)
- prostory centrální kuchyně ( zákonná povinnost malování každý rok)
- strojovna  hlavní rozvaděč ( poslední malování 2012)
- chdoba suterén (poslední malování r. 2011))
- prádelna a mandlovna (poslední malování r. 2011)</t>
  </si>
  <si>
    <t>Výměna oken, vnitřní a vnější stavební úpravy SO-14</t>
  </si>
  <si>
    <t>V tzv. domečku, budově SO-14 je nyní kancelář vedoucího provozního úseku a kancelář sociální pracovnice. Jedna místnost zůstala neopravena a zde plánujeme kancelář vedoucí aktivizačních pracovníků.</t>
  </si>
  <si>
    <t>Domov pro seniory Javorník, příspěvková organizace</t>
  </si>
  <si>
    <t xml:space="preserve">Oplechování a oprava střechy skladu a garáže </t>
  </si>
  <si>
    <t>Oprava a oplechování střechy skladu a garáže</t>
  </si>
  <si>
    <t>oplechování skladu a garaáže</t>
  </si>
  <si>
    <t>Domov Štíty-Jedlí, příspěvková organizace</t>
  </si>
  <si>
    <t>Oprava centrální koupelny-Štíty</t>
  </si>
  <si>
    <t>Nutná oprava centrálních koupelny v přízemí ve Štítech. Je v havarijním stavu.</t>
  </si>
  <si>
    <t>Havarijní stav koupelny</t>
  </si>
  <si>
    <t>Domov Větrný mlýn Skalička, příspěvková organizace</t>
  </si>
  <si>
    <t>Oprava příjezdové komunikace</t>
  </si>
  <si>
    <t>Oprava příjezdové komunikace do areálu domova. Jedná se o povrchovou úpravu stávající komunikace obalovou směsí asfaltu.</t>
  </si>
  <si>
    <t>Nedostatek finančních prostředků na FI organizace.</t>
  </si>
  <si>
    <t>Zahradní altán</t>
  </si>
  <si>
    <t>Dřevěný zahradní altán, pevně spojený se zemí.</t>
  </si>
  <si>
    <t>Domov Alfreda Skeneho Pavlovice u Přerova, příspěvková organizace</t>
  </si>
  <si>
    <t>Malování pokojů uživatelů</t>
  </si>
  <si>
    <t xml:space="preserve">Malování pokojů uživatelů dle hygienických předpisů </t>
  </si>
  <si>
    <t>Prostředky PO jsou vynaloženy na nákup zařízení</t>
  </si>
  <si>
    <t>Domov pro seniory Jesenec, příspěvková organizace</t>
  </si>
  <si>
    <t>Klimatizace - III. budova č.p. 109</t>
  </si>
  <si>
    <t xml:space="preserve">Vybudování klimatizace v prostorách prádelny a žehlírny - zajištění odpovídajícícho pracovního prostředí především v letních měsících. 
Objekt není památkově chráněn. 
</t>
  </si>
  <si>
    <t>Požadavek na 100 % financování z OK</t>
  </si>
  <si>
    <t>Klimatizace - Hlavní budova č.p. 1</t>
  </si>
  <si>
    <t xml:space="preserve">Vybudování klimatizace v prostorách kuchyně a přilehlého skladu potravin.
V rozpočtu je počítáno s tím, že agregát nesmí být viditelně umístěn na venkovní stěně budovy směrem ke kostelu (jedná se o památkově chráněný objekt), ale bude umístěn do dvora, kde nenaruší ráz památkově chráněné budovy.
I přes to je nutné zajistit stanovisko Odboru památkové péče.
</t>
  </si>
  <si>
    <t>Požadavek na 100 % financování z OK.</t>
  </si>
  <si>
    <t>Údržba parkové zeleně</t>
  </si>
  <si>
    <t>Odborný prořez stromů v zámeckém parku v zájmu bezpečnosti osob</t>
  </si>
  <si>
    <t>Nátěr konstrukce zámeckého skleníku</t>
  </si>
  <si>
    <t>Zkorodovaná konstrukce zámeckého skleníku, který je kulturní nemovitou památkou</t>
  </si>
  <si>
    <t>Oprava omítek a podlah zahradních garáží</t>
  </si>
  <si>
    <t xml:space="preserve">Oprava narušeného stropu po zatečení, výměna stávající izolace a nové sanační omítky, oprava vydrolené podlahy. Jedná se o objekt 2 zahradních garáží v památkové zóně. </t>
  </si>
  <si>
    <t>Nové Zámky - poskytovatel sociálních služeb, příspěvková organizace</t>
  </si>
  <si>
    <t>Oprava maleb v budovách PO Nové Zámky - poskytovatel sociálních služeb</t>
  </si>
  <si>
    <t>Pravidelná údržba maleb stravovacího provozu v rámci hygienyckých předpisů a další běžná údržba maleb pokojů, koupelen, WC a společných prostor v budovách Nových Zámků a pobočky v Litovli.</t>
  </si>
  <si>
    <t>Domov pro seniory Radkova Lhota, příspěvková organizace</t>
  </si>
  <si>
    <t>malování</t>
  </si>
  <si>
    <t>Malování pokojů,sociálních zařízení,chodeb hlavní budova a pav. A</t>
  </si>
  <si>
    <t>požadováno z příspěvku na provoz UZ 11</t>
  </si>
  <si>
    <t>oprava koupelny  1p. HB</t>
  </si>
  <si>
    <t xml:space="preserve"> Celkova oprava koupelny 1p. Hlavní budova,výměna vodoinstalace,odpadů,a výměna obkladů.</t>
  </si>
  <si>
    <t>požadováno z příspěvku na provoz UZ 11 opravy</t>
  </si>
  <si>
    <t>Barevné multifunkční zařízení pro tisk A4/A3</t>
  </si>
  <si>
    <t>V organizaci se tiskne, kopíruje, skenuje měsíčně cca 5000 kopií (jídelníčky pro cca 600 odběratelů stravy, smlouvy a materiály pro uzavření smlouvy pro poskytování pečopvatelské služby - cca 1000 klientů za rok aj.)</t>
  </si>
  <si>
    <t>Domov Paprsek Olšany, příspěvková organizace</t>
  </si>
  <si>
    <t>Vodovodní řad</t>
  </si>
  <si>
    <t>Oprava uzávěrů vody</t>
  </si>
  <si>
    <t>Na investičním fondu nejsou dostatečné prostředky</t>
  </si>
  <si>
    <t>Dlažba tří balkonů a anglických dvorků</t>
  </si>
  <si>
    <t xml:space="preserve">Rekonstrukce dlažeb tří balkónů a anglických dvorků.Dochází k zatékání a následnému poškozování již opravených kovových konstrukcí balkónů.Práce navazují na provedené opravy ocelových konstrukcí v roce 2012.  
</t>
  </si>
  <si>
    <t>Vybudování parkoviště a nové brány v rámci rekonstrukce zahrady 2 etepa</t>
  </si>
  <si>
    <t xml:space="preserve">Pokračování 2. etapy rekonstrukce zahradních protor v domově, kde 1. část byla realizována KÚ v roce 2013. 
V roce 2017 by se jednalo o vybudování chybějícího parkoviště pro návštěvy a zaměstnance domova, novou vjezdovou bránu s elektroinstalací pro zabezpečení.                             
</t>
  </si>
  <si>
    <t>Vybudování šaten pro zaměstnance</t>
  </si>
  <si>
    <t xml:space="preserve">Rekonstrukce velkých nevyužitých půdních prostor pro šatny zaměstnanců včetně chybějícího sociální zázemí.                                                                                                                                                                                                  Uvolněné prostory stávajích šaten by byla využity pro potřeby poskytování sociální služby. </t>
  </si>
  <si>
    <t>Přestavba budovy bývalé údržby na ergoterapeutické dílny a pracovny</t>
  </si>
  <si>
    <t xml:space="preserve">Jedná se o přestavbu budovy, která je v havarijním stavu, na dílny pro ergoterapii a na další pracovny pro uživatele.
</t>
  </si>
  <si>
    <t>Rekonstrukce prostoru na zahradě k volnočasovým aktivitám</t>
  </si>
  <si>
    <t xml:space="preserve">Využití volného prostoru na zahradě k instalaci pergoly, přístupového chodníku a vytvoření zázemí pro uživatele.
</t>
  </si>
  <si>
    <t>Fasáda a zateplení</t>
  </si>
  <si>
    <t xml:space="preserve">Zateplení severní a jižní stěny budovy včetně nové fasády.
</t>
  </si>
  <si>
    <t>Výstavba parkoviště</t>
  </si>
  <si>
    <t xml:space="preserve">Výstavba parkoviště na p.p.č. 1990/17 o rozloze 1063 m2 v k.ú. Šumperk, pro cca 30 až 40 aut
</t>
  </si>
  <si>
    <t>Obvodová zeď</t>
  </si>
  <si>
    <t xml:space="preserve">Zeď je nakloněna, hrozí zřícení a tím i ohrožení uživatelů služeb, personálu a veřejnosti. Jedná se o zeď na Okružní ulici a na Brněnské ulici. Zeď je z části obrostlá rostlinami a naklání se různými směry.
</t>
  </si>
  <si>
    <t>Půdní vestavba</t>
  </si>
  <si>
    <t xml:space="preserve">Další etapa půdní vestavby za účelem rozšíření provozní části objektu. Celkové náklady 25 mil. Kč. Získáme potřebné zázemí pro rehabilitaci, aktivizaci klientů, společenskou a návštěvní místnost (nemáme) a skladovací prostory pro potřeby klientů i domovu.
</t>
  </si>
  <si>
    <t>Výměna elektroinstalace v objektu zámku</t>
  </si>
  <si>
    <t>Technické zhodnocení dveří - náhrada stávajících za automaticky ovládané dveře</t>
  </si>
  <si>
    <t>Vybourání staré konstrukce a zabudování nové konstrukce s automatickým ovládáním dveří (otevírání a zavírání).</t>
  </si>
  <si>
    <t>Dvůr  Domova Paprsek</t>
  </si>
  <si>
    <t>Oprava venkovního prostoru - dvůr</t>
  </si>
  <si>
    <t xml:space="preserve">pořízení nového osobního automobilu
</t>
  </si>
  <si>
    <t>Komunikační panel</t>
  </si>
  <si>
    <t xml:space="preserve">Systém sestra-pacient umožňuje rychlé přivolání personálu k uživateli služeb. Současné komunikační panely jsou již zastaralé a náhradní díly nedostupné. Je třeba vyměnit současné komunikační panely za nové a uchovat tak současnou kvalitu poskytovaných služeb.
</t>
  </si>
  <si>
    <t>Ústředna a hlásiče EPS</t>
  </si>
  <si>
    <t xml:space="preserve">Na současnou ústřednu EPS již nejsou dostupné náhradní díly. Jedná se o ústřednu a hlásiče na dvou budovách určených pro poskytování služeb uživatelům, výměna je nezbytná.
</t>
  </si>
  <si>
    <t xml:space="preserve">Automobil osobní - dodávkový 7 místní pro TS, DOZP Petrklíč a DS Slunovrat, Dolní Hejčínská 50/28, Olomouc, chráněné bydlení Domov, Chválkovická, denní stacionář Domino, Selské náměstí 48/69, Olomouc 195/13 Olomouc
Výměna za dožívající automobil, nárůst oprav, spotřeby PHM.
</t>
  </si>
  <si>
    <t>Dezinfektor podložních mís</t>
  </si>
  <si>
    <t>Náhrada dosloužilého dezinfektoru - vysoká poruchovost, nerentabilnost oprav + nedostačující kapacita současného dezinfektoru z důvodu rozšíření služby/zvětšení oddělení v 1. patře budovy A a B</t>
  </si>
  <si>
    <t>Nákup desinfikátoru podložních mís</t>
  </si>
  <si>
    <t>Nákup desinfikátoru podložních mís jako výměna za dosloužilý desinfikátor</t>
  </si>
  <si>
    <t>dovybavení stravovacího provozu - nákup 14 ks vozíků s ohřevemna 14 ks tabletů</t>
  </si>
  <si>
    <t xml:space="preserve">ohřívání stravy v mikrovlných troubách na odděleních </t>
  </si>
  <si>
    <t>dovybavení stravovacího provozu - nákup 1 ks vozíku s ohřevem na 21 ks tabletů</t>
  </si>
  <si>
    <t>ohřívání stravy na odděleníchv mikrovlnných troubách</t>
  </si>
  <si>
    <t xml:space="preserve">dovybavení stravovacího provozu - nákup 4 ks vyhřívaného zásobníku na 100 talířů </t>
  </si>
  <si>
    <t>ohřívání stravy v mikrovlnných troubách na odděleních</t>
  </si>
  <si>
    <t>Schodišťová sedačka DSP</t>
  </si>
  <si>
    <t>Schodišťová sedačka bude namísto budování výtahu sloužit jako přepravní možnost pro imobilní uživatele denního stacionáře Pivoňka do prvního patra budovy. V prvním patře jsou nyní zařizovány prostory pro pracovní a výtvarnou terapii uživatelů.</t>
  </si>
  <si>
    <t>Automobil pro rozvoz stravy se zvedací plošinou</t>
  </si>
  <si>
    <t>Nákup nového vozidla na rozvoz stravy uživatelů – náhrada za vozidlo Ford Tranzit. Vzhledem k zprovoznění nových budov a zavedení nových služeb je nezbytně nutný nákup automobilu se zvedací plošinou. Množství stravy je tak velké, že není provozně možná bezproblémová rozvážka stravy po jednotlivých budovách. Chybějící techniku nahrazujeme zaměstnáním dalšího řidiče na DPP, není však dlouhodobě možné tento stav udržet.</t>
  </si>
  <si>
    <t>Vozidlo pro pečovatelskou službu</t>
  </si>
  <si>
    <t>Nákup jednoho nového vozidla (nákup dalšího nového vozidla je plánován na rok 2018) pro pečovatelskou službu, staré již technicky nevyhovují, jejich opravy jsou drahé a nerentabilní. Auta jsou nespolehlivá a vzhledem k zabezpečení provozu pečovatelské služby je spolehlivost automobilů nezbytná.</t>
  </si>
  <si>
    <t>Komunikační systém sestra - klient</t>
  </si>
  <si>
    <t>Výměna rozvodů, náhrada ústředny (hlavní termínál, pokojové terminály 60). II. oddělení má kapacitu 60 pokojů a 72 uživatelů (72 komunikačních systémů).</t>
  </si>
  <si>
    <t>Pořízení osobního automobilu pro pečovatelskou službu</t>
  </si>
  <si>
    <t>Pořízení auta pro pečovatelky.</t>
  </si>
  <si>
    <t>Na zakoupení auta by bylo možné využít Program č. 113 310 MPSV Rozvoj a obnova materiálnětechnické základny sociálních služeb.</t>
  </si>
  <si>
    <t>Schodolez Nové Losiny</t>
  </si>
  <si>
    <t>Schodolez umožní pohyb imobilním uživatelům.</t>
  </si>
  <si>
    <t>Kutr do kuchyně</t>
  </si>
  <si>
    <t>Výměna za stávající, opakované nerentabilní opravy</t>
  </si>
  <si>
    <t>Domov "Na Zámku“, příspěvková organizace</t>
  </si>
  <si>
    <t xml:space="preserve">Nákup osobního automobilu </t>
  </si>
  <si>
    <t xml:space="preserve">Nákup nového automobilu pro převoz imobilních uživatelů i s vozíkem. Vhodný typ Fabia Combi 1,2 TSI'66 kW.
</t>
  </si>
  <si>
    <t>Průmyslová myčka</t>
  </si>
  <si>
    <t xml:space="preserve">Výměna stávající dožité myčky.
</t>
  </si>
  <si>
    <t>Průmyslová pračka</t>
  </si>
  <si>
    <t xml:space="preserve">Výměna stávající dožité pračky.
</t>
  </si>
  <si>
    <t>Elektrický kotel do kuchyně</t>
  </si>
  <si>
    <t xml:space="preserve">Elektrický kotel do kuchyně - protéká, nerentabilní oprava
</t>
  </si>
  <si>
    <t>Varný kotel elektrický  - 80 litrů</t>
  </si>
  <si>
    <t>Výměna za současný kotel zn. Fagor z roku 1994. Opakovaně opravovaný, problémy s náhradními díly.</t>
  </si>
  <si>
    <t>Robot Coupé</t>
  </si>
  <si>
    <t>Stávající přístroj je nutné obměnit, již nefungují některé funkce a součástky jsou nedostupné.</t>
  </si>
  <si>
    <t>Průmyslová myčka nádobí v budovách služeb</t>
  </si>
  <si>
    <t>Nová průmyslová myčka nádobí bude sloužit v budově pro poskytování služeb uživatelům. Stávající myčka je již zastaralá, poruchová, opravy jsou nerentabilní.</t>
  </si>
  <si>
    <t>Domov Hrubá Voda, příspěvková organizace</t>
  </si>
  <si>
    <t>Varný kotel</t>
  </si>
  <si>
    <t>Nákup nového varného kotle</t>
  </si>
  <si>
    <t>Sociální služby Libina, příspěvková organizace</t>
  </si>
  <si>
    <t>Rozšíření stropního zvedacího a asistenčního systému</t>
  </si>
  <si>
    <t xml:space="preserve">Stávající stropní zvedací systém nepokrývá celé ošetřovatelské oddělení. Z důvodu snadnější manipulace s imobilními uživateli plánujeme rozšířit stropní zvedací zařízení do dalších tří pokojů na ošetřovatelském oddělení. Nový zvedací systém bude napojen na již používané kolejnice, a tím dojde k většímu komfortu při manipulaci s uživateli na ošetřovatelském oddělení. </t>
  </si>
  <si>
    <t>Nákup myčky podložních mís</t>
  </si>
  <si>
    <t>Pro zhoršující se zdravotní stav klientů domova se zvláštním režimem plánujeme zakoupit do prvního patra hlavní budovy myčku a dezinfektor podložních mís. Tato myčka  usnadní práci zaměstnanců při provádění osobní hygieny uživatelů, sníží kontakt zaměstnanců a uživatelů s infekčním materiálem a zároveň přispěje k prevenci přenosu infekčních chorob.  Zakoupením tohoto moderního zařízení zajistíme snížení rizika přenosu infekce, zlepšíme kvalitu života našich uživatelů.</t>
  </si>
  <si>
    <t>Gymnázium, Jeseník, Komenského 281</t>
  </si>
  <si>
    <t>Sociální zařízení pavilonu 1. patro</t>
  </si>
  <si>
    <t>Celková oprava dlažby, rozvodů vody, elektřiny a výměna vybavení. Může se pojmout i jako investice.</t>
  </si>
  <si>
    <t>Střední škola gastronomie a farmářství Jeseník</t>
  </si>
  <si>
    <t>Střední škola polytechnická, Olomouc, Rooseveltova 79</t>
  </si>
  <si>
    <t>Dětský domov a Školní jídelna, Olomouc, U Sportovní haly 1a</t>
  </si>
  <si>
    <t xml:space="preserve">Oprava výtahu-elektromodernizační balík 
</t>
  </si>
  <si>
    <t xml:space="preserve">Uvedení výtahu do stavu nulové energie, demontáž vadného rozvaděče, montáž elektromodernizačního balíku.
</t>
  </si>
  <si>
    <t>Střední škola a Základní škola Lipník nad Bečvou, Osecká 301</t>
  </si>
  <si>
    <t>Střední odborná škola Prostějov</t>
  </si>
  <si>
    <t xml:space="preserve">Nátěr a oprava střechy
</t>
  </si>
  <si>
    <t xml:space="preserve">Odstranění nového + nový nátěr.
</t>
  </si>
  <si>
    <t xml:space="preserve">Drenáž - odvlhčení základů budovy.
</t>
  </si>
  <si>
    <t>Střední škola sociální péče a služeb, Zábřeh, nám. 8. května 2</t>
  </si>
  <si>
    <t>Střední škola, Základní škola, Mateřská škola a Dětský domov Zábřeh</t>
  </si>
  <si>
    <t>Základní škola Uničov, Šternberská 35</t>
  </si>
  <si>
    <t>Rekonstrukce vstupního prostoru</t>
  </si>
  <si>
    <t>Rekonstrukce svislé nosné konstrukce, rekonstrukce elektřiny, včetně osvětlení, výměna hlavních vchodových dveří, výměna okna, které má nyní jednoduché zasklení a nesplňuje normu součinitele prostupu tepla. Úprava venkovního prostoru.</t>
  </si>
  <si>
    <t>Střední zdravotnická škola a Vyšší odborná škola zdravotnická Emanuela Pöttinga a Jazyková škola s právem státní jazykové zkoušky Olomouc</t>
  </si>
  <si>
    <t>Výměna kanalizačních a vodovodních potrubí budov Pöttingova - část 3</t>
  </si>
  <si>
    <t>výměna stávajících rozvodů kanalizace a vody v budovách školy a jejich napojení na kanalizační síť (stávající rozvody jsou zastaralé, ucpané, jejich stáří je cca 50 let)  - budova "C"</t>
  </si>
  <si>
    <t>Vyšší odborná škola a Střední průmyslová škola, Šumperk, Gen. Krátkého 1</t>
  </si>
  <si>
    <t>Dětský domov a Školní jídelna, Hranice, Purgešova 847</t>
  </si>
  <si>
    <t>Zabezpečení ochrany dětského domova</t>
  </si>
  <si>
    <t xml:space="preserve"> Tímto zajištěním budovy chci předejít možným útokům a zajistit tak dětem bezpečný a klidný domov.  Ve vyhlášeném dotačním programu "Podpora zabezpečení ochrany škol a školských zařízení" jsme neuspěli. Pokud by mělo být zařízení funkční je třeba instalovat moderní bezpečnostní prvky: video modul kamera, video telefon, a další související bezpečnostní prvky viz rozpis jednotlivých položek a popis projektu v připojené dokumentaci. </t>
  </si>
  <si>
    <t>Vyšší odborná škola a Střední škola automobilní, Zábřeh, U Dráhy 6</t>
  </si>
  <si>
    <t>Oprava osvětlení dílen OV</t>
  </si>
  <si>
    <t>Výměna stávajícího osvětlení za nové úsporné v učebnách OV (dílny pro výuku žáků).</t>
  </si>
  <si>
    <t>Oprava kotelny dílen OV (U Dráhy 6)</t>
  </si>
  <si>
    <t>Výměna stávajícího plynového kotle, zásobníku TUV a rozvodů dílen OV (U Dráhy 6)</t>
  </si>
  <si>
    <t>Projektová dokumentace</t>
  </si>
  <si>
    <t>Gymnázium, Šternberk, Horní náměstí 5</t>
  </si>
  <si>
    <t>Střední škola gastronomie a služeb, Přerov, Šířava 7</t>
  </si>
  <si>
    <t>Obchodní akademie, Mohelnice, Olomoucká 82</t>
  </si>
  <si>
    <t>Konvektomat do školní kuchyně</t>
  </si>
  <si>
    <t>Pořízení nového strojního zařízení z důvéodu zastarání a neopravitelnosti původního vpřípadě další poruchy (dle výroku servisní firmy)</t>
  </si>
  <si>
    <t>Gymnázium Jakuba Škody, Přerov, Komenského 29</t>
  </si>
  <si>
    <t>Gymnázium, Olomouc - Hejčín, Tomkova 45</t>
  </si>
  <si>
    <t xml:space="preserve">Oprava výtahu  na budově B - havarijní stav </t>
  </si>
  <si>
    <t xml:space="preserve">Výtah z roku 1997 byl na základě kontroly v červnu 2017 shledán odbornou firmou nezpůsobilým k provozu a odpojen. Jeho odstavením došlo k zásadnímu omezení možnosti studia u žáků se zdravotním postižením. Jeho rekostrukcí bude škola opět bezbariérová, což je předpoklad pro úspěšné získání podpory z evropských fondů.   </t>
  </si>
  <si>
    <t>Střední škola a Základní škola prof. Z. Matějčka Olomouc, Svatoplukova 11</t>
  </si>
  <si>
    <t>Rekonstrukce tělocvičny Táboritů 25</t>
  </si>
  <si>
    <t>Tělocvična je v nevyhovujícím technickém stavu. S ohledem na bezpečnost práce je nutná výměna podlahové krytiny, oken a částečně sportovního vybavení.</t>
  </si>
  <si>
    <t>Střední škola železniční, technická a služeb, Šumperk</t>
  </si>
  <si>
    <t>Výměna oken - budova odloučeného pracoviště OP 05 Rapotín</t>
  </si>
  <si>
    <t xml:space="preserve">Výměna 23 ks oken, 5 sestav na 3 dílnách dřevařských oborů. Původní stav - plechové rámy a 1 sklo, nové plánované provedení je plastové, 2 skla. Cena obsahuje i bourací a nutné stavební práce spojené s výměnou oken. </t>
  </si>
  <si>
    <t>Střední odborná škola a Střední odborné učiliště strojírenské a stavební, Jeseník, Dukelská 1240</t>
  </si>
  <si>
    <t>Rekonstrukce střešní krytiny</t>
  </si>
  <si>
    <t xml:space="preserve">Kompletní výměna střešní krytiny, včetně části nosné konstrukce u budovy /sklad materiálu/ Základní školy Uničov, Šternberská 500. </t>
  </si>
  <si>
    <t>Střední škola technická, Přerov, Kouřílkova 8</t>
  </si>
  <si>
    <t>Systém MaR</t>
  </si>
  <si>
    <t xml:space="preserve">Náhrada stávajícího zastaralého, provozně nespolehlivého systému MaR hlavní výměníjkové stanice pro areál Bří Hovůrkových 17 (problematická dostupnost ND).
</t>
  </si>
  <si>
    <t>Venkovní hřiště</t>
  </si>
  <si>
    <t xml:space="preserve">Celková rekonstrukce venkovního hřiště. Velmi nutné pro nový obor Gymnázium se sportovní přípravou!!! Staré hřiště taktéž nesplňuje požadavky BOZP - betonové odrubníky apod.!!!
</t>
  </si>
  <si>
    <t>Rekonstrukce kanalizace</t>
  </si>
  <si>
    <t xml:space="preserve">Monitoring a oprava kanalizační sítě v celém areálu školy na pracovišti Horní Heřmanice. </t>
  </si>
  <si>
    <t xml:space="preserve">Úprava školního hřiště a nové oplocení hřiště
</t>
  </si>
  <si>
    <t xml:space="preserve">Odvodnění hřiště kolem tělocvičny, hydroizolace, odstranění starého a pokládka nového povrchu hřiště, sanace kamenných zídek, sportovní vybavení hřiště.
</t>
  </si>
  <si>
    <t>Střední průmyslová škola stavební, Lipník nad Bečvou, Komenského sady 257</t>
  </si>
  <si>
    <t xml:space="preserve">Oprava podlahy v tělocvičně
</t>
  </si>
  <si>
    <t xml:space="preserve">Výměna stávajících parket ze nové. odvětrání podlahy a obnova obložení stěn. Oprava elektroinstalace a osvětlení se bude provádět v rámci akce Elektroinstalace hl. budovy školy v roce 2017.
</t>
  </si>
  <si>
    <t xml:space="preserve">Zateplení přístavby školy  vč. stěny v průjezdu + oprava fasády přední části budovy 
</t>
  </si>
  <si>
    <t>Havarijní stav - nutná oprava viz přiložený rozpočet. Dále přikládáme zprávu z BOZP. Dle potřeby můžeme dodat i fotodokumentaci (z důvodu velikosti není přiložena k žádance)</t>
  </si>
  <si>
    <t>Střední zdravotnická škola, Hranice, Studentská 1095</t>
  </si>
  <si>
    <t>Šatny</t>
  </si>
  <si>
    <t xml:space="preserve">Nutná výměna osvětlení v učebnách a na chodbách, které jsou osazeny svítidly, které se již nevyrábějí. Omezuje se možnost oprav. 
</t>
  </si>
  <si>
    <t xml:space="preserve">Oprava venkovního sportovního areálu Táboritů
</t>
  </si>
  <si>
    <t xml:space="preserve">Výměna povrchu, úprava okolí sportoviště.
</t>
  </si>
  <si>
    <t>Obchodní akademie, Olomouc, tř. Spojenců 11</t>
  </si>
  <si>
    <t>Rekonstrukce elektroinstalace, výměna svítidel</t>
  </si>
  <si>
    <t>Rekonstrukce nevyhovující elektroinstalace a výměna svítidel.</t>
  </si>
  <si>
    <t>Základní umělecká škola Litovel, Jungmannova 740</t>
  </si>
  <si>
    <t xml:space="preserve">Rekonstrukce, přestavba a sanace budovy ZUŠ - 1. etapa
V první řadě je nutné vyřešit výtah pro přepravu osob, nástrojů a materiálu do výtvarného oboru, prázdná výtahová šachta navíc způsobujde velké úniky tepla.  
Dále bude navazovat rekonstrukce a přestavba 3. NP, která zahrnuje výtvarný ateliér, umývárnu, sociální zařízení, sklad, technickou místnost a chodbu.
Nakonec bude možné přestěhovat výtvarný obor do 3. NP a provést sanaci v 1. NP.
</t>
  </si>
  <si>
    <t xml:space="preserve">rekonstrukce elektroinstalace </t>
  </si>
  <si>
    <t>Bude provedena kompletní rekonstrukce el. rozvodů ve všech místnostech a objektech na adrese /budovy Šternberská 500/. Rekonstrukce zahrnuje rozvody, jak jednofázového /230V/, tak třífázového /400 V/ proudu a rovněž rekonstrukci rozvodů NN /zabezpečovací systém, interkom/. Součástí bude i výměna svítidel v souladu s hyg.  požadavky a normami. Před rekonstrukcí bude vypracován projekt včetně výkazu výměr a rozpočtu. Cena projektčních prací bude zatížena i tím, že není k dipozici žádná výchozí st. dokumentace</t>
  </si>
  <si>
    <t>Výměna výtahu v budově stravování.</t>
  </si>
  <si>
    <t>Komplexní výměna, dodávka a montáž výtahového zařízení v budově stravování</t>
  </si>
  <si>
    <t>Odvodnění budovy masné výroby</t>
  </si>
  <si>
    <t>odvodnění budovy masné výroby</t>
  </si>
  <si>
    <t>Rekonstrukce umýváren nového domova mládeže</t>
  </si>
  <si>
    <t>Zhotovení nových rozvodů vodorovné a svislé vodoinstalace a doplnění WC a sprchového koutu v jednotlivých ubytovacích buňkách.
Projektová dokumentace a rozpočet z roku 2012</t>
  </si>
  <si>
    <t>Střední průmyslová škola, Přerov, Havlíčkova 2</t>
  </si>
  <si>
    <t xml:space="preserve">Celková výměna oken v budově Střední průmyslové školy, Přerov, Havlíčkova 2
</t>
  </si>
  <si>
    <t xml:space="preserve">Celková výměna oken v budově školy, krizový stav ve školních dílnách. Požadavek vychází z energetických auditů. 
</t>
  </si>
  <si>
    <t xml:space="preserve">Celková výměna rozvodů elektrické energie, které jsou vzhledem ke stáří budovy již značně nevyhovující. 
</t>
  </si>
  <si>
    <t>Odstranění luxferových výplní a ocelových oken včetně celkového zateplení budovy tělocvičny</t>
  </si>
  <si>
    <t xml:space="preserve">Na základě statického posudku je navržena výměna těchto výplní za plastová okna, dozdění příček při zachování světelných podmínek v prostorách tělocvičny a zateplení budovy za účelem odstranění tepelných úniků, popsaných v závěrech energetického auditu. Zároveň je nutné vyřešit větrání tělocvičny formou rekuperace. Tato rekonstrukce by měla předcházet samotné opravě parketové podlahy tělocvičny, která byla před 20 lety po povodni zcela nově položena.
</t>
  </si>
  <si>
    <t>Výstavba jateční pořážky</t>
  </si>
  <si>
    <t xml:space="preserve">Vzhledem k tomu, že do terasy na budově B několik let zatékalo, došlo k zničení oken pod terasou. V současné době hrozí, že skleněné plochy vypadnou z kovových rámů.  Vzhledm k hrozící havárii omezilo vedení školy průchod pod budovou tak, aby nedošlo k tragédii.   </t>
  </si>
  <si>
    <t xml:space="preserve">Výměna oken ve velké tělocvičně  </t>
  </si>
  <si>
    <t xml:space="preserve">Vlivem použití nevhodných oken v prostorách velké tělocvičny došlo vlivem počasí k jejich příčnému popraskání a v současné době je řada z nich naprasklá tak, že hrozí vypadení z rámů a zranění žáků školy.  </t>
  </si>
  <si>
    <t xml:space="preserve">Oprava střech tělocvičen na budově B  </t>
  </si>
  <si>
    <t xml:space="preserve">Do tělocvičen na budově B zatéká, PO hlásila již osm pojistných událostí. Vzhledem k zatékání do prostor tělocvičen dochází k ničení majetku kraje a vzedmutí podlah, což ohrožuje bezpečnost žáků školy. Byla provedena inspekční prohlídka nezávislou odbornou firmou k posouzení technického stavu střech. Výsledkem jejich inspekce je doporučení k zahájení opravy v nejkratším možném termínu. </t>
  </si>
  <si>
    <t>Rekonstrukce sprch a šaten tělocvičny</t>
  </si>
  <si>
    <t>Jedná se o rekonstrukci - modernizaci sprch a šaten objektu tělocvičny. Sociální zařízení je ve stavu, odpovídajícím stáří budovy.  Neodpovídá současným legislativním požadavkům. Cílem je uvedení sociálních zařízení do souladu  s vyhláškou Ministerstva zdravotnictví č. 410/2005 Sb v platném znění a zkvalitnění prostředí tělovýchovného zařízení.</t>
  </si>
  <si>
    <t>Oprava střechy DD Štíty</t>
  </si>
  <si>
    <t>Oprava střechy na DD Štíty</t>
  </si>
  <si>
    <t>Odborné učiliště, Křenovice 8</t>
  </si>
  <si>
    <t>Pořízení ojetého dodávkového vozidla</t>
  </si>
  <si>
    <t xml:space="preserve">Pořízení ojetého dodávkového vozidla pro potřeby školy. Prostředky FI není možno použít, neboť škola splácí od roku 2015 do roku 2022 úvěr ve výši 700 tisíc Kč u České spořitelny na rekonstrukci systému vytápění. Roční splátka činí 90.360 Kč. </t>
  </si>
  <si>
    <t>Trenažéry pro autoškolu</t>
  </si>
  <si>
    <t>Vybavení odborné učebny oboru opravář zemědělských strojů a farmář.
Nákup dvou kusů trenažérů - pro skupinu B a C.
Trenažéry jsou nezpůsobilým výdajem v rámci výzvy 33 IROP 2016</t>
  </si>
  <si>
    <t xml:space="preserve">Zvedací zařízení
</t>
  </si>
  <si>
    <t xml:space="preserve">K přesunu, zvedání a manipulaci s imobilními žáky.
</t>
  </si>
  <si>
    <t>Elektrická pánev - 80 l</t>
  </si>
  <si>
    <t xml:space="preserve">nezbytná obnova technologie školní jídelny - elektrická nerez pánev - 80 l </t>
  </si>
  <si>
    <t>Střední průmyslová škola elektrotechnická, Mohelnice, Gen. Svobody 2</t>
  </si>
  <si>
    <t>Zdravotnická záchranná služba Olomouckého kraje, příspěvková organizace</t>
  </si>
  <si>
    <t>Oprava potrubí SUV, TUV na VZ Hněvotínská 60, Olomouc.</t>
  </si>
  <si>
    <t>Cenová kalkulace byla vypracována dodavatelem na částku 238 673 Kč.</t>
  </si>
  <si>
    <t>Oprava asfaltové plochy před garážemi ZZS OK na ulici Aksamitova, Olomouc</t>
  </si>
  <si>
    <t>Položení nové obrusné vrstvy živičné plochy před garážemi ZZSOK na ulici Aksamitova, Olomouc.</t>
  </si>
  <si>
    <t>Jedná se o cenovou nabídku Technických služeb města Olomouce.</t>
  </si>
  <si>
    <t>Odborný léčebný ústav Paseka, příspěvková organizace</t>
  </si>
  <si>
    <t>Systém gener.klíče pro pavilon 2</t>
  </si>
  <si>
    <t xml:space="preserve">Celková výměna klíčů a zámků s přechodem na jedn.systém gener.klíče, certifikace dle normy ČSN P ENV 1627 až do bezpečnostní úrovně  BT 4 v Moravském Berouně.
</t>
  </si>
  <si>
    <t xml:space="preserve">Aktualizace PD SO.03 pavilonu 2 v části rekonstrukce vnitřního schodiště a vybudování evak.výtahu v Moravském Berouně.
</t>
  </si>
  <si>
    <t>Oprava dláždění ve dvoře  v Pasece</t>
  </si>
  <si>
    <t xml:space="preserve">Původní dlažba vykazuje již silné známky opotřebení, zejména i vlivem zátěže dopr.staveb.prostředky.
</t>
  </si>
  <si>
    <t>Posílení přivaděče vody</t>
  </si>
  <si>
    <t xml:space="preserve">Zajištění dost.množství vody pro potřeby OLÚ Paseka s vytvořením rezervy pro případnou havárii stávajícího přivaděče.
</t>
  </si>
  <si>
    <t xml:space="preserve">Aktualizace PD - Rekonstrukce 1. a 2. NP budovy C. Týká se rekonstrukce a modernizace oddělení hydroterapie a rehabilitace.
</t>
  </si>
  <si>
    <t>Parkoviště a příjezdová komunikace</t>
  </si>
  <si>
    <t xml:space="preserve">Vybudování parkoviště a příjezdové komunikace před výměníkovou stanicí v MB vč.aktualizace PD.
</t>
  </si>
  <si>
    <t>Budova "C" I. etapa, 2. část - nástavba budovy "C" o 4. NP a rekostrukce 3.NP - oddělení PNE</t>
  </si>
  <si>
    <t>Referentské vozidlo - combi</t>
  </si>
  <si>
    <t>Pořízení referentského vozidla z prostředků zřizovatele.</t>
  </si>
  <si>
    <t>Jedná se o předpokládanou cenu za referntské vozidlo - combi.</t>
  </si>
  <si>
    <t>Elektroléčebný přístroj - multifunkční</t>
  </si>
  <si>
    <t xml:space="preserve">Dovybavení modernizovaného pracoviště RHB v MorBer.
</t>
  </si>
  <si>
    <t>Elektroléčebný elmagnetický přístroj - multifunkční</t>
  </si>
  <si>
    <t xml:space="preserve">Obměna vozového parku, původní Škoda Octavia byla vyrobena 9/1999, najeto přes 250 tis. km, vykazuje značné opotřebení, protože jde o velice vytížené ref.vozidlo.
</t>
  </si>
  <si>
    <t>Proxyserver s webovým filtrem a antivirem</t>
  </si>
  <si>
    <t xml:space="preserve">SW pro zabezpečení a ochranu interní sítě a řízení přístupu uživatelů na internet
</t>
  </si>
  <si>
    <t>Repas poštovního serveru</t>
  </si>
  <si>
    <t xml:space="preserve">HW upgrade původního serveru se současnou instalací OS Win 2012, instalace virtuálního a poštovního serveru, konfigurace, nastavení a migrace původních dat
</t>
  </si>
  <si>
    <t xml:space="preserve">Ergonomické multifunkční hygienické křeslo </t>
  </si>
  <si>
    <t xml:space="preserve">Obnova - 4 ks
</t>
  </si>
  <si>
    <t xml:space="preserve">Pojízdné koupací lůžko </t>
  </si>
  <si>
    <t xml:space="preserve">Obnova - 1 ks na odd.PNE
</t>
  </si>
  <si>
    <t xml:space="preserve">Lůžka s laterálním náklonem    </t>
  </si>
  <si>
    <t xml:space="preserve">Obnova - 10 ks (cena 1 ks cca 75 tis.Kč)
</t>
  </si>
  <si>
    <t>Motodlaha pro DK</t>
  </si>
  <si>
    <t xml:space="preserve">Obnova - 2 ks na odd.2
</t>
  </si>
  <si>
    <t>Váha pro tělesnou analýzu</t>
  </si>
  <si>
    <t xml:space="preserve">Pořízení nového zařízení -1 ks pro nutriční nastavení pacientů.
</t>
  </si>
  <si>
    <t>Myčka nádobí</t>
  </si>
  <si>
    <t xml:space="preserve">Průmyslová myčka na bílé nádobí do kuchyně pro mytí talířů z jídelny do MorBer.
</t>
  </si>
  <si>
    <t xml:space="preserve">Čajovar </t>
  </si>
  <si>
    <t xml:space="preserve">Nákup a uvedení do provozu na odd.5.
</t>
  </si>
  <si>
    <t>Parní čistič</t>
  </si>
  <si>
    <t xml:space="preserve">Nákup 4 ks parních čističů jako obnova původních zařízení.
</t>
  </si>
  <si>
    <t>Banketový vozík</t>
  </si>
  <si>
    <t xml:space="preserve">Nákup nového 1 ks nahřívacího vozíku pro strav.provoz.
</t>
  </si>
  <si>
    <t>Robot na zeleninu - trojnožka</t>
  </si>
  <si>
    <t xml:space="preserve">Obnova původního zařízení.
</t>
  </si>
  <si>
    <t>Plynový sporák</t>
  </si>
  <si>
    <t xml:space="preserve">Nákup a uvedení do provozu.
</t>
  </si>
  <si>
    <t>Poř. číslo</t>
  </si>
  <si>
    <t>Oblast</t>
  </si>
  <si>
    <t>ORG</t>
  </si>
  <si>
    <t>§</t>
  </si>
  <si>
    <t>pol.</t>
  </si>
  <si>
    <t>UZ</t>
  </si>
  <si>
    <t>Název akce:</t>
  </si>
  <si>
    <t>Popis:</t>
  </si>
  <si>
    <t>K zajištění</t>
  </si>
  <si>
    <t xml:space="preserve">Celkové náklady s DPH v tis. Kč           </t>
  </si>
  <si>
    <t>Vynaloženo k 31. 12. 2016 v tis. Kč</t>
  </si>
  <si>
    <t>Návrh na rok 2017</t>
  </si>
  <si>
    <t>Pokračování v roce 2018 a dalších</t>
  </si>
  <si>
    <t>poznámka</t>
  </si>
  <si>
    <t xml:space="preserve">Celkem               v tis. Kč    </t>
  </si>
  <si>
    <t>z toho spolufinan. PO z IF</t>
  </si>
  <si>
    <t>z toho rozpočet OK</t>
  </si>
  <si>
    <t>Odbor kancelář ředitele - nákupy</t>
  </si>
  <si>
    <t>nákup 4 osobních vozidel</t>
  </si>
  <si>
    <t>Pravidelná obměna autoparku KÚOK</t>
  </si>
  <si>
    <t>nákup skenovacího stroje</t>
  </si>
  <si>
    <t xml:space="preserve">Určeno pro podatelnu ke skenování doručené pošty </t>
  </si>
  <si>
    <t>nákup elektronické úřední desky</t>
  </si>
  <si>
    <t>Posílení stávající dosluhující elektronické úřední desky.</t>
  </si>
  <si>
    <t xml:space="preserve">cisternová automobilová stříkačka ve speciálním  technickém provedení pro HZS Olomouckého kraje </t>
  </si>
  <si>
    <t xml:space="preserve">Kontejner energetické centrum </t>
  </si>
  <si>
    <t>Centrální přepínač</t>
  </si>
  <si>
    <t>Centrální přepínač je mimo podporu, již se nevyrábí a je potřeba jej nahradit novým typem</t>
  </si>
  <si>
    <t>Diskové pole</t>
  </si>
  <si>
    <t>Kapacita datových úložišť TC byla stanovena s ohledem na dobu udržitelnosti projektu, tj. do roku 2018, následně se začneme potýkat s nedostatkem diskové kapacity, potřeba řešit s předstihem</t>
  </si>
  <si>
    <t>Videokonferenční systém</t>
  </si>
  <si>
    <t>Obnova kamery a centrální jednotky videokonferenčního systému</t>
  </si>
  <si>
    <t>Odbor kancelář ředitele - stavební</t>
  </si>
  <si>
    <t>instalace nové klimatizace do zas. místnosti v 10. NP</t>
  </si>
  <si>
    <t xml:space="preserve">Náhrada současné klimatizační jednotky sloužící pro 10.NP novou s dostatečným výkonem a automatickou regulací. </t>
  </si>
  <si>
    <t>přístřešek na terase v 10. NP</t>
  </si>
  <si>
    <t>Vybudování přístřešku na terase v 10. NP.</t>
  </si>
  <si>
    <t>Vynaloženo k 31. 12. 2016</t>
  </si>
  <si>
    <t>Celkem za ORJ 17 - oblast školství - nové investice</t>
  </si>
  <si>
    <t>Odbor tajemníka hejtmana</t>
  </si>
  <si>
    <t>Digitalizace Olomouc region Card</t>
  </si>
  <si>
    <t>Cílem projektu je digitalizace slevové karty Olomouc region Card z důvodu náročné ruční administrace, která probíhá v nezměněné podobě již od roku 2005. V roce 2015 byla vypracována studie optimálního technického řešení fungování karty na období 2016+, s ohledem na ekonomické nároky provozní fáze. Na základě zpracované studie bude II. pololetí roku 2016 vypsáno výběrové řízení na dodavatele nového technického řešení slevové karty Olomouc region Card s termínem realizace v letech 2016 - 2017. Záměr digitalizace Olomouc region Card schválila ROK usnesením č. UR/92/48/2012.</t>
  </si>
  <si>
    <t>-</t>
  </si>
  <si>
    <t>realizace</t>
  </si>
  <si>
    <t>2016-2017</t>
  </si>
  <si>
    <t xml:space="preserve">  -</t>
  </si>
  <si>
    <t>Nákup osobních automobilů</t>
  </si>
  <si>
    <t>Případný nákup osobního automobilu pro nového hejtmana OK (stávající byl pořízen v prosinci 2009) v hodnotě cca 1 mil. Kč a nákup osobního automobilu určeného pro vedení OK (stávající automobily určené pro vedení OK byly pořízeni 2004 - 2005) v hodnotě cca 400 tis. Kč.</t>
  </si>
  <si>
    <t>Realizace</t>
  </si>
  <si>
    <t>II/377 Niva - hr.kraje</t>
  </si>
  <si>
    <t>Nákupy</t>
  </si>
  <si>
    <t>3x sypač</t>
  </si>
  <si>
    <t>nákup 3 sypačů</t>
  </si>
  <si>
    <t>Celkem za SSOK - oblast dopravy - nové investice</t>
  </si>
  <si>
    <t>Zastupitelé</t>
  </si>
  <si>
    <t>Celkem za ORJ 3 - Odbor kancelář ředitele - nové investice</t>
  </si>
  <si>
    <t>Celkem za ORJ 1 - Zastupitelé - nové investice</t>
  </si>
  <si>
    <t>Celkem za ORJ 18 - Odbor tajemníka hejtmana - nové investice</t>
  </si>
  <si>
    <t>Celkem za ORJ 17 - oblast sociální - nové investice</t>
  </si>
  <si>
    <t>Celkem za ORJ 17 - oblast kultury - nové investice</t>
  </si>
  <si>
    <t>Celkem za ORJ 17 - oblast zdravotnictví - nové investice</t>
  </si>
  <si>
    <t>Celkem za ORJ 19 - oblast školství - nové investice</t>
  </si>
  <si>
    <t>Celkem za ORJ 19 - oblast sociální - nové investice</t>
  </si>
  <si>
    <t>Celkem za ORJ 19 - oblast kultury - nové investice</t>
  </si>
  <si>
    <t>Celkem za ORJ 19 - oblast zdravotnictví - nové investice</t>
  </si>
  <si>
    <t>Rekonstrukce sociálních zařízení</t>
  </si>
  <si>
    <t>Stávající sociální zařízení se nachází ve třech objektech - budova I. škola, budova II. odborné učebny, budova III. dílny. V budově I mají dámské toalety poškozené odpadní potrubí. 
Na budově I jsou výlevky umístěné v předsíni v cestě k pisoarům ve všech třech patrech. (12pisoárů, 11 toalet - 3,4,4).
Opatření:
- oprava nebo výměna potrubí na dívčím WC
- nové toalety (stáv mají urzelé šrouby) 
- přemístění výlevek z prostor předsíně
- přemístění bojlerů z předsíně
- malby, částěčně obklady
budova II  III vým</t>
  </si>
  <si>
    <t>Pozemní komunikace u bodvy SO-06 a SO-13</t>
  </si>
  <si>
    <t>v tis. Kč</t>
  </si>
  <si>
    <t>Název přílohy</t>
  </si>
  <si>
    <t>Investiční fond PO</t>
  </si>
  <si>
    <t>Oblast školství</t>
  </si>
  <si>
    <t>Oblast školství - součet</t>
  </si>
  <si>
    <t>Oblast sociální</t>
  </si>
  <si>
    <t>Oblast sociální - součet</t>
  </si>
  <si>
    <t>Oblast dopravy</t>
  </si>
  <si>
    <t>Oblast dopravy - součet</t>
  </si>
  <si>
    <t>Oblast kultury</t>
  </si>
  <si>
    <t>Oblast kultury - součet</t>
  </si>
  <si>
    <t>Oblast zdravotnictví</t>
  </si>
  <si>
    <t>Oblast zdravotnictví - součet</t>
  </si>
  <si>
    <t>CELKEM</t>
  </si>
  <si>
    <t>Nové investice a opravy nad 500 tis. Kč - ORJ 17</t>
  </si>
  <si>
    <t>Nové investice a opravy do 500 tis. Kč - ORJ 19</t>
  </si>
  <si>
    <t>Nové nákupy do 200 tis. Kč - ORJ 19</t>
  </si>
  <si>
    <t>Nové nákupy nad 200 tis. Kč - ORJ 19</t>
  </si>
  <si>
    <t>OKŘ</t>
  </si>
  <si>
    <t>OTH</t>
  </si>
  <si>
    <t>Nové investice - realizace SSOK</t>
  </si>
  <si>
    <t>Nové investice - projektová dokumentace SSOK</t>
  </si>
  <si>
    <t>Nové investice - nákupy SSOK</t>
  </si>
  <si>
    <t>Poř. č.</t>
  </si>
  <si>
    <t>2017-2018</t>
  </si>
  <si>
    <t>Celkem za ORJ 17 - oblast dopravy - nové investice</t>
  </si>
  <si>
    <t>PD</t>
  </si>
  <si>
    <t>III/44436 Bělkovice - Lašťany, průtah</t>
  </si>
  <si>
    <t>Jedná se o rekonstrukci silnice v inravilánu obce Bělkovice-Lašťany v celkové délce 1,6 km. Začátek stavebních úprav je od začátku obce (ve směru od silnice I/46) a končí křižovatkou silnic III/44436 s III/44440 a místní komunikací. Součástí stavby budou přeložky IS, Veřejné osvětlení, parkovací stání a dešťová kanalizace.</t>
  </si>
  <si>
    <t>III/4436 Tovéř - Dolany</t>
  </si>
  <si>
    <t>Jedná se o rekonstrukci silnice v celkové délce 848 m. Začátek stavebních úprav je na konci obce Tovéř za dělícím ostrůvkem s přechodem pro chodce a konec úpravy navazuje na okružní křižovatku v obci Dolany realizovanou v r. 2014. Součástí úprav jsou úpravy dotčených vjezdů k nemovitostem, vegetační úpravy, veřejné osvětlení, chodníky a parkovací stání.</t>
  </si>
  <si>
    <t>Nové investice - realizace ORJ 17</t>
  </si>
  <si>
    <t>III/37354, III/36618 Horní Štěpánov</t>
  </si>
  <si>
    <t>II/369 Hanušovice - křižovatka I/11</t>
  </si>
  <si>
    <t>II/366 Konice - Prostějov</t>
  </si>
  <si>
    <t>II/150, II/433, II/37766 Prostějov, okružní křižovatka Poděbradovo náměstí</t>
  </si>
  <si>
    <t xml:space="preserve">Jedná se o část úseku Hanušovice - křížovatka I/11 - stavební objekty SO 101-105. V rozpracovaných akcích z dotace je PD pod stejným ORG, jedná se o zrušení akce jako akci realizovanou z dotace, </t>
  </si>
  <si>
    <t>II. etapa - jedná se o pokračování průtahu obcí realizovaného v roce 2015. Nutno dořešit kanalizaci.</t>
  </si>
  <si>
    <t>DPS, realizace</t>
  </si>
  <si>
    <t>Zajištění PD na stavební úpravy komunikace.</t>
  </si>
  <si>
    <r>
      <t xml:space="preserve">                                                                                     </t>
    </r>
    <r>
      <rPr>
        <b/>
        <sz val="12"/>
        <color indexed="10"/>
        <rFont val="Arial"/>
        <family val="2"/>
      </rPr>
      <t>návrh OVZI - měla by si to uděla sama PO</t>
    </r>
  </si>
  <si>
    <t>Správce:</t>
  </si>
  <si>
    <t>Ing. Miroslav Kubín</t>
  </si>
  <si>
    <t>vedoucí odboru</t>
  </si>
  <si>
    <t xml:space="preserve">Odbor veřejných zakázek a investic                                                                                                                                                             </t>
  </si>
  <si>
    <t>ORJ 17</t>
  </si>
  <si>
    <t xml:space="preserve">Odbor podpory řízení příspěvkových organizací                                                                                                                                      </t>
  </si>
  <si>
    <t>Ing. Miroslava Březinová</t>
  </si>
  <si>
    <t>ORJ 19</t>
  </si>
  <si>
    <t>Ing. Ladislav Růžička</t>
  </si>
  <si>
    <t xml:space="preserve">Odbor dopravy a silničního hospodářství                                                                                                                                                          </t>
  </si>
  <si>
    <t>Správce rozpočtu:</t>
  </si>
  <si>
    <t>ORJ 12</t>
  </si>
  <si>
    <t>Ing. Svatava Špalková</t>
  </si>
  <si>
    <t xml:space="preserve">Odbor kancelář ředitele                                                                                                                                                    </t>
  </si>
  <si>
    <t>ORJ 3</t>
  </si>
  <si>
    <t xml:space="preserve">Zastupitelé                                                                                                                                                                     </t>
  </si>
  <si>
    <t>Ing. Luděk Niče</t>
  </si>
  <si>
    <t>vedoucí odboru tajemníka hejtmana</t>
  </si>
  <si>
    <t>ORJ 1</t>
  </si>
  <si>
    <t>ORJ 18</t>
  </si>
  <si>
    <t xml:space="preserve">vedoucí odboru </t>
  </si>
  <si>
    <t>Nové investice - projektová dokumentace ORJ 17</t>
  </si>
  <si>
    <t>NE</t>
  </si>
  <si>
    <t>Kotelna</t>
  </si>
  <si>
    <t>ANO</t>
  </si>
  <si>
    <t>Sociální zařízení DM</t>
  </si>
  <si>
    <t xml:space="preserve">Kompletní výměna 5 ks stupaček sociálního zařízení včetně rekonstrukce sociálních jader.
</t>
  </si>
  <si>
    <r>
      <t xml:space="preserve">                                                                                     </t>
    </r>
    <r>
      <rPr>
        <b/>
        <sz val="12"/>
        <color indexed="10"/>
        <rFont val="Arial"/>
        <family val="2"/>
      </rPr>
      <t>návrh OVZI - předání na PO, která tyto práce průběžně zajišťuje.</t>
    </r>
  </si>
  <si>
    <r>
      <t xml:space="preserve">                                                                                     </t>
    </r>
    <r>
      <rPr>
        <b/>
        <sz val="12"/>
        <color indexed="10"/>
        <rFont val="Arial"/>
        <family val="2"/>
      </rPr>
      <t>návrh OVZI - předání na PO, která zajišťovala předchozí etapy.</t>
    </r>
  </si>
  <si>
    <t>Střední odborná škola průmyslová a Střední odborné učiliště strojírenské, Prostějov, Lidická 4</t>
  </si>
  <si>
    <t xml:space="preserve">Výměna oken na dílnách Wolkerova 24, Prostějov.
</t>
  </si>
  <si>
    <t xml:space="preserve">Jedná se o výměnu atypických  oken v přízemí budovy a to o počtu šesti kusů a jednoho kusu dveří do průjezdu vstupní budovy.  Okna a dveře jsou nefunkční a zastaralá a v nevyhovujícím stavu.
</t>
  </si>
  <si>
    <t>malování pokojů v pavilonu C a stravovací provoz</t>
  </si>
  <si>
    <t>Malování pokojů v souladu s hygienickými předpisy</t>
  </si>
  <si>
    <t>Konvektomat pro ŠJ</t>
  </si>
  <si>
    <t>Starý konvektomat je již značně opotřebený a jeho oprava je finančně náročná.</t>
  </si>
  <si>
    <t>Oprava střešní krytiny a venkovního zdiva</t>
  </si>
  <si>
    <t>Stávající krytina je je ve velmi špatném stavu. Do střechy zatéká i přes snahu ji neustále opravovat. Vlivem vody, která teče mimo okapy trpí i zdivo budovy. Omítka je do značné míry zpuchřelá.</t>
  </si>
  <si>
    <t>Dětský domov a Školní jídelna, Plumlov, Balkán 333</t>
  </si>
  <si>
    <t>Elektroinstalace - 2. etapa</t>
  </si>
  <si>
    <t>Jedná se o druhou etapu již schválené akce na rok 2016. Při zavádění nového Portálu PO a elektronických žádanek nebyla centrálně kompletně přepsána žádost do víceletého financování. DD disponuje 4 patry a schválená částka na rok 2016 nebude dostačující, pro rok 2017 počítáme s rozpočtem dalších 150 tis. Kč. Právě probíhá zpracování projektové dokumentace na celkovou akci, prozatím není výstup. Teprve potom proběhne výběrové řízení a zadání. Počítáme se spoluúčastí PO v roce 2016 ve výši 50 tis. Kč</t>
  </si>
  <si>
    <t>Střední škola zemědělská, Přerov, Osmek 47</t>
  </si>
  <si>
    <t>Markýza</t>
  </si>
  <si>
    <t>Nákup markýzy nebo altánu na terasu A3.</t>
  </si>
  <si>
    <t>Oprava centrální koupelny I.patro Štíty</t>
  </si>
  <si>
    <t>Oprava centrální koupelny I.patro ve Štítech. Je v havarijním stavu.</t>
  </si>
  <si>
    <t>Rekonstrukce koridoru</t>
  </si>
  <si>
    <t xml:space="preserve">Celková rekonstrukce koridoru mezi pavilony   A a B . Pod koridorem jsou rozvody TUV, TUV cirkl, topení . Koridor je nedílnou součástí připravované a schválené akce " Výměna vodorvných rozvodů pav A, B. " Koridor je v havarijním stavu a je tam stejné nebezpečí jako u obou pavilonů.
</t>
  </si>
  <si>
    <t xml:space="preserve">Nadstavba a přístavba hospodářské budovy v Domově pro seniory Červenka, p. o. </t>
  </si>
  <si>
    <t>Rekonstrukce budovy mechanizace s uhelnou-vybudování zázemí pro odborný výcvik.</t>
  </si>
  <si>
    <t xml:space="preserve">Vybudování zázemí pro odbornou výuku žáků školy. Vybudování nových dílen a svařovny (doposud zajišťujeme kurzy svařování službou). Vybudování sociálního zařízení, šaten, učeben,a kabinetů. Celková rekonstrukce budovy včetně výměny oken, dveří a vrat. Oprava střechy včetně  zateplení střechy a zateplení obvodového pláště budovy. </t>
  </si>
  <si>
    <t xml:space="preserve">Automobil pro autoškolu
</t>
  </si>
  <si>
    <t xml:space="preserve">Osobní vozidlo pro výuku autoškoly převážně v hlavní činnosti.
</t>
  </si>
  <si>
    <t>Obnova strojového parku v prádelně - pračky na 40 kg prádla 2 ks</t>
  </si>
  <si>
    <t xml:space="preserve">nákup průmyslové pračky na 40 kg  2 ks  
</t>
  </si>
  <si>
    <t>Oprava dřevěné lávky v ABL</t>
  </si>
  <si>
    <t xml:space="preserve">Jedná se o havarijní stav, je nutno vyměnit stávající dřevěné kůly napadené hnilobou (pod vodou), je nutná výměna za betonové pilíře + dubové kůly.
</t>
  </si>
  <si>
    <t>2016 - 2017</t>
  </si>
  <si>
    <t>Oprava vstupních bran do parku v Čechách pod Kosířem</t>
  </si>
  <si>
    <t xml:space="preserve">1. brána :výměna poškozených pískovcových prvků, oprava zdiva, rekonsrtukce kovovvé brány - broušení, nátěr, úprava průjezdové cesty
2. brána : oprava napojení brány na plot, úprava  zděných soklů, nátěr </t>
  </si>
  <si>
    <t>Regálový zásuvkový systém</t>
  </si>
  <si>
    <t xml:space="preserve">Regálový a zásuvkový systém s protiprašnou úpravou  a přestavitelnými regály pro uložení sbírek v pbjektu tzv. robotárny v Šumperku
</t>
  </si>
  <si>
    <t>Oprava potrubí SUV, TUV a sociálních zařízení v I. a II. NP VZ Šumperk (ZZS OK)</t>
  </si>
  <si>
    <t>Oprava potrubí SUV, TUV a sociálních zařízení v I. a II. NP VZ Šumperk. Předpokládaná cena za opravu: 1 432 tis. Kč.</t>
  </si>
  <si>
    <t>ROK 19.12.2016 - požadavek na dokončení v roce 2017 realizuje PO</t>
  </si>
  <si>
    <t xml:space="preserve">ROK 19.12.2016 - požadavek na převod do roku 2017 </t>
  </si>
  <si>
    <t>Stavba oplocení a terénní úpravy po demolici objektů</t>
  </si>
  <si>
    <t>Obvodové zdi odstraněných objektů tvořily hranici s našimi dvěma sousedy a v Povolení pro odstranění stavby je podmínka vybudování průhledné zdi. V návaznosti na tyto práce jsou i terénní úpravy plochy po odstraněných objektech včetně vjezdové brány.</t>
  </si>
  <si>
    <t>Centrální řízení vzduchotechniky, vytápění</t>
  </si>
  <si>
    <t>Náhrada nefunkčního ovládání topení a chlazení v kongres. sále, bufetu, odvětrání toalet, sjednocení s ovládáním zased. místnosti v 10. NP a vytápění budovy. Řízení  vytápění, chlazení prostor centrálně z jednoho místa s možností nastavení ve více parametrech.</t>
  </si>
  <si>
    <t xml:space="preserve">Centrální spisovna na ul.  Trocnovská </t>
  </si>
  <si>
    <t>Pořízení systému generálního klíče pro uzavření prostor - podmínka HZS k připojení elektronické požární signalizace na pult HZS, dobudování vytápění ve 2 místnostech, kde dosud není.</t>
  </si>
  <si>
    <t>Zpracování bezpečnostního auditu</t>
  </si>
  <si>
    <t>III/5704 Nedvězí - Bystročice</t>
  </si>
  <si>
    <t>III/31233 Jakubovice</t>
  </si>
  <si>
    <t>Most ev. č. 446-053, Staré Město</t>
  </si>
  <si>
    <t>Most ev. č. 446-048, Chrastice</t>
  </si>
  <si>
    <t>Most ev. č. 446-049, Chrastice</t>
  </si>
  <si>
    <t>Most ev. č. 370-004, Brníčko</t>
  </si>
  <si>
    <r>
      <rPr>
        <b/>
        <sz val="12"/>
        <rFont val="Arial"/>
        <family val="2"/>
      </rPr>
      <t xml:space="preserve">návrh OVZI - předání akce na PO                                                           </t>
    </r>
    <r>
      <rPr>
        <b/>
        <sz val="12"/>
        <color indexed="10"/>
        <rFont val="Arial"/>
        <family val="2"/>
      </rPr>
      <t>PO souhlasí</t>
    </r>
  </si>
  <si>
    <r>
      <t xml:space="preserve">Oprava potrubí SUV, TUV a sociálního zařízení v I. a II. NP VZ </t>
    </r>
    <r>
      <rPr>
        <sz val="12"/>
        <color indexed="8"/>
        <rFont val="Arial"/>
        <family val="2"/>
      </rPr>
      <t>Hněvotínská, Olomouc</t>
    </r>
  </si>
  <si>
    <t>DŮVOD: částečné zavedení systému následně po realizaci Modernizace lůžkového fondu (Švýcarské fondy)</t>
  </si>
  <si>
    <t xml:space="preserve">Realizace investice je v souladu se Střednědobým plánem rozvoje sociálních služeb, v roce 2017 zpracování PD a v letech následujících realizace investiční akce </t>
  </si>
  <si>
    <t xml:space="preserve">Domov pro sniory Tovačov, příspěvková organizace </t>
  </si>
  <si>
    <t>Výměna oken a balkonových dveří</t>
  </si>
  <si>
    <t>Výměna původních 114 ks dřevěných oken dvojdílných, 43 oken trojdílných, 4 oken jednodílných a 26 balkonových dveří + 1 vstupních dveří do kuchyně za nové plastové včetně venkovních a vnitřních parapetů + související stavební práce. Okna a balkonové dveře jsou netěsné a v nevyhovujícím stavu (nejdou otevřít, nebo naopak zavřít, dřevěné rámy praskají, škvírami táhne ). Celkem se jedná o výměnu 161 oken a 27 dveří.</t>
  </si>
  <si>
    <t>Malování a nátěry v interiéru budovy</t>
  </si>
  <si>
    <t>Malování provozních místností a stravovacího provozu</t>
  </si>
  <si>
    <t>Sociální služby Libina</t>
  </si>
  <si>
    <t>Rekonsturkce koupelny</t>
  </si>
  <si>
    <t>Bude provedena rekonstrukce koupelny (se sprchami) v přízemí hlavní budovy SS Libina. V rámci rekonstrukce provedeme výměnu stoupaček, obkladů a sanitárního vybavení. Dále dojde k částečnému odstranění nenosné zdi, aby bylo možné propojit rekonstruovanou koupelnu se sousedící koupelnou, kde je umístěn sprchový panel a provádí se zde hygiena na sprchovém lůžku (zvětšením plochy koupelny dojde ke snadnější manipulaci se sprchovým lůžkem). Důvodem opravy je nevyhovující zastaralé původní zařízení.</t>
  </si>
  <si>
    <t>Nátěry oken</t>
  </si>
  <si>
    <t>Pokračující opravy nátěrů oken po etapách - velmi špatný stav</t>
  </si>
  <si>
    <t>obklady chodba + pokoje 1.p. hlavní budova</t>
  </si>
  <si>
    <t>výměna opotřebovaného a poničeného dřevěného obloží stěn do výšky 150 cm</t>
  </si>
  <si>
    <t>Fasáda společenský dům</t>
  </si>
  <si>
    <t xml:space="preserve">Oprava popraskané a oloupané fasády, penetrace, perlinka, fasádní omítka, oprava soklu vč. odvětrání </t>
  </si>
  <si>
    <t>Dělička na těsto el. HLM-21036</t>
  </si>
  <si>
    <t xml:space="preserve"> současné době probíhá rekonstrukce kuchyně v naší organizaci a současný spotřebič je již nevyhovující, značně opotřebený, doba použití je již 30 roků. Do nově zrekonstruované kuchyně bychom chtěli pořídit tento spotřebič nový.</t>
  </si>
  <si>
    <t>Domov Štíty - Jedlí, příspěvková organizace</t>
  </si>
  <si>
    <t>Nákup automobilu pro imobilní uživatele</t>
  </si>
  <si>
    <t>Pořízení automobilu - tranzitu pro minimálně 4 imobilní uživatele vč. zvedacího zařízení (náhon auta 4x4 z důvodu horské krajiny)</t>
  </si>
  <si>
    <t xml:space="preserve">Muzeum a galerie v Prostějově, příspěvková organizace  </t>
  </si>
  <si>
    <t>Záchranné práce domů P.Bezruče</t>
  </si>
  <si>
    <t>úprava stávajícího projektu, provedení opravy tzv. Bezručových domků v Kostelci na Hané -zahrnující nutné opravy střechy, klempířských prvků, odvodnění, terénní úpravy</t>
  </si>
  <si>
    <t>O/I</t>
  </si>
  <si>
    <t>1. etapa</t>
  </si>
  <si>
    <t>v tabulce OŠSK jsou investiční požadavky 1-4 sloučeny do jednoho řádku</t>
  </si>
  <si>
    <t>cena upřesněna, zbylých 500 tis. Kč budou nárokovat v roce 2018</t>
  </si>
  <si>
    <t xml:space="preserve">Střední odborná škola Litovel, Komenského 677 </t>
  </si>
  <si>
    <t>rekonstrukce elektroinstalace DM</t>
  </si>
  <si>
    <t>Havarijní stav elektro i rozvodny. Stávající   elektroinstalace je původní z roku 1969. Jedná se o výměnu přívodního kabelu rozvodny a páteřních rozvodů, dokumentace</t>
  </si>
  <si>
    <t>ano</t>
  </si>
  <si>
    <t>Rekonstrukce domova mládeže</t>
  </si>
  <si>
    <t>Rekonstrukce domova mládeže - Zpracování PD na celkovou rekonstrukci DM, který již neodpovídá současným normám. Jedná se o jeden z největších DM v kraji.</t>
  </si>
  <si>
    <t>ne</t>
  </si>
  <si>
    <t>POUZE PD</t>
  </si>
  <si>
    <t>dokončení z roku 2016 stavební úpravy silnice -II.etapa</t>
  </si>
  <si>
    <t>stavební úpravy silnice sloužící k objízdné trasy při uzavírce D46</t>
  </si>
  <si>
    <t>stavební úpravy mostu před realizací úprav silnice z dotačního programu přeshraniční spolupráce</t>
  </si>
  <si>
    <t>stavební úpravy mostů vychazející ze stavebního stavu mostu VI - velmi špatný</t>
  </si>
  <si>
    <t>navazující úsek na již realizovanou opravu z roku 2016</t>
  </si>
  <si>
    <t>silnice je často využívána jako objízdná trasa při problémech na dálnici D46, navazuje na opravený úsek od dálnice do Bystročic</t>
  </si>
  <si>
    <t>oprava navazuje na stavební úpravy provedené v roce 2016</t>
  </si>
  <si>
    <t>stavební úpravy mostu před realizací úprav silnice z dotačního programu přeshraniční čs. - polské spolupráce</t>
  </si>
  <si>
    <t>stav mostů vychází z kontrolních prohlídek</t>
  </si>
  <si>
    <t xml:space="preserve">Jedná se o modernizaci plynové kotelny na hlavní budově školy navazující na již realizovaná úsporná opatření. Kotelna bude přemístěna do budovy školy, dojde ke změně technologie vytápění a tím k úsporám na spotřebě plynu a zjednodušení provozu kotelny. Stávající plynové kotle jsou v provozu od 1988. Realizace je nutná z důvodu životnosti stávající kotelny. Součástí akce je přeložení STL přípojky plynu.
</t>
  </si>
  <si>
    <t>Gymnázium Šternberk</t>
  </si>
  <si>
    <t xml:space="preserve">výměna střešní krytiny </t>
  </si>
  <si>
    <t>Výměna střešní krytiny na zbývající části objektu školy</t>
  </si>
  <si>
    <t xml:space="preserve">Rekonstrukce elektroinstalace (stávající staré rozvody neodpovídají současným předpisům) včetně napojení na stávající EPS za účelem splnění požárních předpisů pro náš typ zařízení </t>
  </si>
  <si>
    <t>Nadstavba a přístavba hospodářské budovy za účelem vytvoření nových prostor pro přemístění klientů ze stávajících vícelůžkových pokojů.</t>
  </si>
  <si>
    <t>Odbor dopravy a silničního hospodářství</t>
  </si>
  <si>
    <t>SSOK - Oblast dopravy  - nové investice SFDI</t>
  </si>
  <si>
    <t>Dotace</t>
  </si>
  <si>
    <t>Podíl OK</t>
  </si>
  <si>
    <t>z toho podíl OK + neuznatelné Ná</t>
  </si>
  <si>
    <t>II/440 Mor.Beroun-hr.Voj.újezdu</t>
  </si>
  <si>
    <t>remix za horka</t>
  </si>
  <si>
    <t>III/4436 Olomouc - ul Hamerská</t>
  </si>
  <si>
    <t>III/31550 Nová Hradečná - Lipinka</t>
  </si>
  <si>
    <t>III/31552 Troubelice - Nová Hradečná</t>
  </si>
  <si>
    <t>III/44319 Posluchov</t>
  </si>
  <si>
    <t>III/43321 Měrovice - Hruška</t>
  </si>
  <si>
    <t>III/0555 Přerov,ul.9 května</t>
  </si>
  <si>
    <t>Most ev.č.36719-2 Dobromilice</t>
  </si>
  <si>
    <t>Most ev.č.43718-3  Šišma</t>
  </si>
  <si>
    <t>Most ev.č.43415-3 Prosenice</t>
  </si>
  <si>
    <t>II/315 Zábřeh - ul.Sušilova</t>
  </si>
  <si>
    <t>III/44410 Medlov - Králová</t>
  </si>
  <si>
    <t>recyklace za studena</t>
  </si>
  <si>
    <t>III/44423 Horní Žleb - Dálov</t>
  </si>
  <si>
    <t>III/4368 Tršice - Lazníky</t>
  </si>
  <si>
    <t>II/433  Mořice- průtah</t>
  </si>
  <si>
    <t>Celkem za  ORJ 12 - oblast dopravy - nové investice SSOK</t>
  </si>
  <si>
    <t>Muzeum a galerie v Prostějově</t>
  </si>
  <si>
    <t>Rekonstrukce osvětlení výstavních sálů</t>
  </si>
  <si>
    <t>o</t>
  </si>
  <si>
    <t>Celková rekonstrukce osvětlení výstavních sálů na technologii LED, která zaručí nejen výrazné finanční provozní úspory, ale současně zajistí mnohem šetrnější prostředí pro vystavované exponáty</t>
  </si>
  <si>
    <t xml:space="preserve">Budova "C" II. etapa </t>
  </si>
  <si>
    <t>Sanitní vozidla pro ZZSOK - 8 ks</t>
  </si>
  <si>
    <t>Pořízení 8 ks sanitních vozidel (smlouva uzavřena v září 2016, nedodali do konce roku, předpoklad konec února 2017)</t>
  </si>
  <si>
    <t xml:space="preserve">SMN a.s. - o.z. Nemocnice Šternberk </t>
  </si>
  <si>
    <t>Nová budova interních oborů</t>
  </si>
  <si>
    <t>SMN a.s. - o.z. Nemocnice Šternberk -Interní pavilon</t>
  </si>
  <si>
    <t>DUR</t>
  </si>
  <si>
    <t xml:space="preserve">Celkové náklady (bez DPH)  </t>
  </si>
  <si>
    <r>
      <t xml:space="preserve">Nové investice a opravy nad 500 tis. Kč - </t>
    </r>
    <r>
      <rPr>
        <b/>
        <sz val="14"/>
        <rFont val="Arial"/>
        <family val="2"/>
      </rPr>
      <t>SMN</t>
    </r>
    <r>
      <rPr>
        <sz val="14"/>
        <rFont val="Arial"/>
        <family val="2"/>
      </rPr>
      <t xml:space="preserve"> - ORJ 17</t>
    </r>
  </si>
  <si>
    <t>Nové investice - realizace SSOK - SFDI</t>
  </si>
  <si>
    <t>dotace SFDI</t>
  </si>
  <si>
    <t>Od kř. III/37762-po kř.II/366 extravilán</t>
  </si>
  <si>
    <t>ŠU</t>
  </si>
  <si>
    <t>Ol</t>
  </si>
  <si>
    <t xml:space="preserve">Pořízení PD </t>
  </si>
  <si>
    <t>II/369 Horní Lipová - opěrná zeď</t>
  </si>
  <si>
    <t>II/369Ostružná - Branná</t>
  </si>
  <si>
    <t>II/445Šternberk - Hlásnice</t>
  </si>
  <si>
    <t>II/444 Most ev.č.444-045,Libavá</t>
  </si>
  <si>
    <t>III/44317 Hlubočky-Hrubá Voda</t>
  </si>
  <si>
    <t>III/37320 Bouzov-Podoli-Olešnice</t>
  </si>
  <si>
    <t>III/4353 Kocanda-Blatec-hr.okr PV</t>
  </si>
  <si>
    <t>II/438 Opatovice - Býškovice</t>
  </si>
  <si>
    <t>III/4388 Býškovice-Horní Újezd</t>
  </si>
  <si>
    <t>III/44417 Most ev.č. 44417-4,Paseka</t>
  </si>
  <si>
    <t>III/3677 Most ev.č. 3677-1, Bedihošť</t>
  </si>
  <si>
    <t>III/37752 a III/37754 Kostelec n Hane-Lešany-Zdětín-Ptení</t>
  </si>
  <si>
    <t>III/37762 - Domamyslice- křiž III/37760 extravilán + III/37760 Od kř. III/37762-po kř.II/366 extravilán</t>
  </si>
  <si>
    <t xml:space="preserve">Opravy a investice nad 500tis. Kč. Včetně DPH - oblast školství </t>
  </si>
  <si>
    <t xml:space="preserve">Opravy a investice od 40 tis. Kč do 500 tis. Kč včetně DPH - oblast školství </t>
  </si>
  <si>
    <t xml:space="preserve">Pořízení hmotného majetku od 40 tis. Kč do 200 tis. Kč včetně DPH a pořízení nehmotného majetku od 60 tis. Kč do 200 tis. Kč včetně DPH - oblast školství </t>
  </si>
  <si>
    <t xml:space="preserve">Pořízení hmotného majetku a nehmotného majetku nad 200 tis. včetně DPH - oblast školství </t>
  </si>
  <si>
    <t xml:space="preserve">Opravy a investice nad 500 tis. Kč. Včetně DPH - oblast sociální </t>
  </si>
  <si>
    <t xml:space="preserve">Opravy a investice od 100 tis. Kč do 500 tis. Kč včetně DPH  - oblast sociální </t>
  </si>
  <si>
    <t xml:space="preserve">Pořízení hmotného majetku od 100 tis. Kč do 200 tis. Kč včetně DPH a pořízení nehmotného majetku od 100 tis. Kč do 200 tis. Kč včetně DPH  - oblast sociální </t>
  </si>
  <si>
    <t xml:space="preserve">Pořízení hmotného majetku a nehmotného majetku nad 200 tis. včetně DPH  - oblast sociální </t>
  </si>
  <si>
    <t xml:space="preserve"> ORJ 17  - Oblast dopravy  - nové investice OK</t>
  </si>
  <si>
    <t xml:space="preserve">SSOK - Oblast dopravy  - nové investice OK </t>
  </si>
  <si>
    <t>Ing. Ladislava Růžička</t>
  </si>
  <si>
    <t>Poznámka</t>
  </si>
  <si>
    <t>Kruhová dráha pro výcvik koní</t>
  </si>
  <si>
    <t xml:space="preserve">Opravy a investice nad 500 tis. Kč. včetně DPH  - oblast kultury </t>
  </si>
  <si>
    <t xml:space="preserve">Opravy a investice od 40 tis. Kč do 500 tis. Kč včetně DPH - oblast kultury </t>
  </si>
  <si>
    <t xml:space="preserve">Pořízení hmotného majetku od 40 tis. Kč do 200 tis. Kč včetně DPH a pořízení nehmotného majetku od 60 tis. Kč do 200 tis. Kč včetně DPH - oblast kultury </t>
  </si>
  <si>
    <t xml:space="preserve">Pořízení hmotného majetku a nehmotného majetku nad 200 tis. včetně DPH - oblast kultury </t>
  </si>
  <si>
    <t xml:space="preserve">Opravy a investice nad 500 tis. Kč. Včetně DPH - zdravotnictví </t>
  </si>
  <si>
    <t xml:space="preserve">Opravy a investice od 40 tis. Kč do 500 tis. Kč včetně DPH  - zdravotnictví </t>
  </si>
  <si>
    <t xml:space="preserve">Pořízení hmotného majetku od 40 tis. Kč do 200 tis. Kč včetně DPH a pořízení nehmotného majetku od 60 tis. Kč do 200 tis. Kč včetně DPH  - zdravotnictví </t>
  </si>
  <si>
    <t xml:space="preserve">Pořízení hmotného majetku a nehmotného majetku nad 200 tis. včetně DPH  - zdravotnictví </t>
  </si>
  <si>
    <t>Celkem za ORJ 17 - oblast zdravotnictví - nové investice SMN</t>
  </si>
  <si>
    <t xml:space="preserve">Odbor kancelář ředitele - nové investice </t>
  </si>
  <si>
    <t xml:space="preserve">Odbor tajemníka hejtmana - nové investice </t>
  </si>
  <si>
    <t>Zastupitelé - nové investice</t>
  </si>
  <si>
    <t xml:space="preserve">předpoklad dotace z MZ (50 mil Kč),                                                                     50 mil Kč je příslib Olomouckého kraje, nejedná se o reinvestice z nájemného                                   </t>
  </si>
  <si>
    <r>
      <t xml:space="preserve">návrh OVZI - rozdělit realizaci na 2 roky                                                                                                           </t>
    </r>
    <r>
      <rPr>
        <b/>
        <sz val="12"/>
        <color indexed="10"/>
        <rFont val="Arial"/>
        <family val="2"/>
      </rPr>
      <t>PO souhlasí, částka nezbytná pro stavbu včetně zastřešení a oken</t>
    </r>
  </si>
  <si>
    <t>8 ks sanitních vozidel z rozpočtu OK; 1 ks/2 260 tis. Kč.</t>
  </si>
  <si>
    <t xml:space="preserve">Výstavba garáže pro služební vozidlo - Lužice
</t>
  </si>
  <si>
    <t xml:space="preserve">Výstavba garáže pro služební vozidlo - Uničov
</t>
  </si>
  <si>
    <t>vozovka v obci - dlažba, blízká zástavba, vysoký průjezd nákladních vozidel z nedalekého lomu, vysoká hlučnost a prašnost, návrh na stavbu obchvatu byl zrušen.</t>
  </si>
  <si>
    <t>poslední úsek navazující na již zrekonstruované úseky od silnice I/46 přes Tovéř, Dolany směr Véska</t>
  </si>
  <si>
    <t>původně plánováno z dotace IROP, vzhledem k charkteru opravy silnice nelze uplatnit z dotací, páteřní komunikace na Jesenicko, v případě oprav silnice I/44 je využívána jako objízdná trasa.</t>
  </si>
  <si>
    <t>navazující další úsek rekonstrukce silnice v obci</t>
  </si>
  <si>
    <t>rekonstrukce kotelny</t>
  </si>
  <si>
    <t>azbest</t>
  </si>
  <si>
    <t>je třeba udělat sanaci zdiva a odstranění vlhkosti</t>
  </si>
  <si>
    <t xml:space="preserve">Stavební úpravy spojené se stěhováním školy do objektu na ulici Nová
</t>
  </si>
  <si>
    <t>Stavební úpravy prostor školy</t>
  </si>
  <si>
    <t>havarijní stav regulace i kotlů. Zhodnocení vychází z odborné prohlídky, hrozí odstavení zdroje tepla.</t>
  </si>
  <si>
    <t>Gymnázium Jiřího Wolkera, Prostějov, Kollárova 3</t>
  </si>
  <si>
    <t>SŠ, ZŠ, MŠ a dětský domov Zábřeh</t>
  </si>
  <si>
    <t>oprava elketrinstalace - projekt</t>
  </si>
  <si>
    <t>Projektová dokumentace k opravě elektroinstalace</t>
  </si>
  <si>
    <t>Základní škola a mateřská škola Hranice, Nová 1820</t>
  </si>
  <si>
    <t>Stavební úpravy školy</t>
  </si>
  <si>
    <t>Stavbení úpravy prostor školy v souvislosti se stěhováním do objektu na ulici Studentská</t>
  </si>
  <si>
    <t>Vybavení DM nábytkem</t>
  </si>
  <si>
    <t>Nahrazení zastaralého nábytku DM novým</t>
  </si>
  <si>
    <t>pouze PD</t>
  </si>
  <si>
    <t>Přístavba depozitáře</t>
  </si>
  <si>
    <t xml:space="preserve">Dostavba depozitáře k vyřešení nedostatku depozitárních míst </t>
  </si>
  <si>
    <t>zabezpečovací zařízení VMO výměna</t>
  </si>
  <si>
    <t>havarijní stav v Olomouci</t>
  </si>
  <si>
    <t>vybavení přízemí zámku</t>
  </si>
  <si>
    <t>vybavení výstav. Prostor zámku ČpK</t>
  </si>
  <si>
    <t>Posuvné kolejnicové policové regály pro uložení knih v muzejní knihovně</t>
  </si>
  <si>
    <t>Stávající regálové vybavení již nedostačuje,je zastaralé. Knihy tak musí být nouzově uskladňovány v banánových krabicích, které ovšem prakticky znemožňují jejich odpovídající katalogizaci a uspořádání tak, aby mohly být kdykoliv k dispozici badatelům z řad odborné i laické veřejnosti. Uvedená cena je za celý systém vč. kolejnic, dopravy a montáže „na klíč“.</t>
  </si>
  <si>
    <t>automobil tranzit</t>
  </si>
  <si>
    <t>stávající automobil je starý 18 let</t>
  </si>
  <si>
    <t>dataprojektor a přehrávač</t>
  </si>
  <si>
    <t>širokoúhlý dataprojektor, který umí promítat velkou plochu na malou vzdálenost + přehrávač</t>
  </si>
  <si>
    <t>nový SW pro zabezp. Zař. VMO</t>
  </si>
  <si>
    <t>havarijní stav v Olomouci - doplněk zař.</t>
  </si>
  <si>
    <t>Soubor předmětů a pomůcek pro vystavování – tzv. výstavní fundus a plně polohovatelné figuríny do výstavních sálů</t>
  </si>
  <si>
    <t>Je zapotřebí: 5 figurín s možností libovolného polohování pro prezentaci oděvů, uniforem a dalších oděvních součástí a doplňků; 10 malých prosklených vitrín, 10 velkých prosklených vitrín; 50 dvojitých závěsných instalačních skel ;  10 soklů 40 x 40 x 100 cm bílých; 10 soklů 40 x 40 x 20 cm bílých; 5 soklů 40 x 40 x 80 cm bílých) atd.</t>
  </si>
  <si>
    <t>Fyzikální a astronomická dílna a herna pro veřejnost v Astronomickém oddělení – hvězdárně</t>
  </si>
  <si>
    <t xml:space="preserve">Vznik fyzikální dílny a herny k demonstraci fyzikálních a astronomických úkazů a jevů. Pro její vybavení bude zapotřebí nákup souboru přístrojového vybavení a exponátů </t>
  </si>
  <si>
    <t>Pořízení 8 ks sanitních vozidel pro oblast Jih a Střed, včetně defibrilátorů a transportních nosítek s podvozkem.</t>
  </si>
  <si>
    <t>Dotace SFDI</t>
  </si>
  <si>
    <t>Náklady na investiční akce celkem</t>
  </si>
  <si>
    <t>Náklady OK</t>
  </si>
  <si>
    <t>akce je na ORJ 17 (OVZI)!</t>
  </si>
  <si>
    <t>strana</t>
  </si>
  <si>
    <t>2-5</t>
  </si>
  <si>
    <t>6-7</t>
  </si>
  <si>
    <t>8</t>
  </si>
  <si>
    <t>9</t>
  </si>
  <si>
    <t>10-11</t>
  </si>
  <si>
    <t>12-15</t>
  </si>
  <si>
    <t>16</t>
  </si>
  <si>
    <t>17-18</t>
  </si>
  <si>
    <t>19</t>
  </si>
  <si>
    <t>20</t>
  </si>
  <si>
    <t>21</t>
  </si>
  <si>
    <t>22</t>
  </si>
  <si>
    <t>23</t>
  </si>
  <si>
    <t>24</t>
  </si>
  <si>
    <t>25</t>
  </si>
  <si>
    <t>26</t>
  </si>
  <si>
    <t>27</t>
  </si>
  <si>
    <t>28</t>
  </si>
  <si>
    <t>29</t>
  </si>
  <si>
    <t>30</t>
  </si>
  <si>
    <t>31</t>
  </si>
  <si>
    <t>32</t>
  </si>
  <si>
    <t>33</t>
  </si>
  <si>
    <t xml:space="preserve">Výměna oken pod terasou na budově B </t>
  </si>
  <si>
    <t xml:space="preserve">Sanace tělocvičny školy </t>
  </si>
  <si>
    <t>Sanace a odstranění vlhkosti v tělocvičně, odstranění starých a obkladů a nová sanační omítka, nové obklady a dlažba v umývárně, úprava podlahy v tělocvičně v budově Horní náměstí 5, Šternberk</t>
  </si>
  <si>
    <t xml:space="preserve">Výměna osvětlení hlavní budovy školy </t>
  </si>
  <si>
    <t>Výměna kovových rozvodů vody a litinové kanalizace</t>
  </si>
  <si>
    <t>Stávající kovové rozvody jsou značně opotřebené. Objevují se prosaky ve zdivu z důvodu koroze potrobí. Jinak to není ani u odpadního potrubí. Organizace musí vynakládat nemalé finanční prostředky na opravu potrubí, ale i zdiva, které je nutné vždy odstranit pro provedení údržby a opět opravit do původního stavu. Jedná se o objekt nám. 8. května 2, Zábřeh</t>
  </si>
  <si>
    <t>Komplexní zateplení  přístavby GJŠ II. v Havlíčkově ulici</t>
  </si>
  <si>
    <t>Výměna otvorových výplní za plastová s izolačním dvojsklem, zateplení svislého obvodového pláště kontaktním zateplovacím systémem, zateplení stropu podkrovní vestavby. Náhrada střešních oken okny s izolačním trojsklem, zároveň budou opatřena venkovními roletami pro omezení přehřívání podstřešních učeben a kabinetů.Převedení jednoplášťové střechy na střechu s větranou vzduchovou mezerou pro snížení tepelné zátěže do interiéru. Havarijní stav.</t>
  </si>
  <si>
    <t xml:space="preserve">úprava stávajících nevyužívaných sklepních prostor a jejich využití jako prostor pro šatny, odkládání osobních věcí žáků a studentů není ve škole řešeno komplexně, šatny jsou rozmístěny v různých částech a patrech budov školy, úprava zahrnuje sanaci vlhkosti v prostorách, stavebně technické úpravy prostor, odvětrávání prostor, zabezpečení a úpravy přístupu žáků a studetnů do prostor, informační označení a dovybavení šatními skříňkami pro žáky a studenty
</t>
  </si>
  <si>
    <t>Rekonstrukce budovy ZUŠ - 1. etapa</t>
  </si>
  <si>
    <t>Rozvody el. energie v budově v hlavní budově školy</t>
  </si>
  <si>
    <t>aktualizace PD</t>
  </si>
  <si>
    <t xml:space="preserve">POUZE PD,                                                                                                                                                                                                                                                                                                                                                                                                                                                            </t>
  </si>
  <si>
    <t>Výstavba prostor odborného výcviku na pracovišti v Horních Heřmanicích.</t>
  </si>
  <si>
    <t>Odvlhčení základů budovy školy</t>
  </si>
  <si>
    <t>Garáž - Lužice</t>
  </si>
  <si>
    <t>Garáž - Uničov</t>
  </si>
  <si>
    <t>Jídelna - zhotovení sádrokartonového stropu</t>
  </si>
  <si>
    <t xml:space="preserve">Nová expozice V.Priessnitze je prioritou Vlastivědného muzea Jesenicka po dohodě s Olomouckým krajem, Městem Jeseník a majiteli Priessnitzových léčebných lázní, komisí cestovního ruchu Olomouckého kraje. Aktivita obnovy a rozšíření expozice souvisí se snahou získat pro odkaz V .Priessnize ocenění evropským kulturním nehmotným dědictvím poté, co odkaz této významné osobnosti byl zařazen mezi nehmotná kulturní dědictví České republiky.
</t>
  </si>
  <si>
    <t>pouze aktualizace projektu 200 tis. Kč, náklady jsou z PD, která je na OVZI</t>
  </si>
  <si>
    <t>Zvýšení pobytového komfortu pacientů s plícnim onemocněním -  méně lůžkové pokoje se sociálním zázemím  - pokračování investice z roku 2016 (uvolněných 5 000 tis.Kč).
Konečná celková výše zakázky bude odvislá od podrobné PD, která bude dohotovena v září 2016 a konečné výše nabídky vzešlé z VŘ na dodavatele stavby.</t>
  </si>
  <si>
    <t>Pavilon 2</t>
  </si>
  <si>
    <t xml:space="preserve">Pořízení kontejenru energetické centrum pro potřeby HZS Olomouckého kraje. Následně bude kontejner energetické centrum darován HZS Olomouckého kraje </t>
  </si>
  <si>
    <t xml:space="preserve">Pořízení CAS pro potřeby HZS Olomouckého kraje. Následně bude CAS darován HZS Olomouckého kraje </t>
  </si>
  <si>
    <t>Čechy pod Kosířem - Revitalizace vodních prvků v zámeckém parku</t>
  </si>
  <si>
    <t>Na základě vyjasněných majetkoprávních vztahů, kdy vodní prvky v zámeckém parku jsou majetkem Olomouckého kraje, žádá VMO o jejich revitalizaci. Je nutné pořídit projektovou dokumentaci, aby byly odhadnuty náklady revitalizace.</t>
  </si>
  <si>
    <t>Celkem (včetně DPH) rok 2017</t>
  </si>
  <si>
    <t xml:space="preserve">Nové investiční akce na rok 2017 hrazené z rozpočtu Olomouckého kraje </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</si>
</sst>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405]General"/>
    <numFmt numFmtId="173" formatCode="0.00;[Red]0.00"/>
    <numFmt numFmtId="174" formatCode="&quot;Yes&quot;;&quot;Yes&quot;;&quot;No&quot;"/>
    <numFmt numFmtId="175" formatCode="&quot;True&quot;;&quot;True&quot;;&quot;False&quot;"/>
    <numFmt numFmtId="176" formatCode="&quot;On&quot;;&quot;On&quot;;&quot;Off&quot;"/>
    <numFmt numFmtId="177" formatCode="[$¥€-2]\ #\ ##,000_);[Red]\([$€-2]\ #\ ##,000\)"/>
    <numFmt numFmtId="178" formatCode="[$-405]d\.\ mmmm\ yyyy"/>
  </numFmts>
  <fonts count="84">
    <font>
      <sz val="10"/>
      <name val="Arial"/>
      <family val="0"/>
    </font>
    <font>
      <b/>
      <sz val="6.95"/>
      <color indexed="8"/>
      <name val="Arial"/>
      <family val="2"/>
    </font>
    <font>
      <b/>
      <sz val="16"/>
      <color indexed="8"/>
      <name val="Arial"/>
      <family val="2"/>
    </font>
    <font>
      <b/>
      <sz val="14"/>
      <name val="Arial"/>
      <family val="2"/>
    </font>
    <font>
      <sz val="11"/>
      <name val="Arial"/>
      <family val="2"/>
    </font>
    <font>
      <b/>
      <sz val="11"/>
      <name val="Arial"/>
      <family val="2"/>
    </font>
    <font>
      <b/>
      <sz val="12"/>
      <name val="Arial"/>
      <family val="2"/>
    </font>
    <font>
      <b/>
      <sz val="18"/>
      <name val="Arial"/>
      <family val="2"/>
    </font>
    <font>
      <b/>
      <sz val="10"/>
      <name val="Arial"/>
      <family val="2"/>
    </font>
    <font>
      <b/>
      <i/>
      <sz val="16"/>
      <name val="Arial"/>
      <family val="2"/>
    </font>
    <font>
      <sz val="10"/>
      <name val="Arial CE"/>
      <family val="2"/>
    </font>
    <font>
      <b/>
      <sz val="12"/>
      <name val="Arial CE"/>
      <family val="2"/>
    </font>
    <font>
      <sz val="12"/>
      <name val="Arial"/>
      <family val="2"/>
    </font>
    <font>
      <sz val="12"/>
      <name val="Arial CE"/>
      <family val="2"/>
    </font>
    <font>
      <b/>
      <sz val="12"/>
      <color indexed="8"/>
      <name val="Arial"/>
      <family val="2"/>
    </font>
    <font>
      <sz val="12"/>
      <color indexed="8"/>
      <name val="Arial"/>
      <family val="2"/>
    </font>
    <font>
      <b/>
      <sz val="16"/>
      <name val="Arial"/>
      <family val="2"/>
    </font>
    <font>
      <sz val="14"/>
      <name val="Arial"/>
      <family val="2"/>
    </font>
    <font>
      <b/>
      <sz val="12"/>
      <color indexed="10"/>
      <name val="Arial"/>
      <family val="2"/>
    </font>
    <font>
      <i/>
      <sz val="12"/>
      <color indexed="8"/>
      <name val="Arial"/>
      <family val="2"/>
    </font>
    <font>
      <sz val="16"/>
      <name val="Arial"/>
      <family val="2"/>
    </font>
    <font>
      <sz val="18"/>
      <name val="Arial"/>
      <family val="2"/>
    </font>
    <font>
      <b/>
      <sz val="18"/>
      <color indexed="8"/>
      <name val="Arial"/>
      <family val="2"/>
    </font>
    <font>
      <b/>
      <i/>
      <sz val="18"/>
      <name val="Arial"/>
      <family val="2"/>
    </font>
    <font>
      <sz val="10"/>
      <color indexed="8"/>
      <name val="Arial"/>
      <family val="2"/>
    </font>
    <font>
      <sz val="18"/>
      <color indexed="8"/>
      <name val="Arial"/>
      <family val="2"/>
    </font>
    <font>
      <b/>
      <sz val="14"/>
      <color indexed="8"/>
      <name val="Arial"/>
      <family val="2"/>
    </font>
    <font>
      <b/>
      <sz val="10"/>
      <color indexed="8"/>
      <name val="Arial"/>
      <family val="2"/>
    </font>
    <font>
      <sz val="11"/>
      <color indexed="8"/>
      <name val="Arial"/>
      <family val="2"/>
    </font>
    <font>
      <b/>
      <i/>
      <sz val="14"/>
      <name val="Arial"/>
      <family val="2"/>
    </font>
    <font>
      <strike/>
      <sz val="12"/>
      <color indexed="8"/>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0"/>
      <name val="Arial"/>
      <family val="2"/>
    </font>
    <font>
      <sz val="12"/>
      <color indexed="10"/>
      <name val="Arial CE"/>
      <family val="2"/>
    </font>
    <font>
      <sz val="12"/>
      <color indexed="40"/>
      <name val="Arial"/>
      <family val="2"/>
    </font>
    <font>
      <sz val="8"/>
      <name val="Tahoma"/>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FF0000"/>
      <name val="Arial"/>
      <family val="2"/>
    </font>
    <font>
      <sz val="12"/>
      <color rgb="FFFF0000"/>
      <name val="Arial CE"/>
      <family val="2"/>
    </font>
    <font>
      <b/>
      <sz val="10"/>
      <color rgb="FF000000"/>
      <name val="Arial"/>
      <family val="2"/>
    </font>
    <font>
      <sz val="10"/>
      <color rgb="FF000000"/>
      <name val="Arial"/>
      <family val="2"/>
    </font>
    <font>
      <b/>
      <sz val="18"/>
      <color rgb="FF000000"/>
      <name val="Arial"/>
      <family val="2"/>
    </font>
    <font>
      <b/>
      <sz val="14"/>
      <color rgb="FF000000"/>
      <name val="Arial"/>
      <family val="2"/>
    </font>
    <font>
      <b/>
      <sz val="12"/>
      <color rgb="FF000000"/>
      <name val="Arial"/>
      <family val="2"/>
    </font>
    <font>
      <sz val="12"/>
      <color rgb="FF000000"/>
      <name val="Arial"/>
      <family val="2"/>
    </font>
    <font>
      <b/>
      <sz val="12"/>
      <color rgb="FFFF0000"/>
      <name val="Arial"/>
      <family val="2"/>
    </font>
    <font>
      <sz val="12"/>
      <color rgb="FF00B0F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medium">
        <color indexed="8"/>
      </top>
      <bottom style="medium">
        <color indexed="8"/>
      </bottom>
    </border>
    <border>
      <left style="medium"/>
      <right style="medium"/>
      <top style="medium"/>
      <bottom style="medium"/>
    </border>
    <border>
      <left style="medium"/>
      <right/>
      <top style="medium"/>
      <bottom style="medium"/>
    </border>
    <border>
      <left style="thin"/>
      <right/>
      <top style="medium"/>
      <bottom style="thin"/>
    </border>
    <border>
      <left style="medium"/>
      <right style="medium"/>
      <top/>
      <bottom style="thin"/>
    </border>
    <border>
      <left style="thin"/>
      <right/>
      <top/>
      <bottom style="thin"/>
    </border>
    <border>
      <left style="thin"/>
      <right style="thin"/>
      <top style="medium"/>
      <bottom style="thin"/>
    </border>
    <border>
      <left style="medium"/>
      <right/>
      <top/>
      <bottom/>
    </border>
    <border>
      <left style="medium"/>
      <right style="medium"/>
      <top style="thin"/>
      <bottom style="thin"/>
    </border>
    <border>
      <left/>
      <right/>
      <top style="medium"/>
      <bottom style="medium"/>
    </border>
    <border>
      <left style="thin"/>
      <right/>
      <top style="thin"/>
      <bottom style="thin"/>
    </border>
    <border>
      <left/>
      <right/>
      <top style="thin"/>
      <bottom style="thin"/>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top style="medium">
        <color indexed="8"/>
      </top>
      <bottom style="medium">
        <color indexed="8"/>
      </bottom>
    </border>
    <border>
      <left style="thin"/>
      <right>
        <color indexed="63"/>
      </right>
      <top>
        <color indexed="63"/>
      </top>
      <bottom>
        <color indexed="63"/>
      </bottom>
    </border>
    <border>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medium"/>
      <top style="medium"/>
      <bottom style="medium"/>
    </border>
    <border>
      <left>
        <color indexed="63"/>
      </left>
      <right style="medium"/>
      <top/>
      <bottom style="thin"/>
    </border>
    <border>
      <left style="medium"/>
      <right style="thin"/>
      <top style="thin"/>
      <bottom style="thin"/>
    </border>
    <border>
      <left style="medium"/>
      <right style="thin"/>
      <top/>
      <bottom style="thin"/>
    </border>
    <border>
      <left style="medium"/>
      <right style="thin"/>
      <top style="medium"/>
      <bottom style="medium"/>
    </border>
    <border>
      <left style="thin">
        <color indexed="8"/>
      </left>
      <right style="thin"/>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style="thin"/>
      <top style="medium">
        <color indexed="8"/>
      </top>
      <bottom style="medium">
        <color indexed="8"/>
      </bottom>
    </border>
    <border>
      <left style="thin">
        <color indexed="8"/>
      </left>
      <right style="thin"/>
      <top style="thin">
        <color indexed="8"/>
      </top>
      <bottom>
        <color indexed="63"/>
      </bottom>
    </border>
    <border>
      <left style="medium"/>
      <right/>
      <top style="medium"/>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medium">
        <color indexed="8"/>
      </bottom>
    </border>
  </borders>
  <cellStyleXfs count="72">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524">
    <xf numFmtId="0" fontId="0" fillId="0" borderId="0" xfId="0" applyAlignment="1">
      <alignment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1" fillId="0" borderId="0" xfId="0" applyFont="1" applyFill="1" applyBorder="1" applyAlignment="1">
      <alignment horizontal="center" vertical="center" wrapText="1"/>
    </xf>
    <xf numFmtId="0" fontId="0" fillId="0" borderId="10" xfId="0" applyFill="1" applyBorder="1" applyAlignment="1">
      <alignment vertical="center" wrapText="1"/>
    </xf>
    <xf numFmtId="0" fontId="9" fillId="33" borderId="10" xfId="51" applyFont="1" applyFill="1" applyBorder="1" applyAlignment="1">
      <alignment horizontal="center" vertical="center" wrapText="1"/>
      <protection/>
    </xf>
    <xf numFmtId="0" fontId="11" fillId="0" borderId="10" xfId="0" applyFont="1" applyFill="1" applyBorder="1" applyAlignment="1" applyProtection="1">
      <alignment vertical="center" wrapText="1"/>
      <protection locked="0"/>
    </xf>
    <xf numFmtId="3" fontId="12" fillId="0" borderId="10" xfId="0" applyNumberFormat="1" applyFont="1" applyFill="1" applyBorder="1" applyAlignment="1">
      <alignment horizontal="right" vertical="center" indent="1"/>
    </xf>
    <xf numFmtId="0" fontId="12"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right" vertical="center" indent="1"/>
    </xf>
    <xf numFmtId="3" fontId="6" fillId="0" borderId="10" xfId="0" applyNumberFormat="1" applyFont="1" applyFill="1" applyBorder="1" applyAlignment="1">
      <alignment horizontal="right" vertical="center" indent="1"/>
    </xf>
    <xf numFmtId="3" fontId="12" fillId="0" borderId="10" xfId="0" applyNumberFormat="1" applyFont="1" applyFill="1" applyBorder="1" applyAlignment="1">
      <alignment horizontal="center" vertical="center" wrapText="1"/>
    </xf>
    <xf numFmtId="0" fontId="6" fillId="0" borderId="11" xfId="0" applyFont="1" applyFill="1" applyBorder="1" applyAlignment="1" applyProtection="1">
      <alignment horizontal="left" vertical="center" wrapText="1"/>
      <protection locked="0"/>
    </xf>
    <xf numFmtId="3" fontId="12" fillId="0" borderId="10" xfId="0" applyNumberFormat="1" applyFont="1" applyFill="1" applyBorder="1" applyAlignment="1">
      <alignment horizontal="right" vertical="center" wrapText="1" indent="1"/>
    </xf>
    <xf numFmtId="0" fontId="12" fillId="0" borderId="10" xfId="0" applyNumberFormat="1" applyFont="1" applyFill="1" applyBorder="1" applyAlignment="1">
      <alignment horizontal="center" vertical="center"/>
    </xf>
    <xf numFmtId="0" fontId="6" fillId="0" borderId="0" xfId="0" applyFont="1" applyAlignment="1">
      <alignment vertical="center"/>
    </xf>
    <xf numFmtId="3" fontId="7" fillId="33" borderId="10" xfId="50" applyNumberFormat="1" applyFont="1" applyFill="1" applyBorder="1" applyAlignment="1">
      <alignment horizontal="right" vertical="center" wrapText="1"/>
      <protection/>
    </xf>
    <xf numFmtId="0" fontId="8" fillId="33" borderId="10" xfId="51" applyFont="1" applyFill="1" applyBorder="1" applyAlignment="1">
      <alignment horizontal="center" vertical="center" wrapText="1"/>
      <protection/>
    </xf>
    <xf numFmtId="0" fontId="14" fillId="0" borderId="0" xfId="0" applyFont="1" applyFill="1" applyBorder="1" applyAlignment="1">
      <alignment horizontal="left" vertical="center" wrapText="1"/>
    </xf>
    <xf numFmtId="0" fontId="12" fillId="0" borderId="0" xfId="0" applyFont="1" applyAlignment="1">
      <alignment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172" fontId="15" fillId="34" borderId="13" xfId="0" applyNumberFormat="1"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5" fillId="34" borderId="14" xfId="0" applyFont="1" applyFill="1" applyBorder="1" applyAlignment="1">
      <alignment vertical="center" wrapText="1"/>
    </xf>
    <xf numFmtId="0" fontId="15" fillId="34" borderId="14" xfId="0" applyFont="1" applyFill="1" applyBorder="1" applyAlignment="1">
      <alignment horizontal="right" vertical="center" wrapText="1"/>
    </xf>
    <xf numFmtId="172" fontId="15" fillId="34" borderId="14" xfId="0" applyNumberFormat="1" applyFont="1" applyFill="1" applyBorder="1" applyAlignment="1">
      <alignment horizontal="right" vertical="center" wrapText="1"/>
    </xf>
    <xf numFmtId="0" fontId="15" fillId="34" borderId="14" xfId="0" applyFont="1" applyFill="1" applyBorder="1" applyAlignment="1">
      <alignment horizontal="left" vertical="center" wrapText="1"/>
    </xf>
    <xf numFmtId="0" fontId="12" fillId="0" borderId="0" xfId="0" applyFont="1" applyAlignment="1">
      <alignment wrapText="1"/>
    </xf>
    <xf numFmtId="3" fontId="15" fillId="34" borderId="14" xfId="0" applyNumberFormat="1" applyFont="1" applyFill="1" applyBorder="1" applyAlignment="1">
      <alignment horizontal="right" vertical="center" wrapText="1"/>
    </xf>
    <xf numFmtId="172" fontId="15" fillId="34" borderId="15" xfId="0" applyNumberFormat="1" applyFont="1" applyFill="1" applyBorder="1" applyAlignment="1">
      <alignment horizontal="right" vertical="center" wrapText="1"/>
    </xf>
    <xf numFmtId="0" fontId="12" fillId="0" borderId="0" xfId="0" applyFont="1" applyAlignment="1">
      <alignment horizontal="center" vertical="center" wrapText="1"/>
    </xf>
    <xf numFmtId="3" fontId="73" fillId="0" borderId="10" xfId="0" applyNumberFormat="1" applyFont="1" applyFill="1" applyBorder="1" applyAlignment="1">
      <alignment horizontal="center" vertical="center" wrapText="1"/>
    </xf>
    <xf numFmtId="0" fontId="14" fillId="0" borderId="0" xfId="0" applyFont="1" applyFill="1" applyBorder="1" applyAlignment="1">
      <alignment horizontal="right" vertical="center" wrapText="1"/>
    </xf>
    <xf numFmtId="0" fontId="12" fillId="0" borderId="0" xfId="0" applyFont="1" applyAlignment="1">
      <alignment horizontal="right" vertical="center" wrapText="1"/>
    </xf>
    <xf numFmtId="0" fontId="12" fillId="0" borderId="0" xfId="0" applyFont="1" applyAlignment="1">
      <alignment horizontal="right" wrapText="1"/>
    </xf>
    <xf numFmtId="3" fontId="15" fillId="34" borderId="16" xfId="0" applyNumberFormat="1" applyFont="1" applyFill="1" applyBorder="1" applyAlignment="1">
      <alignment horizontal="right"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left" vertical="top" wrapText="1"/>
    </xf>
    <xf numFmtId="3" fontId="15" fillId="34" borderId="18" xfId="0" applyNumberFormat="1" applyFont="1" applyFill="1" applyBorder="1" applyAlignment="1">
      <alignment horizontal="right" vertical="center" wrapText="1"/>
    </xf>
    <xf numFmtId="3" fontId="15" fillId="34" borderId="15" xfId="0" applyNumberFormat="1" applyFont="1" applyFill="1" applyBorder="1" applyAlignment="1">
      <alignment horizontal="right" vertical="center" wrapText="1"/>
    </xf>
    <xf numFmtId="0" fontId="15" fillId="34" borderId="14" xfId="0" applyFont="1" applyFill="1" applyBorder="1" applyAlignment="1">
      <alignment vertical="top" wrapText="1"/>
    </xf>
    <xf numFmtId="0" fontId="14" fillId="33" borderId="19" xfId="0" applyFont="1" applyFill="1" applyBorder="1" applyAlignment="1">
      <alignment horizontal="left" vertical="center"/>
    </xf>
    <xf numFmtId="0" fontId="0" fillId="0" borderId="0" xfId="0" applyAlignment="1">
      <alignment wrapText="1"/>
    </xf>
    <xf numFmtId="3" fontId="0" fillId="0" borderId="0" xfId="0" applyNumberFormat="1" applyAlignment="1">
      <alignment wrapText="1"/>
    </xf>
    <xf numFmtId="0" fontId="16" fillId="0" borderId="0" xfId="53" applyFont="1" applyFill="1">
      <alignment/>
      <protection/>
    </xf>
    <xf numFmtId="0" fontId="0" fillId="0" borderId="0" xfId="53" applyFill="1">
      <alignment/>
      <protection/>
    </xf>
    <xf numFmtId="0" fontId="16" fillId="0" borderId="0" xfId="53" applyFont="1" applyFill="1" applyBorder="1" applyAlignment="1">
      <alignment horizontal="left" vertical="center"/>
      <protection/>
    </xf>
    <xf numFmtId="0" fontId="3" fillId="0" borderId="20" xfId="52" applyFont="1" applyFill="1" applyBorder="1" applyAlignment="1">
      <alignment horizontal="center" vertical="center" wrapText="1"/>
      <protection/>
    </xf>
    <xf numFmtId="0" fontId="3" fillId="0" borderId="21" xfId="52" applyFont="1" applyFill="1" applyBorder="1" applyAlignment="1">
      <alignment horizontal="center" vertical="center" wrapText="1"/>
      <protection/>
    </xf>
    <xf numFmtId="0" fontId="17" fillId="0" borderId="11" xfId="52" applyFont="1" applyFill="1" applyBorder="1" applyAlignment="1">
      <alignment horizontal="left" vertical="center" indent="1"/>
      <protection/>
    </xf>
    <xf numFmtId="0" fontId="17" fillId="0" borderId="22" xfId="52" applyFont="1" applyFill="1" applyBorder="1" applyAlignment="1">
      <alignment horizontal="left" vertical="center" wrapText="1" indent="1"/>
      <protection/>
    </xf>
    <xf numFmtId="3" fontId="17" fillId="0" borderId="23" xfId="52" applyNumberFormat="1" applyFont="1" applyFill="1" applyBorder="1" applyAlignment="1">
      <alignment horizontal="right" vertical="center" wrapText="1" indent="1"/>
      <protection/>
    </xf>
    <xf numFmtId="0" fontId="17" fillId="0" borderId="24" xfId="52" applyFont="1" applyFill="1" applyBorder="1" applyAlignment="1">
      <alignment horizontal="left" vertical="center" wrapText="1" indent="1"/>
      <protection/>
    </xf>
    <xf numFmtId="3" fontId="3" fillId="33" borderId="20" xfId="53" applyNumberFormat="1" applyFont="1" applyFill="1" applyBorder="1" applyAlignment="1">
      <alignment horizontal="right" vertical="center" indent="1"/>
      <protection/>
    </xf>
    <xf numFmtId="0" fontId="17" fillId="0" borderId="25" xfId="52" applyFont="1" applyFill="1" applyBorder="1" applyAlignment="1">
      <alignment horizontal="left" vertical="center" indent="1"/>
      <protection/>
    </xf>
    <xf numFmtId="0" fontId="17" fillId="0" borderId="10" xfId="52" applyFont="1" applyFill="1" applyBorder="1" applyAlignment="1">
      <alignment horizontal="left" vertical="center" indent="1"/>
      <protection/>
    </xf>
    <xf numFmtId="0" fontId="3" fillId="0" borderId="26" xfId="52" applyFont="1" applyFill="1" applyBorder="1" applyAlignment="1">
      <alignment horizontal="center" vertical="center"/>
      <protection/>
    </xf>
    <xf numFmtId="3" fontId="17" fillId="0" borderId="27" xfId="52" applyNumberFormat="1" applyFont="1" applyFill="1" applyBorder="1" applyAlignment="1">
      <alignment horizontal="right" vertical="center" wrapText="1" indent="1"/>
      <protection/>
    </xf>
    <xf numFmtId="0" fontId="16" fillId="0" borderId="26" xfId="52" applyFont="1" applyFill="1" applyBorder="1" applyAlignment="1">
      <alignment horizontal="left" vertical="center" indent="1"/>
      <protection/>
    </xf>
    <xf numFmtId="0" fontId="7" fillId="0" borderId="28" xfId="52" applyFont="1" applyFill="1" applyBorder="1" applyAlignment="1">
      <alignment horizontal="left" vertical="center" indent="1"/>
      <protection/>
    </xf>
    <xf numFmtId="3" fontId="7" fillId="0" borderId="20" xfId="52" applyNumberFormat="1" applyFont="1" applyFill="1" applyBorder="1" applyAlignment="1">
      <alignment horizontal="right" vertical="center" indent="1"/>
      <protection/>
    </xf>
    <xf numFmtId="3" fontId="3" fillId="33" borderId="21" xfId="53" applyNumberFormat="1" applyFont="1" applyFill="1" applyBorder="1" applyAlignment="1">
      <alignment horizontal="right" vertical="center" indent="1"/>
      <protection/>
    </xf>
    <xf numFmtId="0" fontId="0" fillId="0" borderId="0" xfId="0" applyAlignment="1">
      <alignment vertical="center" wrapText="1"/>
    </xf>
    <xf numFmtId="0" fontId="7" fillId="33" borderId="29" xfId="50" applyFont="1" applyFill="1" applyBorder="1" applyAlignment="1">
      <alignment horizontal="left" vertical="center"/>
      <protection/>
    </xf>
    <xf numFmtId="0" fontId="7" fillId="33" borderId="30" xfId="50" applyFont="1" applyFill="1" applyBorder="1" applyAlignment="1">
      <alignment horizontal="left" vertical="center"/>
      <protection/>
    </xf>
    <xf numFmtId="0" fontId="14" fillId="0" borderId="12" xfId="0" applyFont="1" applyFill="1" applyBorder="1" applyAlignment="1">
      <alignment horizontal="center" vertical="center" textRotation="90" wrapText="1"/>
    </xf>
    <xf numFmtId="0" fontId="12" fillId="0" borderId="0" xfId="0" applyFont="1" applyAlignment="1">
      <alignment horizontal="center" wrapText="1"/>
    </xf>
    <xf numFmtId="0" fontId="14" fillId="0" borderId="31" xfId="0" applyFont="1" applyFill="1" applyBorder="1" applyAlignment="1">
      <alignment horizontal="center" vertical="center" textRotation="90" wrapText="1"/>
    </xf>
    <xf numFmtId="0" fontId="12" fillId="0" borderId="0" xfId="0" applyFont="1" applyAlignment="1">
      <alignment wrapText="1"/>
    </xf>
    <xf numFmtId="0" fontId="15" fillId="34" borderId="14" xfId="0" applyNumberFormat="1" applyFont="1" applyFill="1" applyBorder="1" applyAlignment="1">
      <alignment horizontal="right" vertical="center" wrapText="1"/>
    </xf>
    <xf numFmtId="172" fontId="15" fillId="34" borderId="14" xfId="0" applyNumberFormat="1" applyFont="1" applyFill="1" applyBorder="1" applyAlignment="1">
      <alignment vertical="center" wrapText="1"/>
    </xf>
    <xf numFmtId="0" fontId="15" fillId="34" borderId="14" xfId="0" applyNumberFormat="1" applyFont="1" applyFill="1" applyBorder="1" applyAlignment="1">
      <alignment vertical="center" wrapText="1"/>
    </xf>
    <xf numFmtId="3" fontId="15" fillId="34" borderId="14" xfId="0" applyNumberFormat="1" applyFont="1" applyFill="1" applyBorder="1" applyAlignment="1">
      <alignment vertical="center" wrapText="1"/>
    </xf>
    <xf numFmtId="0" fontId="20" fillId="0" borderId="0" xfId="0" applyFont="1" applyAlignment="1">
      <alignment wrapText="1"/>
    </xf>
    <xf numFmtId="0" fontId="21" fillId="0" borderId="0" xfId="0" applyFont="1" applyAlignment="1">
      <alignment wrapText="1"/>
    </xf>
    <xf numFmtId="0" fontId="22" fillId="33" borderId="3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2" fillId="33" borderId="19" xfId="0" applyFont="1" applyFill="1" applyBorder="1" applyAlignment="1">
      <alignment horizontal="left" vertical="center"/>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7" fillId="33" borderId="33" xfId="50" applyFont="1" applyFill="1" applyBorder="1" applyAlignment="1">
      <alignment horizontal="left" vertical="center"/>
      <protection/>
    </xf>
    <xf numFmtId="0" fontId="7" fillId="33" borderId="34" xfId="50" applyFont="1" applyFill="1" applyBorder="1" applyAlignment="1">
      <alignment horizontal="left" vertical="center"/>
      <protection/>
    </xf>
    <xf numFmtId="1" fontId="15" fillId="34" borderId="14" xfId="0" applyNumberFormat="1" applyFont="1" applyFill="1" applyBorder="1" applyAlignment="1">
      <alignment horizontal="center" vertical="center" wrapText="1"/>
    </xf>
    <xf numFmtId="0" fontId="7" fillId="33" borderId="14" xfId="0" applyFont="1" applyFill="1" applyBorder="1" applyAlignment="1">
      <alignment vertical="center"/>
    </xf>
    <xf numFmtId="0" fontId="7" fillId="0" borderId="0" xfId="0" applyFont="1" applyAlignment="1">
      <alignment vertical="center" wrapText="1"/>
    </xf>
    <xf numFmtId="0" fontId="0" fillId="0" borderId="0" xfId="0" applyAlignment="1">
      <alignment horizontal="center" wrapText="1"/>
    </xf>
    <xf numFmtId="0" fontId="7" fillId="33" borderId="16" xfId="0" applyFont="1" applyFill="1" applyBorder="1" applyAlignment="1">
      <alignment horizontal="left" vertical="center"/>
    </xf>
    <xf numFmtId="0" fontId="7" fillId="33" borderId="35" xfId="0" applyFont="1" applyFill="1" applyBorder="1" applyAlignment="1">
      <alignment horizontal="left" vertical="center"/>
    </xf>
    <xf numFmtId="0" fontId="7" fillId="0" borderId="0" xfId="0" applyFont="1" applyFill="1" applyAlignment="1">
      <alignment horizontal="left" vertical="center"/>
    </xf>
    <xf numFmtId="0" fontId="13" fillId="0" borderId="10"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locked="0"/>
    </xf>
    <xf numFmtId="0" fontId="7" fillId="33" borderId="29" xfId="0" applyFont="1" applyFill="1" applyBorder="1" applyAlignment="1">
      <alignment horizontal="left" vertical="center"/>
    </xf>
    <xf numFmtId="0" fontId="7" fillId="33" borderId="30" xfId="0" applyFont="1" applyFill="1" applyBorder="1" applyAlignment="1">
      <alignment horizontal="left" vertical="center"/>
    </xf>
    <xf numFmtId="4" fontId="7" fillId="33" borderId="10" xfId="0" applyNumberFormat="1" applyFont="1" applyFill="1" applyBorder="1" applyAlignment="1">
      <alignment vertical="center"/>
    </xf>
    <xf numFmtId="172" fontId="15" fillId="34" borderId="36"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15" xfId="0" applyFont="1" applyFill="1" applyBorder="1" applyAlignment="1">
      <alignment vertical="center" wrapText="1"/>
    </xf>
    <xf numFmtId="3" fontId="7" fillId="33" borderId="10" xfId="0" applyNumberFormat="1" applyFont="1" applyFill="1" applyBorder="1" applyAlignment="1">
      <alignment vertical="center"/>
    </xf>
    <xf numFmtId="0" fontId="21" fillId="0" borderId="0" xfId="0" applyFont="1" applyAlignment="1">
      <alignment vertical="center"/>
    </xf>
    <xf numFmtId="2" fontId="7" fillId="33" borderId="16" xfId="0" applyNumberFormat="1" applyFont="1" applyFill="1" applyBorder="1" applyAlignment="1">
      <alignment horizontal="left"/>
    </xf>
    <xf numFmtId="2" fontId="7" fillId="33" borderId="35" xfId="0" applyNumberFormat="1" applyFont="1" applyFill="1" applyBorder="1" applyAlignment="1">
      <alignment horizontal="left"/>
    </xf>
    <xf numFmtId="2" fontId="7" fillId="33" borderId="14" xfId="0" applyNumberFormat="1" applyFont="1" applyFill="1" applyBorder="1" applyAlignment="1">
      <alignment/>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4" xfId="0" applyFont="1" applyFill="1" applyBorder="1" applyAlignment="1">
      <alignment vertical="center" wrapText="1"/>
    </xf>
    <xf numFmtId="3" fontId="12" fillId="34" borderId="14" xfId="0" applyNumberFormat="1" applyFont="1" applyFill="1" applyBorder="1" applyAlignment="1">
      <alignment horizontal="right" vertical="center" wrapText="1"/>
    </xf>
    <xf numFmtId="172" fontId="12" fillId="34" borderId="14" xfId="0" applyNumberFormat="1" applyFont="1" applyFill="1" applyBorder="1" applyAlignment="1">
      <alignment horizontal="right" vertical="center" wrapText="1"/>
    </xf>
    <xf numFmtId="0" fontId="12" fillId="34" borderId="14" xfId="0" applyFont="1" applyFill="1" applyBorder="1" applyAlignment="1">
      <alignment horizontal="left" vertical="center" wrapText="1"/>
    </xf>
    <xf numFmtId="0" fontId="12" fillId="0" borderId="10" xfId="0" applyFont="1" applyFill="1" applyBorder="1" applyAlignment="1">
      <alignment horizontal="center" vertical="center"/>
    </xf>
    <xf numFmtId="3" fontId="6" fillId="0" borderId="10" xfId="51" applyNumberFormat="1" applyFont="1" applyFill="1" applyBorder="1" applyAlignment="1">
      <alignment horizontal="center" vertical="center" wrapText="1"/>
      <protection/>
    </xf>
    <xf numFmtId="0" fontId="23" fillId="33" borderId="10" xfId="51" applyFont="1" applyFill="1" applyBorder="1" applyAlignment="1">
      <alignment horizontal="center" vertical="center" wrapText="1"/>
      <protection/>
    </xf>
    <xf numFmtId="0" fontId="12" fillId="0" borderId="10" xfId="0" applyFont="1" applyFill="1" applyBorder="1" applyAlignment="1" applyProtection="1">
      <alignment horizontal="left" vertical="center" wrapText="1"/>
      <protection locked="0"/>
    </xf>
    <xf numFmtId="0" fontId="12" fillId="0" borderId="11" xfId="55" applyFont="1" applyFill="1" applyBorder="1" applyAlignment="1" applyProtection="1">
      <alignment horizontal="left" vertical="center" wrapText="1"/>
      <protection locked="0"/>
    </xf>
    <xf numFmtId="0" fontId="74" fillId="0" borderId="10" xfId="0" applyFont="1" applyFill="1" applyBorder="1" applyAlignment="1">
      <alignment horizontal="center" vertical="center" wrapText="1"/>
    </xf>
    <xf numFmtId="0" fontId="12" fillId="0" borderId="11" xfId="54" applyFont="1" applyFill="1" applyBorder="1" applyAlignment="1">
      <alignment horizontal="center" vertical="center"/>
      <protection/>
    </xf>
    <xf numFmtId="0" fontId="12" fillId="0" borderId="10" xfId="0" applyFont="1" applyBorder="1" applyAlignment="1">
      <alignment wrapText="1"/>
    </xf>
    <xf numFmtId="0" fontId="12" fillId="0" borderId="11" xfId="54" applyFont="1" applyFill="1" applyBorder="1" applyAlignment="1">
      <alignment horizontal="center" vertical="center" wrapText="1"/>
      <protection/>
    </xf>
    <xf numFmtId="0" fontId="12" fillId="0" borderId="10" xfId="0" applyFont="1" applyBorder="1" applyAlignment="1">
      <alignment vertical="center" wrapText="1"/>
    </xf>
    <xf numFmtId="0" fontId="13" fillId="0" borderId="10" xfId="0" applyFont="1" applyFill="1" applyBorder="1" applyAlignment="1" applyProtection="1">
      <alignment horizontal="left" vertical="center" wrapText="1"/>
      <protection locked="0"/>
    </xf>
    <xf numFmtId="0" fontId="7" fillId="33" borderId="30" xfId="50" applyFont="1" applyFill="1" applyBorder="1" applyAlignment="1">
      <alignment horizontal="left" vertical="center"/>
      <protection/>
    </xf>
    <xf numFmtId="0" fontId="7" fillId="33" borderId="29" xfId="50" applyFont="1" applyFill="1" applyBorder="1" applyAlignment="1">
      <alignment horizontal="left" vertical="center"/>
      <protection/>
    </xf>
    <xf numFmtId="0" fontId="7" fillId="33" borderId="30" xfId="50" applyFont="1" applyFill="1" applyBorder="1" applyAlignment="1">
      <alignment horizontal="left" vertical="center"/>
      <protection/>
    </xf>
    <xf numFmtId="0" fontId="22" fillId="0" borderId="0" xfId="0" applyFont="1" applyFill="1" applyBorder="1" applyAlignment="1">
      <alignment horizontal="center" vertical="center"/>
    </xf>
    <xf numFmtId="0" fontId="9" fillId="33" borderId="29" xfId="50" applyFont="1" applyFill="1" applyBorder="1" applyAlignment="1">
      <alignment horizontal="left" vertical="center"/>
      <protection/>
    </xf>
    <xf numFmtId="0" fontId="9" fillId="33" borderId="30" xfId="50" applyFont="1" applyFill="1" applyBorder="1" applyAlignment="1">
      <alignment horizontal="left" vertical="center"/>
      <protection/>
    </xf>
    <xf numFmtId="0" fontId="7" fillId="33" borderId="29" xfId="0" applyFont="1" applyFill="1" applyBorder="1" applyAlignment="1">
      <alignment horizontal="left" vertical="center"/>
    </xf>
    <xf numFmtId="0" fontId="7" fillId="33" borderId="30" xfId="0" applyFont="1" applyFill="1" applyBorder="1" applyAlignment="1">
      <alignment horizontal="left" vertical="center"/>
    </xf>
    <xf numFmtId="0" fontId="23" fillId="33" borderId="29" xfId="50" applyFont="1" applyFill="1" applyBorder="1" applyAlignment="1">
      <alignment horizontal="left" vertical="center"/>
      <protection/>
    </xf>
    <xf numFmtId="0" fontId="23" fillId="33" borderId="30" xfId="50" applyFont="1" applyFill="1" applyBorder="1" applyAlignment="1">
      <alignment horizontal="left" vertical="center"/>
      <protection/>
    </xf>
    <xf numFmtId="0" fontId="6" fillId="0" borderId="0" xfId="53" applyFont="1" applyFill="1" applyAlignment="1">
      <alignment horizontal="right"/>
      <protection/>
    </xf>
    <xf numFmtId="0" fontId="14" fillId="0" borderId="0" xfId="0" applyFont="1" applyFill="1" applyBorder="1" applyAlignment="1">
      <alignment horizontal="left" vertical="center"/>
    </xf>
    <xf numFmtId="0" fontId="12" fillId="0" borderId="0" xfId="0" applyFont="1" applyAlignment="1">
      <alignment vertical="center"/>
    </xf>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26" fillId="0" borderId="0" xfId="0" applyFont="1" applyFill="1" applyBorder="1" applyAlignment="1">
      <alignment horizontal="center" vertical="center"/>
    </xf>
    <xf numFmtId="0" fontId="23" fillId="33" borderId="29" xfId="50" applyFont="1" applyFill="1" applyBorder="1" applyAlignment="1">
      <alignment horizontal="left" vertical="center"/>
      <protection/>
    </xf>
    <xf numFmtId="0" fontId="23" fillId="33" borderId="30" xfId="50" applyFont="1" applyFill="1" applyBorder="1" applyAlignment="1">
      <alignment horizontal="left" vertical="center"/>
      <protection/>
    </xf>
    <xf numFmtId="3" fontId="7" fillId="33" borderId="16" xfId="0" applyNumberFormat="1" applyFont="1" applyFill="1" applyBorder="1" applyAlignment="1">
      <alignment horizontal="left" vertical="center"/>
    </xf>
    <xf numFmtId="3" fontId="7" fillId="33" borderId="35" xfId="0" applyNumberFormat="1"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15" fillId="0" borderId="0" xfId="0" applyFont="1" applyFill="1" applyBorder="1" applyAlignment="1">
      <alignment horizontal="right" vertical="top" wrapText="1"/>
    </xf>
    <xf numFmtId="0" fontId="12" fillId="0" borderId="0" xfId="0" applyFont="1" applyBorder="1" applyAlignment="1">
      <alignment vertical="center" wrapText="1"/>
    </xf>
    <xf numFmtId="0" fontId="28" fillId="0" borderId="0" xfId="0" applyFont="1" applyFill="1" applyBorder="1" applyAlignment="1">
      <alignment horizontal="right" vertical="top" wrapText="1"/>
    </xf>
    <xf numFmtId="0" fontId="22" fillId="33" borderId="37" xfId="0" applyFont="1" applyFill="1" applyBorder="1" applyAlignment="1">
      <alignment horizontal="left" vertical="center"/>
    </xf>
    <xf numFmtId="0" fontId="21" fillId="0" borderId="38" xfId="0" applyFont="1" applyBorder="1" applyAlignment="1">
      <alignment wrapText="1"/>
    </xf>
    <xf numFmtId="0" fontId="75" fillId="0" borderId="0" xfId="0" applyFont="1" applyAlignment="1">
      <alignment horizontal="left" vertical="center"/>
    </xf>
    <xf numFmtId="0" fontId="76" fillId="0" borderId="0" xfId="0" applyFont="1" applyAlignment="1">
      <alignment horizontal="left" vertical="center"/>
    </xf>
    <xf numFmtId="0" fontId="75"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horizontal="left" vertical="top" wrapText="1"/>
    </xf>
    <xf numFmtId="0" fontId="80" fillId="0" borderId="0" xfId="0" applyFont="1" applyAlignment="1">
      <alignment horizontal="right" vertical="top" wrapText="1"/>
    </xf>
    <xf numFmtId="0" fontId="78" fillId="0" borderId="0" xfId="0" applyFont="1" applyAlignment="1">
      <alignment horizontal="left" vertical="center"/>
    </xf>
    <xf numFmtId="0" fontId="20" fillId="0" borderId="38" xfId="0" applyFont="1" applyBorder="1" applyAlignment="1">
      <alignment wrapText="1"/>
    </xf>
    <xf numFmtId="0" fontId="21" fillId="0" borderId="0" xfId="0" applyFont="1" applyBorder="1" applyAlignment="1">
      <alignment wrapText="1"/>
    </xf>
    <xf numFmtId="0" fontId="3" fillId="35" borderId="0" xfId="0" applyFont="1" applyFill="1" applyAlignment="1">
      <alignment horizontal="left" vertical="center"/>
    </xf>
    <xf numFmtId="0" fontId="0" fillId="35" borderId="0" xfId="0" applyFont="1" applyFill="1" applyAlignment="1">
      <alignment wrapText="1"/>
    </xf>
    <xf numFmtId="0" fontId="0" fillId="35" borderId="0" xfId="0" applyFont="1" applyFill="1" applyAlignment="1">
      <alignment horizontal="left" vertical="center"/>
    </xf>
    <xf numFmtId="0" fontId="7" fillId="35" borderId="0" xfId="0" applyFont="1" applyFill="1" applyAlignment="1">
      <alignment horizontal="left" vertical="center"/>
    </xf>
    <xf numFmtId="0" fontId="3" fillId="35" borderId="0" xfId="0" applyFont="1" applyFill="1" applyAlignment="1">
      <alignment horizontal="center" vertical="center"/>
    </xf>
    <xf numFmtId="0" fontId="12" fillId="35" borderId="0" xfId="0" applyFont="1" applyFill="1" applyAlignment="1">
      <alignment horizontal="left" vertical="center" wrapText="1"/>
    </xf>
    <xf numFmtId="0" fontId="6" fillId="35" borderId="0" xfId="0" applyFont="1" applyFill="1" applyAlignment="1">
      <alignment horizontal="left" vertical="center" wrapText="1"/>
    </xf>
    <xf numFmtId="0" fontId="6" fillId="35" borderId="0" xfId="0" applyFont="1" applyFill="1" applyAlignment="1">
      <alignment horizontal="center" vertical="center" wrapText="1"/>
    </xf>
    <xf numFmtId="0" fontId="6" fillId="35" borderId="0" xfId="0" applyFont="1" applyFill="1" applyAlignment="1">
      <alignment horizontal="right" vertical="center" wrapText="1"/>
    </xf>
    <xf numFmtId="0" fontId="12" fillId="35" borderId="0" xfId="0" applyFont="1" applyFill="1" applyAlignment="1">
      <alignment horizontal="right" vertical="center" wrapText="1"/>
    </xf>
    <xf numFmtId="0" fontId="0" fillId="35" borderId="10" xfId="0" applyFont="1" applyFill="1" applyBorder="1" applyAlignment="1">
      <alignment vertical="center" wrapText="1"/>
    </xf>
    <xf numFmtId="3" fontId="8" fillId="35" borderId="10" xfId="51" applyNumberFormat="1" applyFont="1" applyFill="1" applyBorder="1" applyAlignment="1">
      <alignment horizontal="center" vertical="center" wrapText="1"/>
      <protection/>
    </xf>
    <xf numFmtId="0" fontId="13" fillId="35" borderId="10" xfId="0" applyFont="1" applyFill="1" applyBorder="1" applyAlignment="1">
      <alignment horizontal="center" vertical="center" wrapText="1"/>
    </xf>
    <xf numFmtId="0" fontId="11" fillId="35" borderId="10" xfId="0" applyFont="1" applyFill="1" applyBorder="1" applyAlignment="1" applyProtection="1">
      <alignment vertical="center" wrapText="1"/>
      <protection locked="0"/>
    </xf>
    <xf numFmtId="3" fontId="12" fillId="35" borderId="10" xfId="0" applyNumberFormat="1" applyFont="1" applyFill="1" applyBorder="1" applyAlignment="1">
      <alignment horizontal="right" vertical="center" indent="1"/>
    </xf>
    <xf numFmtId="0" fontId="12" fillId="35" borderId="10" xfId="0" applyNumberFormat="1" applyFont="1" applyFill="1" applyBorder="1" applyAlignment="1">
      <alignment horizontal="center" vertical="center" wrapText="1"/>
    </xf>
    <xf numFmtId="3" fontId="13" fillId="35" borderId="10" xfId="0" applyNumberFormat="1" applyFont="1" applyFill="1" applyBorder="1" applyAlignment="1">
      <alignment horizontal="right" vertical="center" indent="1"/>
    </xf>
    <xf numFmtId="3" fontId="6" fillId="35" borderId="10" xfId="0" applyNumberFormat="1" applyFont="1" applyFill="1" applyBorder="1" applyAlignment="1">
      <alignment horizontal="right" vertical="center" indent="1"/>
    </xf>
    <xf numFmtId="3" fontId="12" fillId="35" borderId="10" xfId="0" applyNumberFormat="1" applyFont="1" applyFill="1" applyBorder="1" applyAlignment="1">
      <alignment horizontal="center" vertical="center" wrapText="1"/>
    </xf>
    <xf numFmtId="0" fontId="12" fillId="35" borderId="0" xfId="0" applyFont="1" applyFill="1" applyAlignment="1">
      <alignment wrapText="1"/>
    </xf>
    <xf numFmtId="0" fontId="12" fillId="35" borderId="10" xfId="0" applyFont="1" applyFill="1" applyBorder="1" applyAlignment="1">
      <alignment horizontal="center" vertical="center" wrapText="1"/>
    </xf>
    <xf numFmtId="0" fontId="13" fillId="35" borderId="10" xfId="0" applyFont="1" applyFill="1" applyBorder="1" applyAlignment="1" applyProtection="1">
      <alignment horizontal="left" vertical="center" wrapText="1"/>
      <protection locked="0"/>
    </xf>
    <xf numFmtId="0" fontId="12" fillId="35" borderId="10" xfId="0" applyNumberFormat="1" applyFont="1" applyFill="1" applyBorder="1" applyAlignment="1">
      <alignment horizontal="center" vertical="center"/>
    </xf>
    <xf numFmtId="0" fontId="12" fillId="35" borderId="10" xfId="0" applyFont="1" applyFill="1" applyBorder="1" applyAlignment="1">
      <alignment horizontal="center" vertical="center"/>
    </xf>
    <xf numFmtId="0" fontId="0" fillId="0" borderId="0" xfId="0" applyAlignment="1">
      <alignment/>
    </xf>
    <xf numFmtId="0" fontId="77" fillId="0" borderId="0" xfId="0" applyFont="1" applyAlignment="1">
      <alignment horizontal="left" vertical="center"/>
    </xf>
    <xf numFmtId="0" fontId="80" fillId="0" borderId="0" xfId="0" applyFont="1" applyAlignment="1">
      <alignment horizontal="left" vertical="center" wrapText="1"/>
    </xf>
    <xf numFmtId="0" fontId="79" fillId="0" borderId="0" xfId="0" applyFont="1" applyAlignment="1">
      <alignment horizontal="left" vertical="center" wrapText="1"/>
    </xf>
    <xf numFmtId="0" fontId="79" fillId="0" borderId="0" xfId="0" applyFont="1" applyAlignment="1">
      <alignment horizontal="center" vertical="center" wrapText="1"/>
    </xf>
    <xf numFmtId="0" fontId="79" fillId="0" borderId="0" xfId="0" applyFont="1" applyAlignment="1">
      <alignment horizontal="right" vertical="center" wrapText="1"/>
    </xf>
    <xf numFmtId="0" fontId="80" fillId="0" borderId="0" xfId="0" applyFont="1" applyAlignment="1">
      <alignment horizontal="right" vertical="center" wrapText="1"/>
    </xf>
    <xf numFmtId="3" fontId="16" fillId="33" borderId="10" xfId="51" applyNumberFormat="1" applyFont="1" applyFill="1" applyBorder="1" applyAlignment="1">
      <alignment horizontal="right" vertical="center" wrapText="1"/>
      <protection/>
    </xf>
    <xf numFmtId="3" fontId="16" fillId="33" borderId="14" xfId="0" applyNumberFormat="1" applyFont="1" applyFill="1" applyBorder="1" applyAlignment="1">
      <alignment vertical="center"/>
    </xf>
    <xf numFmtId="0" fontId="16" fillId="33" borderId="14" xfId="0" applyFont="1" applyFill="1" applyBorder="1" applyAlignment="1">
      <alignment vertical="center"/>
    </xf>
    <xf numFmtId="0" fontId="3" fillId="35" borderId="0" xfId="54" applyFont="1" applyFill="1">
      <alignment/>
      <protection/>
    </xf>
    <xf numFmtId="0" fontId="0" fillId="35" borderId="0" xfId="54" applyFill="1">
      <alignment/>
      <protection/>
    </xf>
    <xf numFmtId="0" fontId="0" fillId="35" borderId="0" xfId="54" applyFill="1" applyAlignment="1">
      <alignment/>
      <protection/>
    </xf>
    <xf numFmtId="0" fontId="0" fillId="35" borderId="0" xfId="0" applyFill="1" applyAlignment="1">
      <alignment wrapText="1"/>
    </xf>
    <xf numFmtId="3" fontId="0" fillId="35" borderId="0" xfId="0" applyNumberFormat="1" applyFill="1" applyAlignment="1">
      <alignment horizontal="right" vertical="center"/>
    </xf>
    <xf numFmtId="3" fontId="0" fillId="35" borderId="0" xfId="54" applyNumberFormat="1" applyFill="1" applyAlignment="1">
      <alignment horizontal="right" vertical="center"/>
      <protection/>
    </xf>
    <xf numFmtId="0" fontId="0" fillId="35" borderId="0" xfId="54" applyFill="1" applyAlignment="1">
      <alignment vertical="center" wrapText="1"/>
      <protection/>
    </xf>
    <xf numFmtId="0" fontId="0" fillId="35" borderId="0" xfId="0" applyFill="1" applyAlignment="1">
      <alignment wrapText="1"/>
    </xf>
    <xf numFmtId="0" fontId="0" fillId="35" borderId="0" xfId="54" applyFont="1" applyFill="1">
      <alignment/>
      <protection/>
    </xf>
    <xf numFmtId="0" fontId="3" fillId="35" borderId="0" xfId="54" applyFont="1" applyFill="1" applyAlignment="1">
      <alignment horizontal="center"/>
      <protection/>
    </xf>
    <xf numFmtId="0" fontId="7" fillId="35" borderId="0" xfId="54" applyFont="1" applyFill="1">
      <alignment/>
      <protection/>
    </xf>
    <xf numFmtId="0" fontId="4" fillId="35" borderId="0" xfId="49" applyFont="1" applyFill="1">
      <alignment/>
      <protection/>
    </xf>
    <xf numFmtId="3" fontId="4" fillId="35" borderId="0" xfId="49" applyNumberFormat="1" applyFont="1" applyFill="1">
      <alignment/>
      <protection/>
    </xf>
    <xf numFmtId="3" fontId="4" fillId="35" borderId="0" xfId="49" applyNumberFormat="1" applyFont="1" applyFill="1" applyAlignment="1">
      <alignment horizontal="right" vertical="center"/>
      <protection/>
    </xf>
    <xf numFmtId="0" fontId="4" fillId="35" borderId="0" xfId="49" applyFont="1" applyFill="1" applyAlignment="1">
      <alignment vertical="center" wrapText="1"/>
      <protection/>
    </xf>
    <xf numFmtId="0" fontId="0" fillId="35" borderId="10" xfId="0" applyFill="1" applyBorder="1" applyAlignment="1">
      <alignment vertical="center" wrapText="1"/>
    </xf>
    <xf numFmtId="0" fontId="21" fillId="0" borderId="0" xfId="0" applyFont="1" applyAlignment="1">
      <alignment/>
    </xf>
    <xf numFmtId="3" fontId="16" fillId="33" borderId="10" xfId="0" applyNumberFormat="1" applyFont="1" applyFill="1" applyBorder="1" applyAlignment="1">
      <alignment vertical="center"/>
    </xf>
    <xf numFmtId="3" fontId="16" fillId="33" borderId="14" xfId="0" applyNumberFormat="1" applyFont="1" applyFill="1" applyBorder="1" applyAlignment="1">
      <alignment/>
    </xf>
    <xf numFmtId="0" fontId="16" fillId="33" borderId="14" xfId="0" applyNumberFormat="1" applyFont="1" applyFill="1" applyBorder="1" applyAlignment="1">
      <alignment/>
    </xf>
    <xf numFmtId="172" fontId="16" fillId="33" borderId="14" xfId="0" applyNumberFormat="1" applyFont="1" applyFill="1" applyBorder="1" applyAlignment="1">
      <alignment/>
    </xf>
    <xf numFmtId="0" fontId="7" fillId="35" borderId="0" xfId="54" applyFont="1" applyFill="1" applyAlignment="1">
      <alignment horizontal="left"/>
      <protection/>
    </xf>
    <xf numFmtId="0" fontId="21" fillId="35" borderId="0" xfId="0" applyFont="1" applyFill="1" applyAlignment="1">
      <alignment wrapText="1"/>
    </xf>
    <xf numFmtId="0" fontId="5" fillId="35" borderId="0" xfId="49" applyFont="1" applyFill="1" applyAlignment="1">
      <alignment horizontal="right"/>
      <protection/>
    </xf>
    <xf numFmtId="3" fontId="6" fillId="35" borderId="10" xfId="51" applyNumberFormat="1" applyFont="1" applyFill="1" applyBorder="1" applyAlignment="1">
      <alignment horizontal="center" vertical="center" wrapText="1"/>
      <protection/>
    </xf>
    <xf numFmtId="3" fontId="16" fillId="33" borderId="10" xfId="50" applyNumberFormat="1" applyFont="1" applyFill="1" applyBorder="1" applyAlignment="1">
      <alignment horizontal="right" vertical="center" wrapText="1"/>
      <protection/>
    </xf>
    <xf numFmtId="3" fontId="29" fillId="33" borderId="10" xfId="50" applyNumberFormat="1" applyFont="1" applyFill="1" applyBorder="1" applyAlignment="1">
      <alignment horizontal="right" vertical="center" wrapText="1"/>
      <protection/>
    </xf>
    <xf numFmtId="3" fontId="29" fillId="33" borderId="10" xfId="51" applyNumberFormat="1" applyFont="1" applyFill="1" applyBorder="1" applyAlignment="1">
      <alignment horizontal="right" vertical="center" wrapText="1"/>
      <protection/>
    </xf>
    <xf numFmtId="0" fontId="21" fillId="35" borderId="0" xfId="54" applyFont="1" applyFill="1">
      <alignment/>
      <protection/>
    </xf>
    <xf numFmtId="0" fontId="21" fillId="35" borderId="0" xfId="54" applyFont="1" applyFill="1" applyAlignment="1">
      <alignment/>
      <protection/>
    </xf>
    <xf numFmtId="3" fontId="21" fillId="35" borderId="0" xfId="54" applyNumberFormat="1" applyFont="1" applyFill="1">
      <alignment/>
      <protection/>
    </xf>
    <xf numFmtId="0" fontId="21" fillId="35" borderId="0" xfId="0" applyFont="1" applyFill="1" applyAlignment="1">
      <alignment wrapText="1"/>
    </xf>
    <xf numFmtId="3" fontId="21" fillId="35" borderId="0" xfId="0" applyNumberFormat="1" applyFont="1" applyFill="1" applyAlignment="1">
      <alignment horizontal="right" vertical="center"/>
    </xf>
    <xf numFmtId="3" fontId="21" fillId="35" borderId="0" xfId="54" applyNumberFormat="1" applyFont="1" applyFill="1" applyAlignment="1">
      <alignment horizontal="right" vertical="center"/>
      <protection/>
    </xf>
    <xf numFmtId="0" fontId="21" fillId="35" borderId="0" xfId="54" applyFont="1" applyFill="1" applyAlignment="1">
      <alignment vertical="center" wrapText="1"/>
      <protection/>
    </xf>
    <xf numFmtId="3" fontId="3" fillId="35" borderId="0" xfId="49" applyNumberFormat="1" applyFont="1" applyFill="1" applyAlignment="1">
      <alignment horizontal="center"/>
      <protection/>
    </xf>
    <xf numFmtId="0" fontId="6" fillId="35" borderId="0" xfId="49" applyFont="1" applyFill="1" applyAlignment="1">
      <alignment horizontal="center"/>
      <protection/>
    </xf>
    <xf numFmtId="3" fontId="5" fillId="35" borderId="0" xfId="49" applyNumberFormat="1" applyFont="1" applyFill="1">
      <alignment/>
      <protection/>
    </xf>
    <xf numFmtId="0" fontId="12" fillId="35" borderId="10" xfId="0" applyFont="1" applyFill="1" applyBorder="1" applyAlignment="1">
      <alignment horizontal="left" vertical="center" wrapText="1"/>
    </xf>
    <xf numFmtId="3" fontId="6" fillId="35" borderId="11" xfId="0" applyNumberFormat="1" applyFont="1" applyFill="1" applyBorder="1" applyAlignment="1">
      <alignment horizontal="right" vertical="center" indent="1"/>
    </xf>
    <xf numFmtId="3" fontId="13" fillId="35" borderId="11" xfId="0" applyNumberFormat="1" applyFont="1" applyFill="1" applyBorder="1" applyAlignment="1">
      <alignment horizontal="right" vertical="center" indent="1"/>
    </xf>
    <xf numFmtId="3" fontId="12" fillId="35" borderId="11" xfId="0" applyNumberFormat="1" applyFont="1" applyFill="1" applyBorder="1" applyAlignment="1">
      <alignment horizontal="right" vertical="center" indent="1"/>
    </xf>
    <xf numFmtId="3" fontId="73" fillId="35" borderId="10" xfId="0" applyNumberFormat="1" applyFont="1" applyFill="1" applyBorder="1" applyAlignment="1">
      <alignment horizontal="center" vertical="center" wrapText="1"/>
    </xf>
    <xf numFmtId="0" fontId="3" fillId="35" borderId="0" xfId="54" applyFont="1" applyFill="1" applyAlignment="1">
      <alignment horizontal="left"/>
      <protection/>
    </xf>
    <xf numFmtId="0" fontId="0" fillId="35" borderId="0" xfId="54" applyFont="1" applyFill="1" applyAlignment="1">
      <alignment horizontal="left"/>
      <protection/>
    </xf>
    <xf numFmtId="1" fontId="12" fillId="35" borderId="10" xfId="0" applyNumberFormat="1" applyFont="1" applyFill="1" applyBorder="1" applyAlignment="1">
      <alignment vertical="center" wrapText="1"/>
    </xf>
    <xf numFmtId="3" fontId="12" fillId="35" borderId="10" xfId="0" applyNumberFormat="1" applyFont="1" applyFill="1" applyBorder="1" applyAlignment="1">
      <alignment horizontal="right" vertical="center" wrapText="1" indent="1"/>
    </xf>
    <xf numFmtId="3" fontId="12" fillId="35" borderId="29" xfId="0" applyNumberFormat="1" applyFont="1" applyFill="1" applyBorder="1" applyAlignment="1">
      <alignment horizontal="right" vertical="center" wrapText="1" indent="1"/>
    </xf>
    <xf numFmtId="3" fontId="6" fillId="35" borderId="10" xfId="0" applyNumberFormat="1" applyFont="1" applyFill="1" applyBorder="1" applyAlignment="1">
      <alignment horizontal="right" vertical="center" wrapText="1" indent="1"/>
    </xf>
    <xf numFmtId="3" fontId="12" fillId="35" borderId="39" xfId="0" applyNumberFormat="1" applyFont="1" applyFill="1" applyBorder="1" applyAlignment="1">
      <alignment horizontal="center" vertical="center" wrapText="1"/>
    </xf>
    <xf numFmtId="0" fontId="81" fillId="0" borderId="14" xfId="0" applyFont="1" applyFill="1" applyBorder="1" applyAlignment="1">
      <alignment horizontal="left" vertical="center" wrapText="1"/>
    </xf>
    <xf numFmtId="3" fontId="12" fillId="0" borderId="16" xfId="0" applyNumberFormat="1" applyFont="1" applyFill="1" applyBorder="1" applyAlignment="1">
      <alignment horizontal="right" vertical="center" wrapText="1"/>
    </xf>
    <xf numFmtId="0" fontId="15" fillId="34" borderId="15" xfId="0" applyFont="1" applyFill="1" applyBorder="1" applyAlignment="1">
      <alignment horizontal="right" vertical="center" wrapText="1"/>
    </xf>
    <xf numFmtId="2" fontId="7" fillId="33" borderId="40" xfId="0" applyNumberFormat="1" applyFont="1" applyFill="1" applyBorder="1" applyAlignment="1">
      <alignment horizontal="left"/>
    </xf>
    <xf numFmtId="2" fontId="7" fillId="33" borderId="41" xfId="0" applyNumberFormat="1" applyFont="1" applyFill="1" applyBorder="1" applyAlignment="1">
      <alignment horizontal="left"/>
    </xf>
    <xf numFmtId="0" fontId="12" fillId="0" borderId="0" xfId="0" applyFont="1" applyFill="1" applyAlignment="1">
      <alignment wrapText="1"/>
    </xf>
    <xf numFmtId="0" fontId="12" fillId="0" borderId="10" xfId="0" applyFont="1" applyFill="1" applyBorder="1" applyAlignment="1">
      <alignment horizontal="center" vertical="center" wrapText="1"/>
    </xf>
    <xf numFmtId="172" fontId="15" fillId="0" borderId="13" xfId="0" applyNumberFormat="1" applyFont="1" applyFill="1" applyBorder="1" applyAlignment="1">
      <alignment horizontal="center" vertical="center" wrapText="1"/>
    </xf>
    <xf numFmtId="0" fontId="15" fillId="0" borderId="14" xfId="0" applyFont="1" applyFill="1" applyBorder="1" applyAlignment="1">
      <alignment vertical="top" wrapText="1"/>
    </xf>
    <xf numFmtId="0" fontId="15" fillId="0" borderId="14" xfId="0" applyFont="1" applyFill="1" applyBorder="1" applyAlignment="1">
      <alignment horizontal="center" vertical="top" wrapText="1"/>
    </xf>
    <xf numFmtId="0" fontId="15" fillId="0" borderId="14" xfId="0" applyFont="1" applyFill="1" applyBorder="1" applyAlignment="1">
      <alignment horizontal="left" vertical="top" wrapText="1"/>
    </xf>
    <xf numFmtId="3" fontId="12" fillId="0" borderId="14" xfId="0" applyNumberFormat="1" applyFont="1" applyFill="1" applyBorder="1" applyAlignment="1">
      <alignment horizontal="right" vertical="center" wrapText="1"/>
    </xf>
    <xf numFmtId="172" fontId="12" fillId="0" borderId="14" xfId="0" applyNumberFormat="1" applyFont="1" applyFill="1" applyBorder="1" applyAlignment="1">
      <alignment horizontal="right" vertical="center" wrapText="1"/>
    </xf>
    <xf numFmtId="0" fontId="12" fillId="0" borderId="14" xfId="0" applyFont="1" applyFill="1" applyBorder="1" applyAlignment="1">
      <alignment horizontal="left" vertical="center" wrapText="1"/>
    </xf>
    <xf numFmtId="0" fontId="12" fillId="0" borderId="0" xfId="0" applyFont="1" applyFill="1" applyAlignment="1">
      <alignment vertical="center" wrapText="1"/>
    </xf>
    <xf numFmtId="0" fontId="6" fillId="34" borderId="14" xfId="0" applyFont="1" applyFill="1" applyBorder="1" applyAlignment="1">
      <alignment horizontal="left" vertical="center" wrapText="1"/>
    </xf>
    <xf numFmtId="172" fontId="12" fillId="0" borderId="3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wrapText="1"/>
    </xf>
    <xf numFmtId="3" fontId="12" fillId="0" borderId="15" xfId="0" applyNumberFormat="1" applyFont="1" applyFill="1" applyBorder="1" applyAlignment="1">
      <alignment horizontal="right" vertical="center" wrapText="1"/>
    </xf>
    <xf numFmtId="172" fontId="12" fillId="0" borderId="15" xfId="0" applyNumberFormat="1" applyFont="1" applyFill="1" applyBorder="1" applyAlignment="1">
      <alignment horizontal="right" vertical="center" wrapText="1"/>
    </xf>
    <xf numFmtId="172" fontId="15" fillId="34" borderId="42" xfId="0" applyNumberFormat="1"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15" fillId="34" borderId="43" xfId="0" applyFont="1" applyFill="1" applyBorder="1" applyAlignment="1">
      <alignment vertical="center" wrapText="1"/>
    </xf>
    <xf numFmtId="3" fontId="15" fillId="34" borderId="43" xfId="0" applyNumberFormat="1" applyFont="1" applyFill="1" applyBorder="1" applyAlignment="1">
      <alignment horizontal="right" vertical="center" wrapText="1"/>
    </xf>
    <xf numFmtId="172" fontId="15" fillId="34" borderId="43" xfId="0" applyNumberFormat="1" applyFont="1" applyFill="1" applyBorder="1" applyAlignment="1">
      <alignment horizontal="right" vertical="center" wrapText="1"/>
    </xf>
    <xf numFmtId="0" fontId="15" fillId="34" borderId="44" xfId="0" applyFont="1" applyFill="1" applyBorder="1" applyAlignment="1">
      <alignment horizontal="left" vertical="center" wrapText="1"/>
    </xf>
    <xf numFmtId="0" fontId="15" fillId="0" borderId="14" xfId="0" applyFont="1" applyFill="1" applyBorder="1" applyAlignment="1">
      <alignment vertical="center" wrapText="1"/>
    </xf>
    <xf numFmtId="0" fontId="73" fillId="34" borderId="14" xfId="0" applyFont="1" applyFill="1" applyBorder="1" applyAlignment="1">
      <alignment horizontal="left" vertical="center" wrapText="1"/>
    </xf>
    <xf numFmtId="0" fontId="15" fillId="35" borderId="14" xfId="0" applyFont="1" applyFill="1" applyBorder="1" applyAlignment="1">
      <alignment horizontal="center" vertical="center" wrapText="1"/>
    </xf>
    <xf numFmtId="0" fontId="15" fillId="35" borderId="14" xfId="0" applyFont="1" applyFill="1" applyBorder="1" applyAlignment="1">
      <alignment vertical="center" wrapText="1"/>
    </xf>
    <xf numFmtId="0" fontId="82" fillId="35" borderId="14" xfId="0" applyFont="1" applyFill="1" applyBorder="1" applyAlignment="1">
      <alignment vertical="center" wrapText="1"/>
    </xf>
    <xf numFmtId="0" fontId="82" fillId="35" borderId="14" xfId="0" applyFont="1" applyFill="1" applyBorder="1" applyAlignment="1">
      <alignment horizontal="center" vertical="center" wrapText="1"/>
    </xf>
    <xf numFmtId="1" fontId="82" fillId="34" borderId="14" xfId="0" applyNumberFormat="1"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45" xfId="0" applyFont="1" applyFill="1" applyBorder="1" applyAlignment="1">
      <alignment horizontal="center" vertical="center" wrapText="1"/>
    </xf>
    <xf numFmtId="0" fontId="15" fillId="34" borderId="45" xfId="0" applyFont="1" applyFill="1" applyBorder="1" applyAlignment="1">
      <alignment vertical="center" wrapText="1"/>
    </xf>
    <xf numFmtId="0" fontId="15" fillId="34" borderId="46" xfId="0" applyFont="1" applyFill="1" applyBorder="1" applyAlignment="1">
      <alignment vertical="center" wrapText="1"/>
    </xf>
    <xf numFmtId="0" fontId="15" fillId="34" borderId="18" xfId="0" applyFont="1" applyFill="1" applyBorder="1" applyAlignment="1">
      <alignment vertical="center" wrapText="1"/>
    </xf>
    <xf numFmtId="3" fontId="15" fillId="34" borderId="45" xfId="0" applyNumberFormat="1" applyFont="1" applyFill="1" applyBorder="1" applyAlignment="1">
      <alignment horizontal="right" vertical="center" wrapText="1"/>
    </xf>
    <xf numFmtId="172" fontId="15" fillId="34" borderId="45" xfId="0" applyNumberFormat="1" applyFont="1" applyFill="1" applyBorder="1" applyAlignment="1">
      <alignment horizontal="right" vertical="center" wrapText="1"/>
    </xf>
    <xf numFmtId="0" fontId="15" fillId="34" borderId="10" xfId="0" applyFont="1" applyFill="1" applyBorder="1" applyAlignment="1">
      <alignment vertical="center" wrapText="1"/>
    </xf>
    <xf numFmtId="3" fontId="15" fillId="34" borderId="10" xfId="0" applyNumberFormat="1" applyFont="1" applyFill="1" applyBorder="1" applyAlignment="1">
      <alignment horizontal="right" vertical="center" wrapText="1"/>
    </xf>
    <xf numFmtId="172" fontId="15" fillId="34"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0" fontId="0" fillId="0" borderId="0" xfId="0" applyBorder="1" applyAlignment="1">
      <alignment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right" vertical="center" wrapText="1"/>
    </xf>
    <xf numFmtId="172" fontId="15" fillId="0" borderId="10" xfId="0" applyNumberFormat="1" applyFont="1" applyFill="1" applyBorder="1" applyAlignment="1">
      <alignment horizontal="right" vertical="center" wrapText="1"/>
    </xf>
    <xf numFmtId="3" fontId="15" fillId="0" borderId="10" xfId="0" applyNumberFormat="1" applyFont="1" applyFill="1" applyBorder="1" applyAlignment="1">
      <alignment horizontal="right" vertical="center" wrapText="1"/>
    </xf>
    <xf numFmtId="0" fontId="22" fillId="33" borderId="32" xfId="0" applyFont="1" applyFill="1" applyBorder="1" applyAlignment="1">
      <alignment horizontal="left" vertical="center"/>
    </xf>
    <xf numFmtId="0" fontId="22" fillId="33" borderId="19" xfId="0" applyFont="1" applyFill="1" applyBorder="1" applyAlignment="1">
      <alignment horizontal="left" vertical="center"/>
    </xf>
    <xf numFmtId="0" fontId="78" fillId="0" borderId="0" xfId="0" applyFont="1" applyAlignment="1">
      <alignment horizontal="left" vertical="center"/>
    </xf>
    <xf numFmtId="0" fontId="15" fillId="0" borderId="14" xfId="0" applyFont="1" applyFill="1" applyBorder="1" applyAlignment="1">
      <alignment horizontal="center" vertical="center" wrapText="1"/>
    </xf>
    <xf numFmtId="3" fontId="15" fillId="0" borderId="14" xfId="0" applyNumberFormat="1" applyFont="1" applyFill="1" applyBorder="1" applyAlignment="1">
      <alignment horizontal="right" vertical="center" wrapText="1"/>
    </xf>
    <xf numFmtId="172" fontId="15" fillId="0" borderId="14" xfId="0" applyNumberFormat="1" applyFont="1" applyFill="1" applyBorder="1" applyAlignment="1">
      <alignment horizontal="center" vertical="center" wrapText="1"/>
    </xf>
    <xf numFmtId="0" fontId="15" fillId="0" borderId="16" xfId="0" applyNumberFormat="1" applyFont="1" applyFill="1" applyBorder="1" applyAlignment="1">
      <alignment horizontal="right" vertical="center" wrapText="1"/>
    </xf>
    <xf numFmtId="3" fontId="15" fillId="0" borderId="16" xfId="0" applyNumberFormat="1" applyFont="1" applyFill="1" applyBorder="1" applyAlignment="1">
      <alignment horizontal="right" vertical="center" wrapText="1"/>
    </xf>
    <xf numFmtId="0" fontId="15" fillId="0" borderId="16" xfId="0" applyFont="1" applyFill="1" applyBorder="1" applyAlignment="1">
      <alignment vertical="center" wrapText="1"/>
    </xf>
    <xf numFmtId="3" fontId="15" fillId="0" borderId="15" xfId="0" applyNumberFormat="1" applyFont="1" applyFill="1" applyBorder="1" applyAlignment="1">
      <alignment horizontal="right" vertical="center" wrapText="1"/>
    </xf>
    <xf numFmtId="3" fontId="15" fillId="0" borderId="18" xfId="0" applyNumberFormat="1" applyFont="1" applyFill="1" applyBorder="1" applyAlignment="1">
      <alignment horizontal="right" vertical="center" wrapText="1"/>
    </xf>
    <xf numFmtId="0" fontId="15" fillId="0" borderId="10" xfId="0" applyFont="1" applyFill="1" applyBorder="1" applyAlignment="1">
      <alignment horizontal="left" vertical="center" wrapText="1"/>
    </xf>
    <xf numFmtId="0" fontId="81"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2" fillId="33" borderId="10" xfId="0" applyFont="1" applyFill="1" applyBorder="1" applyAlignment="1">
      <alignment vertical="center" wrapText="1"/>
    </xf>
    <xf numFmtId="172" fontId="15" fillId="0" borderId="13" xfId="0" applyNumberFormat="1" applyFont="1" applyFill="1" applyBorder="1" applyAlignment="1">
      <alignment vertical="center" wrapText="1"/>
    </xf>
    <xf numFmtId="3" fontId="15" fillId="0" borderId="14" xfId="0" applyNumberFormat="1" applyFont="1" applyFill="1" applyBorder="1" applyAlignment="1">
      <alignment vertical="center" wrapText="1"/>
    </xf>
    <xf numFmtId="172" fontId="15" fillId="0" borderId="14" xfId="0" applyNumberFormat="1" applyFont="1" applyFill="1" applyBorder="1" applyAlignment="1">
      <alignment vertical="center" wrapText="1"/>
    </xf>
    <xf numFmtId="0" fontId="15" fillId="0" borderId="14" xfId="0" applyNumberFormat="1" applyFont="1" applyFill="1" applyBorder="1" applyAlignment="1">
      <alignment vertical="center" wrapText="1"/>
    </xf>
    <xf numFmtId="0" fontId="12" fillId="0" borderId="14" xfId="0" applyFont="1" applyFill="1" applyBorder="1" applyAlignment="1">
      <alignment vertical="center" wrapText="1"/>
    </xf>
    <xf numFmtId="3" fontId="12" fillId="0" borderId="14" xfId="0" applyNumberFormat="1" applyFont="1" applyFill="1" applyBorder="1" applyAlignment="1">
      <alignment vertical="center" wrapText="1"/>
    </xf>
    <xf numFmtId="172" fontId="12" fillId="0" borderId="14"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6" xfId="0" applyFont="1" applyFill="1" applyBorder="1" applyAlignment="1">
      <alignment vertical="center" wrapText="1"/>
    </xf>
    <xf numFmtId="0" fontId="14" fillId="33" borderId="47" xfId="0" applyFont="1" applyFill="1" applyBorder="1" applyAlignment="1">
      <alignment horizontal="center" vertical="center" wrapText="1"/>
    </xf>
    <xf numFmtId="0" fontId="22" fillId="33" borderId="47" xfId="0" applyFont="1" applyFill="1" applyBorder="1" applyAlignment="1">
      <alignment horizontal="left" vertical="center"/>
    </xf>
    <xf numFmtId="0" fontId="15" fillId="34" borderId="10" xfId="0" applyFont="1" applyFill="1" applyBorder="1" applyAlignment="1">
      <alignment horizontal="left" vertical="center" wrapText="1"/>
    </xf>
    <xf numFmtId="1" fontId="15" fillId="0" borderId="14" xfId="0" applyNumberFormat="1" applyFont="1" applyFill="1" applyBorder="1" applyAlignment="1">
      <alignment horizontal="center" vertical="center" wrapText="1"/>
    </xf>
    <xf numFmtId="172" fontId="15" fillId="0" borderId="14" xfId="0" applyNumberFormat="1" applyFont="1" applyFill="1" applyBorder="1" applyAlignment="1">
      <alignment horizontal="right" vertical="center" wrapText="1"/>
    </xf>
    <xf numFmtId="0" fontId="15" fillId="0" borderId="14" xfId="0" applyFont="1" applyFill="1" applyBorder="1" applyAlignment="1">
      <alignment horizontal="right" vertical="center" wrapText="1"/>
    </xf>
    <xf numFmtId="0" fontId="15" fillId="0" borderId="14" xfId="0" applyFont="1" applyFill="1" applyBorder="1" applyAlignment="1">
      <alignment horizontal="left" vertical="center" wrapText="1"/>
    </xf>
    <xf numFmtId="0" fontId="82" fillId="0" borderId="14" xfId="0" applyFont="1" applyFill="1" applyBorder="1" applyAlignment="1">
      <alignment horizontal="left" vertical="center" wrapText="1"/>
    </xf>
    <xf numFmtId="3" fontId="12" fillId="35" borderId="14" xfId="0" applyNumberFormat="1" applyFont="1" applyFill="1" applyBorder="1" applyAlignment="1">
      <alignment vertical="center" wrapText="1"/>
    </xf>
    <xf numFmtId="172" fontId="12" fillId="0" borderId="13"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right" vertical="center" wrapText="1"/>
    </xf>
    <xf numFmtId="0" fontId="12" fillId="0" borderId="14" xfId="0" applyNumberFormat="1" applyFont="1" applyFill="1" applyBorder="1" applyAlignment="1">
      <alignment horizontal="right" vertical="center" wrapText="1"/>
    </xf>
    <xf numFmtId="0" fontId="15" fillId="0" borderId="14" xfId="0" applyNumberFormat="1" applyFont="1" applyFill="1" applyBorder="1" applyAlignment="1">
      <alignment horizontal="right" vertical="center" wrapText="1"/>
    </xf>
    <xf numFmtId="172" fontId="12" fillId="34" borderId="13" xfId="0" applyNumberFormat="1" applyFont="1" applyFill="1" applyBorder="1" applyAlignment="1">
      <alignment horizontal="center" vertical="center" wrapText="1"/>
    </xf>
    <xf numFmtId="0" fontId="12" fillId="34" borderId="14" xfId="0" applyFont="1" applyFill="1" applyBorder="1" applyAlignment="1">
      <alignment horizontal="right" vertical="center" wrapText="1"/>
    </xf>
    <xf numFmtId="0" fontId="12" fillId="34" borderId="14" xfId="0" applyNumberFormat="1" applyFont="1" applyFill="1" applyBorder="1" applyAlignment="1">
      <alignment horizontal="right" vertical="center" wrapText="1"/>
    </xf>
    <xf numFmtId="0" fontId="3" fillId="0" borderId="0" xfId="54" applyFont="1" applyFill="1">
      <alignment/>
      <protection/>
    </xf>
    <xf numFmtId="0" fontId="0" fillId="0" borderId="0" xfId="54" applyFill="1">
      <alignment/>
      <protection/>
    </xf>
    <xf numFmtId="0" fontId="0" fillId="0" borderId="0" xfId="54" applyFill="1" applyAlignment="1">
      <alignment/>
      <protection/>
    </xf>
    <xf numFmtId="3" fontId="0" fillId="0" borderId="0" xfId="54" applyNumberFormat="1" applyFill="1">
      <alignment/>
      <protection/>
    </xf>
    <xf numFmtId="0" fontId="0" fillId="0" borderId="0" xfId="47" applyFill="1" applyAlignment="1">
      <alignment wrapText="1"/>
      <protection/>
    </xf>
    <xf numFmtId="3" fontId="0" fillId="0" borderId="0" xfId="47" applyNumberFormat="1" applyFill="1" applyAlignment="1">
      <alignment horizontal="right" vertical="center"/>
      <protection/>
    </xf>
    <xf numFmtId="3" fontId="0" fillId="0" borderId="0" xfId="54" applyNumberFormat="1" applyFill="1" applyAlignment="1">
      <alignment horizontal="right" vertical="center"/>
      <protection/>
    </xf>
    <xf numFmtId="0" fontId="4" fillId="0" borderId="0" xfId="49" applyFont="1" applyFill="1">
      <alignment/>
      <protection/>
    </xf>
    <xf numFmtId="0" fontId="5" fillId="0" borderId="0" xfId="49" applyFont="1" applyFill="1" applyAlignment="1">
      <alignment horizontal="right"/>
      <protection/>
    </xf>
    <xf numFmtId="3" fontId="5" fillId="0" borderId="0" xfId="49" applyNumberFormat="1" applyFont="1" applyFill="1">
      <alignment/>
      <protection/>
    </xf>
    <xf numFmtId="0" fontId="6" fillId="0" borderId="0" xfId="49" applyFont="1" applyFill="1" applyAlignment="1">
      <alignment horizontal="center"/>
      <protection/>
    </xf>
    <xf numFmtId="3" fontId="4" fillId="0" borderId="0" xfId="49" applyNumberFormat="1" applyFont="1" applyFill="1" applyAlignment="1">
      <alignment horizontal="right" vertical="center"/>
      <protection/>
    </xf>
    <xf numFmtId="3" fontId="4" fillId="0" borderId="0" xfId="49" applyNumberFormat="1" applyFont="1" applyFill="1">
      <alignment/>
      <protection/>
    </xf>
    <xf numFmtId="3" fontId="8" fillId="0" borderId="10" xfId="51" applyNumberFormat="1" applyFont="1" applyFill="1" applyBorder="1" applyAlignment="1">
      <alignment horizontal="center" vertical="center" wrapText="1"/>
      <protection/>
    </xf>
    <xf numFmtId="0" fontId="13" fillId="0" borderId="10" xfId="47" applyFont="1" applyFill="1" applyBorder="1" applyAlignment="1">
      <alignment horizontal="center" vertical="center" wrapText="1"/>
      <protection/>
    </xf>
    <xf numFmtId="0" fontId="0" fillId="0" borderId="10" xfId="47" applyFont="1" applyBorder="1" applyAlignment="1">
      <alignment horizontal="center" vertical="center" wrapText="1"/>
      <protection/>
    </xf>
    <xf numFmtId="0" fontId="10" fillId="0" borderId="10" xfId="47" applyFont="1" applyFill="1" applyBorder="1" applyAlignment="1">
      <alignment horizontal="center" vertical="center" wrapText="1"/>
      <protection/>
    </xf>
    <xf numFmtId="0" fontId="83" fillId="0" borderId="10" xfId="47" applyFont="1" applyFill="1" applyBorder="1" applyAlignment="1">
      <alignment vertical="center" wrapText="1"/>
      <protection/>
    </xf>
    <xf numFmtId="0" fontId="10" fillId="0" borderId="10" xfId="47" applyFont="1" applyFill="1" applyBorder="1" applyAlignment="1" applyProtection="1">
      <alignment horizontal="left" vertical="center" wrapText="1"/>
      <protection locked="0"/>
    </xf>
    <xf numFmtId="3" fontId="12" fillId="0" borderId="11" xfId="55" applyNumberFormat="1" applyFont="1" applyFill="1" applyBorder="1" applyAlignment="1">
      <alignment horizontal="right" vertical="center" indent="1"/>
      <protection/>
    </xf>
    <xf numFmtId="0" fontId="0" fillId="0" borderId="10" xfId="47" applyNumberFormat="1" applyFont="1" applyFill="1" applyBorder="1" applyAlignment="1">
      <alignment horizontal="center" vertical="center"/>
      <protection/>
    </xf>
    <xf numFmtId="3" fontId="13" fillId="0" borderId="10" xfId="47" applyNumberFormat="1" applyFont="1" applyFill="1" applyBorder="1" applyAlignment="1">
      <alignment horizontal="right" vertical="center" indent="1"/>
      <protection/>
    </xf>
    <xf numFmtId="3" fontId="6" fillId="0" borderId="10" xfId="47" applyNumberFormat="1" applyFont="1" applyFill="1" applyBorder="1" applyAlignment="1">
      <alignment horizontal="right" vertical="center" indent="1"/>
      <protection/>
    </xf>
    <xf numFmtId="3" fontId="12" fillId="0" borderId="10" xfId="47" applyNumberFormat="1" applyFont="1" applyFill="1" applyBorder="1" applyAlignment="1">
      <alignment horizontal="right" vertical="center" indent="1"/>
      <protection/>
    </xf>
    <xf numFmtId="0" fontId="13" fillId="0" borderId="11" xfId="47" applyFont="1" applyFill="1" applyBorder="1" applyAlignment="1">
      <alignment horizontal="center" vertical="center" wrapText="1"/>
      <protection/>
    </xf>
    <xf numFmtId="0" fontId="10" fillId="0" borderId="11" xfId="47" applyFont="1" applyFill="1" applyBorder="1" applyAlignment="1" applyProtection="1">
      <alignment horizontal="left" vertical="center" wrapText="1"/>
      <protection locked="0"/>
    </xf>
    <xf numFmtId="0" fontId="10" fillId="0" borderId="11" xfId="47"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12" fillId="0" borderId="10" xfId="54" applyFont="1" applyFill="1" applyBorder="1" applyAlignment="1">
      <alignment horizontal="center" vertical="center"/>
      <protection/>
    </xf>
    <xf numFmtId="0" fontId="6" fillId="0" borderId="10" xfId="47" applyFont="1" applyFill="1" applyBorder="1" applyAlignment="1">
      <alignment horizontal="left" vertical="center" wrapText="1"/>
      <protection/>
    </xf>
    <xf numFmtId="0" fontId="0" fillId="0" borderId="11" xfId="55" applyFont="1" applyFill="1" applyBorder="1" applyAlignment="1" applyProtection="1">
      <alignment horizontal="left" vertical="center" wrapText="1"/>
      <protection locked="0"/>
    </xf>
    <xf numFmtId="0" fontId="0" fillId="0" borderId="10" xfId="54" applyFont="1" applyFill="1" applyBorder="1" applyAlignment="1">
      <alignment horizontal="center" vertical="center" wrapText="1"/>
      <protection/>
    </xf>
    <xf numFmtId="0" fontId="11" fillId="0" borderId="10" xfId="47" applyFont="1" applyFill="1" applyBorder="1" applyAlignment="1" applyProtection="1">
      <alignment vertical="center" wrapText="1"/>
      <protection locked="0"/>
    </xf>
    <xf numFmtId="0" fontId="0" fillId="0" borderId="11" xfId="55" applyFont="1" applyFill="1" applyBorder="1" applyAlignment="1" applyProtection="1">
      <alignment horizontal="left" vertical="center" wrapText="1"/>
      <protection locked="0"/>
    </xf>
    <xf numFmtId="3" fontId="7" fillId="33" borderId="10" xfId="51" applyNumberFormat="1" applyFont="1" applyFill="1" applyBorder="1" applyAlignment="1">
      <alignment horizontal="right" vertical="center" wrapText="1"/>
      <protection/>
    </xf>
    <xf numFmtId="3" fontId="15" fillId="0" borderId="48" xfId="0" applyNumberFormat="1" applyFont="1" applyFill="1" applyBorder="1" applyAlignment="1">
      <alignment horizontal="right" vertical="center" wrapText="1"/>
    </xf>
    <xf numFmtId="0" fontId="19" fillId="0" borderId="14" xfId="0" applyFont="1" applyFill="1" applyBorder="1" applyAlignment="1">
      <alignment horizontal="center" vertical="top" wrapText="1"/>
    </xf>
    <xf numFmtId="3" fontId="15" fillId="0" borderId="40" xfId="0" applyNumberFormat="1" applyFont="1" applyFill="1" applyBorder="1" applyAlignment="1">
      <alignment horizontal="right" vertical="center" wrapText="1"/>
    </xf>
    <xf numFmtId="0" fontId="22" fillId="33" borderId="10" xfId="0" applyFont="1" applyFill="1" applyBorder="1" applyAlignment="1">
      <alignment horizontal="left" vertical="center"/>
    </xf>
    <xf numFmtId="0" fontId="81" fillId="34" borderId="10" xfId="0" applyFont="1" applyFill="1" applyBorder="1" applyAlignment="1">
      <alignment horizontal="left" vertical="center" wrapText="1"/>
    </xf>
    <xf numFmtId="0" fontId="22" fillId="33" borderId="0" xfId="0" applyFont="1" applyFill="1" applyBorder="1" applyAlignment="1">
      <alignment horizontal="left" vertical="center"/>
    </xf>
    <xf numFmtId="0" fontId="15" fillId="0" borderId="49" xfId="0" applyFont="1" applyFill="1" applyBorder="1" applyAlignment="1">
      <alignment vertical="center" wrapText="1"/>
    </xf>
    <xf numFmtId="172" fontId="12" fillId="0" borderId="14" xfId="0" applyNumberFormat="1" applyFont="1" applyFill="1" applyBorder="1" applyAlignment="1">
      <alignment horizontal="center" vertical="center" wrapText="1"/>
    </xf>
    <xf numFmtId="0" fontId="6" fillId="0" borderId="14" xfId="0" applyFont="1" applyFill="1" applyBorder="1" applyAlignment="1">
      <alignment horizontal="right" vertical="center" wrapText="1"/>
    </xf>
    <xf numFmtId="0" fontId="12" fillId="0" borderId="16" xfId="0" applyNumberFormat="1" applyFont="1" applyFill="1" applyBorder="1" applyAlignment="1">
      <alignment horizontal="right" vertical="center" wrapText="1"/>
    </xf>
    <xf numFmtId="0" fontId="6" fillId="0" borderId="14" xfId="0" applyFont="1" applyFill="1" applyBorder="1" applyAlignment="1">
      <alignment horizontal="left" vertical="center" wrapText="1"/>
    </xf>
    <xf numFmtId="0" fontId="80" fillId="0" borderId="0" xfId="0" applyFont="1" applyAlignment="1">
      <alignment horizontal="left" vertical="center"/>
    </xf>
    <xf numFmtId="0" fontId="79" fillId="0" borderId="0" xfId="0" applyFont="1" applyAlignment="1">
      <alignment horizontal="left" vertical="center"/>
    </xf>
    <xf numFmtId="0" fontId="16" fillId="33" borderId="32" xfId="0" applyFont="1" applyFill="1" applyBorder="1" applyAlignment="1">
      <alignment horizontal="left" vertical="center"/>
    </xf>
    <xf numFmtId="0" fontId="16" fillId="33" borderId="19" xfId="0" applyFont="1" applyFill="1" applyBorder="1" applyAlignment="1">
      <alignment horizontal="left" vertical="center"/>
    </xf>
    <xf numFmtId="0" fontId="0" fillId="0" borderId="10" xfId="0" applyBorder="1" applyAlignment="1">
      <alignment wrapText="1"/>
    </xf>
    <xf numFmtId="0" fontId="0" fillId="33" borderId="10" xfId="0" applyFill="1" applyBorder="1" applyAlignment="1">
      <alignment wrapText="1"/>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left" vertical="center" wrapText="1"/>
      <protection locked="0"/>
    </xf>
    <xf numFmtId="0" fontId="12" fillId="0" borderId="11" xfId="0" applyFont="1" applyFill="1" applyBorder="1" applyAlignment="1">
      <alignment horizontal="center" vertical="center"/>
    </xf>
    <xf numFmtId="0" fontId="10" fillId="0" borderId="11" xfId="0" applyFont="1" applyFill="1" applyBorder="1" applyAlignment="1" applyProtection="1">
      <alignment horizontal="left" vertical="center" wrapText="1"/>
      <protection locked="0"/>
    </xf>
    <xf numFmtId="0" fontId="12" fillId="0" borderId="10" xfId="0" applyFont="1" applyFill="1" applyBorder="1" applyAlignment="1">
      <alignment horizontal="left" vertical="center" wrapText="1"/>
    </xf>
    <xf numFmtId="3" fontId="12" fillId="34" borderId="45" xfId="0" applyNumberFormat="1" applyFont="1" applyFill="1" applyBorder="1" applyAlignment="1">
      <alignment horizontal="right" vertical="center" wrapText="1"/>
    </xf>
    <xf numFmtId="172" fontId="15" fillId="34" borderId="50" xfId="0" applyNumberFormat="1" applyFont="1" applyFill="1" applyBorder="1" applyAlignment="1">
      <alignment horizontal="center" vertical="center" wrapText="1"/>
    </xf>
    <xf numFmtId="0" fontId="15" fillId="34" borderId="10" xfId="0" applyFont="1" applyFill="1" applyBorder="1" applyAlignment="1">
      <alignment horizontal="right" vertical="center" wrapText="1"/>
    </xf>
    <xf numFmtId="0" fontId="15" fillId="34" borderId="10" xfId="0" applyNumberFormat="1" applyFont="1" applyFill="1" applyBorder="1" applyAlignment="1">
      <alignment horizontal="right" vertical="center" wrapText="1"/>
    </xf>
    <xf numFmtId="0" fontId="16" fillId="33" borderId="21" xfId="52" applyFont="1" applyFill="1" applyBorder="1" applyAlignment="1">
      <alignment horizontal="left" vertical="center" indent="1"/>
      <protection/>
    </xf>
    <xf numFmtId="0" fontId="16" fillId="33" borderId="28" xfId="52" applyFont="1" applyFill="1" applyBorder="1" applyAlignment="1">
      <alignment horizontal="left" vertical="center" indent="1"/>
      <protection/>
    </xf>
    <xf numFmtId="3" fontId="15" fillId="35" borderId="51" xfId="0" applyNumberFormat="1" applyFont="1" applyFill="1" applyBorder="1" applyAlignment="1">
      <alignment vertical="center" wrapText="1"/>
    </xf>
    <xf numFmtId="3" fontId="15" fillId="35" borderId="14" xfId="0" applyNumberFormat="1" applyFont="1" applyFill="1" applyBorder="1" applyAlignment="1">
      <alignment vertical="center" wrapText="1"/>
    </xf>
    <xf numFmtId="0" fontId="3" fillId="0" borderId="52" xfId="50" applyFont="1" applyFill="1" applyBorder="1" applyAlignment="1">
      <alignment horizontal="center" vertical="center" wrapText="1"/>
      <protection/>
    </xf>
    <xf numFmtId="3" fontId="17" fillId="0" borderId="53" xfId="53" applyNumberFormat="1" applyFont="1" applyFill="1" applyBorder="1" applyAlignment="1">
      <alignment horizontal="right" vertical="center" indent="1"/>
      <protection/>
    </xf>
    <xf numFmtId="3" fontId="3" fillId="33" borderId="52" xfId="53" applyNumberFormat="1" applyFont="1" applyFill="1" applyBorder="1" applyAlignment="1">
      <alignment horizontal="right" vertical="center" indent="1"/>
      <protection/>
    </xf>
    <xf numFmtId="3" fontId="17" fillId="0" borderId="53" xfId="52" applyNumberFormat="1" applyFont="1" applyFill="1" applyBorder="1" applyAlignment="1">
      <alignment horizontal="right" vertical="center" wrapText="1" indent="1"/>
      <protection/>
    </xf>
    <xf numFmtId="3" fontId="7" fillId="0" borderId="52" xfId="52" applyNumberFormat="1" applyFont="1" applyFill="1" applyBorder="1" applyAlignment="1">
      <alignment horizontal="right" vertical="center" indent="1"/>
      <protection/>
    </xf>
    <xf numFmtId="0" fontId="16" fillId="0" borderId="54" xfId="52" applyFont="1" applyFill="1" applyBorder="1" applyAlignment="1">
      <alignment horizontal="left" vertical="center" indent="1"/>
      <protection/>
    </xf>
    <xf numFmtId="0" fontId="3" fillId="0" borderId="54" xfId="52" applyFont="1" applyFill="1" applyBorder="1" applyAlignment="1">
      <alignment horizontal="center" vertical="center"/>
      <protection/>
    </xf>
    <xf numFmtId="0" fontId="17" fillId="0" borderId="55" xfId="52" applyFont="1" applyFill="1" applyBorder="1" applyAlignment="1">
      <alignment vertical="center"/>
      <protection/>
    </xf>
    <xf numFmtId="0" fontId="17" fillId="0" borderId="54" xfId="52" applyFont="1" applyFill="1" applyBorder="1" applyAlignment="1">
      <alignment vertical="center"/>
      <protection/>
    </xf>
    <xf numFmtId="49" fontId="7" fillId="0" borderId="20" xfId="52" applyNumberFormat="1" applyFont="1" applyFill="1" applyBorder="1" applyAlignment="1">
      <alignment horizontal="right" vertical="center" indent="1"/>
      <protection/>
    </xf>
    <xf numFmtId="49" fontId="17" fillId="0" borderId="23" xfId="52" applyNumberFormat="1" applyFont="1" applyFill="1" applyBorder="1" applyAlignment="1">
      <alignment horizontal="center" vertical="center" wrapText="1"/>
      <protection/>
    </xf>
    <xf numFmtId="49" fontId="3" fillId="33" borderId="20" xfId="53" applyNumberFormat="1" applyFont="1" applyFill="1" applyBorder="1" applyAlignment="1">
      <alignment horizontal="center" vertical="center"/>
      <protection/>
    </xf>
    <xf numFmtId="49" fontId="17" fillId="0" borderId="27" xfId="52" applyNumberFormat="1" applyFont="1" applyFill="1" applyBorder="1" applyAlignment="1">
      <alignment horizontal="center" vertical="center" wrapText="1"/>
      <protection/>
    </xf>
    <xf numFmtId="49" fontId="17" fillId="33" borderId="20" xfId="53" applyNumberFormat="1" applyFont="1" applyFill="1" applyBorder="1" applyAlignment="1">
      <alignment horizontal="center" vertical="center"/>
      <protection/>
    </xf>
    <xf numFmtId="0" fontId="12" fillId="0" borderId="15" xfId="0" applyFont="1" applyFill="1" applyBorder="1" applyAlignment="1">
      <alignment horizontal="left" vertical="center" wrapText="1"/>
    </xf>
    <xf numFmtId="0" fontId="3" fillId="36" borderId="20" xfId="51" applyFont="1" applyFill="1" applyBorder="1" applyAlignment="1">
      <alignment horizontal="center" vertical="center" wrapText="1"/>
      <protection/>
    </xf>
    <xf numFmtId="3" fontId="17" fillId="36" borderId="23" xfId="52" applyNumberFormat="1" applyFont="1" applyFill="1" applyBorder="1" applyAlignment="1">
      <alignment horizontal="right" vertical="center" wrapText="1" indent="1"/>
      <protection/>
    </xf>
    <xf numFmtId="3" fontId="3" fillId="36" borderId="20" xfId="53" applyNumberFormat="1" applyFont="1" applyFill="1" applyBorder="1" applyAlignment="1">
      <alignment horizontal="right" vertical="center" indent="1"/>
      <protection/>
    </xf>
    <xf numFmtId="3" fontId="3" fillId="36" borderId="56" xfId="53" applyNumberFormat="1" applyFont="1" applyFill="1" applyBorder="1" applyAlignment="1">
      <alignment horizontal="right" vertical="center" indent="1"/>
      <protection/>
    </xf>
    <xf numFmtId="3" fontId="17" fillId="36" borderId="27" xfId="52" applyNumberFormat="1" applyFont="1" applyFill="1" applyBorder="1" applyAlignment="1">
      <alignment horizontal="right" vertical="center" wrapText="1" indent="1"/>
      <protection/>
    </xf>
    <xf numFmtId="3" fontId="7" fillId="36" borderId="20" xfId="52" applyNumberFormat="1" applyFont="1" applyFill="1" applyBorder="1" applyAlignment="1">
      <alignment horizontal="right" vertical="center" indent="1"/>
      <protection/>
    </xf>
    <xf numFmtId="3" fontId="15" fillId="0" borderId="57" xfId="0" applyNumberFormat="1" applyFont="1" applyFill="1" applyBorder="1" applyAlignment="1">
      <alignment horizontal="right" vertical="center" wrapText="1"/>
    </xf>
    <xf numFmtId="3" fontId="12" fillId="0" borderId="57" xfId="0" applyNumberFormat="1" applyFont="1" applyFill="1" applyBorder="1" applyAlignment="1">
      <alignment horizontal="right" vertical="center" wrapText="1"/>
    </xf>
    <xf numFmtId="0" fontId="12" fillId="0" borderId="57" xfId="0" applyFont="1" applyFill="1" applyBorder="1" applyAlignment="1">
      <alignment vertical="center" wrapText="1"/>
    </xf>
    <xf numFmtId="0" fontId="15" fillId="0" borderId="57" xfId="0" applyFont="1" applyFill="1" applyBorder="1" applyAlignment="1">
      <alignment vertical="center" wrapText="1"/>
    </xf>
    <xf numFmtId="3" fontId="30" fillId="0" borderId="57" xfId="0" applyNumberFormat="1" applyFont="1" applyFill="1" applyBorder="1" applyAlignment="1">
      <alignment horizontal="right" vertical="center" wrapText="1"/>
    </xf>
    <xf numFmtId="0" fontId="15" fillId="0" borderId="39" xfId="0" applyFont="1" applyFill="1" applyBorder="1" applyAlignment="1">
      <alignment vertical="center" wrapText="1"/>
    </xf>
    <xf numFmtId="0" fontId="14" fillId="0" borderId="39" xfId="0" applyFont="1" applyFill="1" applyBorder="1" applyAlignment="1">
      <alignment vertical="center" wrapText="1"/>
    </xf>
    <xf numFmtId="0" fontId="6" fillId="0" borderId="39" xfId="0" applyFont="1" applyFill="1" applyBorder="1" applyAlignment="1">
      <alignment vertical="center" wrapText="1"/>
    </xf>
    <xf numFmtId="0" fontId="21" fillId="33" borderId="39" xfId="0" applyFont="1" applyFill="1" applyBorder="1" applyAlignment="1">
      <alignment wrapText="1"/>
    </xf>
    <xf numFmtId="0" fontId="14" fillId="33" borderId="37" xfId="0" applyFont="1" applyFill="1" applyBorder="1" applyAlignment="1">
      <alignment horizontal="left" vertical="center"/>
    </xf>
    <xf numFmtId="3" fontId="15" fillId="0" borderId="57" xfId="0" applyNumberFormat="1" applyFont="1" applyFill="1" applyBorder="1" applyAlignment="1">
      <alignment vertical="center" wrapText="1"/>
    </xf>
    <xf numFmtId="3" fontId="15" fillId="34" borderId="57" xfId="0" applyNumberFormat="1" applyFont="1" applyFill="1" applyBorder="1" applyAlignment="1">
      <alignment vertical="center" wrapText="1"/>
    </xf>
    <xf numFmtId="0" fontId="15" fillId="34" borderId="39" xfId="0" applyFont="1" applyFill="1" applyBorder="1" applyAlignment="1">
      <alignment horizontal="left" vertical="center" wrapText="1"/>
    </xf>
    <xf numFmtId="0" fontId="7" fillId="33" borderId="39" xfId="0" applyFont="1" applyFill="1" applyBorder="1" applyAlignment="1">
      <alignment vertical="center" wrapText="1"/>
    </xf>
    <xf numFmtId="0" fontId="15" fillId="34" borderId="57" xfId="0" applyNumberFormat="1" applyFont="1" applyFill="1" applyBorder="1" applyAlignment="1">
      <alignment horizontal="right" vertical="center" wrapText="1"/>
    </xf>
    <xf numFmtId="0" fontId="16" fillId="33" borderId="10" xfId="0" applyFont="1" applyFill="1" applyBorder="1" applyAlignment="1">
      <alignment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5" fillId="0" borderId="57" xfId="0" applyNumberFormat="1" applyFont="1" applyFill="1" applyBorder="1" applyAlignment="1">
      <alignment horizontal="right" vertical="center" wrapText="1"/>
    </xf>
    <xf numFmtId="0" fontId="15" fillId="34" borderId="60" xfId="0" applyNumberFormat="1" applyFont="1" applyFill="1" applyBorder="1" applyAlignment="1">
      <alignment horizontal="right" vertical="center" wrapText="1"/>
    </xf>
    <xf numFmtId="0" fontId="14" fillId="0" borderId="39" xfId="0" applyFont="1" applyFill="1" applyBorder="1" applyAlignment="1">
      <alignment horizontal="center" vertical="center" wrapText="1"/>
    </xf>
    <xf numFmtId="0" fontId="15" fillId="0" borderId="39" xfId="0" applyFont="1" applyFill="1" applyBorder="1" applyAlignment="1">
      <alignment horizontal="left" vertical="center" wrapText="1"/>
    </xf>
    <xf numFmtId="3" fontId="16" fillId="33" borderId="39" xfId="0" applyNumberFormat="1" applyFont="1" applyFill="1" applyBorder="1" applyAlignment="1">
      <alignment vertical="center"/>
    </xf>
    <xf numFmtId="0" fontId="15" fillId="0" borderId="10" xfId="0" applyNumberFormat="1" applyFont="1" applyFill="1" applyBorder="1" applyAlignment="1">
      <alignment horizontal="right" vertical="center" wrapText="1"/>
    </xf>
    <xf numFmtId="0" fontId="12" fillId="34" borderId="39" xfId="0" applyFont="1" applyFill="1" applyBorder="1" applyAlignment="1">
      <alignment horizontal="left" vertical="center" wrapText="1"/>
    </xf>
    <xf numFmtId="4" fontId="7" fillId="33" borderId="39" xfId="0" applyNumberFormat="1" applyFont="1" applyFill="1" applyBorder="1" applyAlignment="1">
      <alignment vertical="center"/>
    </xf>
    <xf numFmtId="3" fontId="12" fillId="34" borderId="57" xfId="0" applyNumberFormat="1" applyFont="1" applyFill="1" applyBorder="1" applyAlignment="1">
      <alignment horizontal="right" vertical="center" wrapText="1"/>
    </xf>
    <xf numFmtId="3" fontId="15" fillId="34" borderId="57" xfId="0" applyNumberFormat="1" applyFont="1" applyFill="1" applyBorder="1" applyAlignment="1">
      <alignment horizontal="right" vertical="center" wrapText="1"/>
    </xf>
    <xf numFmtId="0" fontId="16" fillId="33" borderId="61" xfId="52" applyFont="1" applyFill="1" applyBorder="1" applyAlignment="1">
      <alignment horizontal="left" vertical="center" indent="1"/>
      <protection/>
    </xf>
    <xf numFmtId="0" fontId="16" fillId="33" borderId="28" xfId="52" applyFont="1" applyFill="1" applyBorder="1" applyAlignment="1">
      <alignment horizontal="left" vertical="center" indent="1"/>
      <protection/>
    </xf>
    <xf numFmtId="0" fontId="16" fillId="33" borderId="21" xfId="52" applyFont="1" applyFill="1" applyBorder="1" applyAlignment="1">
      <alignment horizontal="left" vertical="center" indent="1"/>
      <protection/>
    </xf>
    <xf numFmtId="0" fontId="7" fillId="0" borderId="21" xfId="52" applyFont="1" applyFill="1" applyBorder="1" applyAlignment="1">
      <alignment horizontal="left" vertical="center" indent="1"/>
      <protection/>
    </xf>
    <xf numFmtId="0" fontId="7" fillId="0" borderId="28" xfId="52" applyFont="1" applyFill="1" applyBorder="1" applyAlignment="1">
      <alignment horizontal="left" vertical="center" indent="1"/>
      <protection/>
    </xf>
    <xf numFmtId="0" fontId="16" fillId="0" borderId="0" xfId="53" applyFont="1" applyFill="1" applyBorder="1" applyAlignment="1">
      <alignment horizontal="left" vertical="center"/>
      <protection/>
    </xf>
    <xf numFmtId="0" fontId="3" fillId="0" borderId="20" xfId="52" applyFont="1" applyFill="1" applyBorder="1" applyAlignment="1">
      <alignment horizontal="center" vertical="center" wrapText="1"/>
      <protection/>
    </xf>
    <xf numFmtId="0" fontId="16" fillId="33" borderId="26" xfId="52" applyFont="1" applyFill="1" applyBorder="1" applyAlignment="1">
      <alignment horizontal="left" vertical="center" indent="1"/>
      <protection/>
    </xf>
    <xf numFmtId="0" fontId="7" fillId="33" borderId="62" xfId="50" applyFont="1" applyFill="1" applyBorder="1" applyAlignment="1">
      <alignment horizontal="left" vertical="center"/>
      <protection/>
    </xf>
    <xf numFmtId="0" fontId="7" fillId="33" borderId="63" xfId="50" applyFont="1" applyFill="1" applyBorder="1" applyAlignment="1">
      <alignment horizontal="left" vertical="center"/>
      <protection/>
    </xf>
    <xf numFmtId="0" fontId="7" fillId="33" borderId="47" xfId="50" applyFont="1" applyFill="1" applyBorder="1" applyAlignment="1">
      <alignment horizontal="left" vertical="center"/>
      <protection/>
    </xf>
    <xf numFmtId="0" fontId="26" fillId="0" borderId="0" xfId="0" applyFont="1" applyFill="1" applyBorder="1" applyAlignment="1">
      <alignment horizontal="left" vertical="center"/>
    </xf>
    <xf numFmtId="0" fontId="22" fillId="33" borderId="32" xfId="0" applyFont="1" applyFill="1" applyBorder="1" applyAlignment="1">
      <alignment horizontal="left" vertical="center"/>
    </xf>
    <xf numFmtId="0" fontId="22" fillId="33" borderId="19"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64" xfId="0" applyFont="1" applyFill="1" applyBorder="1" applyAlignment="1">
      <alignment horizontal="left" vertical="center"/>
    </xf>
    <xf numFmtId="0" fontId="78" fillId="0" borderId="0" xfId="0" applyFont="1" applyAlignment="1">
      <alignment horizontal="left" vertical="center"/>
    </xf>
    <xf numFmtId="0" fontId="8" fillId="35" borderId="45" xfId="51" applyFont="1" applyFill="1" applyBorder="1" applyAlignment="1">
      <alignment horizontal="center" vertical="center" wrapText="1"/>
      <protection/>
    </xf>
    <xf numFmtId="0" fontId="8" fillId="35" borderId="11" xfId="51" applyFont="1" applyFill="1" applyBorder="1" applyAlignment="1">
      <alignment horizontal="center" vertical="center" wrapText="1"/>
      <protection/>
    </xf>
    <xf numFmtId="173" fontId="8" fillId="35" borderId="45" xfId="50" applyNumberFormat="1" applyFont="1" applyFill="1" applyBorder="1" applyAlignment="1">
      <alignment horizontal="center" vertical="center" wrapText="1"/>
      <protection/>
    </xf>
    <xf numFmtId="173" fontId="8" fillId="35" borderId="11" xfId="50" applyNumberFormat="1" applyFont="1" applyFill="1" applyBorder="1" applyAlignment="1">
      <alignment horizontal="center" vertical="center" wrapText="1"/>
      <protection/>
    </xf>
    <xf numFmtId="3" fontId="8" fillId="35" borderId="45" xfId="50" applyNumberFormat="1" applyFont="1" applyFill="1" applyBorder="1" applyAlignment="1">
      <alignment horizontal="center" vertical="center" wrapText="1"/>
      <protection/>
    </xf>
    <xf numFmtId="3" fontId="8" fillId="35" borderId="11" xfId="50" applyNumberFormat="1" applyFont="1" applyFill="1" applyBorder="1" applyAlignment="1">
      <alignment horizontal="center" vertical="center" wrapText="1"/>
      <protection/>
    </xf>
    <xf numFmtId="3" fontId="3" fillId="35" borderId="29" xfId="49" applyNumberFormat="1" applyFont="1" applyFill="1" applyBorder="1" applyAlignment="1">
      <alignment horizontal="center" vertical="center"/>
      <protection/>
    </xf>
    <xf numFmtId="3" fontId="3" fillId="35" borderId="30" xfId="49" applyNumberFormat="1" applyFont="1" applyFill="1" applyBorder="1" applyAlignment="1">
      <alignment horizontal="center" vertical="center"/>
      <protection/>
    </xf>
    <xf numFmtId="3" fontId="3" fillId="35" borderId="39" xfId="49" applyNumberFormat="1" applyFont="1" applyFill="1" applyBorder="1" applyAlignment="1">
      <alignment horizontal="center" vertical="center"/>
      <protection/>
    </xf>
    <xf numFmtId="0" fontId="7" fillId="35" borderId="29" xfId="48" applyFont="1" applyFill="1" applyBorder="1" applyAlignment="1">
      <alignment horizontal="left" vertical="center"/>
      <protection/>
    </xf>
    <xf numFmtId="0" fontId="7" fillId="35" borderId="30" xfId="48" applyFont="1" applyFill="1" applyBorder="1" applyAlignment="1">
      <alignment horizontal="left" vertical="center"/>
      <protection/>
    </xf>
    <xf numFmtId="0" fontId="7" fillId="35" borderId="39" xfId="48" applyFont="1" applyFill="1" applyBorder="1" applyAlignment="1">
      <alignment horizontal="left" vertical="center"/>
      <protection/>
    </xf>
    <xf numFmtId="0" fontId="8" fillId="35" borderId="45" xfId="50" applyFont="1" applyFill="1" applyBorder="1" applyAlignment="1">
      <alignment horizontal="center" vertical="center" textRotation="90" wrapText="1"/>
      <protection/>
    </xf>
    <xf numFmtId="0" fontId="8" fillId="35" borderId="11" xfId="50" applyFont="1" applyFill="1" applyBorder="1" applyAlignment="1">
      <alignment horizontal="center" vertical="center" textRotation="90" wrapText="1"/>
      <protection/>
    </xf>
    <xf numFmtId="0" fontId="8" fillId="35" borderId="45" xfId="50" applyFont="1" applyFill="1" applyBorder="1" applyAlignment="1">
      <alignment horizontal="center" vertical="center" wrapText="1"/>
      <protection/>
    </xf>
    <xf numFmtId="0" fontId="8" fillId="35" borderId="11" xfId="50" applyFont="1" applyFill="1" applyBorder="1" applyAlignment="1">
      <alignment horizontal="center" vertical="center" wrapText="1"/>
      <protection/>
    </xf>
    <xf numFmtId="173" fontId="8" fillId="35" borderId="45" xfId="50" applyNumberFormat="1" applyFont="1" applyFill="1" applyBorder="1" applyAlignment="1">
      <alignment horizontal="center" vertical="center" textRotation="90" wrapText="1"/>
      <protection/>
    </xf>
    <xf numFmtId="173" fontId="8" fillId="35" borderId="11" xfId="50" applyNumberFormat="1" applyFont="1" applyFill="1" applyBorder="1" applyAlignment="1">
      <alignment horizontal="center" vertical="center" textRotation="90" wrapText="1"/>
      <protection/>
    </xf>
    <xf numFmtId="3" fontId="12" fillId="0" borderId="45" xfId="0" applyNumberFormat="1" applyFont="1" applyFill="1" applyBorder="1" applyAlignment="1">
      <alignment horizontal="right" vertical="center" indent="1"/>
    </xf>
    <xf numFmtId="0" fontId="0" fillId="0" borderId="11" xfId="0" applyBorder="1" applyAlignment="1">
      <alignment horizontal="right" vertical="center" indent="1"/>
    </xf>
    <xf numFmtId="3" fontId="8" fillId="0" borderId="10" xfId="50" applyNumberFormat="1" applyFont="1" applyFill="1" applyBorder="1" applyAlignment="1">
      <alignment horizontal="center" vertical="center" wrapText="1"/>
      <protection/>
    </xf>
    <xf numFmtId="0" fontId="8" fillId="0" borderId="10" xfId="50" applyFont="1" applyFill="1" applyBorder="1" applyAlignment="1">
      <alignment horizontal="center" vertical="center" textRotation="90" wrapText="1"/>
      <protection/>
    </xf>
    <xf numFmtId="0" fontId="8" fillId="0" borderId="10" xfId="50" applyFont="1" applyFill="1" applyBorder="1" applyAlignment="1">
      <alignment horizontal="center" vertical="center" wrapText="1"/>
      <protection/>
    </xf>
    <xf numFmtId="173" fontId="8" fillId="0" borderId="10" xfId="50" applyNumberFormat="1" applyFont="1" applyFill="1" applyBorder="1" applyAlignment="1">
      <alignment horizontal="center" vertical="center" wrapText="1"/>
      <protection/>
    </xf>
    <xf numFmtId="173" fontId="8" fillId="0" borderId="10" xfId="50" applyNumberFormat="1" applyFont="1" applyFill="1" applyBorder="1" applyAlignment="1">
      <alignment horizontal="center" vertical="center" textRotation="90" wrapText="1"/>
      <protection/>
    </xf>
    <xf numFmtId="3" fontId="3" fillId="0" borderId="10" xfId="49" applyNumberFormat="1" applyFont="1" applyFill="1" applyBorder="1" applyAlignment="1">
      <alignment horizontal="center" vertical="center"/>
      <protection/>
    </xf>
    <xf numFmtId="0" fontId="7" fillId="33" borderId="29" xfId="50" applyFont="1" applyFill="1" applyBorder="1" applyAlignment="1">
      <alignment horizontal="left" vertical="center"/>
      <protection/>
    </xf>
    <xf numFmtId="0" fontId="7" fillId="33" borderId="30" xfId="50" applyFont="1" applyFill="1" applyBorder="1" applyAlignment="1">
      <alignment horizontal="left" vertical="center"/>
      <protection/>
    </xf>
    <xf numFmtId="0" fontId="7" fillId="33" borderId="39" xfId="50" applyFont="1" applyFill="1" applyBorder="1" applyAlignment="1">
      <alignment horizontal="left" vertical="center"/>
      <protection/>
    </xf>
    <xf numFmtId="0" fontId="6" fillId="0" borderId="10" xfId="0" applyFont="1" applyBorder="1" applyAlignment="1">
      <alignment horizontal="center" vertical="center" wrapText="1"/>
    </xf>
    <xf numFmtId="0" fontId="7" fillId="33" borderId="29" xfId="48" applyFont="1" applyFill="1" applyBorder="1" applyAlignment="1">
      <alignment horizontal="left" vertical="center"/>
      <protection/>
    </xf>
    <xf numFmtId="0" fontId="7" fillId="33" borderId="30" xfId="48" applyFont="1" applyFill="1" applyBorder="1" applyAlignment="1">
      <alignment horizontal="left" vertical="center"/>
      <protection/>
    </xf>
    <xf numFmtId="0" fontId="7" fillId="33" borderId="39" xfId="48" applyFont="1" applyFill="1" applyBorder="1" applyAlignment="1">
      <alignment horizontal="left" vertical="center"/>
      <protection/>
    </xf>
    <xf numFmtId="173" fontId="8" fillId="0" borderId="45" xfId="50" applyNumberFormat="1" applyFont="1" applyFill="1" applyBorder="1" applyAlignment="1">
      <alignment horizontal="center" vertical="center" wrapText="1"/>
      <protection/>
    </xf>
    <xf numFmtId="173" fontId="8" fillId="0" borderId="11" xfId="50" applyNumberFormat="1"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173" fontId="6" fillId="0" borderId="10" xfId="50" applyNumberFormat="1" applyFont="1" applyFill="1" applyBorder="1" applyAlignment="1">
      <alignment horizontal="center" vertical="center" wrapText="1"/>
      <protection/>
    </xf>
    <xf numFmtId="3" fontId="6" fillId="0" borderId="10" xfId="50" applyNumberFormat="1" applyFont="1" applyFill="1" applyBorder="1" applyAlignment="1">
      <alignment horizontal="center" vertical="center" wrapText="1"/>
      <protection/>
    </xf>
    <xf numFmtId="3" fontId="6" fillId="0" borderId="10" xfId="49" applyNumberFormat="1" applyFont="1" applyFill="1" applyBorder="1" applyAlignment="1">
      <alignment horizontal="center" vertical="center"/>
      <protection/>
    </xf>
    <xf numFmtId="0" fontId="7" fillId="0" borderId="29" xfId="48" applyFont="1" applyFill="1" applyBorder="1" applyAlignment="1">
      <alignment horizontal="left" vertical="center"/>
      <protection/>
    </xf>
    <xf numFmtId="0" fontId="7" fillId="0" borderId="30" xfId="48" applyFont="1" applyFill="1" applyBorder="1" applyAlignment="1">
      <alignment horizontal="left" vertical="center"/>
      <protection/>
    </xf>
    <xf numFmtId="0" fontId="7" fillId="0" borderId="39" xfId="48" applyFont="1" applyFill="1" applyBorder="1" applyAlignment="1">
      <alignment horizontal="left" vertical="center"/>
      <protection/>
    </xf>
    <xf numFmtId="0" fontId="6" fillId="0" borderId="10" xfId="50" applyFont="1" applyFill="1" applyBorder="1" applyAlignment="1">
      <alignment horizontal="center" vertical="center" textRotation="90" wrapText="1"/>
      <protection/>
    </xf>
    <xf numFmtId="0" fontId="6" fillId="0" borderId="10" xfId="50" applyFont="1" applyFill="1" applyBorder="1" applyAlignment="1">
      <alignment horizontal="center" vertical="center" wrapText="1"/>
      <protection/>
    </xf>
    <xf numFmtId="173" fontId="6" fillId="0" borderId="10" xfId="50" applyNumberFormat="1" applyFont="1" applyFill="1" applyBorder="1" applyAlignment="1">
      <alignment horizontal="center" vertical="center" textRotation="90" wrapText="1"/>
      <protection/>
    </xf>
    <xf numFmtId="0" fontId="6" fillId="35" borderId="10" xfId="50" applyFont="1" applyFill="1" applyBorder="1" applyAlignment="1">
      <alignment horizontal="center" vertical="center" textRotation="90" wrapText="1"/>
      <protection/>
    </xf>
    <xf numFmtId="0" fontId="6" fillId="35" borderId="10" xfId="50" applyFont="1" applyFill="1" applyBorder="1" applyAlignment="1">
      <alignment horizontal="center" vertical="center" wrapText="1"/>
      <protection/>
    </xf>
    <xf numFmtId="173" fontId="6" fillId="35" borderId="10" xfId="50" applyNumberFormat="1" applyFont="1" applyFill="1" applyBorder="1" applyAlignment="1">
      <alignment horizontal="center" vertical="center" wrapText="1"/>
      <protection/>
    </xf>
    <xf numFmtId="173" fontId="6" fillId="35" borderId="10" xfId="50" applyNumberFormat="1" applyFont="1" applyFill="1" applyBorder="1" applyAlignment="1">
      <alignment horizontal="center" vertical="center" textRotation="90" wrapText="1"/>
      <protection/>
    </xf>
    <xf numFmtId="0" fontId="6" fillId="35" borderId="10" xfId="51" applyFont="1" applyFill="1" applyBorder="1" applyAlignment="1">
      <alignment horizontal="center" vertical="center" wrapText="1"/>
      <protection/>
    </xf>
    <xf numFmtId="3" fontId="6" fillId="35" borderId="10" xfId="50" applyNumberFormat="1" applyFont="1" applyFill="1" applyBorder="1" applyAlignment="1">
      <alignment horizontal="center" vertical="center" wrapText="1"/>
      <protection/>
    </xf>
    <xf numFmtId="3" fontId="6" fillId="35" borderId="10" xfId="49" applyNumberFormat="1" applyFont="1" applyFill="1" applyBorder="1" applyAlignment="1">
      <alignment horizontal="center" vertical="center"/>
      <protection/>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5" xfId="47"/>
    <cellStyle name="normální_Investice - opravy 2007 - 14-11-06-HOL (3)1" xfId="48"/>
    <cellStyle name="normální_investice 2005- doprava-upravený2" xfId="49"/>
    <cellStyle name="normální_Investice 2005-školství - úprava (probráno se SEK)" xfId="50"/>
    <cellStyle name="normální_kultura2-upravené priority-3" xfId="51"/>
    <cellStyle name="normální_Požadavky na investice 2005 a plnění 2004-úprava" xfId="52"/>
    <cellStyle name="normální_Sešit1" xfId="53"/>
    <cellStyle name="normální_Sociální - investice a opravy 2009 - sumarizace vč. prior - 10-12-2008" xfId="54"/>
    <cellStyle name="normální_Studie IZ - silnice 2003" xfId="55"/>
    <cellStyle name="Followed Hyperlink" xfId="56"/>
    <cellStyle name="Poznámka" xfId="57"/>
    <cellStyle name="Percent" xfId="58"/>
    <cellStyle name="Propojená buňka" xfId="59"/>
    <cellStyle name="Správ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35"/>
  <sheetViews>
    <sheetView tabSelected="1" zoomScale="70" zoomScaleNormal="70" workbookViewId="0" topLeftCell="A1">
      <selection activeCell="U20" sqref="U20"/>
    </sheetView>
  </sheetViews>
  <sheetFormatPr defaultColWidth="9.140625" defaultRowHeight="12.75"/>
  <cols>
    <col min="1" max="1" width="14.7109375" style="0" customWidth="1"/>
    <col min="2" max="2" width="32.7109375" style="0" customWidth="1"/>
    <col min="3" max="3" width="72.57421875" style="0" customWidth="1"/>
    <col min="4" max="4" width="13.140625" style="0" customWidth="1"/>
    <col min="5" max="5" width="19.57421875" style="0" customWidth="1"/>
    <col min="6" max="6" width="18.140625" style="0" customWidth="1"/>
    <col min="7" max="7" width="20.8515625" style="0" customWidth="1"/>
    <col min="8" max="8" width="26.28125" style="0" customWidth="1"/>
  </cols>
  <sheetData>
    <row r="1" spans="1:8" ht="20.25">
      <c r="A1" s="46" t="s">
        <v>839</v>
      </c>
      <c r="B1" s="47"/>
      <c r="C1" s="47"/>
      <c r="D1" s="47"/>
      <c r="E1" s="47"/>
      <c r="F1" s="47"/>
      <c r="G1" s="47"/>
      <c r="H1" s="47"/>
    </row>
    <row r="2" spans="1:8" ht="21" thickBot="1">
      <c r="A2" s="459"/>
      <c r="B2" s="459"/>
      <c r="C2" s="459"/>
      <c r="D2" s="48"/>
      <c r="E2" s="48"/>
      <c r="F2" s="48"/>
      <c r="G2" s="47"/>
      <c r="H2" s="134" t="s">
        <v>487</v>
      </c>
    </row>
    <row r="3" spans="1:8" ht="84.75" customHeight="1" thickBot="1">
      <c r="A3" s="460" t="s">
        <v>420</v>
      </c>
      <c r="B3" s="460"/>
      <c r="C3" s="50" t="s">
        <v>488</v>
      </c>
      <c r="D3" s="49" t="s">
        <v>788</v>
      </c>
      <c r="E3" s="49" t="s">
        <v>489</v>
      </c>
      <c r="F3" s="49" t="s">
        <v>784</v>
      </c>
      <c r="G3" s="420" t="s">
        <v>786</v>
      </c>
      <c r="H3" s="405" t="s">
        <v>785</v>
      </c>
    </row>
    <row r="4" spans="1:8" ht="20.25" customHeight="1">
      <c r="A4" s="412"/>
      <c r="B4" s="51" t="s">
        <v>490</v>
      </c>
      <c r="C4" s="54" t="s">
        <v>501</v>
      </c>
      <c r="D4" s="415" t="s">
        <v>789</v>
      </c>
      <c r="E4" s="53">
        <f>'školství - I a O nad 500'!P43</f>
        <v>0</v>
      </c>
      <c r="F4" s="53">
        <v>0</v>
      </c>
      <c r="G4" s="421">
        <f>'školství - I a O nad 500'!R43</f>
        <v>52857</v>
      </c>
      <c r="H4" s="406">
        <f>E4+F4+G4</f>
        <v>52857</v>
      </c>
    </row>
    <row r="5" spans="1:8" ht="23.25" customHeight="1">
      <c r="A5" s="413"/>
      <c r="B5" s="51" t="s">
        <v>490</v>
      </c>
      <c r="C5" s="54" t="s">
        <v>502</v>
      </c>
      <c r="D5" s="415" t="s">
        <v>790</v>
      </c>
      <c r="E5" s="53">
        <f>'školství - I a O do 500'!P28</f>
        <v>50</v>
      </c>
      <c r="F5" s="53">
        <v>0</v>
      </c>
      <c r="G5" s="421">
        <f>'školství - I a O do 500'!R28</f>
        <v>6378</v>
      </c>
      <c r="H5" s="406">
        <f>E5+F5+G5</f>
        <v>6428</v>
      </c>
    </row>
    <row r="6" spans="1:8" ht="18">
      <c r="A6" s="413"/>
      <c r="B6" s="51" t="s">
        <v>490</v>
      </c>
      <c r="C6" s="54" t="s">
        <v>503</v>
      </c>
      <c r="D6" s="415" t="s">
        <v>791</v>
      </c>
      <c r="E6" s="53">
        <f>'školství - nákupy do 200'!P9</f>
        <v>0</v>
      </c>
      <c r="F6" s="53">
        <v>0</v>
      </c>
      <c r="G6" s="421">
        <f>'školství - nákupy do 200'!R9</f>
        <v>330</v>
      </c>
      <c r="H6" s="406">
        <f>E6+F6+G6</f>
        <v>330</v>
      </c>
    </row>
    <row r="7" spans="1:8" ht="18.75" thickBot="1">
      <c r="A7" s="413"/>
      <c r="B7" s="51" t="s">
        <v>490</v>
      </c>
      <c r="C7" s="54" t="s">
        <v>504</v>
      </c>
      <c r="D7" s="415" t="s">
        <v>792</v>
      </c>
      <c r="E7" s="53">
        <f>'školství - nákupy nad 200'!P13</f>
        <v>0</v>
      </c>
      <c r="F7" s="53">
        <v>0</v>
      </c>
      <c r="G7" s="421">
        <f>'školství - nákupy nad 200'!R13</f>
        <v>2908</v>
      </c>
      <c r="H7" s="406">
        <f>E7+F7+G7</f>
        <v>2908</v>
      </c>
    </row>
    <row r="8" spans="1:8" ht="21" thickBot="1">
      <c r="A8" s="461" t="s">
        <v>491</v>
      </c>
      <c r="B8" s="455"/>
      <c r="C8" s="455"/>
      <c r="D8" s="416"/>
      <c r="E8" s="55">
        <f>SUM(E4:E7)</f>
        <v>50</v>
      </c>
      <c r="F8" s="55">
        <f>SUM(F4:F7)</f>
        <v>0</v>
      </c>
      <c r="G8" s="422">
        <f>SUM(G4:G7)</f>
        <v>62473</v>
      </c>
      <c r="H8" s="407">
        <f>SUM(H4:H7)</f>
        <v>62523</v>
      </c>
    </row>
    <row r="9" spans="1:8" ht="20.25">
      <c r="A9" s="410"/>
      <c r="B9" s="56" t="s">
        <v>492</v>
      </c>
      <c r="C9" s="52" t="s">
        <v>501</v>
      </c>
      <c r="D9" s="415" t="s">
        <v>793</v>
      </c>
      <c r="E9" s="53">
        <f>'sociální - I a O nad 500'!P24</f>
        <v>0</v>
      </c>
      <c r="F9" s="53">
        <v>0</v>
      </c>
      <c r="G9" s="421">
        <f>'sociální - I a O nad 500'!R24</f>
        <v>25558</v>
      </c>
      <c r="H9" s="406">
        <f>E9+F9+G9</f>
        <v>25558</v>
      </c>
    </row>
    <row r="10" spans="1:8" ht="20.25">
      <c r="A10" s="410"/>
      <c r="B10" s="51" t="s">
        <v>492</v>
      </c>
      <c r="C10" s="54" t="s">
        <v>502</v>
      </c>
      <c r="D10" s="415" t="s">
        <v>794</v>
      </c>
      <c r="E10" s="53">
        <f>'sociální - I a O do 500'!P60</f>
        <v>0</v>
      </c>
      <c r="F10" s="53">
        <v>0</v>
      </c>
      <c r="G10" s="421">
        <f>'sociální - I a O do 500'!R60</f>
        <v>11382</v>
      </c>
      <c r="H10" s="406">
        <f>E10+F10+G10</f>
        <v>11382</v>
      </c>
    </row>
    <row r="11" spans="1:8" ht="20.25">
      <c r="A11" s="410"/>
      <c r="B11" s="51" t="s">
        <v>492</v>
      </c>
      <c r="C11" s="54" t="s">
        <v>503</v>
      </c>
      <c r="D11" s="415" t="s">
        <v>795</v>
      </c>
      <c r="E11" s="53">
        <f>'sociální - nákupy do 200'!P21</f>
        <v>0</v>
      </c>
      <c r="F11" s="53">
        <v>0</v>
      </c>
      <c r="G11" s="421">
        <f>'sociální - nákupy do 200'!R21</f>
        <v>2338</v>
      </c>
      <c r="H11" s="406">
        <f>E11+F11+G11</f>
        <v>2338</v>
      </c>
    </row>
    <row r="12" spans="1:8" ht="21" thickBot="1">
      <c r="A12" s="410"/>
      <c r="B12" s="51" t="s">
        <v>492</v>
      </c>
      <c r="C12" s="54" t="s">
        <v>504</v>
      </c>
      <c r="D12" s="415" t="s">
        <v>796</v>
      </c>
      <c r="E12" s="53">
        <f>'sociální - nákupy nad 200'!P26</f>
        <v>0</v>
      </c>
      <c r="F12" s="53">
        <v>0</v>
      </c>
      <c r="G12" s="421">
        <f>'sociální - nákupy nad 200'!R26</f>
        <v>12210</v>
      </c>
      <c r="H12" s="406">
        <f>E12+F12+G12</f>
        <v>12210</v>
      </c>
    </row>
    <row r="13" spans="1:8" ht="21" thickBot="1">
      <c r="A13" s="461" t="s">
        <v>493</v>
      </c>
      <c r="B13" s="455"/>
      <c r="C13" s="455"/>
      <c r="D13" s="416"/>
      <c r="E13" s="55">
        <f>SUM(E9:E12)</f>
        <v>0</v>
      </c>
      <c r="F13" s="63">
        <f>SUM(F9:F12)</f>
        <v>0</v>
      </c>
      <c r="G13" s="423">
        <f>SUM(G9:G12)</f>
        <v>51488</v>
      </c>
      <c r="H13" s="407">
        <f>SUM(H9:H12)</f>
        <v>51488</v>
      </c>
    </row>
    <row r="14" spans="1:8" ht="21.75" customHeight="1">
      <c r="A14" s="410"/>
      <c r="B14" s="56" t="s">
        <v>494</v>
      </c>
      <c r="C14" s="54" t="s">
        <v>518</v>
      </c>
      <c r="D14" s="415" t="s">
        <v>797</v>
      </c>
      <c r="E14" s="53">
        <v>0</v>
      </c>
      <c r="F14" s="53">
        <v>0</v>
      </c>
      <c r="G14" s="421">
        <f>'Doprava - ORJ 17'!P8</f>
        <v>72000</v>
      </c>
      <c r="H14" s="406">
        <f aca="true" t="shared" si="0" ref="H14:H19">E14+F14+G14</f>
        <v>72000</v>
      </c>
    </row>
    <row r="15" spans="1:8" ht="20.25">
      <c r="A15" s="410"/>
      <c r="B15" s="51" t="s">
        <v>494</v>
      </c>
      <c r="C15" s="54" t="s">
        <v>549</v>
      </c>
      <c r="D15" s="415" t="s">
        <v>797</v>
      </c>
      <c r="E15" s="53">
        <v>0</v>
      </c>
      <c r="F15" s="53">
        <v>0</v>
      </c>
      <c r="G15" s="421">
        <f>'Doprava - ORJ 17'!P13</f>
        <v>580</v>
      </c>
      <c r="H15" s="406">
        <f t="shared" si="0"/>
        <v>580</v>
      </c>
    </row>
    <row r="16" spans="1:8" ht="18">
      <c r="A16" s="411"/>
      <c r="B16" s="57" t="s">
        <v>494</v>
      </c>
      <c r="C16" s="54" t="s">
        <v>508</v>
      </c>
      <c r="D16" s="415" t="s">
        <v>798</v>
      </c>
      <c r="E16" s="53">
        <f>'Doprava - SSOK'!O16</f>
        <v>800</v>
      </c>
      <c r="F16" s="53">
        <v>0</v>
      </c>
      <c r="G16" s="421">
        <f>'Doprava - SSOK'!P16</f>
        <v>10000</v>
      </c>
      <c r="H16" s="406">
        <f t="shared" si="0"/>
        <v>10800</v>
      </c>
    </row>
    <row r="17" spans="1:8" ht="20.25">
      <c r="A17" s="410"/>
      <c r="B17" s="51" t="s">
        <v>494</v>
      </c>
      <c r="C17" s="54" t="s">
        <v>507</v>
      </c>
      <c r="D17" s="415" t="s">
        <v>798</v>
      </c>
      <c r="E17" s="53">
        <v>0</v>
      </c>
      <c r="F17" s="53">
        <v>0</v>
      </c>
      <c r="G17" s="421">
        <f>'Doprava - SSOK'!P8</f>
        <v>92420</v>
      </c>
      <c r="H17" s="406">
        <f t="shared" si="0"/>
        <v>92420</v>
      </c>
    </row>
    <row r="18" spans="1:8" ht="20.25">
      <c r="A18" s="410"/>
      <c r="B18" s="51" t="s">
        <v>494</v>
      </c>
      <c r="C18" s="54" t="s">
        <v>696</v>
      </c>
      <c r="D18" s="415" t="s">
        <v>799</v>
      </c>
      <c r="E18" s="53">
        <v>0</v>
      </c>
      <c r="F18" s="53">
        <f>'Doprava SSOK SFDI'!Q22</f>
        <v>227485</v>
      </c>
      <c r="G18" s="421">
        <f>'Doprava SSOK SFDI'!R22</f>
        <v>36722</v>
      </c>
      <c r="H18" s="406">
        <f t="shared" si="0"/>
        <v>264207</v>
      </c>
    </row>
    <row r="19" spans="1:8" ht="18.75" thickBot="1">
      <c r="A19" s="58"/>
      <c r="B19" s="57" t="s">
        <v>494</v>
      </c>
      <c r="C19" s="54" t="s">
        <v>509</v>
      </c>
      <c r="D19" s="417" t="s">
        <v>798</v>
      </c>
      <c r="E19" s="59">
        <v>0</v>
      </c>
      <c r="F19" s="59">
        <v>0</v>
      </c>
      <c r="G19" s="424">
        <f>'Doprava - SSOK'!P31</f>
        <v>13000</v>
      </c>
      <c r="H19" s="406">
        <f t="shared" si="0"/>
        <v>13000</v>
      </c>
    </row>
    <row r="20" spans="1:8" ht="21" thickBot="1">
      <c r="A20" s="454" t="s">
        <v>495</v>
      </c>
      <c r="B20" s="455"/>
      <c r="C20" s="455"/>
      <c r="D20" s="416"/>
      <c r="E20" s="55">
        <f>SUM(E14:E19)</f>
        <v>800</v>
      </c>
      <c r="F20" s="55">
        <f>SUM(F14:F19)</f>
        <v>227485</v>
      </c>
      <c r="G20" s="422">
        <f>SUM(G14:G19)</f>
        <v>224722</v>
      </c>
      <c r="H20" s="407">
        <f>SUM(H14:H19)</f>
        <v>453007</v>
      </c>
    </row>
    <row r="21" spans="1:8" ht="20.25">
      <c r="A21" s="410"/>
      <c r="B21" s="56" t="s">
        <v>496</v>
      </c>
      <c r="C21" s="52" t="s">
        <v>501</v>
      </c>
      <c r="D21" s="415" t="s">
        <v>800</v>
      </c>
      <c r="E21" s="53">
        <f>'Kultura - I a O nad 500'!P17</f>
        <v>0</v>
      </c>
      <c r="F21" s="53">
        <v>0</v>
      </c>
      <c r="G21" s="421">
        <f>'Kultura - I a O nad 500'!R17</f>
        <v>7350</v>
      </c>
      <c r="H21" s="408">
        <f>E21+F21+G21</f>
        <v>7350</v>
      </c>
    </row>
    <row r="22" spans="1:8" ht="20.25">
      <c r="A22" s="410"/>
      <c r="B22" s="51" t="s">
        <v>496</v>
      </c>
      <c r="C22" s="54" t="s">
        <v>502</v>
      </c>
      <c r="D22" s="415" t="s">
        <v>801</v>
      </c>
      <c r="E22" s="53">
        <f>'Kultura - I a O do 500'!P12</f>
        <v>0</v>
      </c>
      <c r="F22" s="53">
        <v>0</v>
      </c>
      <c r="G22" s="421">
        <f>'Kultura - I a O do 500'!R12</f>
        <v>1060</v>
      </c>
      <c r="H22" s="408">
        <f>E22+F22+G22</f>
        <v>1060</v>
      </c>
    </row>
    <row r="23" spans="1:8" ht="20.25">
      <c r="A23" s="410"/>
      <c r="B23" s="51" t="s">
        <v>496</v>
      </c>
      <c r="C23" s="54" t="s">
        <v>503</v>
      </c>
      <c r="D23" s="415" t="s">
        <v>802</v>
      </c>
      <c r="E23" s="53">
        <f>'Kultura - nákupy do 200'!P14</f>
        <v>100</v>
      </c>
      <c r="F23" s="53">
        <v>0</v>
      </c>
      <c r="G23" s="421">
        <f>'Kultura - nákupy do 200'!R14</f>
        <v>745</v>
      </c>
      <c r="H23" s="408">
        <f>E23+F23+G23</f>
        <v>845</v>
      </c>
    </row>
    <row r="24" spans="1:8" ht="21" thickBot="1">
      <c r="A24" s="60"/>
      <c r="B24" s="51" t="s">
        <v>496</v>
      </c>
      <c r="C24" s="54" t="s">
        <v>504</v>
      </c>
      <c r="D24" s="415" t="s">
        <v>803</v>
      </c>
      <c r="E24" s="53">
        <f>'Kultura - nákupy nad 200'!P18</f>
        <v>100</v>
      </c>
      <c r="F24" s="53">
        <v>0</v>
      </c>
      <c r="G24" s="421">
        <f>'Kultura - nákupy nad 200'!R18</f>
        <v>4887.5</v>
      </c>
      <c r="H24" s="408">
        <f>E24+F24+G24</f>
        <v>4987.5</v>
      </c>
    </row>
    <row r="25" spans="1:8" ht="21" thickBot="1">
      <c r="A25" s="454" t="s">
        <v>497</v>
      </c>
      <c r="B25" s="455"/>
      <c r="C25" s="455"/>
      <c r="D25" s="416"/>
      <c r="E25" s="55">
        <f>SUM(E21:E24)</f>
        <v>200</v>
      </c>
      <c r="F25" s="55">
        <f>SUM(F21:F24)</f>
        <v>0</v>
      </c>
      <c r="G25" s="422">
        <f>SUM(G21:G24)</f>
        <v>14042.5</v>
      </c>
      <c r="H25" s="407">
        <f>SUM(H21:H24)</f>
        <v>14242.5</v>
      </c>
    </row>
    <row r="26" spans="1:8" ht="18">
      <c r="A26" s="411"/>
      <c r="B26" s="57" t="s">
        <v>498</v>
      </c>
      <c r="C26" s="52" t="s">
        <v>501</v>
      </c>
      <c r="D26" s="415" t="s">
        <v>804</v>
      </c>
      <c r="E26" s="53">
        <f>'zdravotnictví - I a O nad 500'!P15</f>
        <v>0</v>
      </c>
      <c r="F26" s="53">
        <v>0</v>
      </c>
      <c r="G26" s="421">
        <f>'zdravotnictví - I a O nad 500'!R15</f>
        <v>43622</v>
      </c>
      <c r="H26" s="408">
        <f aca="true" t="shared" si="1" ref="H26:H34">E26+F26+G26</f>
        <v>43622</v>
      </c>
    </row>
    <row r="27" spans="1:8" ht="18">
      <c r="A27" s="411"/>
      <c r="B27" s="57" t="s">
        <v>498</v>
      </c>
      <c r="C27" s="54" t="s">
        <v>502</v>
      </c>
      <c r="D27" s="417" t="s">
        <v>805</v>
      </c>
      <c r="E27" s="59">
        <f>'zdravotnictví - I a O do 500'!P12</f>
        <v>0</v>
      </c>
      <c r="F27" s="59">
        <v>0</v>
      </c>
      <c r="G27" s="424">
        <f>'zdravotnictví - I a O do 500'!R12</f>
        <v>895</v>
      </c>
      <c r="H27" s="408">
        <f t="shared" si="1"/>
        <v>895</v>
      </c>
    </row>
    <row r="28" spans="1:8" ht="18">
      <c r="A28" s="411"/>
      <c r="B28" s="57" t="s">
        <v>498</v>
      </c>
      <c r="C28" s="54" t="s">
        <v>503</v>
      </c>
      <c r="D28" s="417" t="s">
        <v>806</v>
      </c>
      <c r="E28" s="59">
        <f>'zdravotnictví - nákupy do 200'!P20</f>
        <v>0</v>
      </c>
      <c r="F28" s="59">
        <v>0</v>
      </c>
      <c r="G28" s="424">
        <f>'zdravotnictví - nákupy do 200'!R20</f>
        <v>2395</v>
      </c>
      <c r="H28" s="408">
        <f t="shared" si="1"/>
        <v>2395</v>
      </c>
    </row>
    <row r="29" spans="1:8" ht="18">
      <c r="A29" s="411"/>
      <c r="B29" s="57" t="s">
        <v>498</v>
      </c>
      <c r="C29" s="54" t="s">
        <v>504</v>
      </c>
      <c r="D29" s="417" t="s">
        <v>807</v>
      </c>
      <c r="E29" s="59">
        <f>'zdravotnictví - nákupy do 200'!P21</f>
        <v>0</v>
      </c>
      <c r="F29" s="59">
        <v>0</v>
      </c>
      <c r="G29" s="424">
        <f>'zdravotnictví - nákupy nad 200'!R12</f>
        <v>1620</v>
      </c>
      <c r="H29" s="408">
        <f t="shared" si="1"/>
        <v>1620</v>
      </c>
    </row>
    <row r="30" spans="1:8" ht="20.25" customHeight="1" thickBot="1">
      <c r="A30" s="58"/>
      <c r="B30" s="57" t="s">
        <v>498</v>
      </c>
      <c r="C30" s="54" t="s">
        <v>695</v>
      </c>
      <c r="D30" s="417" t="s">
        <v>808</v>
      </c>
      <c r="E30" s="59">
        <f>'zdravotnictví - nákupy nad 200'!P12</f>
        <v>0</v>
      </c>
      <c r="F30" s="59">
        <v>0</v>
      </c>
      <c r="G30" s="424">
        <f>'zdravotnictví - SMN'!P9</f>
        <v>10000</v>
      </c>
      <c r="H30" s="408">
        <f t="shared" si="1"/>
        <v>10000</v>
      </c>
    </row>
    <row r="31" spans="1:8" ht="21" thickBot="1">
      <c r="A31" s="456" t="s">
        <v>499</v>
      </c>
      <c r="B31" s="455"/>
      <c r="C31" s="455"/>
      <c r="D31" s="416"/>
      <c r="E31" s="55">
        <f>SUM(E26:E30)</f>
        <v>0</v>
      </c>
      <c r="F31" s="55">
        <f>SUM(F26:F30)</f>
        <v>0</v>
      </c>
      <c r="G31" s="422">
        <f>SUM(G26:G30)</f>
        <v>58532</v>
      </c>
      <c r="H31" s="407">
        <f t="shared" si="1"/>
        <v>58532</v>
      </c>
    </row>
    <row r="32" spans="1:8" ht="21" thickBot="1">
      <c r="A32" s="401" t="s">
        <v>505</v>
      </c>
      <c r="B32" s="402"/>
      <c r="C32" s="402"/>
      <c r="D32" s="418" t="s">
        <v>809</v>
      </c>
      <c r="E32" s="55">
        <v>0</v>
      </c>
      <c r="F32" s="55">
        <v>0</v>
      </c>
      <c r="G32" s="422">
        <f>OKŘ!N22</f>
        <v>23950</v>
      </c>
      <c r="H32" s="407">
        <f t="shared" si="1"/>
        <v>23950</v>
      </c>
    </row>
    <row r="33" spans="1:8" ht="21" thickBot="1">
      <c r="A33" s="401" t="s">
        <v>506</v>
      </c>
      <c r="B33" s="402"/>
      <c r="C33" s="402"/>
      <c r="D33" s="418" t="s">
        <v>810</v>
      </c>
      <c r="E33" s="55">
        <v>0</v>
      </c>
      <c r="F33" s="55">
        <v>0</v>
      </c>
      <c r="G33" s="422">
        <f>OTH!N10</f>
        <v>800</v>
      </c>
      <c r="H33" s="407">
        <f t="shared" si="1"/>
        <v>800</v>
      </c>
    </row>
    <row r="34" spans="1:8" ht="21" thickBot="1">
      <c r="A34" s="401" t="s">
        <v>473</v>
      </c>
      <c r="B34" s="402"/>
      <c r="C34" s="402"/>
      <c r="D34" s="418" t="s">
        <v>811</v>
      </c>
      <c r="E34" s="55">
        <v>0</v>
      </c>
      <c r="F34" s="55">
        <v>0</v>
      </c>
      <c r="G34" s="422">
        <f>Zastupitelé!N10</f>
        <v>1400</v>
      </c>
      <c r="H34" s="407">
        <f t="shared" si="1"/>
        <v>1400</v>
      </c>
    </row>
    <row r="35" spans="1:8" ht="24" thickBot="1">
      <c r="A35" s="457" t="s">
        <v>500</v>
      </c>
      <c r="B35" s="458"/>
      <c r="C35" s="61"/>
      <c r="D35" s="414"/>
      <c r="E35" s="62">
        <f>E8+E13+E25+E20+E31+E32+E33+E34</f>
        <v>1050</v>
      </c>
      <c r="F35" s="62">
        <f>F8+F13+F25+F20+F31+F32+F33+F34</f>
        <v>227485</v>
      </c>
      <c r="G35" s="425">
        <f>G8+G13+G25+G20+G31+G32+G33+G34</f>
        <v>437407.5</v>
      </c>
      <c r="H35" s="409">
        <f>H8+H13+H25+H20+H31+H32+H33+H34</f>
        <v>665942.5</v>
      </c>
    </row>
  </sheetData>
  <sheetProtection/>
  <mergeCells count="8">
    <mergeCell ref="A25:C25"/>
    <mergeCell ref="A31:C31"/>
    <mergeCell ref="A35:B35"/>
    <mergeCell ref="A2:C2"/>
    <mergeCell ref="A3:B3"/>
    <mergeCell ref="A8:C8"/>
    <mergeCell ref="A13:C13"/>
    <mergeCell ref="A20:C20"/>
  </mergeCells>
  <printOptions/>
  <pageMargins left="0.7086614173228347" right="0.7086614173228347" top="0.7874015748031497" bottom="0.7874015748031497" header="0.31496062992125984" footer="0.31496062992125984"/>
  <pageSetup firstPageNumber="10" useFirstPageNumber="1" fitToHeight="1" fitToWidth="1" horizontalDpi="600" verticalDpi="600" orientation="landscape" paperSize="9" scale="61"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16"/>
  <sheetViews>
    <sheetView zoomScale="70" zoomScaleNormal="70" zoomScalePageLayoutView="0" workbookViewId="0" topLeftCell="A1">
      <selection activeCell="U20" sqref="U20"/>
    </sheetView>
  </sheetViews>
  <sheetFormatPr defaultColWidth="9.140625" defaultRowHeight="12.75"/>
  <cols>
    <col min="1" max="2" width="9.140625" style="165" customWidth="1"/>
    <col min="3" max="3" width="17.140625" style="165" hidden="1" customWidth="1"/>
    <col min="4" max="6" width="0" style="165" hidden="1" customWidth="1"/>
    <col min="7" max="7" width="37.421875" style="165" customWidth="1"/>
    <col min="8" max="8" width="46.00390625" style="165" customWidth="1"/>
    <col min="9" max="9" width="9.140625" style="165" customWidth="1"/>
    <col min="10" max="10" width="23.00390625" style="165" customWidth="1"/>
    <col min="11" max="11" width="15.421875" style="165" customWidth="1"/>
    <col min="12" max="12" width="13.8515625" style="165" customWidth="1"/>
    <col min="13" max="16" width="13.421875" style="165" customWidth="1"/>
    <col min="17" max="17" width="15.57421875" style="165" customWidth="1"/>
    <col min="18" max="18" width="32.140625" style="165" hidden="1" customWidth="1"/>
    <col min="19" max="16384" width="9.140625" style="165" customWidth="1"/>
  </cols>
  <sheetData>
    <row r="1" spans="1:19" ht="18">
      <c r="A1" s="164" t="s">
        <v>531</v>
      </c>
      <c r="B1" s="164"/>
      <c r="C1" s="164"/>
      <c r="D1" s="164"/>
      <c r="E1" s="164"/>
      <c r="F1" s="164"/>
      <c r="G1" s="164"/>
      <c r="H1" s="164"/>
      <c r="I1" s="164"/>
      <c r="J1" s="164"/>
      <c r="K1" s="164"/>
      <c r="L1" s="164"/>
      <c r="M1" s="164"/>
      <c r="N1" s="164"/>
      <c r="O1" s="164"/>
      <c r="P1" s="164"/>
      <c r="Q1" s="164"/>
      <c r="R1" s="164"/>
      <c r="S1" s="164"/>
    </row>
    <row r="2" spans="1:19" ht="23.25">
      <c r="A2" s="166" t="s">
        <v>528</v>
      </c>
      <c r="B2" s="166" t="s">
        <v>529</v>
      </c>
      <c r="C2" s="166"/>
      <c r="D2" s="167"/>
      <c r="E2" s="167"/>
      <c r="F2" s="167"/>
      <c r="G2" s="167"/>
      <c r="H2" s="168" t="s">
        <v>532</v>
      </c>
      <c r="I2" s="168"/>
      <c r="J2" s="167"/>
      <c r="K2" s="167"/>
      <c r="L2" s="167"/>
      <c r="M2" s="167"/>
      <c r="N2" s="167"/>
      <c r="O2" s="167"/>
      <c r="P2" s="167"/>
      <c r="Q2" s="167"/>
      <c r="R2" s="167"/>
      <c r="S2" s="167"/>
    </row>
    <row r="3" spans="1:19" ht="15.75">
      <c r="A3" s="169"/>
      <c r="B3" s="166" t="s">
        <v>530</v>
      </c>
      <c r="C3" s="166"/>
      <c r="D3" s="170"/>
      <c r="E3" s="170"/>
      <c r="F3" s="170"/>
      <c r="G3" s="170"/>
      <c r="H3" s="170"/>
      <c r="I3" s="170"/>
      <c r="J3" s="170"/>
      <c r="K3" s="171"/>
      <c r="L3" s="170"/>
      <c r="M3" s="171"/>
      <c r="N3" s="170"/>
      <c r="O3" s="170"/>
      <c r="P3" s="170"/>
      <c r="Q3" s="170"/>
      <c r="R3" s="170"/>
      <c r="S3" s="172"/>
    </row>
    <row r="4" spans="1:19" ht="15.75">
      <c r="A4" s="170"/>
      <c r="B4" s="170"/>
      <c r="C4" s="170"/>
      <c r="D4" s="170"/>
      <c r="E4" s="170"/>
      <c r="F4" s="170"/>
      <c r="G4" s="170"/>
      <c r="H4" s="170"/>
      <c r="I4" s="170"/>
      <c r="J4" s="170"/>
      <c r="K4" s="171"/>
      <c r="L4" s="170"/>
      <c r="M4" s="171"/>
      <c r="N4" s="170"/>
      <c r="O4" s="170"/>
      <c r="P4" s="170"/>
      <c r="Q4" s="173" t="s">
        <v>487</v>
      </c>
      <c r="R4" s="170"/>
      <c r="S4" s="173"/>
    </row>
    <row r="5" spans="1:18" ht="23.25">
      <c r="A5" s="481" t="s">
        <v>723</v>
      </c>
      <c r="B5" s="482"/>
      <c r="C5" s="482"/>
      <c r="D5" s="482"/>
      <c r="E5" s="482"/>
      <c r="F5" s="482"/>
      <c r="G5" s="482"/>
      <c r="H5" s="482"/>
      <c r="I5" s="482"/>
      <c r="J5" s="482"/>
      <c r="K5" s="482"/>
      <c r="L5" s="482"/>
      <c r="M5" s="482"/>
      <c r="N5" s="482"/>
      <c r="O5" s="482"/>
      <c r="P5" s="482"/>
      <c r="Q5" s="483"/>
      <c r="R5" s="174"/>
    </row>
    <row r="6" spans="1:18" ht="28.5" customHeight="1">
      <c r="A6" s="484" t="s">
        <v>419</v>
      </c>
      <c r="B6" s="484" t="s">
        <v>420</v>
      </c>
      <c r="C6" s="486" t="s">
        <v>421</v>
      </c>
      <c r="D6" s="486" t="s">
        <v>422</v>
      </c>
      <c r="E6" s="486" t="s">
        <v>423</v>
      </c>
      <c r="F6" s="486" t="s">
        <v>424</v>
      </c>
      <c r="G6" s="486" t="s">
        <v>425</v>
      </c>
      <c r="H6" s="474" t="s">
        <v>426</v>
      </c>
      <c r="I6" s="488" t="s">
        <v>7</v>
      </c>
      <c r="J6" s="474" t="s">
        <v>427</v>
      </c>
      <c r="K6" s="474" t="s">
        <v>428</v>
      </c>
      <c r="L6" s="474" t="s">
        <v>9</v>
      </c>
      <c r="M6" s="476" t="s">
        <v>429</v>
      </c>
      <c r="N6" s="478" t="s">
        <v>430</v>
      </c>
      <c r="O6" s="479"/>
      <c r="P6" s="480"/>
      <c r="Q6" s="476" t="s">
        <v>431</v>
      </c>
      <c r="R6" s="472" t="s">
        <v>432</v>
      </c>
    </row>
    <row r="7" spans="1:18" ht="48" customHeight="1">
      <c r="A7" s="485"/>
      <c r="B7" s="485"/>
      <c r="C7" s="487"/>
      <c r="D7" s="487"/>
      <c r="E7" s="487"/>
      <c r="F7" s="487"/>
      <c r="G7" s="487"/>
      <c r="H7" s="475"/>
      <c r="I7" s="489"/>
      <c r="J7" s="475"/>
      <c r="K7" s="475"/>
      <c r="L7" s="475"/>
      <c r="M7" s="477"/>
      <c r="N7" s="175" t="s">
        <v>433</v>
      </c>
      <c r="O7" s="175" t="s">
        <v>434</v>
      </c>
      <c r="P7" s="175" t="s">
        <v>435</v>
      </c>
      <c r="Q7" s="477"/>
      <c r="R7" s="473"/>
    </row>
    <row r="8" spans="1:18" ht="20.25">
      <c r="A8" s="128" t="s">
        <v>467</v>
      </c>
      <c r="B8" s="129"/>
      <c r="C8" s="129"/>
      <c r="D8" s="129"/>
      <c r="E8" s="129"/>
      <c r="F8" s="129"/>
      <c r="G8" s="129"/>
      <c r="H8" s="129"/>
      <c r="I8" s="129"/>
      <c r="J8" s="129"/>
      <c r="K8" s="224">
        <f>SUM(K9:K12)</f>
        <v>153000</v>
      </c>
      <c r="L8" s="224"/>
      <c r="M8" s="224">
        <f>SUM(M9:M12)</f>
        <v>0</v>
      </c>
      <c r="N8" s="224">
        <f>SUM(N9:N12)</f>
        <v>72000</v>
      </c>
      <c r="O8" s="224">
        <f>SUM(O9:O12)</f>
        <v>0</v>
      </c>
      <c r="P8" s="224">
        <f>SUM(P9:P12)</f>
        <v>72000</v>
      </c>
      <c r="Q8" s="224">
        <f>SUM(Q9:Q12)</f>
        <v>81000</v>
      </c>
      <c r="R8" s="5"/>
    </row>
    <row r="9" spans="1:18" s="253" customFormat="1" ht="106.5" customHeight="1">
      <c r="A9" s="93">
        <v>1</v>
      </c>
      <c r="B9" s="93" t="s">
        <v>27</v>
      </c>
      <c r="C9" s="113">
        <v>60004100906</v>
      </c>
      <c r="D9" s="392">
        <v>2212</v>
      </c>
      <c r="E9" s="392">
        <v>6121</v>
      </c>
      <c r="F9" s="392">
        <v>12</v>
      </c>
      <c r="G9" s="6" t="s">
        <v>514</v>
      </c>
      <c r="H9" s="393" t="s">
        <v>515</v>
      </c>
      <c r="I9" s="93"/>
      <c r="J9" s="93" t="s">
        <v>462</v>
      </c>
      <c r="K9" s="7">
        <v>37000</v>
      </c>
      <c r="L9" s="8" t="s">
        <v>511</v>
      </c>
      <c r="M9" s="9">
        <v>0</v>
      </c>
      <c r="N9" s="10">
        <f>O9+P9</f>
        <v>18000</v>
      </c>
      <c r="O9" s="9"/>
      <c r="P9" s="7">
        <v>18000</v>
      </c>
      <c r="Q9" s="7">
        <f>K9-M9-N9</f>
        <v>19000</v>
      </c>
      <c r="R9" s="11" t="s">
        <v>745</v>
      </c>
    </row>
    <row r="10" spans="1:18" s="253" customFormat="1" ht="74.25" customHeight="1">
      <c r="A10" s="93">
        <v>2</v>
      </c>
      <c r="B10" s="93" t="s">
        <v>15</v>
      </c>
      <c r="C10" s="394">
        <v>60004100674</v>
      </c>
      <c r="D10" s="392">
        <v>2212</v>
      </c>
      <c r="E10" s="392">
        <v>6121</v>
      </c>
      <c r="F10" s="392">
        <v>12</v>
      </c>
      <c r="G10" s="6" t="s">
        <v>520</v>
      </c>
      <c r="H10" s="395" t="s">
        <v>523</v>
      </c>
      <c r="I10" s="93"/>
      <c r="J10" s="93" t="s">
        <v>525</v>
      </c>
      <c r="K10" s="7">
        <v>40000</v>
      </c>
      <c r="L10" s="8" t="s">
        <v>511</v>
      </c>
      <c r="M10" s="9">
        <v>0</v>
      </c>
      <c r="N10" s="10">
        <f>O10+P10</f>
        <v>20000</v>
      </c>
      <c r="O10" s="9"/>
      <c r="P10" s="7">
        <v>20000</v>
      </c>
      <c r="Q10" s="7">
        <f>K10-M10-N10</f>
        <v>20000</v>
      </c>
      <c r="R10" s="11" t="s">
        <v>747</v>
      </c>
    </row>
    <row r="11" spans="1:18" s="253" customFormat="1" ht="129.75" customHeight="1">
      <c r="A11" s="93">
        <v>3</v>
      </c>
      <c r="B11" s="93" t="s">
        <v>27</v>
      </c>
      <c r="C11" s="113">
        <v>60004100955</v>
      </c>
      <c r="D11" s="392">
        <v>2212</v>
      </c>
      <c r="E11" s="392">
        <v>6121</v>
      </c>
      <c r="F11" s="392">
        <v>12</v>
      </c>
      <c r="G11" s="6" t="s">
        <v>516</v>
      </c>
      <c r="H11" s="393" t="s">
        <v>517</v>
      </c>
      <c r="I11" s="93"/>
      <c r="J11" s="93" t="s">
        <v>462</v>
      </c>
      <c r="K11" s="7">
        <v>25000</v>
      </c>
      <c r="L11" s="8">
        <v>2017</v>
      </c>
      <c r="M11" s="9">
        <v>0</v>
      </c>
      <c r="N11" s="10">
        <f>O11+P11</f>
        <v>25000</v>
      </c>
      <c r="O11" s="9"/>
      <c r="P11" s="7">
        <v>25000</v>
      </c>
      <c r="Q11" s="7">
        <f>K11-M11-N11</f>
        <v>0</v>
      </c>
      <c r="R11" s="11" t="s">
        <v>746</v>
      </c>
    </row>
    <row r="12" spans="1:18" s="253" customFormat="1" ht="54.75" customHeight="1">
      <c r="A12" s="93">
        <v>4</v>
      </c>
      <c r="B12" s="93" t="s">
        <v>72</v>
      </c>
      <c r="C12" s="113">
        <v>60004100675</v>
      </c>
      <c r="D12" s="392">
        <v>2212</v>
      </c>
      <c r="E12" s="392">
        <v>6121</v>
      </c>
      <c r="F12" s="392">
        <v>12</v>
      </c>
      <c r="G12" s="6" t="s">
        <v>519</v>
      </c>
      <c r="H12" s="393" t="s">
        <v>524</v>
      </c>
      <c r="I12" s="93"/>
      <c r="J12" s="93" t="s">
        <v>525</v>
      </c>
      <c r="K12" s="7">
        <v>51000</v>
      </c>
      <c r="L12" s="8" t="s">
        <v>511</v>
      </c>
      <c r="M12" s="9">
        <v>0</v>
      </c>
      <c r="N12" s="10">
        <f>O12+P12</f>
        <v>9000</v>
      </c>
      <c r="O12" s="9"/>
      <c r="P12" s="7">
        <v>9000</v>
      </c>
      <c r="Q12" s="7">
        <f>K12-M12-N12</f>
        <v>42000</v>
      </c>
      <c r="R12" s="11" t="s">
        <v>748</v>
      </c>
    </row>
    <row r="13" spans="1:18" ht="23.25" customHeight="1">
      <c r="A13" s="128" t="s">
        <v>291</v>
      </c>
      <c r="B13" s="129"/>
      <c r="C13" s="129"/>
      <c r="D13" s="129"/>
      <c r="E13" s="129"/>
      <c r="F13" s="129"/>
      <c r="G13" s="129"/>
      <c r="H13" s="129"/>
      <c r="I13" s="129"/>
      <c r="J13" s="129"/>
      <c r="K13" s="225">
        <f>SUM(K14:K15)</f>
        <v>2580</v>
      </c>
      <c r="L13" s="225"/>
      <c r="M13" s="225">
        <f>SUM(M14:M15)</f>
        <v>0</v>
      </c>
      <c r="N13" s="225">
        <f>SUM(N14:N15)</f>
        <v>580</v>
      </c>
      <c r="O13" s="225">
        <f>SUM(O14:O15)</f>
        <v>0</v>
      </c>
      <c r="P13" s="225">
        <f>SUM(P14:P15)</f>
        <v>580</v>
      </c>
      <c r="Q13" s="225">
        <f>SUM(Q14:Q15)</f>
        <v>2000</v>
      </c>
      <c r="R13" s="5"/>
    </row>
    <row r="14" spans="1:18" s="183" customFormat="1" ht="30">
      <c r="A14" s="176">
        <v>1</v>
      </c>
      <c r="B14" s="176" t="s">
        <v>72</v>
      </c>
      <c r="C14" s="184"/>
      <c r="D14" s="184">
        <v>2212</v>
      </c>
      <c r="E14" s="176">
        <v>6121</v>
      </c>
      <c r="F14" s="176">
        <v>12</v>
      </c>
      <c r="G14" s="177" t="s">
        <v>521</v>
      </c>
      <c r="H14" s="185" t="s">
        <v>526</v>
      </c>
      <c r="I14" s="176"/>
      <c r="J14" s="176" t="s">
        <v>513</v>
      </c>
      <c r="K14" s="178">
        <v>2500</v>
      </c>
      <c r="L14" s="186" t="s">
        <v>511</v>
      </c>
      <c r="M14" s="180">
        <v>0</v>
      </c>
      <c r="N14" s="181">
        <f>O14+P14</f>
        <v>500</v>
      </c>
      <c r="O14" s="180"/>
      <c r="P14" s="178">
        <v>500</v>
      </c>
      <c r="Q14" s="178">
        <f>K14-M14-N14</f>
        <v>2000</v>
      </c>
      <c r="R14" s="182"/>
    </row>
    <row r="15" spans="1:18" s="183" customFormat="1" ht="47.25">
      <c r="A15" s="176">
        <v>2</v>
      </c>
      <c r="B15" s="176" t="s">
        <v>72</v>
      </c>
      <c r="C15" s="184"/>
      <c r="D15" s="184">
        <v>2212</v>
      </c>
      <c r="E15" s="176">
        <v>6121</v>
      </c>
      <c r="F15" s="176">
        <v>12</v>
      </c>
      <c r="G15" s="177" t="s">
        <v>522</v>
      </c>
      <c r="H15" s="185" t="s">
        <v>600</v>
      </c>
      <c r="I15" s="176"/>
      <c r="J15" s="176"/>
      <c r="K15" s="178">
        <v>80</v>
      </c>
      <c r="L15" s="186">
        <v>2017</v>
      </c>
      <c r="M15" s="180">
        <v>0</v>
      </c>
      <c r="N15" s="181">
        <f>O15+P15</f>
        <v>80</v>
      </c>
      <c r="O15" s="180"/>
      <c r="P15" s="178">
        <v>80</v>
      </c>
      <c r="Q15" s="178">
        <f>K15-M15-N15</f>
        <v>0</v>
      </c>
      <c r="R15" s="182"/>
    </row>
    <row r="16" spans="1:18" ht="23.25">
      <c r="A16" s="125" t="s">
        <v>512</v>
      </c>
      <c r="B16" s="126"/>
      <c r="C16" s="126"/>
      <c r="D16" s="126"/>
      <c r="E16" s="126"/>
      <c r="F16" s="126"/>
      <c r="G16" s="126"/>
      <c r="H16" s="126"/>
      <c r="I16" s="126"/>
      <c r="J16" s="126"/>
      <c r="K16" s="195">
        <f>K13+K8</f>
        <v>155580</v>
      </c>
      <c r="L16" s="195"/>
      <c r="M16" s="195">
        <f>M13+M8</f>
        <v>0</v>
      </c>
      <c r="N16" s="195">
        <f>N13+N8</f>
        <v>72580</v>
      </c>
      <c r="O16" s="195">
        <f>O13+O8</f>
        <v>0</v>
      </c>
      <c r="P16" s="195">
        <f>P13+P8</f>
        <v>72580</v>
      </c>
      <c r="Q16" s="195">
        <f>Q13+Q8</f>
        <v>83000</v>
      </c>
      <c r="R16" s="17"/>
    </row>
  </sheetData>
  <sheetProtection/>
  <mergeCells count="17">
    <mergeCell ref="A5:Q5"/>
    <mergeCell ref="A6:A7"/>
    <mergeCell ref="B6:B7"/>
    <mergeCell ref="C6:C7"/>
    <mergeCell ref="D6:D7"/>
    <mergeCell ref="E6:E7"/>
    <mergeCell ref="F6:F7"/>
    <mergeCell ref="G6:G7"/>
    <mergeCell ref="H6:H7"/>
    <mergeCell ref="I6:I7"/>
    <mergeCell ref="R6:R7"/>
    <mergeCell ref="J6:J7"/>
    <mergeCell ref="K6:K7"/>
    <mergeCell ref="L6:L7"/>
    <mergeCell ref="M6:M7"/>
    <mergeCell ref="N6:P6"/>
    <mergeCell ref="Q6:Q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R33"/>
  <sheetViews>
    <sheetView zoomScale="70" zoomScaleNormal="70" zoomScalePageLayoutView="0" workbookViewId="0" topLeftCell="A1">
      <selection activeCell="U20" sqref="U20"/>
    </sheetView>
  </sheetViews>
  <sheetFormatPr defaultColWidth="9.140625" defaultRowHeight="12.75"/>
  <cols>
    <col min="1" max="2" width="9.140625" style="205" customWidth="1"/>
    <col min="3" max="3" width="17.140625" style="205" hidden="1" customWidth="1"/>
    <col min="4" max="6" width="0" style="205" hidden="1" customWidth="1"/>
    <col min="7" max="7" width="39.8515625" style="205" customWidth="1"/>
    <col min="8" max="8" width="49.140625" style="205" customWidth="1"/>
    <col min="9" max="9" width="9.140625" style="205" customWidth="1"/>
    <col min="10" max="10" width="23.00390625" style="205" customWidth="1"/>
    <col min="11" max="11" width="15.421875" style="205" customWidth="1"/>
    <col min="12" max="12" width="13.8515625" style="205" customWidth="1"/>
    <col min="13" max="16" width="13.421875" style="205" customWidth="1"/>
    <col min="17" max="17" width="13.28125" style="205" customWidth="1"/>
    <col min="18" max="18" width="50.57421875" style="205" hidden="1" customWidth="1"/>
    <col min="19" max="16384" width="9.140625" style="205" customWidth="1"/>
  </cols>
  <sheetData>
    <row r="1" spans="1:18" ht="18">
      <c r="A1" s="198" t="s">
        <v>537</v>
      </c>
      <c r="B1" s="199"/>
      <c r="C1" s="199"/>
      <c r="D1" s="199"/>
      <c r="E1" s="199"/>
      <c r="F1" s="199"/>
      <c r="G1" s="199"/>
      <c r="H1" s="200"/>
      <c r="I1" s="199"/>
      <c r="J1" s="201"/>
      <c r="K1" s="202"/>
      <c r="L1" s="203"/>
      <c r="M1" s="203"/>
      <c r="N1" s="202"/>
      <c r="O1" s="203"/>
      <c r="P1" s="203"/>
      <c r="Q1" s="203"/>
      <c r="R1" s="204"/>
    </row>
    <row r="2" spans="1:18" ht="16.5" customHeight="1">
      <c r="A2" s="206" t="s">
        <v>538</v>
      </c>
      <c r="B2" s="199"/>
      <c r="C2" s="206" t="s">
        <v>536</v>
      </c>
      <c r="D2" s="199"/>
      <c r="E2" s="199"/>
      <c r="F2" s="199"/>
      <c r="G2" s="206" t="s">
        <v>725</v>
      </c>
      <c r="H2" s="207" t="s">
        <v>539</v>
      </c>
      <c r="I2" s="199"/>
      <c r="J2" s="201"/>
      <c r="K2" s="202"/>
      <c r="L2" s="203"/>
      <c r="M2" s="203"/>
      <c r="N2" s="202"/>
      <c r="O2" s="203"/>
      <c r="P2" s="203"/>
      <c r="Q2" s="203"/>
      <c r="R2" s="204"/>
    </row>
    <row r="3" spans="1:18" ht="20.25" customHeight="1">
      <c r="A3" s="208"/>
      <c r="B3" s="199"/>
      <c r="C3" s="206" t="s">
        <v>530</v>
      </c>
      <c r="D3" s="199"/>
      <c r="E3" s="199"/>
      <c r="F3" s="199"/>
      <c r="G3" s="199"/>
      <c r="H3" s="200"/>
      <c r="I3" s="199"/>
      <c r="J3" s="201"/>
      <c r="K3" s="202"/>
      <c r="L3" s="203"/>
      <c r="M3" s="203"/>
      <c r="N3" s="202"/>
      <c r="O3" s="203"/>
      <c r="P3" s="203"/>
      <c r="Q3" s="203"/>
      <c r="R3" s="204"/>
    </row>
    <row r="4" spans="1:18" ht="14.25">
      <c r="A4" s="209"/>
      <c r="B4" s="209"/>
      <c r="C4" s="209"/>
      <c r="D4" s="209"/>
      <c r="E4" s="209"/>
      <c r="F4" s="209"/>
      <c r="G4" s="209"/>
      <c r="H4" s="210"/>
      <c r="I4" s="209"/>
      <c r="J4" s="201"/>
      <c r="K4" s="202"/>
      <c r="L4" s="211"/>
      <c r="M4" s="211"/>
      <c r="N4" s="202"/>
      <c r="O4" s="211"/>
      <c r="P4" s="211"/>
      <c r="Q4" s="211" t="s">
        <v>487</v>
      </c>
      <c r="R4" s="212"/>
    </row>
    <row r="5" spans="1:18" ht="23.25">
      <c r="A5" s="481" t="s">
        <v>724</v>
      </c>
      <c r="B5" s="482"/>
      <c r="C5" s="482"/>
      <c r="D5" s="482"/>
      <c r="E5" s="482"/>
      <c r="F5" s="482"/>
      <c r="G5" s="482"/>
      <c r="H5" s="482"/>
      <c r="I5" s="482"/>
      <c r="J5" s="482"/>
      <c r="K5" s="482"/>
      <c r="L5" s="482"/>
      <c r="M5" s="482"/>
      <c r="N5" s="482"/>
      <c r="O5" s="482"/>
      <c r="P5" s="482"/>
      <c r="Q5" s="483"/>
      <c r="R5" s="213"/>
    </row>
    <row r="6" spans="1:18" ht="28.5" customHeight="1">
      <c r="A6" s="484" t="s">
        <v>419</v>
      </c>
      <c r="B6" s="484" t="s">
        <v>420</v>
      </c>
      <c r="C6" s="486" t="s">
        <v>421</v>
      </c>
      <c r="D6" s="486" t="s">
        <v>422</v>
      </c>
      <c r="E6" s="486" t="s">
        <v>423</v>
      </c>
      <c r="F6" s="486" t="s">
        <v>424</v>
      </c>
      <c r="G6" s="486" t="s">
        <v>425</v>
      </c>
      <c r="H6" s="474" t="s">
        <v>426</v>
      </c>
      <c r="I6" s="488" t="s">
        <v>7</v>
      </c>
      <c r="J6" s="474" t="s">
        <v>427</v>
      </c>
      <c r="K6" s="474" t="s">
        <v>428</v>
      </c>
      <c r="L6" s="474" t="s">
        <v>9</v>
      </c>
      <c r="M6" s="476" t="s">
        <v>429</v>
      </c>
      <c r="N6" s="478" t="s">
        <v>430</v>
      </c>
      <c r="O6" s="479"/>
      <c r="P6" s="480"/>
      <c r="Q6" s="476" t="s">
        <v>431</v>
      </c>
      <c r="R6" s="472" t="s">
        <v>432</v>
      </c>
    </row>
    <row r="7" spans="1:18" ht="48" customHeight="1">
      <c r="A7" s="485"/>
      <c r="B7" s="485"/>
      <c r="C7" s="487"/>
      <c r="D7" s="487"/>
      <c r="E7" s="487"/>
      <c r="F7" s="487"/>
      <c r="G7" s="487"/>
      <c r="H7" s="475"/>
      <c r="I7" s="489"/>
      <c r="J7" s="475"/>
      <c r="K7" s="475"/>
      <c r="L7" s="475"/>
      <c r="M7" s="477"/>
      <c r="N7" s="175" t="s">
        <v>433</v>
      </c>
      <c r="O7" s="175" t="s">
        <v>434</v>
      </c>
      <c r="P7" s="175" t="s">
        <v>435</v>
      </c>
      <c r="Q7" s="477"/>
      <c r="R7" s="473"/>
    </row>
    <row r="8" spans="1:18" ht="20.25">
      <c r="A8" s="128" t="s">
        <v>467</v>
      </c>
      <c r="B8" s="129"/>
      <c r="C8" s="129"/>
      <c r="D8" s="129"/>
      <c r="E8" s="129"/>
      <c r="F8" s="129"/>
      <c r="G8" s="129"/>
      <c r="H8" s="129"/>
      <c r="I8" s="129"/>
      <c r="J8" s="129"/>
      <c r="K8" s="225">
        <f>SUM(K9:K15)</f>
        <v>92465</v>
      </c>
      <c r="L8" s="225"/>
      <c r="M8" s="225">
        <f>SUM(M9:M15)</f>
        <v>0</v>
      </c>
      <c r="N8" s="225">
        <f>SUM(N9:N15)</f>
        <v>92420</v>
      </c>
      <c r="O8" s="225">
        <f>SUM(O9:O15)</f>
        <v>0</v>
      </c>
      <c r="P8" s="225">
        <f>SUM(P9:P15)</f>
        <v>92420</v>
      </c>
      <c r="Q8" s="224">
        <f>SUM(Q9:Q15)</f>
        <v>45</v>
      </c>
      <c r="R8" s="5"/>
    </row>
    <row r="9" spans="1:18" s="183" customFormat="1" ht="30">
      <c r="A9" s="176">
        <v>1</v>
      </c>
      <c r="B9" s="176" t="s">
        <v>72</v>
      </c>
      <c r="C9" s="184">
        <v>66012001600</v>
      </c>
      <c r="D9" s="184">
        <v>2212</v>
      </c>
      <c r="E9" s="176">
        <v>6351</v>
      </c>
      <c r="F9" s="176">
        <v>12</v>
      </c>
      <c r="G9" s="177" t="s">
        <v>468</v>
      </c>
      <c r="H9" s="185" t="s">
        <v>645</v>
      </c>
      <c r="I9" s="176"/>
      <c r="J9" s="176"/>
      <c r="K9" s="178">
        <v>24545</v>
      </c>
      <c r="L9" s="179">
        <v>2017</v>
      </c>
      <c r="M9" s="180"/>
      <c r="N9" s="181">
        <f>O9+P9</f>
        <v>24500</v>
      </c>
      <c r="O9" s="180"/>
      <c r="P9" s="7">
        <v>24500</v>
      </c>
      <c r="Q9" s="178">
        <f>K9-M9-N9</f>
        <v>45</v>
      </c>
      <c r="R9" s="182" t="s">
        <v>649</v>
      </c>
    </row>
    <row r="10" spans="1:18" s="253" customFormat="1" ht="45">
      <c r="A10" s="93">
        <v>2</v>
      </c>
      <c r="B10" s="93" t="s">
        <v>27</v>
      </c>
      <c r="C10" s="254">
        <v>66012001600</v>
      </c>
      <c r="D10" s="254">
        <v>2212</v>
      </c>
      <c r="E10" s="93">
        <v>6351</v>
      </c>
      <c r="F10" s="93">
        <v>12</v>
      </c>
      <c r="G10" s="6" t="s">
        <v>601</v>
      </c>
      <c r="H10" s="94" t="s">
        <v>646</v>
      </c>
      <c r="I10" s="93"/>
      <c r="J10" s="93"/>
      <c r="K10" s="7">
        <v>31500</v>
      </c>
      <c r="L10" s="8">
        <v>2017</v>
      </c>
      <c r="M10" s="9"/>
      <c r="N10" s="10">
        <v>31500</v>
      </c>
      <c r="O10" s="9"/>
      <c r="P10" s="7">
        <v>31500</v>
      </c>
      <c r="Q10" s="7">
        <f>K10-M10-N10</f>
        <v>0</v>
      </c>
      <c r="R10" s="11" t="s">
        <v>650</v>
      </c>
    </row>
    <row r="11" spans="1:18" s="253" customFormat="1" ht="30">
      <c r="A11" s="93">
        <v>4</v>
      </c>
      <c r="B11" s="93" t="s">
        <v>38</v>
      </c>
      <c r="C11" s="254">
        <v>66012001600</v>
      </c>
      <c r="D11" s="254">
        <v>2212</v>
      </c>
      <c r="E11" s="93">
        <v>6351</v>
      </c>
      <c r="F11" s="93">
        <v>12</v>
      </c>
      <c r="G11" s="6" t="s">
        <v>602</v>
      </c>
      <c r="H11" s="94" t="s">
        <v>645</v>
      </c>
      <c r="I11" s="93"/>
      <c r="J11" s="93"/>
      <c r="K11" s="7">
        <v>7000</v>
      </c>
      <c r="L11" s="8">
        <v>2017</v>
      </c>
      <c r="M11" s="9"/>
      <c r="N11" s="10">
        <v>7000</v>
      </c>
      <c r="O11" s="9"/>
      <c r="P11" s="7">
        <v>7000</v>
      </c>
      <c r="Q11" s="7">
        <f>K11-M11-N11</f>
        <v>0</v>
      </c>
      <c r="R11" s="11" t="s">
        <v>651</v>
      </c>
    </row>
    <row r="12" spans="1:18" s="253" customFormat="1" ht="45">
      <c r="A12" s="93">
        <v>5</v>
      </c>
      <c r="B12" s="93" t="s">
        <v>38</v>
      </c>
      <c r="C12" s="254">
        <v>66012001600</v>
      </c>
      <c r="D12" s="254">
        <v>2212</v>
      </c>
      <c r="E12" s="93">
        <v>6351</v>
      </c>
      <c r="F12" s="93">
        <v>12</v>
      </c>
      <c r="G12" s="6" t="s">
        <v>603</v>
      </c>
      <c r="H12" s="94" t="s">
        <v>647</v>
      </c>
      <c r="I12" s="93"/>
      <c r="J12" s="93"/>
      <c r="K12" s="7">
        <v>3600</v>
      </c>
      <c r="L12" s="8">
        <v>2017</v>
      </c>
      <c r="M12" s="9"/>
      <c r="N12" s="10">
        <v>3600</v>
      </c>
      <c r="O12" s="9"/>
      <c r="P12" s="7">
        <v>3600</v>
      </c>
      <c r="Q12" s="7">
        <v>0</v>
      </c>
      <c r="R12" s="11" t="s">
        <v>652</v>
      </c>
    </row>
    <row r="13" spans="1:18" s="253" customFormat="1" ht="45">
      <c r="A13" s="93">
        <v>6</v>
      </c>
      <c r="B13" s="93" t="s">
        <v>38</v>
      </c>
      <c r="C13" s="254">
        <v>66012001600</v>
      </c>
      <c r="D13" s="254">
        <v>2212</v>
      </c>
      <c r="E13" s="93">
        <v>6351</v>
      </c>
      <c r="F13" s="93">
        <v>12</v>
      </c>
      <c r="G13" s="6" t="s">
        <v>604</v>
      </c>
      <c r="H13" s="94" t="s">
        <v>647</v>
      </c>
      <c r="I13" s="93"/>
      <c r="J13" s="93"/>
      <c r="K13" s="7">
        <v>2820</v>
      </c>
      <c r="L13" s="8">
        <v>2017</v>
      </c>
      <c r="M13" s="9"/>
      <c r="N13" s="10">
        <v>2820</v>
      </c>
      <c r="O13" s="9"/>
      <c r="P13" s="7">
        <v>2820</v>
      </c>
      <c r="Q13" s="7">
        <v>0</v>
      </c>
      <c r="R13" s="11" t="s">
        <v>647</v>
      </c>
    </row>
    <row r="14" spans="1:18" s="253" customFormat="1" ht="45">
      <c r="A14" s="93">
        <v>7</v>
      </c>
      <c r="B14" s="93" t="s">
        <v>38</v>
      </c>
      <c r="C14" s="254">
        <v>66012001600</v>
      </c>
      <c r="D14" s="254">
        <v>2212</v>
      </c>
      <c r="E14" s="93">
        <v>6351</v>
      </c>
      <c r="F14" s="93">
        <v>12</v>
      </c>
      <c r="G14" s="6" t="s">
        <v>605</v>
      </c>
      <c r="H14" s="94" t="s">
        <v>647</v>
      </c>
      <c r="I14" s="93"/>
      <c r="J14" s="93"/>
      <c r="K14" s="7">
        <v>4700</v>
      </c>
      <c r="L14" s="8">
        <v>2017</v>
      </c>
      <c r="M14" s="9"/>
      <c r="N14" s="10">
        <v>4700</v>
      </c>
      <c r="O14" s="9"/>
      <c r="P14" s="7">
        <v>4700</v>
      </c>
      <c r="Q14" s="7">
        <f>K14-M14-N14</f>
        <v>0</v>
      </c>
      <c r="R14" s="11" t="s">
        <v>647</v>
      </c>
    </row>
    <row r="15" spans="1:18" s="253" customFormat="1" ht="30">
      <c r="A15" s="93">
        <v>8</v>
      </c>
      <c r="B15" s="93" t="s">
        <v>38</v>
      </c>
      <c r="C15" s="254">
        <v>66012001600</v>
      </c>
      <c r="D15" s="254">
        <v>2212</v>
      </c>
      <c r="E15" s="93">
        <v>6351</v>
      </c>
      <c r="F15" s="93">
        <v>12</v>
      </c>
      <c r="G15" s="6" t="s">
        <v>606</v>
      </c>
      <c r="H15" s="94" t="s">
        <v>648</v>
      </c>
      <c r="I15" s="93"/>
      <c r="J15" s="93"/>
      <c r="K15" s="7">
        <v>18300</v>
      </c>
      <c r="L15" s="8">
        <v>2017</v>
      </c>
      <c r="M15" s="9"/>
      <c r="N15" s="10">
        <v>18300</v>
      </c>
      <c r="O15" s="9"/>
      <c r="P15" s="7">
        <v>18300</v>
      </c>
      <c r="Q15" s="7">
        <v>0</v>
      </c>
      <c r="R15" s="11" t="s">
        <v>653</v>
      </c>
    </row>
    <row r="16" spans="1:18" ht="23.25" customHeight="1">
      <c r="A16" s="128" t="s">
        <v>291</v>
      </c>
      <c r="B16" s="129"/>
      <c r="C16" s="129"/>
      <c r="D16" s="129"/>
      <c r="E16" s="129"/>
      <c r="F16" s="129"/>
      <c r="G16" s="129"/>
      <c r="H16" s="129"/>
      <c r="I16" s="129"/>
      <c r="J16" s="129"/>
      <c r="K16" s="225">
        <f>SUM(K17:K30)</f>
        <v>10800</v>
      </c>
      <c r="L16" s="225"/>
      <c r="M16" s="225">
        <f>SUM(M17:M30)</f>
        <v>0</v>
      </c>
      <c r="N16" s="225">
        <f>SUM(N17:N30)</f>
        <v>10800</v>
      </c>
      <c r="O16" s="225">
        <f>SUM(O17:O30)</f>
        <v>800</v>
      </c>
      <c r="P16" s="225">
        <f>SUM(P17:P30)</f>
        <v>10000</v>
      </c>
      <c r="Q16" s="224">
        <f>SUM(Q17:Q30)</f>
        <v>0</v>
      </c>
      <c r="R16" s="5"/>
    </row>
    <row r="17" spans="1:18" s="253" customFormat="1" ht="30.75" customHeight="1">
      <c r="A17" s="93">
        <v>1</v>
      </c>
      <c r="B17" s="93" t="s">
        <v>15</v>
      </c>
      <c r="C17" s="254"/>
      <c r="D17" s="254"/>
      <c r="E17" s="93"/>
      <c r="F17" s="93"/>
      <c r="G17" s="6" t="s">
        <v>702</v>
      </c>
      <c r="H17" s="94" t="s">
        <v>701</v>
      </c>
      <c r="I17" s="93"/>
      <c r="J17" s="93"/>
      <c r="K17" s="7">
        <v>550</v>
      </c>
      <c r="L17" s="14">
        <v>2017</v>
      </c>
      <c r="M17" s="9"/>
      <c r="N17" s="7">
        <v>550</v>
      </c>
      <c r="O17" s="9"/>
      <c r="P17" s="7">
        <v>550</v>
      </c>
      <c r="Q17" s="7">
        <v>0</v>
      </c>
      <c r="R17" s="11"/>
    </row>
    <row r="18" spans="1:18" s="253" customFormat="1" ht="30.75" customHeight="1">
      <c r="A18" s="93">
        <v>2</v>
      </c>
      <c r="B18" s="93" t="s">
        <v>699</v>
      </c>
      <c r="C18" s="254"/>
      <c r="D18" s="254"/>
      <c r="E18" s="93"/>
      <c r="F18" s="93"/>
      <c r="G18" s="6" t="s">
        <v>703</v>
      </c>
      <c r="H18" s="94" t="s">
        <v>701</v>
      </c>
      <c r="I18" s="93"/>
      <c r="J18" s="93"/>
      <c r="K18" s="7">
        <v>350</v>
      </c>
      <c r="L18" s="14">
        <v>2017</v>
      </c>
      <c r="M18" s="9"/>
      <c r="N18" s="7">
        <v>350</v>
      </c>
      <c r="O18" s="9"/>
      <c r="P18" s="7">
        <v>350</v>
      </c>
      <c r="Q18" s="7">
        <v>0</v>
      </c>
      <c r="R18" s="11"/>
    </row>
    <row r="19" spans="1:18" s="253" customFormat="1" ht="30.75" customHeight="1">
      <c r="A19" s="93">
        <v>3</v>
      </c>
      <c r="B19" s="93" t="s">
        <v>27</v>
      </c>
      <c r="C19" s="254"/>
      <c r="D19" s="254"/>
      <c r="E19" s="93"/>
      <c r="F19" s="93"/>
      <c r="G19" s="6" t="s">
        <v>704</v>
      </c>
      <c r="H19" s="94" t="s">
        <v>701</v>
      </c>
      <c r="I19" s="93"/>
      <c r="J19" s="93"/>
      <c r="K19" s="7">
        <v>300</v>
      </c>
      <c r="L19" s="14">
        <v>2017</v>
      </c>
      <c r="M19" s="9"/>
      <c r="N19" s="7">
        <v>300</v>
      </c>
      <c r="O19" s="9"/>
      <c r="P19" s="7">
        <v>300</v>
      </c>
      <c r="Q19" s="7">
        <v>0</v>
      </c>
      <c r="R19" s="11"/>
    </row>
    <row r="20" spans="1:18" s="253" customFormat="1" ht="30.75" customHeight="1">
      <c r="A20" s="93">
        <v>4</v>
      </c>
      <c r="B20" s="93" t="s">
        <v>72</v>
      </c>
      <c r="C20" s="254"/>
      <c r="D20" s="254"/>
      <c r="E20" s="93"/>
      <c r="F20" s="93"/>
      <c r="G20" s="6" t="s">
        <v>714</v>
      </c>
      <c r="H20" s="94" t="s">
        <v>701</v>
      </c>
      <c r="I20" s="93"/>
      <c r="J20" s="93"/>
      <c r="K20" s="490">
        <v>1100</v>
      </c>
      <c r="L20" s="14">
        <v>2017</v>
      </c>
      <c r="M20" s="9"/>
      <c r="N20" s="490">
        <v>1100</v>
      </c>
      <c r="O20" s="9"/>
      <c r="P20" s="490">
        <v>1100</v>
      </c>
      <c r="Q20" s="7">
        <v>0</v>
      </c>
      <c r="R20" s="11"/>
    </row>
    <row r="21" spans="1:18" s="253" customFormat="1" ht="30.75" customHeight="1">
      <c r="A21" s="93">
        <v>5</v>
      </c>
      <c r="B21" s="93" t="s">
        <v>72</v>
      </c>
      <c r="C21" s="254"/>
      <c r="D21" s="254"/>
      <c r="E21" s="93"/>
      <c r="F21" s="93"/>
      <c r="G21" s="6" t="s">
        <v>698</v>
      </c>
      <c r="H21" s="94" t="s">
        <v>701</v>
      </c>
      <c r="I21" s="93"/>
      <c r="J21" s="93"/>
      <c r="K21" s="491"/>
      <c r="L21" s="14">
        <v>2017</v>
      </c>
      <c r="M21" s="9"/>
      <c r="N21" s="491"/>
      <c r="O21" s="9"/>
      <c r="P21" s="491"/>
      <c r="Q21" s="7">
        <v>0</v>
      </c>
      <c r="R21" s="11"/>
    </row>
    <row r="22" spans="1:18" s="253" customFormat="1" ht="30.75" customHeight="1">
      <c r="A22" s="93">
        <v>6</v>
      </c>
      <c r="B22" s="93" t="s">
        <v>72</v>
      </c>
      <c r="C22" s="254"/>
      <c r="D22" s="254"/>
      <c r="E22" s="93"/>
      <c r="F22" s="93"/>
      <c r="G22" s="6" t="s">
        <v>713</v>
      </c>
      <c r="H22" s="94" t="s">
        <v>701</v>
      </c>
      <c r="I22" s="93"/>
      <c r="J22" s="93"/>
      <c r="K22" s="7">
        <v>1800</v>
      </c>
      <c r="L22" s="14">
        <v>2017</v>
      </c>
      <c r="M22" s="9"/>
      <c r="N22" s="7">
        <v>1800</v>
      </c>
      <c r="O22" s="9"/>
      <c r="P22" s="7">
        <v>1800</v>
      </c>
      <c r="Q22" s="7">
        <v>0</v>
      </c>
      <c r="R22" s="11"/>
    </row>
    <row r="23" spans="1:18" s="253" customFormat="1" ht="30.75" customHeight="1">
      <c r="A23" s="93">
        <v>7</v>
      </c>
      <c r="B23" s="93" t="s">
        <v>72</v>
      </c>
      <c r="C23" s="254"/>
      <c r="D23" s="254"/>
      <c r="E23" s="93"/>
      <c r="F23" s="93"/>
      <c r="G23" s="6" t="s">
        <v>712</v>
      </c>
      <c r="H23" s="94" t="s">
        <v>701</v>
      </c>
      <c r="I23" s="93"/>
      <c r="J23" s="93"/>
      <c r="K23" s="7">
        <v>597</v>
      </c>
      <c r="L23" s="14">
        <v>2017</v>
      </c>
      <c r="M23" s="9"/>
      <c r="N23" s="7">
        <v>597</v>
      </c>
      <c r="O23" s="9"/>
      <c r="P23" s="7">
        <v>597</v>
      </c>
      <c r="Q23" s="7">
        <v>0</v>
      </c>
      <c r="R23" s="11"/>
    </row>
    <row r="24" spans="1:18" s="253" customFormat="1" ht="30.75" customHeight="1">
      <c r="A24" s="93">
        <v>8</v>
      </c>
      <c r="B24" s="93" t="s">
        <v>27</v>
      </c>
      <c r="C24" s="254"/>
      <c r="D24" s="254"/>
      <c r="E24" s="93"/>
      <c r="F24" s="93"/>
      <c r="G24" s="6" t="s">
        <v>711</v>
      </c>
      <c r="H24" s="94" t="s">
        <v>701</v>
      </c>
      <c r="I24" s="93"/>
      <c r="J24" s="93"/>
      <c r="K24" s="7">
        <v>780</v>
      </c>
      <c r="L24" s="14">
        <v>2017</v>
      </c>
      <c r="M24" s="9"/>
      <c r="N24" s="7">
        <v>780</v>
      </c>
      <c r="O24" s="9"/>
      <c r="P24" s="7">
        <v>780</v>
      </c>
      <c r="Q24" s="7">
        <v>0</v>
      </c>
      <c r="R24" s="11"/>
    </row>
    <row r="25" spans="1:18" s="253" customFormat="1" ht="30.75" customHeight="1">
      <c r="A25" s="93">
        <v>9</v>
      </c>
      <c r="B25" s="93" t="s">
        <v>20</v>
      </c>
      <c r="C25" s="254"/>
      <c r="D25" s="254"/>
      <c r="E25" s="93"/>
      <c r="F25" s="93"/>
      <c r="G25" s="6" t="s">
        <v>710</v>
      </c>
      <c r="H25" s="94" t="s">
        <v>701</v>
      </c>
      <c r="I25" s="93"/>
      <c r="J25" s="93"/>
      <c r="K25" s="7">
        <v>447</v>
      </c>
      <c r="L25" s="14">
        <v>2017</v>
      </c>
      <c r="M25" s="9"/>
      <c r="N25" s="7">
        <v>447</v>
      </c>
      <c r="O25" s="9"/>
      <c r="P25" s="7">
        <v>447</v>
      </c>
      <c r="Q25" s="7">
        <v>0</v>
      </c>
      <c r="R25" s="11"/>
    </row>
    <row r="26" spans="1:18" s="253" customFormat="1" ht="30.75" customHeight="1">
      <c r="A26" s="93">
        <v>10</v>
      </c>
      <c r="B26" s="93" t="s">
        <v>20</v>
      </c>
      <c r="C26" s="254"/>
      <c r="D26" s="254"/>
      <c r="E26" s="93"/>
      <c r="F26" s="93"/>
      <c r="G26" s="6" t="s">
        <v>709</v>
      </c>
      <c r="H26" s="94" t="s">
        <v>701</v>
      </c>
      <c r="I26" s="93"/>
      <c r="J26" s="93"/>
      <c r="K26" s="7">
        <v>1176</v>
      </c>
      <c r="L26" s="14">
        <v>2017</v>
      </c>
      <c r="M26" s="9"/>
      <c r="N26" s="7">
        <v>1176</v>
      </c>
      <c r="O26" s="9"/>
      <c r="P26" s="7">
        <v>1176</v>
      </c>
      <c r="Q26" s="7">
        <v>0</v>
      </c>
      <c r="R26" s="11"/>
    </row>
    <row r="27" spans="1:18" s="253" customFormat="1" ht="30.75" customHeight="1">
      <c r="A27" s="93">
        <v>11</v>
      </c>
      <c r="B27" s="93" t="s">
        <v>27</v>
      </c>
      <c r="C27" s="254"/>
      <c r="D27" s="254"/>
      <c r="E27" s="93"/>
      <c r="F27" s="93"/>
      <c r="G27" s="6" t="s">
        <v>708</v>
      </c>
      <c r="H27" s="94" t="s">
        <v>701</v>
      </c>
      <c r="I27" s="93"/>
      <c r="J27" s="93"/>
      <c r="K27" s="7">
        <v>900</v>
      </c>
      <c r="L27" s="14">
        <v>2017</v>
      </c>
      <c r="M27" s="9"/>
      <c r="N27" s="7">
        <v>900</v>
      </c>
      <c r="O27" s="9"/>
      <c r="P27" s="7">
        <v>900</v>
      </c>
      <c r="Q27" s="7">
        <v>0</v>
      </c>
      <c r="R27" s="11"/>
    </row>
    <row r="28" spans="1:18" s="253" customFormat="1" ht="30.75" customHeight="1">
      <c r="A28" s="93">
        <v>12</v>
      </c>
      <c r="B28" s="93" t="s">
        <v>700</v>
      </c>
      <c r="C28" s="254"/>
      <c r="D28" s="254"/>
      <c r="E28" s="93"/>
      <c r="F28" s="93"/>
      <c r="G28" s="6" t="s">
        <v>707</v>
      </c>
      <c r="H28" s="94" t="s">
        <v>701</v>
      </c>
      <c r="I28" s="93"/>
      <c r="J28" s="93"/>
      <c r="K28" s="7">
        <v>900</v>
      </c>
      <c r="L28" s="14">
        <v>2017</v>
      </c>
      <c r="M28" s="9"/>
      <c r="N28" s="7">
        <v>900</v>
      </c>
      <c r="O28" s="9"/>
      <c r="P28" s="7">
        <v>900</v>
      </c>
      <c r="Q28" s="7">
        <v>0</v>
      </c>
      <c r="R28" s="11"/>
    </row>
    <row r="29" spans="1:18" s="253" customFormat="1" ht="30.75" customHeight="1">
      <c r="A29" s="93">
        <v>13</v>
      </c>
      <c r="B29" s="93" t="s">
        <v>27</v>
      </c>
      <c r="C29" s="254"/>
      <c r="D29" s="254"/>
      <c r="E29" s="93"/>
      <c r="F29" s="93"/>
      <c r="G29" s="6" t="s">
        <v>706</v>
      </c>
      <c r="H29" s="94" t="s">
        <v>701</v>
      </c>
      <c r="I29" s="93"/>
      <c r="J29" s="93"/>
      <c r="K29" s="7">
        <v>1100</v>
      </c>
      <c r="L29" s="14">
        <v>2017</v>
      </c>
      <c r="M29" s="9"/>
      <c r="N29" s="7">
        <v>1100</v>
      </c>
      <c r="O29" s="9"/>
      <c r="P29" s="7">
        <v>1100</v>
      </c>
      <c r="Q29" s="7">
        <v>0</v>
      </c>
      <c r="R29" s="11"/>
    </row>
    <row r="30" spans="1:18" s="253" customFormat="1" ht="30.75" customHeight="1">
      <c r="A30" s="93">
        <v>14</v>
      </c>
      <c r="B30" s="93" t="s">
        <v>27</v>
      </c>
      <c r="C30" s="254"/>
      <c r="D30" s="254"/>
      <c r="E30" s="93"/>
      <c r="F30" s="93"/>
      <c r="G30" s="6" t="s">
        <v>705</v>
      </c>
      <c r="H30" s="94" t="s">
        <v>701</v>
      </c>
      <c r="I30" s="93"/>
      <c r="J30" s="93"/>
      <c r="K30" s="7">
        <v>800</v>
      </c>
      <c r="L30" s="14">
        <v>2017</v>
      </c>
      <c r="M30" s="9"/>
      <c r="N30" s="7">
        <v>800</v>
      </c>
      <c r="O30" s="9">
        <v>800</v>
      </c>
      <c r="P30" s="7">
        <v>0</v>
      </c>
      <c r="Q30" s="7">
        <v>0</v>
      </c>
      <c r="R30" s="11"/>
    </row>
    <row r="31" spans="1:18" ht="20.25">
      <c r="A31" s="128" t="s">
        <v>469</v>
      </c>
      <c r="B31" s="129"/>
      <c r="C31" s="129"/>
      <c r="D31" s="129"/>
      <c r="E31" s="129"/>
      <c r="F31" s="129"/>
      <c r="G31" s="129"/>
      <c r="H31" s="129"/>
      <c r="I31" s="129"/>
      <c r="J31" s="129"/>
      <c r="K31" s="225">
        <f>SUM(K32:K32)</f>
        <v>13000</v>
      </c>
      <c r="L31" s="225"/>
      <c r="M31" s="225">
        <f>SUM(M32:M32)</f>
        <v>0</v>
      </c>
      <c r="N31" s="225">
        <f>SUM(N32:N32)</f>
        <v>13000</v>
      </c>
      <c r="O31" s="225">
        <f>SUM(O32:O32)</f>
        <v>0</v>
      </c>
      <c r="P31" s="225">
        <f>SUM(P32:P32)</f>
        <v>13000</v>
      </c>
      <c r="Q31" s="224">
        <f>SUM(Q32:Q32)</f>
        <v>0</v>
      </c>
      <c r="R31" s="5"/>
    </row>
    <row r="32" spans="1:18" s="183" customFormat="1" ht="26.25" customHeight="1">
      <c r="A32" s="176">
        <v>1</v>
      </c>
      <c r="B32" s="176"/>
      <c r="C32" s="184">
        <v>66012001600</v>
      </c>
      <c r="D32" s="184">
        <v>2212</v>
      </c>
      <c r="E32" s="176">
        <v>6351</v>
      </c>
      <c r="F32" s="176">
        <v>12</v>
      </c>
      <c r="G32" s="177" t="s">
        <v>470</v>
      </c>
      <c r="H32" s="185" t="s">
        <v>471</v>
      </c>
      <c r="I32" s="176"/>
      <c r="J32" s="176"/>
      <c r="K32" s="178">
        <v>13000</v>
      </c>
      <c r="L32" s="179">
        <v>2017</v>
      </c>
      <c r="M32" s="180"/>
      <c r="N32" s="181">
        <f>O32+P32</f>
        <v>13000</v>
      </c>
      <c r="O32" s="180"/>
      <c r="P32" s="178">
        <v>13000</v>
      </c>
      <c r="Q32" s="178">
        <f>K32-M32-N32</f>
        <v>0</v>
      </c>
      <c r="R32" s="182"/>
    </row>
    <row r="33" spans="1:18" ht="23.25">
      <c r="A33" s="125" t="s">
        <v>472</v>
      </c>
      <c r="B33" s="126"/>
      <c r="C33" s="126"/>
      <c r="D33" s="126"/>
      <c r="E33" s="126"/>
      <c r="F33" s="126"/>
      <c r="G33" s="126"/>
      <c r="H33" s="126"/>
      <c r="I33" s="126"/>
      <c r="J33" s="126"/>
      <c r="K33" s="195">
        <f>K16+K8+K31</f>
        <v>116265</v>
      </c>
      <c r="L33" s="195"/>
      <c r="M33" s="195">
        <f>M16+M8+M31</f>
        <v>0</v>
      </c>
      <c r="N33" s="195">
        <f>N16+N8+N31</f>
        <v>116220</v>
      </c>
      <c r="O33" s="195">
        <f>O16+O8+O31</f>
        <v>800</v>
      </c>
      <c r="P33" s="195">
        <f>P16+P8+P31</f>
        <v>115420</v>
      </c>
      <c r="Q33" s="16">
        <f>Q16+Q8+Q31</f>
        <v>45</v>
      </c>
      <c r="R33" s="17"/>
    </row>
  </sheetData>
  <sheetProtection/>
  <mergeCells count="20">
    <mergeCell ref="K20:K21"/>
    <mergeCell ref="P20:P21"/>
    <mergeCell ref="N20:N21"/>
    <mergeCell ref="A5:Q5"/>
    <mergeCell ref="A6:A7"/>
    <mergeCell ref="B6:B7"/>
    <mergeCell ref="C6:C7"/>
    <mergeCell ref="D6:D7"/>
    <mergeCell ref="E6:E7"/>
    <mergeCell ref="F6:F7"/>
    <mergeCell ref="G6:G7"/>
    <mergeCell ref="R6:R7"/>
    <mergeCell ref="Q6:Q7"/>
    <mergeCell ref="N6:P6"/>
    <mergeCell ref="I6:I7"/>
    <mergeCell ref="H6:H7"/>
    <mergeCell ref="J6:J7"/>
    <mergeCell ref="K6:K7"/>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T22"/>
  <sheetViews>
    <sheetView zoomScale="70" zoomScaleNormal="70" zoomScalePageLayoutView="0" workbookViewId="0" topLeftCell="A1">
      <selection activeCell="U20" sqref="U20"/>
    </sheetView>
  </sheetViews>
  <sheetFormatPr defaultColWidth="9.140625" defaultRowHeight="12.75"/>
  <cols>
    <col min="3" max="3" width="16.00390625" style="0" hidden="1" customWidth="1"/>
    <col min="4" max="6" width="0" style="0" hidden="1" customWidth="1"/>
    <col min="7" max="7" width="48.7109375" style="0" customWidth="1"/>
    <col min="8" max="8" width="20.7109375" style="0" customWidth="1"/>
    <col min="11" max="11" width="11.8515625" style="0" customWidth="1"/>
    <col min="12" max="13" width="13.421875" style="0" customWidth="1"/>
    <col min="14" max="14" width="10.8515625" style="0" customWidth="1"/>
    <col min="15" max="15" width="15.140625" style="0" customWidth="1"/>
    <col min="16" max="16" width="17.28125" style="0" customWidth="1"/>
    <col min="17" max="17" width="15.140625" style="0" customWidth="1"/>
    <col min="18" max="18" width="16.00390625" style="0" customWidth="1"/>
    <col min="19" max="19" width="13.8515625" style="0" customWidth="1"/>
    <col min="20" max="20" width="22.140625" style="0" hidden="1" customWidth="1"/>
  </cols>
  <sheetData>
    <row r="1" spans="1:19" ht="18">
      <c r="A1" s="340" t="s">
        <v>660</v>
      </c>
      <c r="B1" s="341"/>
      <c r="C1" s="341"/>
      <c r="D1" s="341"/>
      <c r="E1" s="341"/>
      <c r="F1" s="341"/>
      <c r="G1" s="342"/>
      <c r="H1" s="343"/>
      <c r="I1" s="341"/>
      <c r="J1" s="344"/>
      <c r="K1" s="345"/>
      <c r="L1" s="345"/>
      <c r="M1" s="345"/>
      <c r="N1" s="346"/>
      <c r="O1" s="346"/>
      <c r="P1" s="345"/>
      <c r="Q1" s="346"/>
      <c r="R1" s="346"/>
      <c r="S1" s="346"/>
    </row>
    <row r="2" spans="1:19" ht="15.75">
      <c r="A2" s="347"/>
      <c r="B2" s="347"/>
      <c r="C2" s="347"/>
      <c r="D2" s="347"/>
      <c r="E2" s="347"/>
      <c r="F2" s="347"/>
      <c r="G2" s="348" t="s">
        <v>536</v>
      </c>
      <c r="H2" s="349" t="s">
        <v>530</v>
      </c>
      <c r="I2" s="350"/>
      <c r="J2" s="344"/>
      <c r="K2" s="345"/>
      <c r="L2" s="345"/>
      <c r="M2" s="345"/>
      <c r="N2" s="351"/>
      <c r="O2" s="351"/>
      <c r="P2" s="345"/>
      <c r="Q2" s="351"/>
      <c r="R2" s="351"/>
      <c r="S2" s="351"/>
    </row>
    <row r="3" spans="1:19" ht="14.25">
      <c r="A3" s="347"/>
      <c r="B3" s="347"/>
      <c r="C3" s="347"/>
      <c r="D3" s="347"/>
      <c r="E3" s="347"/>
      <c r="F3" s="347"/>
      <c r="G3" s="347"/>
      <c r="H3" s="352"/>
      <c r="I3" s="347"/>
      <c r="J3" s="344"/>
      <c r="K3" s="345"/>
      <c r="L3" s="345"/>
      <c r="M3" s="345"/>
      <c r="N3" s="351"/>
      <c r="O3" s="351"/>
      <c r="P3" s="345"/>
      <c r="Q3" s="351"/>
      <c r="R3" s="351"/>
      <c r="S3" s="351"/>
    </row>
    <row r="4" spans="1:20" ht="30.75" customHeight="1">
      <c r="A4" s="502" t="s">
        <v>661</v>
      </c>
      <c r="B4" s="503"/>
      <c r="C4" s="503"/>
      <c r="D4" s="503"/>
      <c r="E4" s="503"/>
      <c r="F4" s="503"/>
      <c r="G4" s="503"/>
      <c r="H4" s="503"/>
      <c r="I4" s="503"/>
      <c r="J4" s="503"/>
      <c r="K4" s="503"/>
      <c r="L4" s="503"/>
      <c r="M4" s="503"/>
      <c r="N4" s="503"/>
      <c r="O4" s="503"/>
      <c r="P4" s="503"/>
      <c r="Q4" s="503"/>
      <c r="R4" s="503"/>
      <c r="S4" s="503"/>
      <c r="T4" s="504"/>
    </row>
    <row r="5" spans="1:20" ht="40.5" customHeight="1">
      <c r="A5" s="493" t="s">
        <v>419</v>
      </c>
      <c r="B5" s="493" t="s">
        <v>420</v>
      </c>
      <c r="C5" s="494" t="s">
        <v>421</v>
      </c>
      <c r="D5" s="494" t="s">
        <v>422</v>
      </c>
      <c r="E5" s="494" t="s">
        <v>423</v>
      </c>
      <c r="F5" s="494" t="s">
        <v>424</v>
      </c>
      <c r="G5" s="494" t="s">
        <v>425</v>
      </c>
      <c r="H5" s="495" t="s">
        <v>426</v>
      </c>
      <c r="I5" s="496" t="s">
        <v>7</v>
      </c>
      <c r="J5" s="495" t="s">
        <v>427</v>
      </c>
      <c r="K5" s="495" t="s">
        <v>428</v>
      </c>
      <c r="L5" s="505" t="s">
        <v>662</v>
      </c>
      <c r="M5" s="505" t="s">
        <v>663</v>
      </c>
      <c r="N5" s="495" t="s">
        <v>9</v>
      </c>
      <c r="O5" s="492" t="s">
        <v>429</v>
      </c>
      <c r="P5" s="497" t="s">
        <v>430</v>
      </c>
      <c r="Q5" s="497"/>
      <c r="R5" s="497"/>
      <c r="S5" s="492" t="s">
        <v>431</v>
      </c>
      <c r="T5" s="501" t="s">
        <v>726</v>
      </c>
    </row>
    <row r="6" spans="1:20" ht="38.25">
      <c r="A6" s="493"/>
      <c r="B6" s="493"/>
      <c r="C6" s="494"/>
      <c r="D6" s="494"/>
      <c r="E6" s="494"/>
      <c r="F6" s="494"/>
      <c r="G6" s="494"/>
      <c r="H6" s="495"/>
      <c r="I6" s="496"/>
      <c r="J6" s="495"/>
      <c r="K6" s="495"/>
      <c r="L6" s="506"/>
      <c r="M6" s="506"/>
      <c r="N6" s="495"/>
      <c r="O6" s="492"/>
      <c r="P6" s="353" t="s">
        <v>433</v>
      </c>
      <c r="Q6" s="353" t="s">
        <v>697</v>
      </c>
      <c r="R6" s="353" t="s">
        <v>664</v>
      </c>
      <c r="S6" s="492"/>
      <c r="T6" s="501"/>
    </row>
    <row r="7" spans="1:20" ht="29.25" customHeight="1">
      <c r="A7" s="354">
        <v>1</v>
      </c>
      <c r="B7" s="354" t="s">
        <v>27</v>
      </c>
      <c r="C7" s="355">
        <v>66012001600</v>
      </c>
      <c r="D7" s="355">
        <v>2212</v>
      </c>
      <c r="E7" s="356">
        <v>6351</v>
      </c>
      <c r="F7" s="356">
        <v>12</v>
      </c>
      <c r="G7" s="357" t="s">
        <v>665</v>
      </c>
      <c r="H7" s="358" t="s">
        <v>666</v>
      </c>
      <c r="I7" s="356"/>
      <c r="J7" s="356"/>
      <c r="K7" s="359">
        <v>35000</v>
      </c>
      <c r="L7" s="359">
        <v>29750</v>
      </c>
      <c r="M7" s="359">
        <f aca="true" t="shared" si="0" ref="M7:M21">K7-L7</f>
        <v>5250</v>
      </c>
      <c r="N7" s="360">
        <v>2017</v>
      </c>
      <c r="O7" s="361"/>
      <c r="P7" s="362">
        <f aca="true" t="shared" si="1" ref="P7:P21">Q7+R7</f>
        <v>35000</v>
      </c>
      <c r="Q7" s="361">
        <v>29750</v>
      </c>
      <c r="R7" s="363">
        <v>5250</v>
      </c>
      <c r="S7" s="363">
        <f aca="true" t="shared" si="2" ref="S7:S21">K7-O7-P7</f>
        <v>0</v>
      </c>
      <c r="T7" s="390"/>
    </row>
    <row r="8" spans="1:20" ht="29.25" customHeight="1">
      <c r="A8" s="354">
        <v>2</v>
      </c>
      <c r="B8" s="364" t="s">
        <v>27</v>
      </c>
      <c r="C8" s="355">
        <v>66012001600</v>
      </c>
      <c r="D8" s="355">
        <v>2212</v>
      </c>
      <c r="E8" s="356">
        <v>6351</v>
      </c>
      <c r="F8" s="356">
        <v>12</v>
      </c>
      <c r="G8" s="357" t="s">
        <v>667</v>
      </c>
      <c r="H8" s="365"/>
      <c r="I8" s="366"/>
      <c r="J8" s="366"/>
      <c r="K8" s="359">
        <v>25000</v>
      </c>
      <c r="L8" s="359">
        <v>21250</v>
      </c>
      <c r="M8" s="359">
        <f t="shared" si="0"/>
        <v>3750</v>
      </c>
      <c r="N8" s="360">
        <v>2017</v>
      </c>
      <c r="O8" s="361"/>
      <c r="P8" s="362">
        <f t="shared" si="1"/>
        <v>25000</v>
      </c>
      <c r="Q8" s="361">
        <v>21250</v>
      </c>
      <c r="R8" s="363">
        <v>3750</v>
      </c>
      <c r="S8" s="363">
        <f t="shared" si="2"/>
        <v>0</v>
      </c>
      <c r="T8" s="390"/>
    </row>
    <row r="9" spans="1:20" ht="29.25" customHeight="1">
      <c r="A9" s="354">
        <v>3</v>
      </c>
      <c r="B9" s="364" t="s">
        <v>27</v>
      </c>
      <c r="C9" s="355">
        <v>66012001600</v>
      </c>
      <c r="D9" s="355">
        <v>2212</v>
      </c>
      <c r="E9" s="356">
        <v>6351</v>
      </c>
      <c r="F9" s="356">
        <v>12</v>
      </c>
      <c r="G9" s="357" t="s">
        <v>668</v>
      </c>
      <c r="H9" s="365"/>
      <c r="I9" s="366"/>
      <c r="J9" s="366"/>
      <c r="K9" s="359">
        <v>15000</v>
      </c>
      <c r="L9" s="359">
        <v>12750</v>
      </c>
      <c r="M9" s="359">
        <f t="shared" si="0"/>
        <v>2250</v>
      </c>
      <c r="N9" s="360">
        <v>2017</v>
      </c>
      <c r="O9" s="361"/>
      <c r="P9" s="362">
        <f t="shared" si="1"/>
        <v>15000</v>
      </c>
      <c r="Q9" s="361">
        <v>12750</v>
      </c>
      <c r="R9" s="363">
        <v>2250</v>
      </c>
      <c r="S9" s="363">
        <f t="shared" si="2"/>
        <v>0</v>
      </c>
      <c r="T9" s="390"/>
    </row>
    <row r="10" spans="1:20" ht="29.25" customHeight="1">
      <c r="A10" s="354">
        <v>4</v>
      </c>
      <c r="B10" s="119" t="s">
        <v>27</v>
      </c>
      <c r="C10" s="355">
        <v>66012001600</v>
      </c>
      <c r="D10" s="355">
        <v>2212</v>
      </c>
      <c r="E10" s="356">
        <v>6351</v>
      </c>
      <c r="F10" s="356">
        <v>12</v>
      </c>
      <c r="G10" s="357" t="s">
        <v>669</v>
      </c>
      <c r="H10" s="365"/>
      <c r="I10" s="367"/>
      <c r="J10" s="367"/>
      <c r="K10" s="359">
        <v>18000</v>
      </c>
      <c r="L10" s="359">
        <v>15300</v>
      </c>
      <c r="M10" s="359">
        <f t="shared" si="0"/>
        <v>2700</v>
      </c>
      <c r="N10" s="360">
        <v>2017</v>
      </c>
      <c r="O10" s="361"/>
      <c r="P10" s="362">
        <f t="shared" si="1"/>
        <v>18000</v>
      </c>
      <c r="Q10" s="361">
        <v>15300</v>
      </c>
      <c r="R10" s="363">
        <v>2700</v>
      </c>
      <c r="S10" s="363">
        <f t="shared" si="2"/>
        <v>0</v>
      </c>
      <c r="T10" s="390"/>
    </row>
    <row r="11" spans="1:20" ht="29.25" customHeight="1">
      <c r="A11" s="354">
        <v>5</v>
      </c>
      <c r="B11" s="368" t="s">
        <v>27</v>
      </c>
      <c r="C11" s="355">
        <v>66012001600</v>
      </c>
      <c r="D11" s="355">
        <v>2212</v>
      </c>
      <c r="E11" s="356">
        <v>6351</v>
      </c>
      <c r="F11" s="356">
        <v>12</v>
      </c>
      <c r="G11" s="369" t="s">
        <v>670</v>
      </c>
      <c r="H11" s="370"/>
      <c r="I11" s="371"/>
      <c r="J11" s="371"/>
      <c r="K11" s="359">
        <v>12000</v>
      </c>
      <c r="L11" s="359">
        <v>10200</v>
      </c>
      <c r="M11" s="359">
        <f t="shared" si="0"/>
        <v>1800</v>
      </c>
      <c r="N11" s="360">
        <v>2017</v>
      </c>
      <c r="O11" s="361"/>
      <c r="P11" s="362">
        <f t="shared" si="1"/>
        <v>12000</v>
      </c>
      <c r="Q11" s="361">
        <v>10200</v>
      </c>
      <c r="R11" s="363">
        <v>1800</v>
      </c>
      <c r="S11" s="363">
        <f t="shared" si="2"/>
        <v>0</v>
      </c>
      <c r="T11" s="390"/>
    </row>
    <row r="12" spans="1:20" ht="29.25" customHeight="1">
      <c r="A12" s="354">
        <v>6</v>
      </c>
      <c r="B12" s="368" t="s">
        <v>72</v>
      </c>
      <c r="C12" s="355">
        <v>66012001600</v>
      </c>
      <c r="D12" s="355">
        <v>2212</v>
      </c>
      <c r="E12" s="356">
        <v>6351</v>
      </c>
      <c r="F12" s="356">
        <v>12</v>
      </c>
      <c r="G12" s="369" t="s">
        <v>671</v>
      </c>
      <c r="H12" s="370"/>
      <c r="I12" s="371"/>
      <c r="J12" s="371"/>
      <c r="K12" s="359">
        <v>19707</v>
      </c>
      <c r="L12" s="359">
        <v>16750</v>
      </c>
      <c r="M12" s="359">
        <f t="shared" si="0"/>
        <v>2957</v>
      </c>
      <c r="N12" s="360">
        <v>2017</v>
      </c>
      <c r="O12" s="361"/>
      <c r="P12" s="362">
        <f t="shared" si="1"/>
        <v>19707</v>
      </c>
      <c r="Q12" s="361">
        <v>16750</v>
      </c>
      <c r="R12" s="363">
        <v>2957</v>
      </c>
      <c r="S12" s="363">
        <f t="shared" si="2"/>
        <v>0</v>
      </c>
      <c r="T12" s="390"/>
    </row>
    <row r="13" spans="1:20" ht="29.25" customHeight="1">
      <c r="A13" s="354">
        <v>7</v>
      </c>
      <c r="B13" s="368" t="s">
        <v>20</v>
      </c>
      <c r="C13" s="355">
        <v>66012001600</v>
      </c>
      <c r="D13" s="355">
        <v>2212</v>
      </c>
      <c r="E13" s="356">
        <v>6351</v>
      </c>
      <c r="F13" s="356">
        <v>12</v>
      </c>
      <c r="G13" s="369" t="s">
        <v>672</v>
      </c>
      <c r="H13" s="370"/>
      <c r="I13" s="371"/>
      <c r="J13" s="371"/>
      <c r="K13" s="359">
        <v>30000</v>
      </c>
      <c r="L13" s="359">
        <v>25500</v>
      </c>
      <c r="M13" s="359">
        <f t="shared" si="0"/>
        <v>4500</v>
      </c>
      <c r="N13" s="360">
        <v>2017</v>
      </c>
      <c r="O13" s="361"/>
      <c r="P13" s="362">
        <f t="shared" si="1"/>
        <v>30000</v>
      </c>
      <c r="Q13" s="361">
        <v>25500</v>
      </c>
      <c r="R13" s="363">
        <v>4500</v>
      </c>
      <c r="S13" s="363">
        <f t="shared" si="2"/>
        <v>0</v>
      </c>
      <c r="T13" s="390"/>
    </row>
    <row r="14" spans="1:20" ht="29.25" customHeight="1">
      <c r="A14" s="354">
        <v>8</v>
      </c>
      <c r="B14" s="368" t="s">
        <v>72</v>
      </c>
      <c r="C14" s="355">
        <v>66012001600</v>
      </c>
      <c r="D14" s="355">
        <v>2212</v>
      </c>
      <c r="E14" s="356">
        <v>6351</v>
      </c>
      <c r="F14" s="356">
        <v>12</v>
      </c>
      <c r="G14" s="369" t="s">
        <v>673</v>
      </c>
      <c r="H14" s="370"/>
      <c r="I14" s="371"/>
      <c r="J14" s="371"/>
      <c r="K14" s="359">
        <v>7000</v>
      </c>
      <c r="L14" s="359">
        <v>6650</v>
      </c>
      <c r="M14" s="359">
        <f t="shared" si="0"/>
        <v>350</v>
      </c>
      <c r="N14" s="360">
        <v>2017</v>
      </c>
      <c r="O14" s="361"/>
      <c r="P14" s="362">
        <f t="shared" si="1"/>
        <v>7000</v>
      </c>
      <c r="Q14" s="361">
        <v>6650</v>
      </c>
      <c r="R14" s="363">
        <v>350</v>
      </c>
      <c r="S14" s="363">
        <f t="shared" si="2"/>
        <v>0</v>
      </c>
      <c r="T14" s="390"/>
    </row>
    <row r="15" spans="1:20" ht="29.25" customHeight="1">
      <c r="A15" s="354">
        <v>9</v>
      </c>
      <c r="B15" s="368" t="s">
        <v>20</v>
      </c>
      <c r="C15" s="355">
        <v>66012001600</v>
      </c>
      <c r="D15" s="355">
        <v>2212</v>
      </c>
      <c r="E15" s="356">
        <v>6351</v>
      </c>
      <c r="F15" s="356">
        <v>12</v>
      </c>
      <c r="G15" s="369" t="s">
        <v>674</v>
      </c>
      <c r="H15" s="370"/>
      <c r="I15" s="371"/>
      <c r="J15" s="371"/>
      <c r="K15" s="359">
        <v>8100</v>
      </c>
      <c r="L15" s="359">
        <v>7695</v>
      </c>
      <c r="M15" s="359">
        <f t="shared" si="0"/>
        <v>405</v>
      </c>
      <c r="N15" s="360">
        <v>2017</v>
      </c>
      <c r="O15" s="361"/>
      <c r="P15" s="362">
        <f t="shared" si="1"/>
        <v>8100</v>
      </c>
      <c r="Q15" s="361">
        <v>7695</v>
      </c>
      <c r="R15" s="363">
        <v>405</v>
      </c>
      <c r="S15" s="363">
        <f t="shared" si="2"/>
        <v>0</v>
      </c>
      <c r="T15" s="390"/>
    </row>
    <row r="16" spans="1:20" ht="29.25" customHeight="1">
      <c r="A16" s="354">
        <v>10</v>
      </c>
      <c r="B16" s="368" t="s">
        <v>20</v>
      </c>
      <c r="C16" s="355">
        <v>66012001600</v>
      </c>
      <c r="D16" s="355">
        <v>2212</v>
      </c>
      <c r="E16" s="356">
        <v>6351</v>
      </c>
      <c r="F16" s="356">
        <v>12</v>
      </c>
      <c r="G16" s="369" t="s">
        <v>675</v>
      </c>
      <c r="H16" s="370"/>
      <c r="I16" s="371"/>
      <c r="J16" s="371"/>
      <c r="K16" s="359">
        <v>6500</v>
      </c>
      <c r="L16" s="359">
        <v>6175</v>
      </c>
      <c r="M16" s="359">
        <f t="shared" si="0"/>
        <v>325</v>
      </c>
      <c r="N16" s="360">
        <v>2017</v>
      </c>
      <c r="O16" s="361"/>
      <c r="P16" s="362">
        <f t="shared" si="1"/>
        <v>6500</v>
      </c>
      <c r="Q16" s="361">
        <v>6175</v>
      </c>
      <c r="R16" s="363">
        <v>325</v>
      </c>
      <c r="S16" s="363">
        <f t="shared" si="2"/>
        <v>0</v>
      </c>
      <c r="T16" s="390"/>
    </row>
    <row r="17" spans="1:20" ht="29.25" customHeight="1">
      <c r="A17" s="354">
        <v>11</v>
      </c>
      <c r="B17" s="368" t="s">
        <v>38</v>
      </c>
      <c r="C17" s="355">
        <v>66012001600</v>
      </c>
      <c r="D17" s="355">
        <v>2212</v>
      </c>
      <c r="E17" s="356">
        <v>6351</v>
      </c>
      <c r="F17" s="356">
        <v>12</v>
      </c>
      <c r="G17" s="369" t="s">
        <v>676</v>
      </c>
      <c r="H17" s="370"/>
      <c r="I17" s="371"/>
      <c r="J17" s="371"/>
      <c r="K17" s="359">
        <v>7500</v>
      </c>
      <c r="L17" s="359">
        <v>7125</v>
      </c>
      <c r="M17" s="359">
        <f t="shared" si="0"/>
        <v>375</v>
      </c>
      <c r="N17" s="360">
        <v>2017</v>
      </c>
      <c r="O17" s="361"/>
      <c r="P17" s="362">
        <f t="shared" si="1"/>
        <v>7500</v>
      </c>
      <c r="Q17" s="361">
        <v>7125</v>
      </c>
      <c r="R17" s="363">
        <v>375</v>
      </c>
      <c r="S17" s="363">
        <f t="shared" si="2"/>
        <v>0</v>
      </c>
      <c r="T17" s="390"/>
    </row>
    <row r="18" spans="1:20" ht="29.25" customHeight="1">
      <c r="A18" s="354">
        <v>12</v>
      </c>
      <c r="B18" s="368" t="s">
        <v>38</v>
      </c>
      <c r="C18" s="355">
        <v>66012001600</v>
      </c>
      <c r="D18" s="355">
        <v>2212</v>
      </c>
      <c r="E18" s="356">
        <v>6351</v>
      </c>
      <c r="F18" s="356">
        <v>12</v>
      </c>
      <c r="G18" s="372" t="s">
        <v>677</v>
      </c>
      <c r="H18" s="358" t="s">
        <v>678</v>
      </c>
      <c r="I18" s="371"/>
      <c r="J18" s="371"/>
      <c r="K18" s="359">
        <v>19700</v>
      </c>
      <c r="L18" s="359">
        <v>16745</v>
      </c>
      <c r="M18" s="359">
        <f t="shared" si="0"/>
        <v>2955</v>
      </c>
      <c r="N18" s="360">
        <v>2017</v>
      </c>
      <c r="O18" s="361"/>
      <c r="P18" s="362">
        <f t="shared" si="1"/>
        <v>19700</v>
      </c>
      <c r="Q18" s="361">
        <v>16745</v>
      </c>
      <c r="R18" s="363">
        <v>2955</v>
      </c>
      <c r="S18" s="363">
        <f t="shared" si="2"/>
        <v>0</v>
      </c>
      <c r="T18" s="390"/>
    </row>
    <row r="19" spans="1:20" ht="29.25" customHeight="1">
      <c r="A19" s="354">
        <v>13</v>
      </c>
      <c r="B19" s="368" t="s">
        <v>27</v>
      </c>
      <c r="C19" s="355">
        <v>66012001600</v>
      </c>
      <c r="D19" s="355">
        <v>2212</v>
      </c>
      <c r="E19" s="356">
        <v>6351</v>
      </c>
      <c r="F19" s="356">
        <v>12</v>
      </c>
      <c r="G19" s="372" t="s">
        <v>679</v>
      </c>
      <c r="H19" s="358" t="s">
        <v>678</v>
      </c>
      <c r="I19" s="371"/>
      <c r="J19" s="371"/>
      <c r="K19" s="359">
        <v>20200</v>
      </c>
      <c r="L19" s="359">
        <v>17170</v>
      </c>
      <c r="M19" s="359">
        <f t="shared" si="0"/>
        <v>3030</v>
      </c>
      <c r="N19" s="360">
        <v>2017</v>
      </c>
      <c r="O19" s="361"/>
      <c r="P19" s="362">
        <f t="shared" si="1"/>
        <v>20200</v>
      </c>
      <c r="Q19" s="361">
        <v>17170</v>
      </c>
      <c r="R19" s="363">
        <v>3030</v>
      </c>
      <c r="S19" s="363">
        <f t="shared" si="2"/>
        <v>0</v>
      </c>
      <c r="T19" s="390"/>
    </row>
    <row r="20" spans="1:20" ht="29.25" customHeight="1">
      <c r="A20" s="354">
        <v>14</v>
      </c>
      <c r="B20" s="368" t="s">
        <v>27</v>
      </c>
      <c r="C20" s="355">
        <v>66012001600</v>
      </c>
      <c r="D20" s="355">
        <v>2212</v>
      </c>
      <c r="E20" s="356">
        <v>6351</v>
      </c>
      <c r="F20" s="356">
        <v>12</v>
      </c>
      <c r="G20" s="372" t="s">
        <v>680</v>
      </c>
      <c r="H20" s="365"/>
      <c r="I20" s="371"/>
      <c r="J20" s="371"/>
      <c r="K20" s="359">
        <v>35000</v>
      </c>
      <c r="L20" s="359">
        <v>29750</v>
      </c>
      <c r="M20" s="359">
        <f t="shared" si="0"/>
        <v>5250</v>
      </c>
      <c r="N20" s="360">
        <v>2017</v>
      </c>
      <c r="O20" s="361"/>
      <c r="P20" s="362">
        <f t="shared" si="1"/>
        <v>35000</v>
      </c>
      <c r="Q20" s="361">
        <v>29750</v>
      </c>
      <c r="R20" s="363">
        <v>5250</v>
      </c>
      <c r="S20" s="363">
        <f t="shared" si="2"/>
        <v>0</v>
      </c>
      <c r="T20" s="390"/>
    </row>
    <row r="21" spans="1:20" ht="29.25" customHeight="1">
      <c r="A21" s="354">
        <v>15</v>
      </c>
      <c r="B21" s="368" t="s">
        <v>72</v>
      </c>
      <c r="C21" s="355">
        <v>66012001600</v>
      </c>
      <c r="D21" s="355">
        <v>2212</v>
      </c>
      <c r="E21" s="356">
        <v>6351</v>
      </c>
      <c r="F21" s="356">
        <v>12</v>
      </c>
      <c r="G21" s="357" t="s">
        <v>681</v>
      </c>
      <c r="H21" s="373"/>
      <c r="I21" s="371"/>
      <c r="J21" s="371"/>
      <c r="K21" s="359">
        <v>5500</v>
      </c>
      <c r="L21" s="359">
        <v>4675</v>
      </c>
      <c r="M21" s="359">
        <f t="shared" si="0"/>
        <v>825</v>
      </c>
      <c r="N21" s="360">
        <v>2017</v>
      </c>
      <c r="O21" s="361"/>
      <c r="P21" s="362">
        <f t="shared" si="1"/>
        <v>5500</v>
      </c>
      <c r="Q21" s="361">
        <v>4675</v>
      </c>
      <c r="R21" s="363">
        <v>825</v>
      </c>
      <c r="S21" s="363">
        <f t="shared" si="2"/>
        <v>0</v>
      </c>
      <c r="T21" s="390"/>
    </row>
    <row r="22" spans="1:20" ht="23.25">
      <c r="A22" s="498" t="s">
        <v>682</v>
      </c>
      <c r="B22" s="499"/>
      <c r="C22" s="499"/>
      <c r="D22" s="499"/>
      <c r="E22" s="499"/>
      <c r="F22" s="499"/>
      <c r="G22" s="499"/>
      <c r="H22" s="499"/>
      <c r="I22" s="499"/>
      <c r="J22" s="499"/>
      <c r="K22" s="499"/>
      <c r="L22" s="499"/>
      <c r="M22" s="499"/>
      <c r="N22" s="500"/>
      <c r="O22" s="374">
        <f>SUM(O7:O21)</f>
        <v>0</v>
      </c>
      <c r="P22" s="374">
        <f>SUM(P7:P21)</f>
        <v>264207</v>
      </c>
      <c r="Q22" s="374">
        <f>SUM(Q7:Q21)</f>
        <v>227485</v>
      </c>
      <c r="R22" s="374">
        <f>SUM(R7:R21)</f>
        <v>36722</v>
      </c>
      <c r="S22" s="16">
        <f>SUM(S7:S21)</f>
        <v>0</v>
      </c>
      <c r="T22" s="391"/>
    </row>
  </sheetData>
  <sheetProtection/>
  <mergeCells count="20">
    <mergeCell ref="P5:R5"/>
    <mergeCell ref="S5:S6"/>
    <mergeCell ref="A22:N22"/>
    <mergeCell ref="T5:T6"/>
    <mergeCell ref="A4:T4"/>
    <mergeCell ref="J5:J6"/>
    <mergeCell ref="K5:K6"/>
    <mergeCell ref="L5:L6"/>
    <mergeCell ref="M5:M6"/>
    <mergeCell ref="N5:N6"/>
    <mergeCell ref="O5:O6"/>
    <mergeCell ref="A5:A6"/>
    <mergeCell ref="B5:B6"/>
    <mergeCell ref="C5:C6"/>
    <mergeCell ref="D5:D6"/>
    <mergeCell ref="E5:E6"/>
    <mergeCell ref="F5:F6"/>
    <mergeCell ref="G5:G6"/>
    <mergeCell ref="H5:H6"/>
    <mergeCell ref="I5:I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3.xml><?xml version="1.0" encoding="utf-8"?>
<worksheet xmlns="http://schemas.openxmlformats.org/spreadsheetml/2006/main" xmlns:r="http://schemas.openxmlformats.org/officeDocument/2006/relationships">
  <sheetPr>
    <tabColor rgb="FF00B0F0"/>
    <outlinePr summaryBelow="0" summaryRight="0"/>
    <pageSetUpPr fitToPage="1"/>
  </sheetPr>
  <dimension ref="A1:T17"/>
  <sheetViews>
    <sheetView showGridLines="0" zoomScale="70" zoomScaleNormal="70" zoomScalePageLayoutView="0" workbookViewId="0" topLeftCell="A1">
      <pane ySplit="5" topLeftCell="A9" activePane="bottomLeft" state="frozen"/>
      <selection pane="topLeft" activeCell="U20" sqref="U20"/>
      <selection pane="bottomLeft" activeCell="U20" sqref="U20"/>
    </sheetView>
  </sheetViews>
  <sheetFormatPr defaultColWidth="9.140625" defaultRowHeight="12.75" outlineLevelCol="1"/>
  <cols>
    <col min="1" max="1" width="4.7109375" style="0" customWidth="1"/>
    <col min="2" max="2" width="5.7109375" style="0" customWidth="1" collapsed="1"/>
    <col min="3" max="3" width="17.7109375" style="0" hidden="1" customWidth="1" outlineLevel="1"/>
    <col min="4" max="6" width="7.00390625" style="0" hidden="1" customWidth="1" outlineLevel="1"/>
    <col min="7" max="7" width="34.421875" style="0" customWidth="1"/>
    <col min="8" max="8" width="38.140625" style="0" customWidth="1"/>
    <col min="9" max="9" width="62.00390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s>
  <sheetData>
    <row r="1" spans="1:20" ht="18">
      <c r="A1" s="161" t="s">
        <v>531</v>
      </c>
      <c r="B1" s="161"/>
      <c r="C1" s="161"/>
      <c r="D1" s="161"/>
      <c r="E1" s="161"/>
      <c r="F1" s="161"/>
      <c r="G1" s="161"/>
      <c r="H1" s="161"/>
      <c r="I1" s="161"/>
      <c r="J1" s="161"/>
      <c r="K1" s="161"/>
      <c r="L1" s="161"/>
      <c r="M1" s="161"/>
      <c r="N1" s="161"/>
      <c r="O1" s="161"/>
      <c r="P1" s="161"/>
      <c r="Q1" s="161"/>
      <c r="R1" s="161"/>
      <c r="S1" s="161"/>
      <c r="T1" s="188"/>
    </row>
    <row r="2" spans="1:20" ht="23.25">
      <c r="A2" s="386" t="s">
        <v>528</v>
      </c>
      <c r="B2" s="155"/>
      <c r="C2" s="155" t="s">
        <v>529</v>
      </c>
      <c r="D2" s="189"/>
      <c r="E2" s="189"/>
      <c r="F2" s="189"/>
      <c r="G2" s="387" t="s">
        <v>529</v>
      </c>
      <c r="H2" s="189"/>
      <c r="I2" s="158" t="s">
        <v>532</v>
      </c>
      <c r="J2" s="189"/>
      <c r="K2" s="189"/>
      <c r="L2" s="189"/>
      <c r="M2" s="189"/>
      <c r="N2" s="189"/>
      <c r="O2" s="189"/>
      <c r="P2" s="189"/>
      <c r="Q2" s="189"/>
      <c r="R2" s="189"/>
      <c r="S2" s="189"/>
      <c r="T2" s="188"/>
    </row>
    <row r="3" spans="1:20" ht="11.25" customHeight="1">
      <c r="A3" s="190"/>
      <c r="B3" s="190"/>
      <c r="C3" s="155" t="s">
        <v>530</v>
      </c>
      <c r="D3" s="191"/>
      <c r="E3" s="191"/>
      <c r="F3" s="191"/>
      <c r="G3" s="191"/>
      <c r="H3" s="191"/>
      <c r="I3" s="191"/>
      <c r="J3" s="191"/>
      <c r="K3" s="192"/>
      <c r="L3" s="191"/>
      <c r="M3" s="192"/>
      <c r="N3" s="191"/>
      <c r="O3" s="191"/>
      <c r="P3" s="191"/>
      <c r="Q3" s="191"/>
      <c r="R3" s="191"/>
      <c r="S3" s="193"/>
      <c r="T3" s="188"/>
    </row>
    <row r="4" spans="1:20" s="76" customFormat="1" ht="18" customHeight="1">
      <c r="A4" s="191"/>
      <c r="B4" s="191"/>
      <c r="C4" s="191"/>
      <c r="D4" s="191"/>
      <c r="E4" s="191"/>
      <c r="F4" s="191"/>
      <c r="G4" s="191"/>
      <c r="H4" s="191"/>
      <c r="I4" s="191"/>
      <c r="J4" s="191"/>
      <c r="K4" s="192"/>
      <c r="L4" s="191"/>
      <c r="M4" s="192"/>
      <c r="N4" s="191"/>
      <c r="O4" s="191"/>
      <c r="P4" s="191"/>
      <c r="Q4" s="191"/>
      <c r="R4" s="191"/>
      <c r="S4" s="194" t="s">
        <v>487</v>
      </c>
      <c r="T4" s="78"/>
    </row>
    <row r="5" spans="1:20" ht="1.5" customHeight="1" thickBot="1">
      <c r="A5" s="1"/>
      <c r="B5" s="1"/>
      <c r="C5" s="1"/>
      <c r="D5" s="1"/>
      <c r="E5" s="1"/>
      <c r="F5" s="1"/>
      <c r="G5" s="1"/>
      <c r="H5" s="1"/>
      <c r="I5" s="1"/>
      <c r="J5" s="1"/>
      <c r="K5" s="1"/>
      <c r="L5" s="1"/>
      <c r="M5" s="1"/>
      <c r="N5" s="1"/>
      <c r="O5" s="1"/>
      <c r="P5" s="1"/>
      <c r="Q5" s="1"/>
      <c r="R5" s="1"/>
      <c r="S5" s="1"/>
      <c r="T5" s="1"/>
    </row>
    <row r="6" spans="1:20" ht="113.25" customHeight="1" thickBot="1">
      <c r="A6" s="69" t="s">
        <v>510</v>
      </c>
      <c r="B6" s="20" t="s">
        <v>2</v>
      </c>
      <c r="C6" s="20" t="s">
        <v>421</v>
      </c>
      <c r="D6" s="20" t="s">
        <v>422</v>
      </c>
      <c r="E6" s="20" t="s">
        <v>423</v>
      </c>
      <c r="F6" s="20" t="s">
        <v>424</v>
      </c>
      <c r="G6" s="20" t="s">
        <v>3</v>
      </c>
      <c r="H6" s="20" t="s">
        <v>4</v>
      </c>
      <c r="I6" s="20" t="s">
        <v>5</v>
      </c>
      <c r="J6" s="20" t="s">
        <v>6</v>
      </c>
      <c r="K6" s="67" t="s">
        <v>7</v>
      </c>
      <c r="L6" s="20" t="s">
        <v>8</v>
      </c>
      <c r="M6" s="20" t="s">
        <v>9</v>
      </c>
      <c r="N6" s="20" t="s">
        <v>456</v>
      </c>
      <c r="O6" s="38" t="s">
        <v>838</v>
      </c>
      <c r="P6" s="20" t="s">
        <v>10</v>
      </c>
      <c r="Q6" s="20" t="s">
        <v>11</v>
      </c>
      <c r="R6" s="20" t="s">
        <v>12</v>
      </c>
      <c r="S6" s="443" t="s">
        <v>13</v>
      </c>
      <c r="T6" s="293" t="s">
        <v>14</v>
      </c>
    </row>
    <row r="7" spans="1:20" s="76" customFormat="1" ht="25.5" customHeight="1" thickBot="1">
      <c r="A7" s="77" t="s">
        <v>728</v>
      </c>
      <c r="B7" s="81"/>
      <c r="C7" s="81"/>
      <c r="D7" s="81"/>
      <c r="E7" s="81"/>
      <c r="F7" s="81"/>
      <c r="G7" s="81"/>
      <c r="H7" s="81"/>
      <c r="I7" s="81"/>
      <c r="J7" s="81"/>
      <c r="K7" s="81"/>
      <c r="L7" s="81"/>
      <c r="M7" s="81"/>
      <c r="N7" s="81"/>
      <c r="O7" s="81"/>
      <c r="P7" s="81"/>
      <c r="Q7" s="81"/>
      <c r="R7" s="81"/>
      <c r="S7" s="152"/>
      <c r="T7" s="378"/>
    </row>
    <row r="8" spans="1:20" s="262" customFormat="1" ht="94.5" customHeight="1">
      <c r="A8" s="255">
        <v>1</v>
      </c>
      <c r="B8" s="302" t="s">
        <v>72</v>
      </c>
      <c r="C8" s="302"/>
      <c r="D8" s="302"/>
      <c r="E8" s="302"/>
      <c r="F8" s="302"/>
      <c r="G8" s="275" t="s">
        <v>630</v>
      </c>
      <c r="H8" s="275" t="s">
        <v>631</v>
      </c>
      <c r="I8" s="275" t="s">
        <v>632</v>
      </c>
      <c r="J8" s="302" t="s">
        <v>633</v>
      </c>
      <c r="K8" s="302" t="s">
        <v>18</v>
      </c>
      <c r="L8" s="303">
        <v>1900</v>
      </c>
      <c r="M8" s="327" t="s">
        <v>511</v>
      </c>
      <c r="N8" s="327">
        <v>0</v>
      </c>
      <c r="O8" s="375">
        <v>1800</v>
      </c>
      <c r="P8" s="303">
        <v>0</v>
      </c>
      <c r="Q8" s="303">
        <v>0</v>
      </c>
      <c r="R8" s="303">
        <v>1800</v>
      </c>
      <c r="S8" s="444">
        <v>0</v>
      </c>
      <c r="T8" s="310" t="s">
        <v>634</v>
      </c>
    </row>
    <row r="9" spans="1:20" s="262" customFormat="1" ht="79.5" customHeight="1">
      <c r="A9" s="255">
        <v>2</v>
      </c>
      <c r="B9" s="302"/>
      <c r="C9" s="302"/>
      <c r="D9" s="302"/>
      <c r="E9" s="302"/>
      <c r="F9" s="302"/>
      <c r="G9" s="275" t="s">
        <v>28</v>
      </c>
      <c r="H9" s="275" t="s">
        <v>583</v>
      </c>
      <c r="I9" s="256" t="s">
        <v>584</v>
      </c>
      <c r="J9" s="376" t="s">
        <v>17</v>
      </c>
      <c r="K9" s="302" t="s">
        <v>18</v>
      </c>
      <c r="L9" s="303">
        <v>1100</v>
      </c>
      <c r="M9" s="327" t="s">
        <v>585</v>
      </c>
      <c r="N9" s="327">
        <v>550</v>
      </c>
      <c r="O9" s="377">
        <v>550</v>
      </c>
      <c r="P9" s="303">
        <v>0</v>
      </c>
      <c r="Q9" s="303">
        <v>0</v>
      </c>
      <c r="R9" s="303">
        <v>550</v>
      </c>
      <c r="S9" s="444">
        <v>0</v>
      </c>
      <c r="T9" s="310" t="s">
        <v>592</v>
      </c>
    </row>
    <row r="10" spans="1:20" s="262" customFormat="1" ht="87.75" customHeight="1">
      <c r="A10" s="255">
        <v>3</v>
      </c>
      <c r="B10" s="302"/>
      <c r="C10" s="302"/>
      <c r="D10" s="302"/>
      <c r="E10" s="302"/>
      <c r="F10" s="302"/>
      <c r="G10" s="275" t="s">
        <v>28</v>
      </c>
      <c r="H10" s="275" t="s">
        <v>586</v>
      </c>
      <c r="I10" s="256" t="s">
        <v>587</v>
      </c>
      <c r="J10" s="257" t="s">
        <v>17</v>
      </c>
      <c r="K10" s="302" t="s">
        <v>18</v>
      </c>
      <c r="L10" s="303">
        <v>750</v>
      </c>
      <c r="M10" s="327">
        <v>2017</v>
      </c>
      <c r="N10" s="327">
        <v>0</v>
      </c>
      <c r="O10" s="306">
        <v>750</v>
      </c>
      <c r="P10" s="303">
        <v>0</v>
      </c>
      <c r="Q10" s="303">
        <v>0</v>
      </c>
      <c r="R10" s="303">
        <v>750</v>
      </c>
      <c r="S10" s="444">
        <v>0</v>
      </c>
      <c r="T10" s="310" t="s">
        <v>593</v>
      </c>
    </row>
    <row r="11" spans="1:20" s="19" customFormat="1" ht="96" customHeight="1">
      <c r="A11" s="255">
        <v>4</v>
      </c>
      <c r="B11" s="24" t="s">
        <v>20</v>
      </c>
      <c r="C11" s="24"/>
      <c r="D11" s="24">
        <v>3315</v>
      </c>
      <c r="E11" s="24">
        <v>5171</v>
      </c>
      <c r="F11" s="24">
        <v>13</v>
      </c>
      <c r="G11" s="25" t="s">
        <v>21</v>
      </c>
      <c r="H11" s="25" t="s">
        <v>48</v>
      </c>
      <c r="I11" s="25" t="s">
        <v>49</v>
      </c>
      <c r="J11" s="24" t="s">
        <v>17</v>
      </c>
      <c r="K11" s="24" t="s">
        <v>18</v>
      </c>
      <c r="L11" s="30">
        <v>1000</v>
      </c>
      <c r="M11" s="27">
        <v>2017</v>
      </c>
      <c r="N11" s="27">
        <v>0</v>
      </c>
      <c r="O11" s="37">
        <f>SUM(P11:S11)</f>
        <v>1000</v>
      </c>
      <c r="P11" s="303">
        <v>0</v>
      </c>
      <c r="Q11" s="303">
        <v>0</v>
      </c>
      <c r="R11" s="30">
        <v>1000</v>
      </c>
      <c r="S11" s="444">
        <v>0</v>
      </c>
      <c r="T11" s="325" t="s">
        <v>555</v>
      </c>
    </row>
    <row r="12" spans="1:20" s="19" customFormat="1" ht="96" customHeight="1">
      <c r="A12" s="255">
        <v>5</v>
      </c>
      <c r="B12" s="99" t="s">
        <v>27</v>
      </c>
      <c r="C12" s="99"/>
      <c r="D12" s="99">
        <v>3315</v>
      </c>
      <c r="E12" s="99">
        <v>6121</v>
      </c>
      <c r="F12" s="99">
        <v>13</v>
      </c>
      <c r="G12" s="100" t="s">
        <v>28</v>
      </c>
      <c r="H12" s="100" t="s">
        <v>54</v>
      </c>
      <c r="I12" s="100" t="s">
        <v>55</v>
      </c>
      <c r="J12" s="99" t="s">
        <v>26</v>
      </c>
      <c r="K12" s="99" t="s">
        <v>18</v>
      </c>
      <c r="L12" s="41">
        <v>1000</v>
      </c>
      <c r="M12" s="31">
        <v>2017</v>
      </c>
      <c r="N12" s="31">
        <v>0</v>
      </c>
      <c r="O12" s="40">
        <v>1000</v>
      </c>
      <c r="P12" s="303">
        <v>0</v>
      </c>
      <c r="Q12" s="303">
        <v>0</v>
      </c>
      <c r="R12" s="41">
        <v>1000</v>
      </c>
      <c r="S12" s="444">
        <v>0</v>
      </c>
      <c r="T12" s="325" t="s">
        <v>556</v>
      </c>
    </row>
    <row r="13" spans="1:20" s="19" customFormat="1" ht="183.75" customHeight="1">
      <c r="A13" s="255">
        <v>6</v>
      </c>
      <c r="B13" s="283" t="s">
        <v>15</v>
      </c>
      <c r="C13" s="283"/>
      <c r="D13" s="284">
        <v>3315</v>
      </c>
      <c r="E13" s="284">
        <v>6121</v>
      </c>
      <c r="F13" s="284">
        <v>13</v>
      </c>
      <c r="G13" s="285" t="s">
        <v>16</v>
      </c>
      <c r="H13" s="286" t="s">
        <v>53</v>
      </c>
      <c r="I13" s="287" t="s">
        <v>830</v>
      </c>
      <c r="J13" s="99" t="s">
        <v>26</v>
      </c>
      <c r="K13" s="284" t="s">
        <v>18</v>
      </c>
      <c r="L13" s="288">
        <v>12000</v>
      </c>
      <c r="M13" s="289">
        <v>2017</v>
      </c>
      <c r="N13" s="289">
        <v>0</v>
      </c>
      <c r="O13" s="288">
        <f>SUM(P13:S13)</f>
        <v>550</v>
      </c>
      <c r="P13" s="303">
        <v>0</v>
      </c>
      <c r="Q13" s="303">
        <v>0</v>
      </c>
      <c r="R13" s="397">
        <v>550</v>
      </c>
      <c r="S13" s="444">
        <v>0</v>
      </c>
      <c r="T13" s="379" t="s">
        <v>764</v>
      </c>
    </row>
    <row r="14" spans="1:20" s="19" customFormat="1" ht="183.75" customHeight="1">
      <c r="A14" s="255">
        <v>7</v>
      </c>
      <c r="B14" s="283"/>
      <c r="C14" s="283"/>
      <c r="D14" s="284"/>
      <c r="E14" s="284"/>
      <c r="F14" s="284"/>
      <c r="G14" s="285" t="s">
        <v>630</v>
      </c>
      <c r="H14" s="290" t="s">
        <v>765</v>
      </c>
      <c r="I14" s="290" t="s">
        <v>766</v>
      </c>
      <c r="J14" s="283" t="s">
        <v>26</v>
      </c>
      <c r="K14" s="284" t="s">
        <v>18</v>
      </c>
      <c r="L14" s="288"/>
      <c r="M14" s="289">
        <v>2017</v>
      </c>
      <c r="N14" s="289">
        <v>0</v>
      </c>
      <c r="O14" s="288">
        <v>600</v>
      </c>
      <c r="P14" s="303">
        <v>0</v>
      </c>
      <c r="Q14" s="303">
        <v>0</v>
      </c>
      <c r="R14" s="397">
        <v>600</v>
      </c>
      <c r="S14" s="444">
        <v>0</v>
      </c>
      <c r="T14" s="379" t="s">
        <v>644</v>
      </c>
    </row>
    <row r="15" spans="1:20" s="19" customFormat="1" ht="96" customHeight="1">
      <c r="A15" s="255">
        <v>8</v>
      </c>
      <c r="B15" s="283" t="s">
        <v>27</v>
      </c>
      <c r="C15" s="283"/>
      <c r="D15" s="283">
        <v>3314</v>
      </c>
      <c r="E15" s="283">
        <v>5171</v>
      </c>
      <c r="F15" s="283">
        <v>13</v>
      </c>
      <c r="G15" s="290" t="s">
        <v>50</v>
      </c>
      <c r="H15" s="290" t="s">
        <v>51</v>
      </c>
      <c r="I15" s="290" t="s">
        <v>52</v>
      </c>
      <c r="J15" s="283" t="s">
        <v>17</v>
      </c>
      <c r="K15" s="283" t="s">
        <v>18</v>
      </c>
      <c r="L15" s="291">
        <v>1000</v>
      </c>
      <c r="M15" s="292">
        <v>2017</v>
      </c>
      <c r="N15" s="292">
        <v>0</v>
      </c>
      <c r="O15" s="291">
        <f>SUM(P15:S15)</f>
        <v>1000</v>
      </c>
      <c r="P15" s="303">
        <v>0</v>
      </c>
      <c r="Q15" s="303">
        <v>0</v>
      </c>
      <c r="R15" s="291">
        <v>1000</v>
      </c>
      <c r="S15" s="444">
        <v>0</v>
      </c>
      <c r="T15" s="325"/>
    </row>
    <row r="16" spans="1:20" s="19" customFormat="1" ht="96" customHeight="1">
      <c r="A16" s="255">
        <v>9</v>
      </c>
      <c r="B16" s="283" t="s">
        <v>27</v>
      </c>
      <c r="C16" s="283"/>
      <c r="D16" s="283">
        <v>3314</v>
      </c>
      <c r="E16" s="283">
        <v>5171</v>
      </c>
      <c r="F16" s="283">
        <v>13</v>
      </c>
      <c r="G16" s="100" t="s">
        <v>28</v>
      </c>
      <c r="H16" s="290" t="s">
        <v>836</v>
      </c>
      <c r="I16" s="290" t="s">
        <v>837</v>
      </c>
      <c r="J16" s="283" t="s">
        <v>17</v>
      </c>
      <c r="K16" s="283" t="s">
        <v>18</v>
      </c>
      <c r="L16" s="291">
        <v>300</v>
      </c>
      <c r="M16" s="292" t="s">
        <v>511</v>
      </c>
      <c r="N16" s="292">
        <v>0</v>
      </c>
      <c r="O16" s="291">
        <f>SUM(P16:S16)</f>
        <v>100</v>
      </c>
      <c r="P16" s="303">
        <v>0</v>
      </c>
      <c r="Q16" s="303">
        <v>0</v>
      </c>
      <c r="R16" s="291">
        <v>100</v>
      </c>
      <c r="S16" s="444">
        <v>0</v>
      </c>
      <c r="T16" s="325" t="s">
        <v>644</v>
      </c>
    </row>
    <row r="17" spans="1:20" s="76" customFormat="1" ht="23.25">
      <c r="A17" s="95" t="s">
        <v>478</v>
      </c>
      <c r="B17" s="96"/>
      <c r="C17" s="96"/>
      <c r="D17" s="96"/>
      <c r="E17" s="96"/>
      <c r="F17" s="96"/>
      <c r="G17" s="96"/>
      <c r="H17" s="96"/>
      <c r="I17" s="96"/>
      <c r="J17" s="96"/>
      <c r="K17" s="96"/>
      <c r="L17" s="101">
        <f>SUM(L8:L16)</f>
        <v>19050</v>
      </c>
      <c r="M17" s="101"/>
      <c r="N17" s="101">
        <f aca="true" t="shared" si="0" ref="N17:S17">SUM(N8:N16)</f>
        <v>550</v>
      </c>
      <c r="O17" s="101">
        <f>SUM(O8:O16)</f>
        <v>7350</v>
      </c>
      <c r="P17" s="101">
        <f t="shared" si="0"/>
        <v>0</v>
      </c>
      <c r="Q17" s="101">
        <f t="shared" si="0"/>
        <v>0</v>
      </c>
      <c r="R17" s="101">
        <f>SUM(R8:R16)</f>
        <v>7350</v>
      </c>
      <c r="S17" s="101">
        <f t="shared" si="0"/>
        <v>0</v>
      </c>
      <c r="T17" s="97"/>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scale="50" r:id="rId1"/>
  <headerFooter alignWithMargins="0">
    <oddFooter>&amp;LZastupitelstvo Olomouckého kraje 27. 2. 2017 
43. - Rozpočet Olomouckého kraje 2017 – nové investice
Příloha č. 2: Nové investiční akce na rok 2017 hrazené z rozpočtu Olomouckého kraje&amp;RStrana &amp;P (celkem 45)</oddFooter>
  </headerFooter>
</worksheet>
</file>

<file path=xl/worksheets/sheet14.xml><?xml version="1.0" encoding="utf-8"?>
<worksheet xmlns="http://schemas.openxmlformats.org/spreadsheetml/2006/main" xmlns:r="http://schemas.openxmlformats.org/officeDocument/2006/relationships">
  <sheetPr>
    <tabColor rgb="FF00B0F0"/>
    <outlinePr summaryBelow="0" summaryRight="0"/>
    <pageSetUpPr fitToPage="1"/>
  </sheetPr>
  <dimension ref="A1:U14"/>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27.8515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0" customWidth="1"/>
    <col min="16" max="17" width="11.7109375" style="0" customWidth="1"/>
    <col min="18" max="18" width="13.7109375" style="0" customWidth="1"/>
    <col min="19" max="19" width="14.421875" style="0" customWidth="1"/>
    <col min="20" max="20" width="28.7109375" style="0" hidden="1" customWidth="1"/>
  </cols>
  <sheetData>
    <row r="1" spans="1:20" s="188" customFormat="1" ht="18">
      <c r="A1" s="471" t="s">
        <v>533</v>
      </c>
      <c r="B1" s="471"/>
      <c r="C1" s="471"/>
      <c r="D1" s="471"/>
      <c r="E1" s="471"/>
      <c r="F1" s="471"/>
      <c r="G1" s="471"/>
      <c r="H1" s="471"/>
      <c r="I1" s="471"/>
      <c r="J1" s="471"/>
      <c r="K1" s="471"/>
      <c r="L1" s="471"/>
      <c r="M1" s="471"/>
      <c r="N1" s="471"/>
      <c r="O1" s="471"/>
      <c r="P1" s="471"/>
      <c r="Q1" s="471"/>
      <c r="R1" s="471"/>
      <c r="S1" s="471"/>
      <c r="T1" s="471"/>
    </row>
    <row r="2" spans="1:20" s="188" customFormat="1" ht="18.75" customHeight="1">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s="188" customFormat="1" ht="18" customHeight="1">
      <c r="A3" s="154"/>
      <c r="B3" s="156"/>
      <c r="C3" s="155" t="s">
        <v>530</v>
      </c>
      <c r="D3" s="156"/>
      <c r="E3" s="156"/>
      <c r="F3" s="156"/>
      <c r="G3" s="156"/>
      <c r="H3" s="157"/>
      <c r="I3" s="157"/>
      <c r="J3" s="157"/>
      <c r="K3" s="157"/>
      <c r="L3" s="157"/>
      <c r="M3" s="157"/>
      <c r="N3" s="157"/>
      <c r="O3" s="157"/>
      <c r="P3" s="157"/>
      <c r="Q3" s="157"/>
      <c r="R3" s="157"/>
      <c r="S3" s="157"/>
      <c r="T3" s="157"/>
    </row>
    <row r="4" spans="1:20" s="214" customFormat="1" ht="17.25" customHeight="1">
      <c r="A4" s="159"/>
      <c r="B4" s="159"/>
      <c r="C4" s="159"/>
      <c r="D4" s="159"/>
      <c r="E4" s="159"/>
      <c r="F4" s="159"/>
      <c r="G4" s="159"/>
      <c r="H4" s="159"/>
      <c r="I4" s="159"/>
      <c r="J4" s="159"/>
      <c r="K4" s="159"/>
      <c r="L4" s="159"/>
      <c r="M4" s="159"/>
      <c r="N4" s="159"/>
      <c r="O4" s="159"/>
      <c r="P4" s="159"/>
      <c r="Q4" s="159"/>
      <c r="R4" s="159"/>
      <c r="S4" s="160" t="s">
        <v>487</v>
      </c>
      <c r="T4" s="159"/>
    </row>
    <row r="5" spans="1:20" ht="1.5" customHeight="1" thickBot="1">
      <c r="A5" s="1"/>
      <c r="B5" s="1"/>
      <c r="C5" s="1"/>
      <c r="D5" s="1"/>
      <c r="E5" s="1"/>
      <c r="F5" s="1"/>
      <c r="G5" s="1"/>
      <c r="H5" s="1"/>
      <c r="I5" s="1"/>
      <c r="J5" s="1"/>
      <c r="K5" s="1"/>
      <c r="L5" s="1"/>
      <c r="M5" s="1"/>
      <c r="N5" s="1"/>
      <c r="O5" s="1"/>
      <c r="P5" s="1"/>
      <c r="Q5" s="1"/>
      <c r="R5" s="1"/>
      <c r="S5" s="1"/>
      <c r="T5" s="1"/>
    </row>
    <row r="6" spans="1:20" ht="113.25" customHeight="1" thickBot="1">
      <c r="A6" s="69" t="s">
        <v>510</v>
      </c>
      <c r="B6" s="20" t="s">
        <v>2</v>
      </c>
      <c r="C6" s="20" t="s">
        <v>421</v>
      </c>
      <c r="D6" s="20" t="s">
        <v>422</v>
      </c>
      <c r="E6" s="20" t="s">
        <v>423</v>
      </c>
      <c r="F6" s="20" t="s">
        <v>424</v>
      </c>
      <c r="G6" s="20" t="s">
        <v>3</v>
      </c>
      <c r="H6" s="20" t="s">
        <v>4</v>
      </c>
      <c r="I6" s="20" t="s">
        <v>5</v>
      </c>
      <c r="J6" s="20" t="s">
        <v>6</v>
      </c>
      <c r="K6" s="67" t="s">
        <v>7</v>
      </c>
      <c r="L6" s="20" t="s">
        <v>8</v>
      </c>
      <c r="M6" s="20" t="s">
        <v>9</v>
      </c>
      <c r="N6" s="20" t="s">
        <v>456</v>
      </c>
      <c r="O6" s="38" t="s">
        <v>838</v>
      </c>
      <c r="P6" s="20" t="s">
        <v>10</v>
      </c>
      <c r="Q6" s="20" t="s">
        <v>11</v>
      </c>
      <c r="R6" s="20" t="s">
        <v>12</v>
      </c>
      <c r="S6" s="20" t="s">
        <v>13</v>
      </c>
      <c r="T6" s="20" t="s">
        <v>14</v>
      </c>
    </row>
    <row r="7" spans="1:21" s="76" customFormat="1" ht="24" customHeight="1" thickBot="1">
      <c r="A7" s="466" t="s">
        <v>729</v>
      </c>
      <c r="B7" s="467"/>
      <c r="C7" s="467"/>
      <c r="D7" s="467"/>
      <c r="E7" s="467"/>
      <c r="F7" s="467"/>
      <c r="G7" s="467"/>
      <c r="H7" s="467"/>
      <c r="I7" s="467"/>
      <c r="J7" s="467"/>
      <c r="K7" s="467"/>
      <c r="L7" s="467"/>
      <c r="M7" s="467"/>
      <c r="N7" s="467"/>
      <c r="O7" s="467"/>
      <c r="P7" s="467"/>
      <c r="Q7" s="467"/>
      <c r="R7" s="467"/>
      <c r="S7" s="467"/>
      <c r="T7" s="467"/>
      <c r="U7" s="153"/>
    </row>
    <row r="8" spans="1:20" s="19" customFormat="1" ht="45">
      <c r="A8" s="23">
        <v>1</v>
      </c>
      <c r="B8" s="24" t="s">
        <v>20</v>
      </c>
      <c r="C8" s="24">
        <v>33013001606</v>
      </c>
      <c r="D8" s="24">
        <v>3315</v>
      </c>
      <c r="E8" s="24">
        <v>5331</v>
      </c>
      <c r="F8" s="24">
        <v>13</v>
      </c>
      <c r="G8" s="25" t="s">
        <v>21</v>
      </c>
      <c r="H8" s="25" t="s">
        <v>22</v>
      </c>
      <c r="I8" s="25" t="s">
        <v>23</v>
      </c>
      <c r="J8" s="24" t="s">
        <v>17</v>
      </c>
      <c r="K8" s="25" t="s">
        <v>18</v>
      </c>
      <c r="L8" s="30">
        <f>O8</f>
        <v>220</v>
      </c>
      <c r="M8" s="27">
        <v>2017</v>
      </c>
      <c r="N8" s="27">
        <v>0</v>
      </c>
      <c r="O8" s="30">
        <v>220</v>
      </c>
      <c r="P8" s="30">
        <v>0</v>
      </c>
      <c r="Q8" s="30">
        <v>0</v>
      </c>
      <c r="R8" s="30">
        <v>220</v>
      </c>
      <c r="S8" s="30">
        <v>0</v>
      </c>
      <c r="T8" s="28"/>
    </row>
    <row r="9" spans="1:20" s="19" customFormat="1" ht="79.5" customHeight="1">
      <c r="A9" s="23">
        <v>2</v>
      </c>
      <c r="B9" s="24" t="s">
        <v>20</v>
      </c>
      <c r="C9" s="24">
        <v>66013001606</v>
      </c>
      <c r="D9" s="24">
        <v>3315</v>
      </c>
      <c r="E9" s="24">
        <v>6351</v>
      </c>
      <c r="F9" s="24">
        <v>13</v>
      </c>
      <c r="G9" s="25" t="s">
        <v>21</v>
      </c>
      <c r="H9" s="25" t="s">
        <v>24</v>
      </c>
      <c r="I9" s="25" t="s">
        <v>25</v>
      </c>
      <c r="J9" s="24" t="s">
        <v>26</v>
      </c>
      <c r="K9" s="25" t="s">
        <v>18</v>
      </c>
      <c r="L9" s="30">
        <f>O9</f>
        <v>150</v>
      </c>
      <c r="M9" s="27">
        <v>2017</v>
      </c>
      <c r="N9" s="27">
        <v>0</v>
      </c>
      <c r="O9" s="30">
        <v>150</v>
      </c>
      <c r="P9" s="30">
        <v>0</v>
      </c>
      <c r="Q9" s="30">
        <v>0</v>
      </c>
      <c r="R9" s="30">
        <v>150</v>
      </c>
      <c r="S9" s="30">
        <v>0</v>
      </c>
      <c r="T9" s="28"/>
    </row>
    <row r="10" spans="1:20" s="19" customFormat="1" ht="80.25" customHeight="1">
      <c r="A10" s="337">
        <v>3</v>
      </c>
      <c r="B10" s="108" t="s">
        <v>38</v>
      </c>
      <c r="C10" s="108"/>
      <c r="D10" s="108"/>
      <c r="E10" s="108"/>
      <c r="F10" s="108"/>
      <c r="G10" s="109" t="s">
        <v>683</v>
      </c>
      <c r="H10" s="109" t="s">
        <v>684</v>
      </c>
      <c r="I10" s="109" t="s">
        <v>686</v>
      </c>
      <c r="J10" s="108" t="s">
        <v>685</v>
      </c>
      <c r="K10" s="109" t="s">
        <v>18</v>
      </c>
      <c r="L10" s="110">
        <v>200</v>
      </c>
      <c r="M10" s="111">
        <v>2017</v>
      </c>
      <c r="N10" s="27">
        <v>0</v>
      </c>
      <c r="O10" s="110">
        <v>200</v>
      </c>
      <c r="P10" s="110">
        <v>0</v>
      </c>
      <c r="Q10" s="110">
        <v>0</v>
      </c>
      <c r="R10" s="110">
        <v>200</v>
      </c>
      <c r="S10" s="30">
        <v>0</v>
      </c>
      <c r="T10" s="112"/>
    </row>
    <row r="11" spans="1:20" s="19" customFormat="1" ht="80.25" customHeight="1">
      <c r="A11" s="337">
        <v>4</v>
      </c>
      <c r="B11" s="108" t="s">
        <v>27</v>
      </c>
      <c r="C11" s="108">
        <v>66013001602</v>
      </c>
      <c r="D11" s="108">
        <v>3315</v>
      </c>
      <c r="E11" s="108">
        <v>6351</v>
      </c>
      <c r="F11" s="108">
        <v>13</v>
      </c>
      <c r="G11" s="109" t="s">
        <v>28</v>
      </c>
      <c r="H11" s="109" t="s">
        <v>767</v>
      </c>
      <c r="I11" s="109" t="s">
        <v>768</v>
      </c>
      <c r="J11" s="108" t="s">
        <v>26</v>
      </c>
      <c r="K11" s="109"/>
      <c r="L11" s="110">
        <v>490</v>
      </c>
      <c r="M11" s="111">
        <v>2017</v>
      </c>
      <c r="N11" s="27">
        <v>0</v>
      </c>
      <c r="O11" s="110">
        <v>490</v>
      </c>
      <c r="P11" s="110">
        <v>0</v>
      </c>
      <c r="Q11" s="110">
        <v>0</v>
      </c>
      <c r="R11" s="110">
        <v>490</v>
      </c>
      <c r="S11" s="110">
        <v>0</v>
      </c>
      <c r="T11" s="112"/>
    </row>
    <row r="12" spans="1:20" s="76" customFormat="1" ht="23.25">
      <c r="A12" s="130" t="s">
        <v>482</v>
      </c>
      <c r="B12" s="131"/>
      <c r="C12" s="131"/>
      <c r="D12" s="131"/>
      <c r="E12" s="131"/>
      <c r="F12" s="131"/>
      <c r="G12" s="131"/>
      <c r="H12" s="131"/>
      <c r="I12" s="131"/>
      <c r="J12" s="131"/>
      <c r="K12" s="131"/>
      <c r="L12" s="215">
        <f>SUM(L8:L11)</f>
        <v>1060</v>
      </c>
      <c r="M12" s="215"/>
      <c r="N12" s="215">
        <f aca="true" t="shared" si="0" ref="N12:S12">SUM(N8:N11)</f>
        <v>0</v>
      </c>
      <c r="O12" s="215">
        <f t="shared" si="0"/>
        <v>1060</v>
      </c>
      <c r="P12" s="215">
        <f t="shared" si="0"/>
        <v>0</v>
      </c>
      <c r="Q12" s="215">
        <f t="shared" si="0"/>
        <v>0</v>
      </c>
      <c r="R12" s="215">
        <f t="shared" si="0"/>
        <v>1060</v>
      </c>
      <c r="S12" s="215">
        <f t="shared" si="0"/>
        <v>0</v>
      </c>
      <c r="T12" s="97"/>
    </row>
    <row r="13" ht="12.75">
      <c r="U13" s="294"/>
    </row>
    <row r="14" ht="12.75">
      <c r="U14" s="294"/>
    </row>
  </sheetData>
  <sheetProtection/>
  <mergeCells count="2">
    <mergeCell ref="A7:T7"/>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5.xml><?xml version="1.0" encoding="utf-8"?>
<worksheet xmlns="http://schemas.openxmlformats.org/spreadsheetml/2006/main" xmlns:r="http://schemas.openxmlformats.org/officeDocument/2006/relationships">
  <sheetPr>
    <tabColor rgb="FF00B0F0"/>
    <outlinePr summaryBelow="0" summaryRight="0"/>
    <pageSetUpPr fitToPage="1"/>
  </sheetPr>
  <dimension ref="A1:T14"/>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32.140625" style="0" customWidth="1"/>
    <col min="9" max="9" width="61.42187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30.8515625" style="0" hidden="1"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3.25">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s="102" customFormat="1" ht="18" customHeight="1">
      <c r="A3" s="154"/>
      <c r="B3" s="156"/>
      <c r="C3" s="155" t="s">
        <v>530</v>
      </c>
      <c r="D3" s="156"/>
      <c r="E3" s="156"/>
      <c r="F3" s="156"/>
      <c r="G3" s="156"/>
      <c r="H3" s="157"/>
      <c r="I3" s="157"/>
      <c r="J3" s="157"/>
      <c r="K3" s="157"/>
      <c r="L3" s="157"/>
      <c r="M3" s="157"/>
      <c r="N3" s="157"/>
      <c r="O3" s="157"/>
      <c r="P3" s="157"/>
      <c r="Q3" s="157"/>
      <c r="R3" s="157"/>
      <c r="S3" s="157"/>
      <c r="T3" s="157"/>
    </row>
    <row r="4" spans="1:20" ht="16.5" thickBot="1">
      <c r="A4" s="159"/>
      <c r="B4" s="159"/>
      <c r="C4" s="159"/>
      <c r="D4" s="159"/>
      <c r="E4" s="159"/>
      <c r="F4" s="159"/>
      <c r="G4" s="159"/>
      <c r="H4" s="159"/>
      <c r="I4" s="159"/>
      <c r="J4" s="159"/>
      <c r="K4" s="159"/>
      <c r="L4" s="159"/>
      <c r="M4" s="159"/>
      <c r="N4" s="159"/>
      <c r="O4" s="159"/>
      <c r="P4" s="159"/>
      <c r="Q4" s="159"/>
      <c r="R4" s="159"/>
      <c r="S4" s="160" t="s">
        <v>487</v>
      </c>
      <c r="T4" s="159"/>
    </row>
    <row r="5" spans="1:20" ht="113.25"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443" t="s">
        <v>13</v>
      </c>
      <c r="T5" s="446" t="s">
        <v>14</v>
      </c>
    </row>
    <row r="6" spans="1:20" s="76" customFormat="1" ht="27.75" customHeight="1" thickBot="1">
      <c r="A6" s="77" t="s">
        <v>730</v>
      </c>
      <c r="B6" s="81"/>
      <c r="C6" s="81"/>
      <c r="D6" s="81"/>
      <c r="E6" s="81"/>
      <c r="F6" s="81"/>
      <c r="G6" s="81"/>
      <c r="H6" s="81"/>
      <c r="I6" s="81"/>
      <c r="J6" s="81"/>
      <c r="K6" s="81"/>
      <c r="L6" s="81"/>
      <c r="M6" s="81"/>
      <c r="N6" s="81"/>
      <c r="O6" s="81"/>
      <c r="P6" s="81"/>
      <c r="Q6" s="81"/>
      <c r="R6" s="81"/>
      <c r="S6" s="152"/>
      <c r="T6" s="380"/>
    </row>
    <row r="7" spans="1:20" s="19" customFormat="1" ht="90">
      <c r="A7" s="98">
        <v>1</v>
      </c>
      <c r="B7" s="99" t="s">
        <v>15</v>
      </c>
      <c r="C7" s="99">
        <v>66013001603</v>
      </c>
      <c r="D7" s="99">
        <v>3315</v>
      </c>
      <c r="E7" s="99">
        <v>6351</v>
      </c>
      <c r="F7" s="99">
        <v>13</v>
      </c>
      <c r="G7" s="100" t="s">
        <v>16</v>
      </c>
      <c r="H7" s="100" t="s">
        <v>34</v>
      </c>
      <c r="I7" s="100" t="s">
        <v>35</v>
      </c>
      <c r="J7" s="99" t="s">
        <v>26</v>
      </c>
      <c r="K7" s="100" t="s">
        <v>18</v>
      </c>
      <c r="L7" s="250">
        <f>O7</f>
        <v>47</v>
      </c>
      <c r="M7" s="31">
        <v>2017</v>
      </c>
      <c r="N7" s="41">
        <v>0</v>
      </c>
      <c r="O7" s="41">
        <v>47</v>
      </c>
      <c r="P7" s="41">
        <v>0</v>
      </c>
      <c r="Q7" s="41">
        <v>0</v>
      </c>
      <c r="R7" s="41">
        <v>47</v>
      </c>
      <c r="S7" s="445">
        <v>0</v>
      </c>
      <c r="T7" s="438" t="s">
        <v>635</v>
      </c>
    </row>
    <row r="8" spans="1:20" s="19" customFormat="1" ht="75">
      <c r="A8" s="23">
        <v>2</v>
      </c>
      <c r="B8" s="24" t="s">
        <v>15</v>
      </c>
      <c r="C8" s="24">
        <v>66013001603</v>
      </c>
      <c r="D8" s="24">
        <v>3315</v>
      </c>
      <c r="E8" s="24">
        <v>6351</v>
      </c>
      <c r="F8" s="24">
        <v>13</v>
      </c>
      <c r="G8" s="25" t="s">
        <v>16</v>
      </c>
      <c r="H8" s="25" t="s">
        <v>29</v>
      </c>
      <c r="I8" s="25" t="s">
        <v>30</v>
      </c>
      <c r="J8" s="24" t="s">
        <v>26</v>
      </c>
      <c r="K8" s="25" t="s">
        <v>18</v>
      </c>
      <c r="L8" s="26">
        <f>O8</f>
        <v>44</v>
      </c>
      <c r="M8" s="27">
        <v>2017</v>
      </c>
      <c r="N8" s="27">
        <v>0</v>
      </c>
      <c r="O8" s="71">
        <v>44</v>
      </c>
      <c r="P8" s="71">
        <v>0</v>
      </c>
      <c r="Q8" s="27">
        <v>0</v>
      </c>
      <c r="R8" s="30">
        <v>44</v>
      </c>
      <c r="S8" s="440">
        <v>0</v>
      </c>
      <c r="T8" s="438" t="s">
        <v>635</v>
      </c>
    </row>
    <row r="9" spans="1:20" s="19" customFormat="1" ht="60">
      <c r="A9" s="23">
        <v>3</v>
      </c>
      <c r="B9" s="24" t="s">
        <v>15</v>
      </c>
      <c r="C9" s="24">
        <v>66013001603</v>
      </c>
      <c r="D9" s="24">
        <v>3315</v>
      </c>
      <c r="E9" s="24">
        <v>6351</v>
      </c>
      <c r="F9" s="24">
        <v>13</v>
      </c>
      <c r="G9" s="25" t="s">
        <v>16</v>
      </c>
      <c r="H9" s="25" t="s">
        <v>31</v>
      </c>
      <c r="I9" s="25" t="s">
        <v>32</v>
      </c>
      <c r="J9" s="24" t="s">
        <v>26</v>
      </c>
      <c r="K9" s="25" t="s">
        <v>18</v>
      </c>
      <c r="L9" s="26">
        <f>O9</f>
        <v>44</v>
      </c>
      <c r="M9" s="27">
        <v>2017</v>
      </c>
      <c r="N9" s="30">
        <v>0</v>
      </c>
      <c r="O9" s="30">
        <v>44</v>
      </c>
      <c r="P9" s="30">
        <v>0</v>
      </c>
      <c r="Q9" s="30">
        <v>0</v>
      </c>
      <c r="R9" s="30">
        <v>44</v>
      </c>
      <c r="S9" s="440">
        <v>0</v>
      </c>
      <c r="T9" s="438" t="s">
        <v>635</v>
      </c>
    </row>
    <row r="10" spans="1:20" s="19" customFormat="1" ht="120">
      <c r="A10" s="98">
        <v>4</v>
      </c>
      <c r="B10" s="24" t="s">
        <v>15</v>
      </c>
      <c r="C10" s="24">
        <v>66013001603</v>
      </c>
      <c r="D10" s="24">
        <v>3315</v>
      </c>
      <c r="E10" s="24">
        <v>6351</v>
      </c>
      <c r="F10" s="24">
        <v>13</v>
      </c>
      <c r="G10" s="25" t="s">
        <v>16</v>
      </c>
      <c r="H10" s="25" t="s">
        <v>33</v>
      </c>
      <c r="I10" s="25" t="s">
        <v>0</v>
      </c>
      <c r="J10" s="24" t="s">
        <v>26</v>
      </c>
      <c r="K10" s="25" t="s">
        <v>18</v>
      </c>
      <c r="L10" s="26">
        <f>O10</f>
        <v>100</v>
      </c>
      <c r="M10" s="27">
        <v>2017</v>
      </c>
      <c r="N10" s="30">
        <v>0</v>
      </c>
      <c r="O10" s="30">
        <v>100</v>
      </c>
      <c r="P10" s="30">
        <v>0</v>
      </c>
      <c r="Q10" s="30">
        <v>0</v>
      </c>
      <c r="R10" s="30">
        <v>100</v>
      </c>
      <c r="S10" s="440">
        <v>0</v>
      </c>
      <c r="T10" s="438" t="s">
        <v>635</v>
      </c>
    </row>
    <row r="11" spans="1:20" s="262" customFormat="1" ht="60">
      <c r="A11" s="23">
        <v>5</v>
      </c>
      <c r="B11" s="295"/>
      <c r="C11" s="295"/>
      <c r="D11" s="295"/>
      <c r="E11" s="295"/>
      <c r="F11" s="295"/>
      <c r="G11" s="312" t="s">
        <v>39</v>
      </c>
      <c r="H11" s="312" t="s">
        <v>588</v>
      </c>
      <c r="I11" s="312" t="s">
        <v>589</v>
      </c>
      <c r="J11" s="295" t="s">
        <v>26</v>
      </c>
      <c r="K11" s="310" t="s">
        <v>18</v>
      </c>
      <c r="L11" s="296">
        <v>250</v>
      </c>
      <c r="M11" s="297">
        <v>2017</v>
      </c>
      <c r="N11" s="298">
        <v>0</v>
      </c>
      <c r="O11" s="298">
        <v>250</v>
      </c>
      <c r="P11" s="298">
        <v>100</v>
      </c>
      <c r="Q11" s="298">
        <v>0</v>
      </c>
      <c r="R11" s="298">
        <v>150</v>
      </c>
      <c r="S11" s="449">
        <v>0</v>
      </c>
      <c r="T11" s="447"/>
    </row>
    <row r="12" spans="1:20" s="19" customFormat="1" ht="30">
      <c r="A12" s="398">
        <v>6</v>
      </c>
      <c r="B12" s="283" t="s">
        <v>27</v>
      </c>
      <c r="C12" s="283">
        <v>66013001602</v>
      </c>
      <c r="D12" s="283">
        <v>3315</v>
      </c>
      <c r="E12" s="283">
        <v>6351</v>
      </c>
      <c r="F12" s="283">
        <v>13</v>
      </c>
      <c r="G12" s="290" t="s">
        <v>28</v>
      </c>
      <c r="H12" s="290" t="s">
        <v>769</v>
      </c>
      <c r="I12" s="290" t="s">
        <v>770</v>
      </c>
      <c r="J12" s="283"/>
      <c r="K12" s="290"/>
      <c r="L12" s="399">
        <v>160</v>
      </c>
      <c r="M12" s="292">
        <v>2017</v>
      </c>
      <c r="N12" s="291">
        <v>0</v>
      </c>
      <c r="O12" s="291">
        <v>160</v>
      </c>
      <c r="P12" s="291">
        <v>0</v>
      </c>
      <c r="Q12" s="291">
        <v>0</v>
      </c>
      <c r="R12" s="291">
        <v>160</v>
      </c>
      <c r="S12" s="400">
        <v>0</v>
      </c>
      <c r="T12" s="438"/>
    </row>
    <row r="13" spans="1:20" s="262" customFormat="1" ht="105">
      <c r="A13" s="98">
        <v>7</v>
      </c>
      <c r="B13" s="295" t="s">
        <v>72</v>
      </c>
      <c r="C13" s="295"/>
      <c r="D13" s="295"/>
      <c r="E13" s="295"/>
      <c r="F13" s="295"/>
      <c r="G13" s="312" t="s">
        <v>683</v>
      </c>
      <c r="H13" s="312" t="s">
        <v>771</v>
      </c>
      <c r="I13" s="312" t="s">
        <v>772</v>
      </c>
      <c r="J13" s="295"/>
      <c r="K13" s="310"/>
      <c r="L13" s="296">
        <v>200</v>
      </c>
      <c r="M13" s="297">
        <v>2017</v>
      </c>
      <c r="N13" s="298">
        <v>0</v>
      </c>
      <c r="O13" s="298">
        <v>200</v>
      </c>
      <c r="P13" s="298">
        <v>0</v>
      </c>
      <c r="Q13" s="298">
        <v>0</v>
      </c>
      <c r="R13" s="298">
        <v>200</v>
      </c>
      <c r="S13" s="449">
        <v>0</v>
      </c>
      <c r="T13" s="447"/>
    </row>
    <row r="14" spans="1:20" s="76" customFormat="1" ht="23.25">
      <c r="A14" s="95" t="s">
        <v>482</v>
      </c>
      <c r="B14" s="96"/>
      <c r="C14" s="96"/>
      <c r="D14" s="96"/>
      <c r="E14" s="96"/>
      <c r="F14" s="96"/>
      <c r="G14" s="96"/>
      <c r="H14" s="96"/>
      <c r="I14" s="96"/>
      <c r="J14" s="96"/>
      <c r="K14" s="96"/>
      <c r="L14" s="215">
        <f>SUM(L7:L13)</f>
        <v>845</v>
      </c>
      <c r="M14" s="215"/>
      <c r="N14" s="215">
        <f>SUM(N7:N13)</f>
        <v>0</v>
      </c>
      <c r="O14" s="215">
        <f>SUM(O7:O13)</f>
        <v>845</v>
      </c>
      <c r="P14" s="215">
        <f>SUM(P7:P13)</f>
        <v>100</v>
      </c>
      <c r="Q14" s="215">
        <f>SUM(Q7:Q13)</f>
        <v>0</v>
      </c>
      <c r="R14" s="215">
        <f>SUM(R7:R13)</f>
        <v>745</v>
      </c>
      <c r="S14" s="215"/>
      <c r="T14" s="448"/>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alignWithMargins="0">
    <oddFooter>&amp;LZastupitelstvo Olomouckého kraje 27. 2. 2017 
43. - Rozpočet Olomouckého kraje 2017 – nové investice
Příloha č. 2: Nové investiční akce na rok 2017 hrazené z rozpočtu Olomouckého kraje
&amp;C&amp;8 &amp;RStrana &amp;P (celkem 45)</oddFooter>
  </headerFooter>
</worksheet>
</file>

<file path=xl/worksheets/sheet16.xml><?xml version="1.0" encoding="utf-8"?>
<worksheet xmlns="http://schemas.openxmlformats.org/spreadsheetml/2006/main" xmlns:r="http://schemas.openxmlformats.org/officeDocument/2006/relationships">
  <sheetPr>
    <tabColor rgb="FF00B0F0"/>
    <outlinePr summaryBelow="0" summaryRight="0"/>
  </sheetPr>
  <dimension ref="A1:T18"/>
  <sheetViews>
    <sheetView showGridLines="0" zoomScale="70" zoomScaleNormal="70" zoomScalePageLayoutView="0" workbookViewId="0" topLeftCell="A1">
      <pane ySplit="5" topLeftCell="A12"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27.8515625" style="0" customWidth="1"/>
    <col min="9" max="9" width="59.281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2.5" customHeight="1">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ht="20.25" customHeight="1">
      <c r="A3" s="154"/>
      <c r="B3" s="156"/>
      <c r="C3" s="155" t="s">
        <v>530</v>
      </c>
      <c r="D3" s="156"/>
      <c r="E3" s="156"/>
      <c r="F3" s="156"/>
      <c r="G3" s="156"/>
      <c r="H3" s="157"/>
      <c r="I3" s="157"/>
      <c r="J3" s="157"/>
      <c r="K3" s="157"/>
      <c r="L3" s="157"/>
      <c r="M3" s="157"/>
      <c r="N3" s="157"/>
      <c r="O3" s="157"/>
      <c r="P3" s="157"/>
      <c r="Q3" s="157"/>
      <c r="R3" s="157"/>
      <c r="S3" s="157"/>
      <c r="T3" s="157"/>
    </row>
    <row r="4" spans="1:20" s="76" customFormat="1" ht="19.5" customHeight="1">
      <c r="A4" s="159"/>
      <c r="B4" s="159"/>
      <c r="C4" s="159"/>
      <c r="D4" s="159"/>
      <c r="E4" s="159"/>
      <c r="F4" s="159"/>
      <c r="G4" s="159"/>
      <c r="H4" s="159"/>
      <c r="I4" s="159"/>
      <c r="J4" s="159"/>
      <c r="K4" s="159"/>
      <c r="L4" s="159"/>
      <c r="M4" s="159"/>
      <c r="N4" s="159"/>
      <c r="O4" s="159"/>
      <c r="P4" s="159"/>
      <c r="Q4" s="159"/>
      <c r="R4" s="159"/>
      <c r="S4" s="160" t="s">
        <v>487</v>
      </c>
      <c r="T4" s="159"/>
    </row>
    <row r="5" spans="1:20" ht="1.5" customHeight="1" thickBot="1">
      <c r="A5" s="1"/>
      <c r="B5" s="1"/>
      <c r="C5" s="1"/>
      <c r="D5" s="1"/>
      <c r="E5" s="1"/>
      <c r="F5" s="1"/>
      <c r="G5" s="1"/>
      <c r="H5" s="1"/>
      <c r="I5" s="1"/>
      <c r="J5" s="1"/>
      <c r="K5" s="1"/>
      <c r="L5" s="1"/>
      <c r="M5" s="1"/>
      <c r="N5" s="1"/>
      <c r="O5" s="1"/>
      <c r="P5" s="1"/>
      <c r="Q5" s="1"/>
      <c r="R5" s="1"/>
      <c r="S5" s="1"/>
      <c r="T5" s="1"/>
    </row>
    <row r="6" spans="1:20" ht="114" customHeight="1" thickBot="1">
      <c r="A6" s="69" t="s">
        <v>510</v>
      </c>
      <c r="B6" s="20" t="s">
        <v>2</v>
      </c>
      <c r="C6" s="20" t="s">
        <v>421</v>
      </c>
      <c r="D6" s="20" t="s">
        <v>422</v>
      </c>
      <c r="E6" s="20" t="s">
        <v>423</v>
      </c>
      <c r="F6" s="20" t="s">
        <v>424</v>
      </c>
      <c r="G6" s="20" t="s">
        <v>3</v>
      </c>
      <c r="H6" s="20" t="s">
        <v>4</v>
      </c>
      <c r="I6" s="20" t="s">
        <v>5</v>
      </c>
      <c r="J6" s="20" t="s">
        <v>6</v>
      </c>
      <c r="K6" s="67" t="s">
        <v>7</v>
      </c>
      <c r="L6" s="20" t="s">
        <v>8</v>
      </c>
      <c r="M6" s="20" t="s">
        <v>9</v>
      </c>
      <c r="N6" s="20" t="s">
        <v>456</v>
      </c>
      <c r="O6" s="38" t="s">
        <v>838</v>
      </c>
      <c r="P6" s="20" t="s">
        <v>10</v>
      </c>
      <c r="Q6" s="20" t="s">
        <v>11</v>
      </c>
      <c r="R6" s="20" t="s">
        <v>12</v>
      </c>
      <c r="S6" s="443" t="s">
        <v>13</v>
      </c>
      <c r="T6" s="442" t="s">
        <v>14</v>
      </c>
    </row>
    <row r="7" spans="1:20" s="76" customFormat="1" ht="26.25" customHeight="1" thickBot="1">
      <c r="A7" s="77" t="s">
        <v>731</v>
      </c>
      <c r="B7" s="81"/>
      <c r="C7" s="81"/>
      <c r="D7" s="81"/>
      <c r="E7" s="81"/>
      <c r="F7" s="81"/>
      <c r="G7" s="81"/>
      <c r="H7" s="81"/>
      <c r="I7" s="81"/>
      <c r="J7" s="81"/>
      <c r="K7" s="81"/>
      <c r="L7" s="81"/>
      <c r="M7" s="81"/>
      <c r="N7" s="81"/>
      <c r="O7" s="81"/>
      <c r="P7" s="81"/>
      <c r="Q7" s="81"/>
      <c r="R7" s="81"/>
      <c r="S7" s="152"/>
      <c r="T7" s="324"/>
    </row>
    <row r="8" spans="1:20" s="19" customFormat="1" ht="84.75" customHeight="1">
      <c r="A8" s="23">
        <v>1</v>
      </c>
      <c r="B8" s="24" t="s">
        <v>27</v>
      </c>
      <c r="C8" s="24">
        <v>66013001602</v>
      </c>
      <c r="D8" s="24">
        <v>3315</v>
      </c>
      <c r="E8" s="24">
        <v>6351</v>
      </c>
      <c r="F8" s="24">
        <v>13</v>
      </c>
      <c r="G8" s="25" t="s">
        <v>28</v>
      </c>
      <c r="H8" s="25" t="s">
        <v>46</v>
      </c>
      <c r="I8" s="25" t="s">
        <v>47</v>
      </c>
      <c r="J8" s="24" t="s">
        <v>26</v>
      </c>
      <c r="K8" s="25" t="s">
        <v>18</v>
      </c>
      <c r="L8" s="30">
        <v>1200</v>
      </c>
      <c r="M8" s="27" t="s">
        <v>511</v>
      </c>
      <c r="N8" s="27">
        <v>0</v>
      </c>
      <c r="O8" s="110">
        <v>700</v>
      </c>
      <c r="P8" s="110">
        <v>0</v>
      </c>
      <c r="Q8" s="110">
        <v>0</v>
      </c>
      <c r="R8" s="110">
        <v>700</v>
      </c>
      <c r="S8" s="452">
        <v>0</v>
      </c>
      <c r="T8" s="450" t="s">
        <v>636</v>
      </c>
    </row>
    <row r="9" spans="1:20" s="19" customFormat="1" ht="155.25" customHeight="1">
      <c r="A9" s="23">
        <v>2</v>
      </c>
      <c r="B9" s="24" t="s">
        <v>15</v>
      </c>
      <c r="C9" s="24">
        <v>66013001603</v>
      </c>
      <c r="D9" s="24">
        <v>3315</v>
      </c>
      <c r="E9" s="24">
        <v>6351</v>
      </c>
      <c r="F9" s="24">
        <v>13</v>
      </c>
      <c r="G9" s="25" t="s">
        <v>16</v>
      </c>
      <c r="H9" s="25" t="s">
        <v>41</v>
      </c>
      <c r="I9" s="25" t="s">
        <v>1</v>
      </c>
      <c r="J9" s="24" t="s">
        <v>26</v>
      </c>
      <c r="K9" s="25" t="s">
        <v>18</v>
      </c>
      <c r="L9" s="30">
        <f>O9</f>
        <v>600</v>
      </c>
      <c r="M9" s="27">
        <v>2017</v>
      </c>
      <c r="N9" s="27">
        <v>0</v>
      </c>
      <c r="O9" s="30">
        <v>600</v>
      </c>
      <c r="P9" s="30">
        <v>0</v>
      </c>
      <c r="Q9" s="30">
        <v>0</v>
      </c>
      <c r="R9" s="30">
        <v>600</v>
      </c>
      <c r="S9" s="453">
        <v>0</v>
      </c>
      <c r="T9" s="438"/>
    </row>
    <row r="10" spans="1:20" s="19" customFormat="1" ht="69.75" customHeight="1">
      <c r="A10" s="23">
        <v>3</v>
      </c>
      <c r="B10" s="24" t="s">
        <v>27</v>
      </c>
      <c r="C10" s="24">
        <v>66013001602</v>
      </c>
      <c r="D10" s="24">
        <v>3315</v>
      </c>
      <c r="E10" s="24">
        <v>6351</v>
      </c>
      <c r="F10" s="24">
        <v>13</v>
      </c>
      <c r="G10" s="25" t="s">
        <v>28</v>
      </c>
      <c r="H10" s="25" t="s">
        <v>41</v>
      </c>
      <c r="I10" s="25" t="s">
        <v>45</v>
      </c>
      <c r="J10" s="24" t="s">
        <v>26</v>
      </c>
      <c r="K10" s="25" t="s">
        <v>18</v>
      </c>
      <c r="L10" s="30">
        <f>O10</f>
        <v>580</v>
      </c>
      <c r="M10" s="27">
        <v>2017</v>
      </c>
      <c r="N10" s="27">
        <v>0</v>
      </c>
      <c r="O10" s="30">
        <v>580</v>
      </c>
      <c r="P10" s="30">
        <v>0</v>
      </c>
      <c r="Q10" s="30">
        <v>0</v>
      </c>
      <c r="R10" s="30">
        <v>580</v>
      </c>
      <c r="S10" s="453">
        <v>0</v>
      </c>
      <c r="T10" s="438"/>
    </row>
    <row r="11" spans="1:20" s="19" customFormat="1" ht="45.75" customHeight="1">
      <c r="A11" s="23">
        <v>4</v>
      </c>
      <c r="B11" s="24" t="s">
        <v>15</v>
      </c>
      <c r="C11" s="24">
        <v>66013001603</v>
      </c>
      <c r="D11" s="24">
        <v>3315</v>
      </c>
      <c r="E11" s="24">
        <v>6351</v>
      </c>
      <c r="F11" s="24">
        <v>13</v>
      </c>
      <c r="G11" s="25" t="s">
        <v>16</v>
      </c>
      <c r="H11" s="25" t="s">
        <v>36</v>
      </c>
      <c r="I11" s="25" t="s">
        <v>37</v>
      </c>
      <c r="J11" s="24" t="s">
        <v>26</v>
      </c>
      <c r="K11" s="25" t="s">
        <v>18</v>
      </c>
      <c r="L11" s="30">
        <f>O11</f>
        <v>300</v>
      </c>
      <c r="M11" s="27">
        <v>2017</v>
      </c>
      <c r="N11" s="27">
        <v>0</v>
      </c>
      <c r="O11" s="30">
        <v>300</v>
      </c>
      <c r="P11" s="30">
        <v>0</v>
      </c>
      <c r="Q11" s="30">
        <v>0</v>
      </c>
      <c r="R11" s="30">
        <v>300</v>
      </c>
      <c r="S11" s="453">
        <v>0</v>
      </c>
      <c r="T11" s="438"/>
    </row>
    <row r="12" spans="1:20" s="19" customFormat="1" ht="50.25" customHeight="1">
      <c r="A12" s="23">
        <v>5</v>
      </c>
      <c r="B12" s="24" t="s">
        <v>27</v>
      </c>
      <c r="C12" s="24">
        <v>66013001608</v>
      </c>
      <c r="D12" s="24">
        <v>3315</v>
      </c>
      <c r="E12" s="24">
        <v>6351</v>
      </c>
      <c r="F12" s="24">
        <v>13</v>
      </c>
      <c r="G12" s="25" t="s">
        <v>42</v>
      </c>
      <c r="H12" s="25" t="s">
        <v>43</v>
      </c>
      <c r="I12" s="25" t="s">
        <v>44</v>
      </c>
      <c r="J12" s="24" t="s">
        <v>26</v>
      </c>
      <c r="K12" s="25" t="s">
        <v>18</v>
      </c>
      <c r="L12" s="30">
        <f>O12</f>
        <v>490</v>
      </c>
      <c r="M12" s="27">
        <v>2017</v>
      </c>
      <c r="N12" s="27">
        <v>0</v>
      </c>
      <c r="O12" s="30">
        <v>490</v>
      </c>
      <c r="P12" s="30">
        <v>0</v>
      </c>
      <c r="Q12" s="30">
        <v>0</v>
      </c>
      <c r="R12" s="30">
        <v>490</v>
      </c>
      <c r="S12" s="453">
        <v>0</v>
      </c>
      <c r="T12" s="438"/>
    </row>
    <row r="13" spans="1:20" s="19" customFormat="1" ht="50.25" customHeight="1">
      <c r="A13" s="23">
        <v>6</v>
      </c>
      <c r="B13" s="24" t="s">
        <v>38</v>
      </c>
      <c r="C13" s="24"/>
      <c r="D13" s="24"/>
      <c r="E13" s="24"/>
      <c r="F13" s="24"/>
      <c r="G13" s="25" t="s">
        <v>39</v>
      </c>
      <c r="H13" s="25" t="s">
        <v>773</v>
      </c>
      <c r="I13" s="25" t="s">
        <v>774</v>
      </c>
      <c r="J13" s="24" t="s">
        <v>26</v>
      </c>
      <c r="K13" s="25" t="s">
        <v>643</v>
      </c>
      <c r="L13" s="30">
        <v>1000</v>
      </c>
      <c r="M13" s="27">
        <v>2017</v>
      </c>
      <c r="N13" s="27">
        <v>0</v>
      </c>
      <c r="O13" s="30">
        <v>1000</v>
      </c>
      <c r="P13" s="30">
        <v>100</v>
      </c>
      <c r="Q13" s="30">
        <v>0</v>
      </c>
      <c r="R13" s="30">
        <v>900</v>
      </c>
      <c r="S13" s="453">
        <v>0</v>
      </c>
      <c r="T13" s="438"/>
    </row>
    <row r="14" spans="1:20" s="19" customFormat="1" ht="50.25" customHeight="1">
      <c r="A14" s="23">
        <v>7</v>
      </c>
      <c r="B14" s="24" t="s">
        <v>38</v>
      </c>
      <c r="C14" s="24"/>
      <c r="D14" s="24"/>
      <c r="E14" s="24"/>
      <c r="F14" s="24"/>
      <c r="G14" s="25" t="s">
        <v>39</v>
      </c>
      <c r="H14" s="25" t="s">
        <v>775</v>
      </c>
      <c r="I14" s="25" t="s">
        <v>776</v>
      </c>
      <c r="J14" s="24" t="s">
        <v>26</v>
      </c>
      <c r="K14" s="25" t="s">
        <v>18</v>
      </c>
      <c r="L14" s="30">
        <v>305</v>
      </c>
      <c r="M14" s="27">
        <v>2017</v>
      </c>
      <c r="N14" s="27">
        <v>0</v>
      </c>
      <c r="O14" s="30">
        <v>305</v>
      </c>
      <c r="P14" s="30">
        <v>0</v>
      </c>
      <c r="Q14" s="30">
        <v>0</v>
      </c>
      <c r="R14" s="30">
        <v>305</v>
      </c>
      <c r="S14" s="453">
        <v>0</v>
      </c>
      <c r="T14" s="438"/>
    </row>
    <row r="15" spans="1:20" s="19" customFormat="1" ht="50.25" customHeight="1">
      <c r="A15" s="23">
        <v>8</v>
      </c>
      <c r="B15" s="24" t="s">
        <v>27</v>
      </c>
      <c r="C15" s="24">
        <v>66013001602</v>
      </c>
      <c r="D15" s="24">
        <v>3315</v>
      </c>
      <c r="E15" s="24">
        <v>6351</v>
      </c>
      <c r="F15" s="24">
        <v>13</v>
      </c>
      <c r="G15" s="25" t="s">
        <v>28</v>
      </c>
      <c r="H15" s="25" t="s">
        <v>777</v>
      </c>
      <c r="I15" s="25" t="s">
        <v>778</v>
      </c>
      <c r="J15" s="24" t="s">
        <v>26</v>
      </c>
      <c r="K15" s="25"/>
      <c r="L15" s="30">
        <v>320</v>
      </c>
      <c r="M15" s="27">
        <v>2017</v>
      </c>
      <c r="N15" s="27">
        <v>0</v>
      </c>
      <c r="O15" s="30">
        <v>320</v>
      </c>
      <c r="P15" s="30">
        <v>0</v>
      </c>
      <c r="Q15" s="30">
        <v>0</v>
      </c>
      <c r="R15" s="30">
        <v>320</v>
      </c>
      <c r="S15" s="453">
        <v>0</v>
      </c>
      <c r="T15" s="438"/>
    </row>
    <row r="16" spans="1:20" s="19" customFormat="1" ht="111" customHeight="1">
      <c r="A16" s="23">
        <v>9</v>
      </c>
      <c r="B16" s="24" t="s">
        <v>72</v>
      </c>
      <c r="C16" s="24"/>
      <c r="D16" s="24"/>
      <c r="E16" s="24"/>
      <c r="F16" s="24"/>
      <c r="G16" s="25" t="s">
        <v>630</v>
      </c>
      <c r="H16" s="25" t="s">
        <v>779</v>
      </c>
      <c r="I16" s="25" t="s">
        <v>780</v>
      </c>
      <c r="J16" s="24"/>
      <c r="K16" s="25"/>
      <c r="L16" s="30">
        <v>285.5</v>
      </c>
      <c r="M16" s="27">
        <v>2017</v>
      </c>
      <c r="N16" s="27">
        <v>0</v>
      </c>
      <c r="O16" s="30">
        <v>285.5</v>
      </c>
      <c r="P16" s="30">
        <v>0</v>
      </c>
      <c r="Q16" s="30">
        <v>0</v>
      </c>
      <c r="R16" s="30">
        <v>285.5</v>
      </c>
      <c r="S16" s="453">
        <v>0</v>
      </c>
      <c r="T16" s="438"/>
    </row>
    <row r="17" spans="1:20" s="19" customFormat="1" ht="62.25" customHeight="1">
      <c r="A17" s="23">
        <v>10</v>
      </c>
      <c r="B17" s="24" t="s">
        <v>72</v>
      </c>
      <c r="C17" s="24"/>
      <c r="D17" s="24"/>
      <c r="E17" s="24"/>
      <c r="F17" s="24"/>
      <c r="G17" s="25" t="s">
        <v>630</v>
      </c>
      <c r="H17" s="25" t="s">
        <v>781</v>
      </c>
      <c r="I17" s="25" t="s">
        <v>782</v>
      </c>
      <c r="J17" s="24"/>
      <c r="K17" s="25"/>
      <c r="L17" s="30">
        <v>407</v>
      </c>
      <c r="M17" s="27">
        <v>2017</v>
      </c>
      <c r="N17" s="27">
        <v>0</v>
      </c>
      <c r="O17" s="30">
        <v>407</v>
      </c>
      <c r="P17" s="30">
        <v>0</v>
      </c>
      <c r="Q17" s="30">
        <v>0</v>
      </c>
      <c r="R17" s="30">
        <v>407</v>
      </c>
      <c r="S17" s="453">
        <v>0</v>
      </c>
      <c r="T17" s="438"/>
    </row>
    <row r="18" spans="1:20" s="76" customFormat="1" ht="23.25">
      <c r="A18" s="95" t="s">
        <v>482</v>
      </c>
      <c r="B18" s="96"/>
      <c r="C18" s="96"/>
      <c r="D18" s="96"/>
      <c r="E18" s="96"/>
      <c r="F18" s="96"/>
      <c r="G18" s="96"/>
      <c r="H18" s="96"/>
      <c r="I18" s="96"/>
      <c r="J18" s="96"/>
      <c r="K18" s="96"/>
      <c r="L18" s="215">
        <f>SUM(L8:L17)</f>
        <v>5487.5</v>
      </c>
      <c r="M18" s="215"/>
      <c r="N18" s="215">
        <f aca="true" t="shared" si="0" ref="N18:S18">SUM(N8:N17)</f>
        <v>0</v>
      </c>
      <c r="O18" s="215">
        <f t="shared" si="0"/>
        <v>4987.5</v>
      </c>
      <c r="P18" s="215">
        <f t="shared" si="0"/>
        <v>100</v>
      </c>
      <c r="Q18" s="215">
        <f t="shared" si="0"/>
        <v>0</v>
      </c>
      <c r="R18" s="215">
        <f t="shared" si="0"/>
        <v>4887.5</v>
      </c>
      <c r="S18" s="215">
        <f t="shared" si="0"/>
        <v>0</v>
      </c>
      <c r="T18" s="451"/>
    </row>
  </sheetData>
  <sheetProtection/>
  <mergeCells count="1">
    <mergeCell ref="A1:T1"/>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Footer>&amp;LRZastupitelstvo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7.xml><?xml version="1.0" encoding="utf-8"?>
<worksheet xmlns="http://schemas.openxmlformats.org/spreadsheetml/2006/main" xmlns:r="http://schemas.openxmlformats.org/officeDocument/2006/relationships">
  <sheetPr>
    <tabColor rgb="FF002060"/>
    <outlinePr summaryBelow="0" summaryRight="0"/>
    <pageSetUpPr fitToPage="1"/>
  </sheetPr>
  <dimension ref="A1:V15"/>
  <sheetViews>
    <sheetView showGridLines="0" zoomScale="70" zoomScaleNormal="70" zoomScalePageLayoutView="0" workbookViewId="0" topLeftCell="A1">
      <pane ySplit="6" topLeftCell="A7" activePane="bottomLeft" state="frozen"/>
      <selection pane="topLeft" activeCell="U20" sqref="U20"/>
      <selection pane="bottomLeft" activeCell="U20" sqref="U20"/>
    </sheetView>
  </sheetViews>
  <sheetFormatPr defaultColWidth="9.140625" defaultRowHeight="12.75" outlineLevelCol="1"/>
  <cols>
    <col min="1" max="1" width="4.7109375" style="0" customWidth="1"/>
    <col min="2" max="2" width="5.7109375" style="0" customWidth="1" collapsed="1"/>
    <col min="3" max="3" width="17.7109375" style="0" hidden="1" customWidth="1" outlineLevel="1"/>
    <col min="4" max="6" width="7.00390625" style="0" hidden="1" customWidth="1" outlineLevel="1"/>
    <col min="7" max="7" width="33.8515625" style="0" customWidth="1"/>
    <col min="8" max="8" width="34.57421875" style="0" customWidth="1"/>
    <col min="9" max="9" width="58.5742187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 min="21" max="21" width="5.421875" style="0" customWidth="1"/>
    <col min="22" max="22" width="6.140625" style="0" customWidth="1"/>
  </cols>
  <sheetData>
    <row r="1" spans="1:19" ht="18">
      <c r="A1" s="161" t="s">
        <v>531</v>
      </c>
      <c r="B1" s="161"/>
      <c r="C1" s="161"/>
      <c r="D1" s="161"/>
      <c r="E1" s="161"/>
      <c r="F1" s="161"/>
      <c r="G1" s="161"/>
      <c r="H1" s="161"/>
      <c r="I1" s="161"/>
      <c r="J1" s="161"/>
      <c r="K1" s="161"/>
      <c r="L1" s="161"/>
      <c r="M1" s="161"/>
      <c r="N1" s="161"/>
      <c r="O1" s="161"/>
      <c r="P1" s="161"/>
      <c r="Q1" s="161"/>
      <c r="R1" s="161"/>
      <c r="S1" s="161"/>
    </row>
    <row r="2" spans="1:19" ht="23.25">
      <c r="A2" s="155" t="s">
        <v>528</v>
      </c>
      <c r="B2" s="155"/>
      <c r="C2" s="155" t="s">
        <v>529</v>
      </c>
      <c r="D2" s="189"/>
      <c r="E2" s="189"/>
      <c r="F2" s="189"/>
      <c r="G2" s="387" t="s">
        <v>529</v>
      </c>
      <c r="H2" s="189"/>
      <c r="I2" s="158" t="s">
        <v>532</v>
      </c>
      <c r="J2" s="189"/>
      <c r="K2" s="189"/>
      <c r="L2" s="189"/>
      <c r="M2" s="189"/>
      <c r="N2" s="189"/>
      <c r="O2" s="189"/>
      <c r="P2" s="189"/>
      <c r="Q2" s="189"/>
      <c r="R2" s="189"/>
      <c r="S2" s="189"/>
    </row>
    <row r="3" spans="1:19" ht="15.75">
      <c r="A3" s="190"/>
      <c r="B3" s="190"/>
      <c r="C3" s="155" t="s">
        <v>530</v>
      </c>
      <c r="D3" s="191"/>
      <c r="E3" s="191"/>
      <c r="F3" s="191"/>
      <c r="G3" s="191"/>
      <c r="H3" s="191"/>
      <c r="I3" s="191"/>
      <c r="J3" s="191"/>
      <c r="K3" s="192"/>
      <c r="L3" s="191"/>
      <c r="M3" s="192"/>
      <c r="N3" s="191"/>
      <c r="O3" s="191"/>
      <c r="P3" s="191"/>
      <c r="Q3" s="191"/>
      <c r="R3" s="191"/>
      <c r="S3" s="193"/>
    </row>
    <row r="4" spans="1:22" s="76" customFormat="1" ht="23.25">
      <c r="A4" s="191"/>
      <c r="B4" s="191"/>
      <c r="C4" s="191"/>
      <c r="D4" s="191"/>
      <c r="E4" s="191"/>
      <c r="F4" s="191"/>
      <c r="G4" s="191"/>
      <c r="H4" s="191"/>
      <c r="I4" s="191"/>
      <c r="J4" s="191"/>
      <c r="K4" s="192"/>
      <c r="L4" s="191"/>
      <c r="M4" s="192"/>
      <c r="N4" s="191"/>
      <c r="O4" s="191"/>
      <c r="P4" s="191"/>
      <c r="Q4" s="191"/>
      <c r="R4" s="191"/>
      <c r="S4" s="194" t="s">
        <v>487</v>
      </c>
      <c r="T4" s="78"/>
      <c r="U4" s="79"/>
      <c r="V4" s="80"/>
    </row>
    <row r="5" spans="1:22" ht="1.5" customHeight="1" thickBot="1">
      <c r="A5" s="1"/>
      <c r="B5" s="1"/>
      <c r="C5" s="1"/>
      <c r="D5" s="1"/>
      <c r="E5" s="1"/>
      <c r="F5" s="1"/>
      <c r="G5" s="1"/>
      <c r="H5" s="1"/>
      <c r="I5" s="1"/>
      <c r="J5" s="1"/>
      <c r="K5" s="1"/>
      <c r="L5" s="1"/>
      <c r="M5" s="1"/>
      <c r="N5" s="1"/>
      <c r="O5" s="1"/>
      <c r="P5" s="1"/>
      <c r="Q5" s="1"/>
      <c r="R5" s="1"/>
      <c r="S5" s="1"/>
      <c r="T5" s="1"/>
      <c r="U5" s="1"/>
      <c r="V5" s="2"/>
    </row>
    <row r="6" spans="1:22" ht="113.25" customHeight="1" thickBot="1">
      <c r="A6" s="69" t="s">
        <v>510</v>
      </c>
      <c r="B6" s="20" t="s">
        <v>2</v>
      </c>
      <c r="C6" s="20" t="s">
        <v>421</v>
      </c>
      <c r="D6" s="20" t="s">
        <v>422</v>
      </c>
      <c r="E6" s="20" t="s">
        <v>423</v>
      </c>
      <c r="F6" s="20" t="s">
        <v>424</v>
      </c>
      <c r="G6" s="20" t="s">
        <v>3</v>
      </c>
      <c r="H6" s="20" t="s">
        <v>4</v>
      </c>
      <c r="I6" s="20" t="s">
        <v>5</v>
      </c>
      <c r="J6" s="20" t="s">
        <v>6</v>
      </c>
      <c r="K6" s="67" t="s">
        <v>7</v>
      </c>
      <c r="L6" s="20" t="s">
        <v>8</v>
      </c>
      <c r="M6" s="20" t="s">
        <v>9</v>
      </c>
      <c r="N6" s="20" t="s">
        <v>456</v>
      </c>
      <c r="O6" s="38" t="s">
        <v>838</v>
      </c>
      <c r="P6" s="20" t="s">
        <v>10</v>
      </c>
      <c r="Q6" s="20" t="s">
        <v>11</v>
      </c>
      <c r="R6" s="20" t="s">
        <v>12</v>
      </c>
      <c r="S6" s="20" t="s">
        <v>13</v>
      </c>
      <c r="T6" s="20" t="s">
        <v>14</v>
      </c>
      <c r="U6" s="3"/>
      <c r="V6" s="3"/>
    </row>
    <row r="7" spans="1:22" s="76" customFormat="1" ht="30" customHeight="1" thickBot="1">
      <c r="A7" s="77" t="s">
        <v>732</v>
      </c>
      <c r="B7" s="81"/>
      <c r="C7" s="81"/>
      <c r="D7" s="81"/>
      <c r="E7" s="81"/>
      <c r="F7" s="81"/>
      <c r="G7" s="81"/>
      <c r="H7" s="81"/>
      <c r="I7" s="81"/>
      <c r="J7" s="81"/>
      <c r="K7" s="81"/>
      <c r="L7" s="81"/>
      <c r="M7" s="81"/>
      <c r="N7" s="81"/>
      <c r="O7" s="81"/>
      <c r="P7" s="81"/>
      <c r="Q7" s="81"/>
      <c r="R7" s="81"/>
      <c r="S7" s="81"/>
      <c r="T7" s="152"/>
      <c r="U7" s="82"/>
      <c r="V7" s="83"/>
    </row>
    <row r="8" spans="1:22" s="262" customFormat="1" ht="66" customHeight="1">
      <c r="A8" s="337">
        <v>1</v>
      </c>
      <c r="B8" s="108" t="s">
        <v>27</v>
      </c>
      <c r="C8" s="108">
        <v>66014001704</v>
      </c>
      <c r="D8" s="108">
        <v>3533</v>
      </c>
      <c r="E8" s="108">
        <v>6351</v>
      </c>
      <c r="F8" s="108">
        <v>14</v>
      </c>
      <c r="G8" s="109" t="s">
        <v>368</v>
      </c>
      <c r="H8" s="109" t="s">
        <v>688</v>
      </c>
      <c r="I8" s="109" t="s">
        <v>689</v>
      </c>
      <c r="J8" s="108" t="s">
        <v>26</v>
      </c>
      <c r="K8" s="109" t="s">
        <v>18</v>
      </c>
      <c r="L8" s="110">
        <v>24540</v>
      </c>
      <c r="M8" s="111">
        <v>2017</v>
      </c>
      <c r="N8" s="111">
        <v>0</v>
      </c>
      <c r="O8" s="110">
        <v>24540</v>
      </c>
      <c r="P8" s="339">
        <v>0</v>
      </c>
      <c r="Q8" s="111">
        <v>0</v>
      </c>
      <c r="R8" s="110">
        <v>24540</v>
      </c>
      <c r="S8" s="339">
        <v>0</v>
      </c>
      <c r="T8" s="112" t="s">
        <v>787</v>
      </c>
      <c r="U8" s="106"/>
      <c r="V8" s="107"/>
    </row>
    <row r="9" spans="1:22" s="262" customFormat="1" ht="66" customHeight="1">
      <c r="A9" s="255">
        <v>2</v>
      </c>
      <c r="B9" s="254"/>
      <c r="C9" s="254"/>
      <c r="D9" s="254"/>
      <c r="E9" s="254"/>
      <c r="F9" s="254"/>
      <c r="G9" s="381" t="s">
        <v>368</v>
      </c>
      <c r="H9" s="275" t="s">
        <v>590</v>
      </c>
      <c r="I9" s="275" t="s">
        <v>591</v>
      </c>
      <c r="J9" s="302" t="s">
        <v>17</v>
      </c>
      <c r="K9" s="258" t="s">
        <v>18</v>
      </c>
      <c r="L9" s="259">
        <v>1432</v>
      </c>
      <c r="M9" s="260">
        <v>2017</v>
      </c>
      <c r="N9" s="260">
        <v>0</v>
      </c>
      <c r="O9" s="259">
        <f>SUM(P9:S9)</f>
        <v>1432</v>
      </c>
      <c r="P9" s="259">
        <v>0</v>
      </c>
      <c r="Q9" s="259">
        <v>0</v>
      </c>
      <c r="R9" s="259">
        <v>1432</v>
      </c>
      <c r="S9" s="339">
        <v>0</v>
      </c>
      <c r="T9" s="261"/>
      <c r="U9" s="106"/>
      <c r="V9" s="107"/>
    </row>
    <row r="10" spans="1:22" s="19" customFormat="1" ht="105">
      <c r="A10" s="23">
        <v>3</v>
      </c>
      <c r="B10" s="24" t="s">
        <v>27</v>
      </c>
      <c r="C10" s="24"/>
      <c r="D10" s="24">
        <v>3523</v>
      </c>
      <c r="E10" s="24">
        <v>6121</v>
      </c>
      <c r="F10" s="24">
        <v>14</v>
      </c>
      <c r="G10" s="25" t="s">
        <v>374</v>
      </c>
      <c r="H10" s="25" t="s">
        <v>385</v>
      </c>
      <c r="I10" s="25" t="s">
        <v>832</v>
      </c>
      <c r="J10" s="24" t="s">
        <v>26</v>
      </c>
      <c r="K10" s="25" t="s">
        <v>18</v>
      </c>
      <c r="L10" s="110">
        <v>48500</v>
      </c>
      <c r="M10" s="27">
        <v>2017</v>
      </c>
      <c r="N10" s="111">
        <v>500</v>
      </c>
      <c r="O10" s="30">
        <v>14950</v>
      </c>
      <c r="P10" s="259">
        <v>0</v>
      </c>
      <c r="Q10" s="259">
        <v>0</v>
      </c>
      <c r="R10" s="259">
        <v>14950</v>
      </c>
      <c r="S10" s="339">
        <v>0</v>
      </c>
      <c r="T10" s="263" t="s">
        <v>741</v>
      </c>
      <c r="U10" s="22"/>
      <c r="V10" s="21"/>
    </row>
    <row r="11" spans="1:22" s="19" customFormat="1" ht="64.5" customHeight="1">
      <c r="A11" s="23">
        <v>4</v>
      </c>
      <c r="B11" s="24" t="s">
        <v>27</v>
      </c>
      <c r="C11" s="24"/>
      <c r="D11" s="24">
        <v>3523</v>
      </c>
      <c r="E11" s="24">
        <v>6121</v>
      </c>
      <c r="F11" s="24">
        <v>14</v>
      </c>
      <c r="G11" s="25" t="s">
        <v>374</v>
      </c>
      <c r="H11" s="25" t="s">
        <v>380</v>
      </c>
      <c r="I11" s="25" t="s">
        <v>381</v>
      </c>
      <c r="J11" s="24" t="s">
        <v>26</v>
      </c>
      <c r="K11" s="25" t="s">
        <v>18</v>
      </c>
      <c r="L11" s="30">
        <v>1000</v>
      </c>
      <c r="M11" s="27">
        <v>2017</v>
      </c>
      <c r="N11" s="27">
        <v>0</v>
      </c>
      <c r="O11" s="30">
        <f>SUM(P11:S11)</f>
        <v>1000</v>
      </c>
      <c r="P11" s="259">
        <v>0</v>
      </c>
      <c r="Q11" s="259">
        <v>0</v>
      </c>
      <c r="R11" s="30">
        <v>1000</v>
      </c>
      <c r="S11" s="339">
        <v>0</v>
      </c>
      <c r="T11" s="263" t="s">
        <v>607</v>
      </c>
      <c r="U11" s="22"/>
      <c r="V11" s="21"/>
    </row>
    <row r="12" spans="1:22" s="19" customFormat="1" ht="69" customHeight="1">
      <c r="A12" s="23">
        <v>5</v>
      </c>
      <c r="B12" s="24" t="s">
        <v>27</v>
      </c>
      <c r="C12" s="24"/>
      <c r="D12" s="24">
        <v>3523</v>
      </c>
      <c r="E12" s="24">
        <v>5171</v>
      </c>
      <c r="F12" s="24">
        <v>14</v>
      </c>
      <c r="G12" s="25" t="s">
        <v>374</v>
      </c>
      <c r="H12" s="25" t="s">
        <v>378</v>
      </c>
      <c r="I12" s="25" t="s">
        <v>379</v>
      </c>
      <c r="J12" s="24" t="s">
        <v>17</v>
      </c>
      <c r="K12" s="25" t="s">
        <v>18</v>
      </c>
      <c r="L12" s="30">
        <v>900</v>
      </c>
      <c r="M12" s="27">
        <v>2017</v>
      </c>
      <c r="N12" s="27">
        <v>0</v>
      </c>
      <c r="O12" s="30">
        <f>SUM(P12:S12)</f>
        <v>900</v>
      </c>
      <c r="P12" s="259">
        <v>0</v>
      </c>
      <c r="Q12" s="259">
        <v>0</v>
      </c>
      <c r="R12" s="30">
        <v>900</v>
      </c>
      <c r="S12" s="339">
        <v>0</v>
      </c>
      <c r="T12" s="263" t="s">
        <v>607</v>
      </c>
      <c r="U12" s="22"/>
      <c r="V12" s="21"/>
    </row>
    <row r="13" spans="1:22" s="262" customFormat="1" ht="86.25" customHeight="1">
      <c r="A13" s="264">
        <v>6</v>
      </c>
      <c r="B13" s="265" t="s">
        <v>27</v>
      </c>
      <c r="C13" s="265"/>
      <c r="D13" s="265">
        <v>3523</v>
      </c>
      <c r="E13" s="265">
        <v>6121</v>
      </c>
      <c r="F13" s="265">
        <v>14</v>
      </c>
      <c r="G13" s="266" t="s">
        <v>374</v>
      </c>
      <c r="H13" s="266" t="s">
        <v>383</v>
      </c>
      <c r="I13" s="266" t="s">
        <v>384</v>
      </c>
      <c r="J13" s="265" t="s">
        <v>26</v>
      </c>
      <c r="K13" s="266" t="s">
        <v>552</v>
      </c>
      <c r="L13" s="267">
        <v>3000</v>
      </c>
      <c r="M13" s="268">
        <v>2017</v>
      </c>
      <c r="N13" s="268">
        <v>0</v>
      </c>
      <c r="O13" s="267">
        <f>SUM(P13:S13)</f>
        <v>200</v>
      </c>
      <c r="P13" s="259">
        <v>0</v>
      </c>
      <c r="Q13" s="259">
        <v>0</v>
      </c>
      <c r="R13" s="267">
        <v>200</v>
      </c>
      <c r="S13" s="339">
        <v>0</v>
      </c>
      <c r="T13" s="419" t="s">
        <v>831</v>
      </c>
      <c r="U13" s="106"/>
      <c r="V13" s="107"/>
    </row>
    <row r="14" spans="1:22" s="19" customFormat="1" ht="65.25" customHeight="1">
      <c r="A14" s="269">
        <v>7</v>
      </c>
      <c r="B14" s="270" t="s">
        <v>27</v>
      </c>
      <c r="C14" s="270"/>
      <c r="D14" s="270">
        <v>3523</v>
      </c>
      <c r="E14" s="270">
        <v>6121</v>
      </c>
      <c r="F14" s="270">
        <v>14</v>
      </c>
      <c r="G14" s="271" t="s">
        <v>374</v>
      </c>
      <c r="H14" s="271" t="s">
        <v>687</v>
      </c>
      <c r="I14" s="271" t="s">
        <v>382</v>
      </c>
      <c r="J14" s="270" t="s">
        <v>26</v>
      </c>
      <c r="K14" s="271" t="s">
        <v>18</v>
      </c>
      <c r="L14" s="272">
        <v>600</v>
      </c>
      <c r="M14" s="273">
        <v>2017</v>
      </c>
      <c r="N14" s="273">
        <v>0</v>
      </c>
      <c r="O14" s="272">
        <f>SUM(P14:S14)</f>
        <v>600</v>
      </c>
      <c r="P14" s="259">
        <v>0</v>
      </c>
      <c r="Q14" s="259">
        <v>0</v>
      </c>
      <c r="R14" s="272">
        <v>600</v>
      </c>
      <c r="S14" s="339">
        <v>0</v>
      </c>
      <c r="T14" s="274"/>
      <c r="U14" s="22"/>
      <c r="V14" s="21"/>
    </row>
    <row r="15" spans="1:20" s="76" customFormat="1" ht="23.25">
      <c r="A15" s="251" t="s">
        <v>479</v>
      </c>
      <c r="B15" s="252"/>
      <c r="C15" s="252"/>
      <c r="D15" s="252"/>
      <c r="E15" s="252"/>
      <c r="F15" s="252"/>
      <c r="G15" s="104"/>
      <c r="H15" s="104"/>
      <c r="I15" s="104"/>
      <c r="J15" s="104"/>
      <c r="K15" s="104"/>
      <c r="L15" s="216">
        <f>SUM(L8:L14)</f>
        <v>79972</v>
      </c>
      <c r="M15" s="216"/>
      <c r="N15" s="216">
        <f aca="true" t="shared" si="0" ref="N15:S15">SUM(N8:N14)</f>
        <v>500</v>
      </c>
      <c r="O15" s="216">
        <f t="shared" si="0"/>
        <v>43622</v>
      </c>
      <c r="P15" s="216">
        <f t="shared" si="0"/>
        <v>0</v>
      </c>
      <c r="Q15" s="216">
        <f t="shared" si="0"/>
        <v>0</v>
      </c>
      <c r="R15" s="216">
        <f t="shared" si="0"/>
        <v>43622</v>
      </c>
      <c r="S15" s="216">
        <f t="shared" si="0"/>
        <v>0</v>
      </c>
      <c r="T15" s="10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8.xml><?xml version="1.0" encoding="utf-8"?>
<worksheet xmlns="http://schemas.openxmlformats.org/spreadsheetml/2006/main" xmlns:r="http://schemas.openxmlformats.org/officeDocument/2006/relationships">
  <sheetPr>
    <tabColor rgb="FF002060"/>
    <outlinePr summaryBelow="0" summaryRight="0"/>
    <pageSetUpPr fitToPage="1"/>
  </sheetPr>
  <dimension ref="A1:U12"/>
  <sheetViews>
    <sheetView showGridLines="0" zoomScale="70" zoomScaleNormal="70" zoomScalePageLayoutView="0" workbookViewId="0" topLeftCell="A1">
      <pane ySplit="5" topLeftCell="A6" activePane="bottomLeft" state="frozen"/>
      <selection pane="topLeft" activeCell="I10" sqref="I1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33.00390625" style="0" customWidth="1"/>
    <col min="8" max="8" width="35.00390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3.25">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ht="15.75" customHeight="1">
      <c r="A3" s="154"/>
      <c r="B3" s="156"/>
      <c r="C3" s="155" t="s">
        <v>530</v>
      </c>
      <c r="D3" s="156"/>
      <c r="E3" s="156"/>
      <c r="F3" s="156"/>
      <c r="G3" s="156"/>
      <c r="H3" s="157"/>
      <c r="I3" s="157"/>
      <c r="J3" s="157"/>
      <c r="K3" s="157"/>
      <c r="L3" s="157"/>
      <c r="M3" s="157"/>
      <c r="N3" s="157"/>
      <c r="O3" s="157"/>
      <c r="P3" s="157"/>
      <c r="Q3" s="157"/>
      <c r="R3" s="157"/>
      <c r="S3" s="157"/>
      <c r="T3" s="157"/>
    </row>
    <row r="4" spans="1:20" s="76" customFormat="1" ht="17.25" customHeight="1">
      <c r="A4" s="159"/>
      <c r="B4" s="159"/>
      <c r="C4" s="159"/>
      <c r="D4" s="159"/>
      <c r="E4" s="159"/>
      <c r="F4" s="159"/>
      <c r="G4" s="159"/>
      <c r="H4" s="159"/>
      <c r="I4" s="159"/>
      <c r="J4" s="159"/>
      <c r="K4" s="159"/>
      <c r="L4" s="159"/>
      <c r="M4" s="159"/>
      <c r="N4" s="159"/>
      <c r="O4" s="159"/>
      <c r="P4" s="159"/>
      <c r="Q4" s="159"/>
      <c r="R4" s="159"/>
      <c r="S4" s="160" t="s">
        <v>487</v>
      </c>
      <c r="T4" s="159"/>
    </row>
    <row r="5" spans="1:20" ht="1.5" customHeight="1" thickBot="1">
      <c r="A5" s="1"/>
      <c r="B5" s="1"/>
      <c r="C5" s="1"/>
      <c r="D5" s="1"/>
      <c r="E5" s="1"/>
      <c r="F5" s="1"/>
      <c r="G5" s="1"/>
      <c r="H5" s="1"/>
      <c r="I5" s="1"/>
      <c r="J5" s="1"/>
      <c r="K5" s="1"/>
      <c r="L5" s="1"/>
      <c r="M5" s="1"/>
      <c r="N5" s="1"/>
      <c r="O5" s="1"/>
      <c r="P5" s="1"/>
      <c r="Q5" s="1"/>
      <c r="R5" s="1"/>
      <c r="S5" s="1"/>
      <c r="T5" s="1"/>
    </row>
    <row r="6" spans="1:20" ht="114" customHeight="1" thickBot="1">
      <c r="A6" s="69" t="s">
        <v>510</v>
      </c>
      <c r="B6" s="20" t="s">
        <v>2</v>
      </c>
      <c r="C6" s="20" t="s">
        <v>421</v>
      </c>
      <c r="D6" s="20" t="s">
        <v>422</v>
      </c>
      <c r="E6" s="20" t="s">
        <v>423</v>
      </c>
      <c r="F6" s="20" t="s">
        <v>424</v>
      </c>
      <c r="G6" s="20" t="s">
        <v>3</v>
      </c>
      <c r="H6" s="20" t="s">
        <v>4</v>
      </c>
      <c r="I6" s="20" t="s">
        <v>5</v>
      </c>
      <c r="J6" s="20" t="s">
        <v>6</v>
      </c>
      <c r="K6" s="67" t="s">
        <v>7</v>
      </c>
      <c r="L6" s="20" t="s">
        <v>8</v>
      </c>
      <c r="M6" s="20" t="s">
        <v>9</v>
      </c>
      <c r="N6" s="20" t="s">
        <v>456</v>
      </c>
      <c r="O6" s="38" t="s">
        <v>838</v>
      </c>
      <c r="P6" s="20" t="s">
        <v>10</v>
      </c>
      <c r="Q6" s="20" t="s">
        <v>11</v>
      </c>
      <c r="R6" s="20" t="s">
        <v>12</v>
      </c>
      <c r="S6" s="20" t="s">
        <v>13</v>
      </c>
      <c r="T6" s="20" t="s">
        <v>14</v>
      </c>
    </row>
    <row r="7" spans="1:21" s="76" customFormat="1" ht="30" customHeight="1" thickBot="1">
      <c r="A7" s="77" t="s">
        <v>733</v>
      </c>
      <c r="B7" s="81"/>
      <c r="C7" s="81"/>
      <c r="D7" s="81"/>
      <c r="E7" s="81"/>
      <c r="F7" s="81"/>
      <c r="G7" s="81"/>
      <c r="H7" s="81"/>
      <c r="I7" s="81"/>
      <c r="J7" s="81"/>
      <c r="K7" s="81"/>
      <c r="L7" s="81"/>
      <c r="M7" s="81"/>
      <c r="N7" s="81"/>
      <c r="O7" s="81"/>
      <c r="P7" s="81"/>
      <c r="Q7" s="81"/>
      <c r="R7" s="81"/>
      <c r="S7" s="81"/>
      <c r="T7" s="81"/>
      <c r="U7" s="153"/>
    </row>
    <row r="8" spans="1:20" s="19" customFormat="1" ht="64.5" customHeight="1">
      <c r="A8" s="23">
        <v>1</v>
      </c>
      <c r="B8" s="24" t="s">
        <v>27</v>
      </c>
      <c r="C8" s="24">
        <v>33014001704</v>
      </c>
      <c r="D8" s="24">
        <v>3533</v>
      </c>
      <c r="E8" s="24">
        <v>5331</v>
      </c>
      <c r="F8" s="24">
        <v>14</v>
      </c>
      <c r="G8" s="25" t="s">
        <v>368</v>
      </c>
      <c r="H8" s="275" t="s">
        <v>608</v>
      </c>
      <c r="I8" s="25" t="s">
        <v>369</v>
      </c>
      <c r="J8" s="24" t="s">
        <v>17</v>
      </c>
      <c r="K8" s="25" t="s">
        <v>18</v>
      </c>
      <c r="L8" s="26">
        <f>O8</f>
        <v>239</v>
      </c>
      <c r="M8" s="27">
        <v>2017</v>
      </c>
      <c r="N8" s="27">
        <v>0</v>
      </c>
      <c r="O8" s="71">
        <v>239</v>
      </c>
      <c r="P8" s="71">
        <v>0</v>
      </c>
      <c r="Q8" s="27">
        <v>0</v>
      </c>
      <c r="R8" s="30">
        <v>239</v>
      </c>
      <c r="S8" s="71">
        <v>0</v>
      </c>
      <c r="T8" s="28" t="s">
        <v>370</v>
      </c>
    </row>
    <row r="9" spans="1:20" s="19" customFormat="1" ht="54.75" customHeight="1">
      <c r="A9" s="23">
        <v>2</v>
      </c>
      <c r="B9" s="24" t="s">
        <v>27</v>
      </c>
      <c r="C9" s="24">
        <v>33014001704</v>
      </c>
      <c r="D9" s="24">
        <v>3533</v>
      </c>
      <c r="E9" s="24">
        <v>5331</v>
      </c>
      <c r="F9" s="24">
        <v>14</v>
      </c>
      <c r="G9" s="25" t="s">
        <v>368</v>
      </c>
      <c r="H9" s="25" t="s">
        <v>371</v>
      </c>
      <c r="I9" s="25" t="s">
        <v>372</v>
      </c>
      <c r="J9" s="24" t="s">
        <v>17</v>
      </c>
      <c r="K9" s="25" t="s">
        <v>18</v>
      </c>
      <c r="L9" s="26">
        <f>O9</f>
        <v>196</v>
      </c>
      <c r="M9" s="27">
        <v>2017</v>
      </c>
      <c r="N9" s="27">
        <v>0</v>
      </c>
      <c r="O9" s="71">
        <v>196</v>
      </c>
      <c r="P9" s="71">
        <v>0</v>
      </c>
      <c r="Q9" s="27">
        <v>0</v>
      </c>
      <c r="R9" s="30">
        <v>196</v>
      </c>
      <c r="S9" s="71">
        <v>0</v>
      </c>
      <c r="T9" s="28" t="s">
        <v>373</v>
      </c>
    </row>
    <row r="10" spans="1:20" s="19" customFormat="1" ht="65.25" customHeight="1">
      <c r="A10" s="23">
        <v>4</v>
      </c>
      <c r="B10" s="24" t="s">
        <v>27</v>
      </c>
      <c r="C10" s="24">
        <v>66014001700</v>
      </c>
      <c r="D10" s="24">
        <v>3523</v>
      </c>
      <c r="E10" s="24">
        <v>6351</v>
      </c>
      <c r="F10" s="24">
        <v>14</v>
      </c>
      <c r="G10" s="25" t="s">
        <v>374</v>
      </c>
      <c r="H10" s="25" t="s">
        <v>833</v>
      </c>
      <c r="I10" s="25" t="s">
        <v>377</v>
      </c>
      <c r="J10" s="24" t="s">
        <v>26</v>
      </c>
      <c r="K10" s="25" t="s">
        <v>18</v>
      </c>
      <c r="L10" s="26">
        <f>O10</f>
        <v>300</v>
      </c>
      <c r="M10" s="27">
        <v>2017</v>
      </c>
      <c r="N10" s="27">
        <v>0</v>
      </c>
      <c r="O10" s="71">
        <v>300</v>
      </c>
      <c r="P10" s="71">
        <v>0</v>
      </c>
      <c r="Q10" s="27">
        <v>0</v>
      </c>
      <c r="R10" s="30">
        <v>300</v>
      </c>
      <c r="S10" s="71">
        <v>0</v>
      </c>
      <c r="T10" s="28"/>
    </row>
    <row r="11" spans="1:20" s="19" customFormat="1" ht="75">
      <c r="A11" s="23">
        <v>3</v>
      </c>
      <c r="B11" s="24" t="s">
        <v>27</v>
      </c>
      <c r="C11" s="24">
        <v>66014001700</v>
      </c>
      <c r="D11" s="24">
        <v>3523</v>
      </c>
      <c r="E11" s="24">
        <v>6351</v>
      </c>
      <c r="F11" s="24">
        <v>14</v>
      </c>
      <c r="G11" s="25" t="s">
        <v>374</v>
      </c>
      <c r="H11" s="25" t="s">
        <v>375</v>
      </c>
      <c r="I11" s="25" t="s">
        <v>376</v>
      </c>
      <c r="J11" s="24" t="s">
        <v>26</v>
      </c>
      <c r="K11" s="25" t="s">
        <v>18</v>
      </c>
      <c r="L11" s="26">
        <f>O11</f>
        <v>160</v>
      </c>
      <c r="M11" s="27">
        <v>2017</v>
      </c>
      <c r="N11" s="27">
        <v>0</v>
      </c>
      <c r="O11" s="71">
        <v>160</v>
      </c>
      <c r="P11" s="71">
        <v>0</v>
      </c>
      <c r="Q11" s="27">
        <v>0</v>
      </c>
      <c r="R11" s="30">
        <v>160</v>
      </c>
      <c r="S11" s="71">
        <v>0</v>
      </c>
      <c r="T11" s="276" t="s">
        <v>609</v>
      </c>
    </row>
    <row r="12" spans="1:20" s="76" customFormat="1" ht="23.25">
      <c r="A12" s="103" t="s">
        <v>483</v>
      </c>
      <c r="B12" s="104"/>
      <c r="C12" s="104"/>
      <c r="D12" s="104"/>
      <c r="E12" s="104"/>
      <c r="F12" s="104"/>
      <c r="G12" s="104"/>
      <c r="H12" s="104"/>
      <c r="I12" s="104"/>
      <c r="J12" s="104"/>
      <c r="K12" s="104"/>
      <c r="L12" s="216">
        <f>SUM(L8:L11)</f>
        <v>895</v>
      </c>
      <c r="M12" s="216"/>
      <c r="N12" s="216">
        <f aca="true" t="shared" si="0" ref="N12:S12">SUM(N8:N11)</f>
        <v>0</v>
      </c>
      <c r="O12" s="216">
        <f t="shared" si="0"/>
        <v>895</v>
      </c>
      <c r="P12" s="216">
        <f t="shared" si="0"/>
        <v>0</v>
      </c>
      <c r="Q12" s="216">
        <f t="shared" si="0"/>
        <v>0</v>
      </c>
      <c r="R12" s="216">
        <f t="shared" si="0"/>
        <v>895</v>
      </c>
      <c r="S12" s="217">
        <f t="shared" si="0"/>
        <v>0</v>
      </c>
      <c r="T12" s="105"/>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19.xml><?xml version="1.0" encoding="utf-8"?>
<worksheet xmlns="http://schemas.openxmlformats.org/spreadsheetml/2006/main" xmlns:r="http://schemas.openxmlformats.org/officeDocument/2006/relationships">
  <sheetPr>
    <tabColor rgb="FF002060"/>
    <outlinePr summaryBelow="0" summaryRight="0"/>
    <pageSetUpPr fitToPage="1"/>
  </sheetPr>
  <dimension ref="A1:U22"/>
  <sheetViews>
    <sheetView showGridLines="0" zoomScale="70" zoomScaleNormal="70" zoomScalePageLayoutView="0" workbookViewId="0" topLeftCell="A1">
      <pane ySplit="6" topLeftCell="A7"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36.7109375" style="0" customWidth="1"/>
    <col min="8" max="8" width="27.8515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3.25">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s="76" customFormat="1" ht="21" customHeight="1">
      <c r="A3" s="154"/>
      <c r="B3" s="156"/>
      <c r="C3" s="155" t="s">
        <v>530</v>
      </c>
      <c r="D3" s="156"/>
      <c r="E3" s="156"/>
      <c r="F3" s="156"/>
      <c r="G3" s="156"/>
      <c r="H3" s="157"/>
      <c r="I3" s="157"/>
      <c r="J3" s="157"/>
      <c r="K3" s="157"/>
      <c r="L3" s="157"/>
      <c r="M3" s="157"/>
      <c r="N3" s="157"/>
      <c r="O3" s="157"/>
      <c r="P3" s="157"/>
      <c r="Q3" s="157"/>
      <c r="R3" s="157"/>
      <c r="S3" s="157"/>
      <c r="T3" s="157"/>
    </row>
    <row r="4" spans="1:20" ht="16.5" thickBot="1">
      <c r="A4" s="159"/>
      <c r="B4" s="159"/>
      <c r="C4" s="159"/>
      <c r="D4" s="159"/>
      <c r="E4" s="159"/>
      <c r="F4" s="159"/>
      <c r="G4" s="159"/>
      <c r="H4" s="159"/>
      <c r="I4" s="159"/>
      <c r="J4" s="159"/>
      <c r="K4" s="159"/>
      <c r="L4" s="159"/>
      <c r="M4" s="159"/>
      <c r="N4" s="159"/>
      <c r="O4" s="159"/>
      <c r="P4" s="159"/>
      <c r="Q4" s="159"/>
      <c r="R4" s="159"/>
      <c r="S4" s="160" t="s">
        <v>487</v>
      </c>
      <c r="T4" s="159"/>
    </row>
    <row r="5" spans="1:20"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1" s="76" customFormat="1" ht="27.75" customHeight="1" thickBot="1">
      <c r="A6" s="77" t="s">
        <v>734</v>
      </c>
      <c r="B6" s="81"/>
      <c r="C6" s="81"/>
      <c r="D6" s="81"/>
      <c r="E6" s="81"/>
      <c r="F6" s="81"/>
      <c r="G6" s="81"/>
      <c r="H6" s="81"/>
      <c r="I6" s="81"/>
      <c r="J6" s="81"/>
      <c r="K6" s="81"/>
      <c r="L6" s="81"/>
      <c r="M6" s="81"/>
      <c r="N6" s="81"/>
      <c r="O6" s="81"/>
      <c r="P6" s="81"/>
      <c r="Q6" s="81"/>
      <c r="R6" s="81"/>
      <c r="S6" s="81"/>
      <c r="T6" s="81"/>
      <c r="U6" s="153"/>
    </row>
    <row r="7" spans="1:20" s="19" customFormat="1" ht="45">
      <c r="A7" s="23">
        <v>1</v>
      </c>
      <c r="B7" s="24" t="s">
        <v>27</v>
      </c>
      <c r="C7" s="24">
        <v>66014001700</v>
      </c>
      <c r="D7" s="24">
        <v>3523</v>
      </c>
      <c r="E7" s="24">
        <v>6351</v>
      </c>
      <c r="F7" s="24">
        <v>14</v>
      </c>
      <c r="G7" s="25" t="s">
        <v>374</v>
      </c>
      <c r="H7" s="25" t="s">
        <v>393</v>
      </c>
      <c r="I7" s="25" t="s">
        <v>394</v>
      </c>
      <c r="J7" s="24" t="s">
        <v>26</v>
      </c>
      <c r="K7" s="24" t="s">
        <v>18</v>
      </c>
      <c r="L7" s="30">
        <f>O7</f>
        <v>90</v>
      </c>
      <c r="M7" s="27">
        <v>2017</v>
      </c>
      <c r="N7" s="27">
        <v>0</v>
      </c>
      <c r="O7" s="30">
        <v>90</v>
      </c>
      <c r="P7" s="71">
        <v>0</v>
      </c>
      <c r="Q7" s="27">
        <v>0</v>
      </c>
      <c r="R7" s="30">
        <v>90</v>
      </c>
      <c r="S7" s="71">
        <v>0</v>
      </c>
      <c r="T7" s="28"/>
    </row>
    <row r="8" spans="1:20" s="19" customFormat="1" ht="75">
      <c r="A8" s="23">
        <v>2</v>
      </c>
      <c r="B8" s="24" t="s">
        <v>27</v>
      </c>
      <c r="C8" s="24">
        <v>66014001700</v>
      </c>
      <c r="D8" s="24">
        <v>3523</v>
      </c>
      <c r="E8" s="24">
        <v>6351</v>
      </c>
      <c r="F8" s="24">
        <v>14</v>
      </c>
      <c r="G8" s="25" t="s">
        <v>374</v>
      </c>
      <c r="H8" s="25" t="s">
        <v>395</v>
      </c>
      <c r="I8" s="25" t="s">
        <v>396</v>
      </c>
      <c r="J8" s="24" t="s">
        <v>26</v>
      </c>
      <c r="K8" s="24" t="s">
        <v>18</v>
      </c>
      <c r="L8" s="30">
        <f>O8</f>
        <v>90</v>
      </c>
      <c r="M8" s="27">
        <v>2017</v>
      </c>
      <c r="N8" s="27">
        <v>0</v>
      </c>
      <c r="O8" s="30">
        <v>90</v>
      </c>
      <c r="P8" s="71">
        <v>0</v>
      </c>
      <c r="Q8" s="27">
        <v>0</v>
      </c>
      <c r="R8" s="30">
        <v>90</v>
      </c>
      <c r="S8" s="71">
        <v>0</v>
      </c>
      <c r="T8" s="28"/>
    </row>
    <row r="9" spans="1:20" s="19" customFormat="1" ht="30">
      <c r="A9" s="23">
        <v>3</v>
      </c>
      <c r="B9" s="24" t="s">
        <v>27</v>
      </c>
      <c r="C9" s="24">
        <v>66014001700</v>
      </c>
      <c r="D9" s="24">
        <v>3523</v>
      </c>
      <c r="E9" s="24">
        <v>6351</v>
      </c>
      <c r="F9" s="24">
        <v>14</v>
      </c>
      <c r="G9" s="25" t="s">
        <v>374</v>
      </c>
      <c r="H9" s="25" t="s">
        <v>397</v>
      </c>
      <c r="I9" s="25" t="s">
        <v>398</v>
      </c>
      <c r="J9" s="24" t="s">
        <v>26</v>
      </c>
      <c r="K9" s="24" t="s">
        <v>18</v>
      </c>
      <c r="L9" s="30">
        <f>O9</f>
        <v>360</v>
      </c>
      <c r="M9" s="27">
        <v>2017</v>
      </c>
      <c r="N9" s="27">
        <v>0</v>
      </c>
      <c r="O9" s="30">
        <v>360</v>
      </c>
      <c r="P9" s="71">
        <v>0</v>
      </c>
      <c r="Q9" s="27">
        <v>0</v>
      </c>
      <c r="R9" s="30">
        <v>360</v>
      </c>
      <c r="S9" s="71">
        <v>0</v>
      </c>
      <c r="T9" s="28"/>
    </row>
    <row r="10" spans="1:20" s="19" customFormat="1" ht="30">
      <c r="A10" s="23">
        <v>4</v>
      </c>
      <c r="B10" s="24" t="s">
        <v>27</v>
      </c>
      <c r="C10" s="24">
        <v>66014001700</v>
      </c>
      <c r="D10" s="24">
        <v>3523</v>
      </c>
      <c r="E10" s="24">
        <v>6351</v>
      </c>
      <c r="F10" s="24">
        <v>14</v>
      </c>
      <c r="G10" s="25" t="s">
        <v>374</v>
      </c>
      <c r="H10" s="25" t="s">
        <v>399</v>
      </c>
      <c r="I10" s="25" t="s">
        <v>400</v>
      </c>
      <c r="J10" s="24" t="s">
        <v>26</v>
      </c>
      <c r="K10" s="24" t="s">
        <v>18</v>
      </c>
      <c r="L10" s="30">
        <f aca="true" t="shared" si="0" ref="L10:L19">O10</f>
        <v>140</v>
      </c>
      <c r="M10" s="27">
        <v>2017</v>
      </c>
      <c r="N10" s="27">
        <v>0</v>
      </c>
      <c r="O10" s="30">
        <v>140</v>
      </c>
      <c r="P10" s="71">
        <v>0</v>
      </c>
      <c r="Q10" s="27">
        <v>0</v>
      </c>
      <c r="R10" s="30">
        <v>140</v>
      </c>
      <c r="S10" s="71">
        <v>0</v>
      </c>
      <c r="T10" s="28"/>
    </row>
    <row r="11" spans="1:20" s="19" customFormat="1" ht="30">
      <c r="A11" s="23">
        <v>5</v>
      </c>
      <c r="B11" s="24" t="s">
        <v>27</v>
      </c>
      <c r="C11" s="24">
        <v>66014001700</v>
      </c>
      <c r="D11" s="24">
        <v>3523</v>
      </c>
      <c r="E11" s="24">
        <v>6351</v>
      </c>
      <c r="F11" s="24">
        <v>14</v>
      </c>
      <c r="G11" s="25" t="s">
        <v>374</v>
      </c>
      <c r="H11" s="25" t="s">
        <v>401</v>
      </c>
      <c r="I11" s="25" t="s">
        <v>402</v>
      </c>
      <c r="J11" s="24" t="s">
        <v>26</v>
      </c>
      <c r="K11" s="24" t="s">
        <v>18</v>
      </c>
      <c r="L11" s="30">
        <f t="shared" si="0"/>
        <v>750</v>
      </c>
      <c r="M11" s="27">
        <v>2017</v>
      </c>
      <c r="N11" s="27">
        <v>0</v>
      </c>
      <c r="O11" s="30">
        <v>750</v>
      </c>
      <c r="P11" s="71">
        <v>0</v>
      </c>
      <c r="Q11" s="27">
        <v>0</v>
      </c>
      <c r="R11" s="30">
        <v>750</v>
      </c>
      <c r="S11" s="71">
        <v>0</v>
      </c>
      <c r="T11" s="28"/>
    </row>
    <row r="12" spans="1:20" s="19" customFormat="1" ht="30">
      <c r="A12" s="23">
        <v>6</v>
      </c>
      <c r="B12" s="24" t="s">
        <v>27</v>
      </c>
      <c r="C12" s="24">
        <v>66014001700</v>
      </c>
      <c r="D12" s="24">
        <v>3523</v>
      </c>
      <c r="E12" s="24">
        <v>6351</v>
      </c>
      <c r="F12" s="24">
        <v>14</v>
      </c>
      <c r="G12" s="25" t="s">
        <v>374</v>
      </c>
      <c r="H12" s="25" t="s">
        <v>403</v>
      </c>
      <c r="I12" s="25" t="s">
        <v>404</v>
      </c>
      <c r="J12" s="24" t="s">
        <v>26</v>
      </c>
      <c r="K12" s="24" t="s">
        <v>18</v>
      </c>
      <c r="L12" s="30">
        <f t="shared" si="0"/>
        <v>135</v>
      </c>
      <c r="M12" s="27">
        <v>2017</v>
      </c>
      <c r="N12" s="27">
        <v>0</v>
      </c>
      <c r="O12" s="30">
        <v>135</v>
      </c>
      <c r="P12" s="71">
        <v>0</v>
      </c>
      <c r="Q12" s="27">
        <v>0</v>
      </c>
      <c r="R12" s="30">
        <v>135</v>
      </c>
      <c r="S12" s="71">
        <v>0</v>
      </c>
      <c r="T12" s="28"/>
    </row>
    <row r="13" spans="1:20" s="19" customFormat="1" ht="45">
      <c r="A13" s="23">
        <v>7</v>
      </c>
      <c r="B13" s="24" t="s">
        <v>27</v>
      </c>
      <c r="C13" s="24">
        <v>66014001700</v>
      </c>
      <c r="D13" s="24">
        <v>3523</v>
      </c>
      <c r="E13" s="24">
        <v>6351</v>
      </c>
      <c r="F13" s="24">
        <v>14</v>
      </c>
      <c r="G13" s="25" t="s">
        <v>374</v>
      </c>
      <c r="H13" s="25" t="s">
        <v>405</v>
      </c>
      <c r="I13" s="25" t="s">
        <v>406</v>
      </c>
      <c r="J13" s="24" t="s">
        <v>26</v>
      </c>
      <c r="K13" s="24" t="s">
        <v>18</v>
      </c>
      <c r="L13" s="30">
        <f t="shared" si="0"/>
        <v>180</v>
      </c>
      <c r="M13" s="27">
        <v>2017</v>
      </c>
      <c r="N13" s="27">
        <v>0</v>
      </c>
      <c r="O13" s="30">
        <v>180</v>
      </c>
      <c r="P13" s="71">
        <v>0</v>
      </c>
      <c r="Q13" s="27">
        <v>0</v>
      </c>
      <c r="R13" s="30">
        <v>180</v>
      </c>
      <c r="S13" s="71">
        <v>0</v>
      </c>
      <c r="T13" s="28"/>
    </row>
    <row r="14" spans="1:20" s="19" customFormat="1" ht="45">
      <c r="A14" s="23">
        <v>8</v>
      </c>
      <c r="B14" s="24" t="s">
        <v>27</v>
      </c>
      <c r="C14" s="24">
        <v>66014001700</v>
      </c>
      <c r="D14" s="24">
        <v>3523</v>
      </c>
      <c r="E14" s="24">
        <v>6351</v>
      </c>
      <c r="F14" s="24">
        <v>14</v>
      </c>
      <c r="G14" s="25" t="s">
        <v>374</v>
      </c>
      <c r="H14" s="25" t="s">
        <v>407</v>
      </c>
      <c r="I14" s="25" t="s">
        <v>408</v>
      </c>
      <c r="J14" s="24" t="s">
        <v>26</v>
      </c>
      <c r="K14" s="24" t="s">
        <v>18</v>
      </c>
      <c r="L14" s="30">
        <f t="shared" si="0"/>
        <v>80</v>
      </c>
      <c r="M14" s="27">
        <v>2017</v>
      </c>
      <c r="N14" s="27">
        <v>0</v>
      </c>
      <c r="O14" s="30">
        <v>80</v>
      </c>
      <c r="P14" s="71">
        <v>0</v>
      </c>
      <c r="Q14" s="27">
        <v>0</v>
      </c>
      <c r="R14" s="30">
        <v>80</v>
      </c>
      <c r="S14" s="71">
        <v>0</v>
      </c>
      <c r="T14" s="28"/>
    </row>
    <row r="15" spans="1:20" s="19" customFormat="1" ht="30">
      <c r="A15" s="23">
        <v>9</v>
      </c>
      <c r="B15" s="24" t="s">
        <v>27</v>
      </c>
      <c r="C15" s="24">
        <v>66014001700</v>
      </c>
      <c r="D15" s="24">
        <v>3523</v>
      </c>
      <c r="E15" s="24">
        <v>6351</v>
      </c>
      <c r="F15" s="24">
        <v>14</v>
      </c>
      <c r="G15" s="25" t="s">
        <v>374</v>
      </c>
      <c r="H15" s="25" t="s">
        <v>409</v>
      </c>
      <c r="I15" s="25" t="s">
        <v>410</v>
      </c>
      <c r="J15" s="24" t="s">
        <v>26</v>
      </c>
      <c r="K15" s="24" t="s">
        <v>18</v>
      </c>
      <c r="L15" s="30">
        <f t="shared" si="0"/>
        <v>80</v>
      </c>
      <c r="M15" s="27">
        <v>2017</v>
      </c>
      <c r="N15" s="27">
        <v>0</v>
      </c>
      <c r="O15" s="30">
        <v>80</v>
      </c>
      <c r="P15" s="71">
        <v>0</v>
      </c>
      <c r="Q15" s="27">
        <v>0</v>
      </c>
      <c r="R15" s="30">
        <v>80</v>
      </c>
      <c r="S15" s="71">
        <v>0</v>
      </c>
      <c r="T15" s="28"/>
    </row>
    <row r="16" spans="1:20" s="19" customFormat="1" ht="45">
      <c r="A16" s="23">
        <v>10</v>
      </c>
      <c r="B16" s="24" t="s">
        <v>27</v>
      </c>
      <c r="C16" s="24">
        <v>66014001700</v>
      </c>
      <c r="D16" s="24">
        <v>3523</v>
      </c>
      <c r="E16" s="24">
        <v>6351</v>
      </c>
      <c r="F16" s="24">
        <v>14</v>
      </c>
      <c r="G16" s="25" t="s">
        <v>374</v>
      </c>
      <c r="H16" s="25" t="s">
        <v>411</v>
      </c>
      <c r="I16" s="25" t="s">
        <v>412</v>
      </c>
      <c r="J16" s="24" t="s">
        <v>26</v>
      </c>
      <c r="K16" s="24" t="s">
        <v>18</v>
      </c>
      <c r="L16" s="30">
        <f t="shared" si="0"/>
        <v>180</v>
      </c>
      <c r="M16" s="27">
        <v>2017</v>
      </c>
      <c r="N16" s="27">
        <v>0</v>
      </c>
      <c r="O16" s="30">
        <v>180</v>
      </c>
      <c r="P16" s="71">
        <v>0</v>
      </c>
      <c r="Q16" s="27">
        <v>0</v>
      </c>
      <c r="R16" s="30">
        <v>180</v>
      </c>
      <c r="S16" s="71">
        <v>0</v>
      </c>
      <c r="T16" s="28"/>
    </row>
    <row r="17" spans="1:20" s="19" customFormat="1" ht="45">
      <c r="A17" s="23">
        <v>11</v>
      </c>
      <c r="B17" s="24" t="s">
        <v>27</v>
      </c>
      <c r="C17" s="24">
        <v>66014001700</v>
      </c>
      <c r="D17" s="24">
        <v>3523</v>
      </c>
      <c r="E17" s="24">
        <v>6351</v>
      </c>
      <c r="F17" s="24">
        <v>14</v>
      </c>
      <c r="G17" s="25" t="s">
        <v>374</v>
      </c>
      <c r="H17" s="25" t="s">
        <v>413</v>
      </c>
      <c r="I17" s="25" t="s">
        <v>414</v>
      </c>
      <c r="J17" s="24" t="s">
        <v>26</v>
      </c>
      <c r="K17" s="24" t="s">
        <v>18</v>
      </c>
      <c r="L17" s="30">
        <f t="shared" si="0"/>
        <v>120</v>
      </c>
      <c r="M17" s="27">
        <v>2017</v>
      </c>
      <c r="N17" s="27">
        <v>0</v>
      </c>
      <c r="O17" s="30">
        <v>120</v>
      </c>
      <c r="P17" s="71">
        <v>0</v>
      </c>
      <c r="Q17" s="27">
        <v>0</v>
      </c>
      <c r="R17" s="30">
        <v>120</v>
      </c>
      <c r="S17" s="71">
        <v>0</v>
      </c>
      <c r="T17" s="28"/>
    </row>
    <row r="18" spans="1:20" s="19" customFormat="1" ht="30">
      <c r="A18" s="23">
        <v>12</v>
      </c>
      <c r="B18" s="24" t="s">
        <v>27</v>
      </c>
      <c r="C18" s="24">
        <v>66014001700</v>
      </c>
      <c r="D18" s="24">
        <v>3523</v>
      </c>
      <c r="E18" s="24">
        <v>6351</v>
      </c>
      <c r="F18" s="24">
        <v>14</v>
      </c>
      <c r="G18" s="25" t="s">
        <v>374</v>
      </c>
      <c r="H18" s="25" t="s">
        <v>415</v>
      </c>
      <c r="I18" s="25" t="s">
        <v>416</v>
      </c>
      <c r="J18" s="24" t="s">
        <v>26</v>
      </c>
      <c r="K18" s="24" t="s">
        <v>18</v>
      </c>
      <c r="L18" s="30">
        <f t="shared" si="0"/>
        <v>70</v>
      </c>
      <c r="M18" s="27">
        <v>2017</v>
      </c>
      <c r="N18" s="27">
        <v>0</v>
      </c>
      <c r="O18" s="30">
        <v>70</v>
      </c>
      <c r="P18" s="71">
        <v>0</v>
      </c>
      <c r="Q18" s="27">
        <v>0</v>
      </c>
      <c r="R18" s="30">
        <v>70</v>
      </c>
      <c r="S18" s="71">
        <v>0</v>
      </c>
      <c r="T18" s="28"/>
    </row>
    <row r="19" spans="1:20" s="19" customFormat="1" ht="30">
      <c r="A19" s="23">
        <v>13</v>
      </c>
      <c r="B19" s="24" t="s">
        <v>27</v>
      </c>
      <c r="C19" s="24">
        <v>66014001700</v>
      </c>
      <c r="D19" s="24">
        <v>3523</v>
      </c>
      <c r="E19" s="24">
        <v>6351</v>
      </c>
      <c r="F19" s="24">
        <v>14</v>
      </c>
      <c r="G19" s="25" t="s">
        <v>374</v>
      </c>
      <c r="H19" s="25" t="s">
        <v>417</v>
      </c>
      <c r="I19" s="25" t="s">
        <v>418</v>
      </c>
      <c r="J19" s="24" t="s">
        <v>26</v>
      </c>
      <c r="K19" s="24" t="s">
        <v>18</v>
      </c>
      <c r="L19" s="30">
        <f t="shared" si="0"/>
        <v>120</v>
      </c>
      <c r="M19" s="27">
        <v>2017</v>
      </c>
      <c r="N19" s="27">
        <v>0</v>
      </c>
      <c r="O19" s="30">
        <v>120</v>
      </c>
      <c r="P19" s="71">
        <v>0</v>
      </c>
      <c r="Q19" s="27">
        <v>0</v>
      </c>
      <c r="R19" s="30">
        <v>120</v>
      </c>
      <c r="S19" s="71">
        <v>0</v>
      </c>
      <c r="T19" s="28"/>
    </row>
    <row r="20" spans="1:20" s="76" customFormat="1" ht="23.25">
      <c r="A20" s="103" t="s">
        <v>483</v>
      </c>
      <c r="B20" s="104"/>
      <c r="C20" s="104"/>
      <c r="D20" s="104"/>
      <c r="E20" s="104"/>
      <c r="F20" s="104"/>
      <c r="G20" s="104"/>
      <c r="H20" s="104"/>
      <c r="I20" s="104"/>
      <c r="J20" s="104"/>
      <c r="K20" s="104"/>
      <c r="L20" s="216">
        <f>SUM(K7:L19)</f>
        <v>2395</v>
      </c>
      <c r="M20" s="216"/>
      <c r="N20" s="216">
        <f>SUM(N7:N19)</f>
        <v>0</v>
      </c>
      <c r="O20" s="216">
        <f>SUM(N7:O19)</f>
        <v>2395</v>
      </c>
      <c r="P20" s="217">
        <f>SUM(P7:P19)</f>
        <v>0</v>
      </c>
      <c r="Q20" s="218">
        <f>SUM(Q8:Q19)</f>
        <v>0</v>
      </c>
      <c r="R20" s="216">
        <f>SUM(R7:R19)</f>
        <v>2395</v>
      </c>
      <c r="S20" s="217">
        <f>SUM(S8:S19)</f>
        <v>0</v>
      </c>
      <c r="T20" s="105"/>
    </row>
    <row r="21" ht="12.75">
      <c r="O21" s="45"/>
    </row>
    <row r="22" ht="12.75">
      <c r="O22" s="45"/>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xml><?xml version="1.0" encoding="utf-8"?>
<worksheet xmlns="http://schemas.openxmlformats.org/spreadsheetml/2006/main" xmlns:r="http://schemas.openxmlformats.org/officeDocument/2006/relationships">
  <sheetPr>
    <tabColor rgb="FFFFC000"/>
    <outlinePr summaryBelow="0" summaryRight="0"/>
    <pageSetUpPr fitToPage="1"/>
  </sheetPr>
  <dimension ref="A1:U53"/>
  <sheetViews>
    <sheetView showGridLines="0" zoomScale="70" zoomScaleNormal="70" zoomScalePageLayoutView="0" workbookViewId="0" topLeftCell="A1">
      <pane ySplit="5" topLeftCell="A18" activePane="bottomLeft" state="frozen"/>
      <selection pane="topLeft" activeCell="U20" sqref="U20"/>
      <selection pane="bottomLeft" activeCell="U20" sqref="U20"/>
    </sheetView>
  </sheetViews>
  <sheetFormatPr defaultColWidth="9.140625" defaultRowHeight="12.75" outlineLevelCol="1"/>
  <cols>
    <col min="1" max="1" width="4.7109375" style="253" bestFit="1" customWidth="1"/>
    <col min="2" max="2" width="5.8515625" style="29" customWidth="1" collapsed="1"/>
    <col min="3" max="3" width="17.7109375" style="29" hidden="1" customWidth="1" outlineLevel="1"/>
    <col min="4" max="4" width="8.8515625" style="29" hidden="1" customWidth="1" outlineLevel="1"/>
    <col min="5" max="5" width="8.7109375" style="29" hidden="1" customWidth="1" outlineLevel="1"/>
    <col min="6" max="6" width="6.8515625" style="29" hidden="1" customWidth="1" outlineLevel="1"/>
    <col min="7" max="7" width="32.57421875" style="29" customWidth="1"/>
    <col min="8" max="8" width="27.7109375" style="29" customWidth="1"/>
    <col min="9" max="9" width="55.7109375" style="29" customWidth="1"/>
    <col min="10" max="10" width="4.7109375" style="29" customWidth="1"/>
    <col min="11" max="11" width="10.00390625" style="68" customWidth="1"/>
    <col min="12" max="12" width="14.28125" style="29" customWidth="1"/>
    <col min="13" max="13" width="12.140625" style="68" customWidth="1"/>
    <col min="14" max="14" width="14.57421875" style="29" customWidth="1"/>
    <col min="15" max="15" width="15.28125" style="29" customWidth="1"/>
    <col min="16" max="17" width="11.57421875" style="29" customWidth="1"/>
    <col min="18" max="18" width="13.7109375" style="29" customWidth="1"/>
    <col min="19" max="19" width="14.421875" style="36" customWidth="1"/>
    <col min="20" max="20" width="28.8515625" style="29" hidden="1" customWidth="1"/>
    <col min="21" max="16384" width="9.140625" style="29" customWidth="1"/>
  </cols>
  <sheetData>
    <row r="1" spans="1:20" s="19" customFormat="1" ht="18">
      <c r="A1" s="140" t="s">
        <v>531</v>
      </c>
      <c r="B1" s="140"/>
      <c r="C1" s="140"/>
      <c r="D1" s="140"/>
      <c r="E1" s="140"/>
      <c r="F1" s="140"/>
      <c r="G1" s="140"/>
      <c r="H1" s="140"/>
      <c r="I1" s="140"/>
      <c r="J1" s="140"/>
      <c r="K1" s="140"/>
      <c r="L1" s="140"/>
      <c r="M1" s="140"/>
      <c r="N1" s="140"/>
      <c r="O1" s="140"/>
      <c r="P1" s="140"/>
      <c r="Q1" s="140"/>
      <c r="R1" s="140"/>
      <c r="S1" s="140"/>
      <c r="T1" s="140"/>
    </row>
    <row r="2" spans="1:20" s="136" customFormat="1" ht="23.25">
      <c r="A2" s="137" t="s">
        <v>528</v>
      </c>
      <c r="B2" s="138"/>
      <c r="C2" s="137" t="s">
        <v>529</v>
      </c>
      <c r="D2" s="78"/>
      <c r="E2" s="78"/>
      <c r="F2" s="78"/>
      <c r="G2" s="135" t="s">
        <v>529</v>
      </c>
      <c r="H2" s="78"/>
      <c r="I2" s="142" t="s">
        <v>532</v>
      </c>
      <c r="J2" s="78"/>
      <c r="K2" s="78"/>
      <c r="L2" s="78"/>
      <c r="M2" s="78"/>
      <c r="N2" s="78"/>
      <c r="O2" s="78"/>
      <c r="P2" s="78"/>
      <c r="Q2" s="78"/>
      <c r="R2" s="78"/>
      <c r="S2" s="78"/>
      <c r="T2" s="78"/>
    </row>
    <row r="3" spans="1:20" s="19" customFormat="1" ht="15.75">
      <c r="A3" s="139"/>
      <c r="B3" s="139"/>
      <c r="C3" s="137" t="s">
        <v>530</v>
      </c>
      <c r="D3" s="18"/>
      <c r="E3" s="18"/>
      <c r="F3" s="18"/>
      <c r="G3" s="18"/>
      <c r="H3" s="18"/>
      <c r="I3" s="18"/>
      <c r="J3" s="18"/>
      <c r="K3" s="21"/>
      <c r="L3" s="18"/>
      <c r="M3" s="21"/>
      <c r="N3" s="18"/>
      <c r="O3" s="18"/>
      <c r="P3" s="18"/>
      <c r="Q3" s="18"/>
      <c r="R3" s="18"/>
      <c r="S3" s="34"/>
      <c r="T3" s="18"/>
    </row>
    <row r="4" spans="1:20" s="19" customFormat="1" ht="16.5" thickBot="1">
      <c r="A4" s="18"/>
      <c r="B4" s="18"/>
      <c r="C4" s="18"/>
      <c r="D4" s="18"/>
      <c r="E4" s="18"/>
      <c r="F4" s="18"/>
      <c r="G4" s="18"/>
      <c r="H4" s="18"/>
      <c r="I4" s="18"/>
      <c r="J4" s="18"/>
      <c r="K4" s="21"/>
      <c r="L4" s="18"/>
      <c r="M4" s="21"/>
      <c r="N4" s="18"/>
      <c r="O4" s="18"/>
      <c r="P4" s="18"/>
      <c r="Q4" s="18"/>
      <c r="R4" s="18"/>
      <c r="S4" s="141" t="s">
        <v>487</v>
      </c>
      <c r="T4" s="18"/>
    </row>
    <row r="5" spans="1:20" s="19" customFormat="1" ht="113.25"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1" s="19" customFormat="1" ht="24.75" customHeight="1">
      <c r="A6" s="462" t="s">
        <v>715</v>
      </c>
      <c r="B6" s="463"/>
      <c r="C6" s="463"/>
      <c r="D6" s="463"/>
      <c r="E6" s="463"/>
      <c r="F6" s="463"/>
      <c r="G6" s="463"/>
      <c r="H6" s="463"/>
      <c r="I6" s="463"/>
      <c r="J6" s="463"/>
      <c r="K6" s="463"/>
      <c r="L6" s="463"/>
      <c r="M6" s="463"/>
      <c r="N6" s="463"/>
      <c r="O6" s="463"/>
      <c r="P6" s="463"/>
      <c r="Q6" s="463"/>
      <c r="R6" s="463"/>
      <c r="S6" s="463"/>
      <c r="T6" s="464"/>
      <c r="U6" s="150"/>
    </row>
    <row r="7" spans="1:20" s="262" customFormat="1" ht="104.25" customHeight="1">
      <c r="A7" s="255">
        <v>1</v>
      </c>
      <c r="B7" s="302" t="s">
        <v>27</v>
      </c>
      <c r="C7" s="302"/>
      <c r="D7" s="302">
        <v>3121</v>
      </c>
      <c r="E7" s="302">
        <v>5171</v>
      </c>
      <c r="F7" s="302">
        <v>10</v>
      </c>
      <c r="G7" s="275" t="s">
        <v>298</v>
      </c>
      <c r="H7" s="275" t="s">
        <v>812</v>
      </c>
      <c r="I7" s="275" t="s">
        <v>349</v>
      </c>
      <c r="J7" s="302" t="s">
        <v>17</v>
      </c>
      <c r="K7" s="302" t="s">
        <v>18</v>
      </c>
      <c r="L7" s="303">
        <v>650</v>
      </c>
      <c r="M7" s="304">
        <v>2017</v>
      </c>
      <c r="N7" s="303" t="s">
        <v>19</v>
      </c>
      <c r="O7" s="305">
        <f aca="true" t="shared" si="0" ref="O7:O17">SUM(P7:S7)</f>
        <v>650</v>
      </c>
      <c r="P7" s="426">
        <v>0</v>
      </c>
      <c r="Q7" s="426">
        <v>0</v>
      </c>
      <c r="R7" s="303">
        <v>650</v>
      </c>
      <c r="S7" s="426">
        <v>0</v>
      </c>
      <c r="T7" s="310"/>
    </row>
    <row r="8" spans="1:20" s="262" customFormat="1" ht="81.75" customHeight="1">
      <c r="A8" s="255">
        <v>2</v>
      </c>
      <c r="B8" s="302" t="s">
        <v>27</v>
      </c>
      <c r="C8" s="302"/>
      <c r="D8" s="302">
        <v>3121</v>
      </c>
      <c r="E8" s="302">
        <v>5171</v>
      </c>
      <c r="F8" s="302">
        <v>10</v>
      </c>
      <c r="G8" s="275" t="s">
        <v>298</v>
      </c>
      <c r="H8" s="275" t="s">
        <v>350</v>
      </c>
      <c r="I8" s="275" t="s">
        <v>351</v>
      </c>
      <c r="J8" s="302" t="s">
        <v>17</v>
      </c>
      <c r="K8" s="302" t="s">
        <v>18</v>
      </c>
      <c r="L8" s="303">
        <v>1500</v>
      </c>
      <c r="M8" s="304">
        <v>2017</v>
      </c>
      <c r="N8" s="303" t="s">
        <v>19</v>
      </c>
      <c r="O8" s="306">
        <f t="shared" si="0"/>
        <v>1500</v>
      </c>
      <c r="P8" s="426">
        <v>0</v>
      </c>
      <c r="Q8" s="426">
        <v>0</v>
      </c>
      <c r="R8" s="303">
        <v>1500</v>
      </c>
      <c r="S8" s="426">
        <v>0</v>
      </c>
      <c r="T8" s="310"/>
    </row>
    <row r="9" spans="1:20" s="262" customFormat="1" ht="171" customHeight="1">
      <c r="A9" s="255">
        <v>3</v>
      </c>
      <c r="B9" s="302" t="s">
        <v>38</v>
      </c>
      <c r="C9" s="302"/>
      <c r="D9" s="302">
        <v>3122</v>
      </c>
      <c r="E9" s="302">
        <v>6121</v>
      </c>
      <c r="F9" s="302">
        <v>10</v>
      </c>
      <c r="G9" s="275" t="s">
        <v>282</v>
      </c>
      <c r="H9" s="318" t="s">
        <v>551</v>
      </c>
      <c r="I9" s="256" t="s">
        <v>654</v>
      </c>
      <c r="J9" s="302" t="s">
        <v>26</v>
      </c>
      <c r="K9" s="333" t="s">
        <v>40</v>
      </c>
      <c r="L9" s="303">
        <v>3000</v>
      </c>
      <c r="M9" s="304">
        <v>2017</v>
      </c>
      <c r="N9" s="303" t="s">
        <v>19</v>
      </c>
      <c r="O9" s="306">
        <f t="shared" si="0"/>
        <v>3000</v>
      </c>
      <c r="P9" s="426">
        <v>0</v>
      </c>
      <c r="Q9" s="426">
        <v>0</v>
      </c>
      <c r="R9" s="303">
        <v>3000</v>
      </c>
      <c r="S9" s="426">
        <v>0</v>
      </c>
      <c r="T9" s="310"/>
    </row>
    <row r="10" spans="1:20" s="262" customFormat="1" ht="125.25" customHeight="1">
      <c r="A10" s="255">
        <v>4</v>
      </c>
      <c r="B10" s="302" t="s">
        <v>20</v>
      </c>
      <c r="C10" s="302"/>
      <c r="D10" s="302">
        <v>3122</v>
      </c>
      <c r="E10" s="302">
        <v>6121</v>
      </c>
      <c r="F10" s="302">
        <v>10</v>
      </c>
      <c r="G10" s="275" t="s">
        <v>310</v>
      </c>
      <c r="H10" s="275" t="s">
        <v>354</v>
      </c>
      <c r="I10" s="256" t="s">
        <v>355</v>
      </c>
      <c r="J10" s="302" t="s">
        <v>26</v>
      </c>
      <c r="K10" s="333" t="s">
        <v>552</v>
      </c>
      <c r="L10" s="303">
        <v>3763</v>
      </c>
      <c r="M10" s="304">
        <v>2017</v>
      </c>
      <c r="N10" s="303" t="s">
        <v>19</v>
      </c>
      <c r="O10" s="306">
        <f t="shared" si="0"/>
        <v>3763</v>
      </c>
      <c r="P10" s="426">
        <v>0</v>
      </c>
      <c r="Q10" s="426">
        <v>0</v>
      </c>
      <c r="R10" s="303">
        <v>3763</v>
      </c>
      <c r="S10" s="426">
        <v>0</v>
      </c>
      <c r="T10" s="310"/>
    </row>
    <row r="11" spans="1:20" s="262" customFormat="1" ht="45">
      <c r="A11" s="255">
        <v>5</v>
      </c>
      <c r="B11" s="302" t="s">
        <v>38</v>
      </c>
      <c r="C11" s="302"/>
      <c r="D11" s="302">
        <v>3111</v>
      </c>
      <c r="E11" s="302">
        <v>5171</v>
      </c>
      <c r="F11" s="302">
        <v>10</v>
      </c>
      <c r="G11" s="275" t="s">
        <v>275</v>
      </c>
      <c r="H11" s="275" t="s">
        <v>356</v>
      </c>
      <c r="I11" s="275" t="s">
        <v>357</v>
      </c>
      <c r="J11" s="302" t="s">
        <v>17</v>
      </c>
      <c r="K11" s="302" t="s">
        <v>18</v>
      </c>
      <c r="L11" s="303">
        <v>2000</v>
      </c>
      <c r="M11" s="304">
        <v>2017</v>
      </c>
      <c r="N11" s="303" t="s">
        <v>19</v>
      </c>
      <c r="O11" s="306">
        <f t="shared" si="0"/>
        <v>2000</v>
      </c>
      <c r="P11" s="426">
        <v>0</v>
      </c>
      <c r="Q11" s="426">
        <v>0</v>
      </c>
      <c r="R11" s="303">
        <v>2000</v>
      </c>
      <c r="S11" s="426">
        <v>0</v>
      </c>
      <c r="T11" s="310" t="s">
        <v>750</v>
      </c>
    </row>
    <row r="12" spans="1:20" s="262" customFormat="1" ht="120">
      <c r="A12" s="255">
        <v>6</v>
      </c>
      <c r="B12" s="302" t="s">
        <v>27</v>
      </c>
      <c r="C12" s="302"/>
      <c r="D12" s="302">
        <v>3121</v>
      </c>
      <c r="E12" s="302">
        <v>5171</v>
      </c>
      <c r="F12" s="302">
        <v>10</v>
      </c>
      <c r="G12" s="275" t="s">
        <v>298</v>
      </c>
      <c r="H12" s="275" t="s">
        <v>352</v>
      </c>
      <c r="I12" s="275" t="s">
        <v>353</v>
      </c>
      <c r="J12" s="302" t="s">
        <v>17</v>
      </c>
      <c r="K12" s="302" t="s">
        <v>18</v>
      </c>
      <c r="L12" s="303">
        <v>2400</v>
      </c>
      <c r="M12" s="304">
        <v>2017</v>
      </c>
      <c r="N12" s="303" t="s">
        <v>19</v>
      </c>
      <c r="O12" s="306">
        <f t="shared" si="0"/>
        <v>2400</v>
      </c>
      <c r="P12" s="426">
        <v>0</v>
      </c>
      <c r="Q12" s="426">
        <v>0</v>
      </c>
      <c r="R12" s="303">
        <v>2400</v>
      </c>
      <c r="S12" s="426">
        <v>0</v>
      </c>
      <c r="T12" s="310"/>
    </row>
    <row r="13" spans="1:20" s="262" customFormat="1" ht="68.25" customHeight="1">
      <c r="A13" s="255">
        <v>7</v>
      </c>
      <c r="B13" s="302" t="s">
        <v>27</v>
      </c>
      <c r="C13" s="302"/>
      <c r="D13" s="302">
        <v>3121</v>
      </c>
      <c r="E13" s="302">
        <v>5171</v>
      </c>
      <c r="F13" s="302">
        <v>10</v>
      </c>
      <c r="G13" s="275" t="s">
        <v>292</v>
      </c>
      <c r="H13" s="275" t="s">
        <v>813</v>
      </c>
      <c r="I13" s="275" t="s">
        <v>814</v>
      </c>
      <c r="J13" s="302" t="s">
        <v>17</v>
      </c>
      <c r="K13" s="302" t="s">
        <v>18</v>
      </c>
      <c r="L13" s="303">
        <v>560</v>
      </c>
      <c r="M13" s="304">
        <v>2017</v>
      </c>
      <c r="N13" s="303" t="s">
        <v>19</v>
      </c>
      <c r="O13" s="305">
        <f t="shared" si="0"/>
        <v>560</v>
      </c>
      <c r="P13" s="426">
        <v>0</v>
      </c>
      <c r="Q13" s="426">
        <v>0</v>
      </c>
      <c r="R13" s="303">
        <v>560</v>
      </c>
      <c r="S13" s="426">
        <v>0</v>
      </c>
      <c r="T13" s="310"/>
    </row>
    <row r="14" spans="1:20" s="262" customFormat="1" ht="60">
      <c r="A14" s="255">
        <v>8</v>
      </c>
      <c r="B14" s="302" t="s">
        <v>38</v>
      </c>
      <c r="C14" s="302"/>
      <c r="D14" s="302">
        <v>3122</v>
      </c>
      <c r="E14" s="302">
        <v>5171</v>
      </c>
      <c r="F14" s="302">
        <v>10</v>
      </c>
      <c r="G14" s="275" t="s">
        <v>282</v>
      </c>
      <c r="H14" s="275" t="s">
        <v>815</v>
      </c>
      <c r="I14" s="275" t="s">
        <v>326</v>
      </c>
      <c r="J14" s="302" t="s">
        <v>17</v>
      </c>
      <c r="K14" s="302" t="s">
        <v>18</v>
      </c>
      <c r="L14" s="303">
        <v>1000</v>
      </c>
      <c r="M14" s="304">
        <v>2017</v>
      </c>
      <c r="N14" s="303" t="s">
        <v>19</v>
      </c>
      <c r="O14" s="249">
        <f t="shared" si="0"/>
        <v>1000</v>
      </c>
      <c r="P14" s="426">
        <v>0</v>
      </c>
      <c r="Q14" s="426">
        <v>0</v>
      </c>
      <c r="R14" s="249">
        <v>1000</v>
      </c>
      <c r="S14" s="427">
        <v>0</v>
      </c>
      <c r="T14" s="311"/>
    </row>
    <row r="15" spans="1:20" s="262" customFormat="1" ht="60">
      <c r="A15" s="255">
        <v>9</v>
      </c>
      <c r="B15" s="302" t="s">
        <v>15</v>
      </c>
      <c r="C15" s="302"/>
      <c r="D15" s="302">
        <v>3122</v>
      </c>
      <c r="E15" s="302">
        <v>6121</v>
      </c>
      <c r="F15" s="302">
        <v>10</v>
      </c>
      <c r="G15" s="275" t="s">
        <v>307</v>
      </c>
      <c r="H15" s="275" t="s">
        <v>336</v>
      </c>
      <c r="I15" s="275" t="s">
        <v>337</v>
      </c>
      <c r="J15" s="302" t="s">
        <v>26</v>
      </c>
      <c r="K15" s="302" t="s">
        <v>18</v>
      </c>
      <c r="L15" s="303">
        <v>872</v>
      </c>
      <c r="M15" s="304">
        <v>2017</v>
      </c>
      <c r="N15" s="303" t="s">
        <v>19</v>
      </c>
      <c r="O15" s="384">
        <f t="shared" si="0"/>
        <v>872</v>
      </c>
      <c r="P15" s="426">
        <v>0</v>
      </c>
      <c r="Q15" s="426">
        <v>0</v>
      </c>
      <c r="R15" s="259">
        <v>872</v>
      </c>
      <c r="S15" s="427">
        <v>0</v>
      </c>
      <c r="T15" s="310"/>
    </row>
    <row r="16" spans="1:20" s="262" customFormat="1" ht="98.25" customHeight="1">
      <c r="A16" s="255">
        <v>10</v>
      </c>
      <c r="B16" s="302" t="s">
        <v>27</v>
      </c>
      <c r="C16" s="302"/>
      <c r="D16" s="302">
        <v>3122</v>
      </c>
      <c r="E16" s="302">
        <v>5171</v>
      </c>
      <c r="F16" s="302">
        <v>10</v>
      </c>
      <c r="G16" s="275" t="s">
        <v>279</v>
      </c>
      <c r="H16" s="275" t="s">
        <v>553</v>
      </c>
      <c r="I16" s="275" t="s">
        <v>554</v>
      </c>
      <c r="J16" s="302" t="s">
        <v>17</v>
      </c>
      <c r="K16" s="302" t="s">
        <v>40</v>
      </c>
      <c r="L16" s="303">
        <v>8000</v>
      </c>
      <c r="M16" s="304" t="s">
        <v>511</v>
      </c>
      <c r="N16" s="303" t="s">
        <v>19</v>
      </c>
      <c r="O16" s="249">
        <f t="shared" si="0"/>
        <v>3200</v>
      </c>
      <c r="P16" s="426">
        <v>0</v>
      </c>
      <c r="Q16" s="426">
        <v>0</v>
      </c>
      <c r="R16" s="249">
        <v>3200</v>
      </c>
      <c r="S16" s="427">
        <v>0</v>
      </c>
      <c r="T16" s="311"/>
    </row>
    <row r="17" spans="1:20" s="262" customFormat="1" ht="75">
      <c r="A17" s="255">
        <v>11</v>
      </c>
      <c r="B17" s="302" t="s">
        <v>20</v>
      </c>
      <c r="C17" s="302"/>
      <c r="D17" s="302">
        <v>3122</v>
      </c>
      <c r="E17" s="302">
        <v>5171</v>
      </c>
      <c r="F17" s="302">
        <v>10</v>
      </c>
      <c r="G17" s="275" t="s">
        <v>319</v>
      </c>
      <c r="H17" s="275" t="s">
        <v>320</v>
      </c>
      <c r="I17" s="275" t="s">
        <v>321</v>
      </c>
      <c r="J17" s="302" t="s">
        <v>17</v>
      </c>
      <c r="K17" s="302" t="s">
        <v>18</v>
      </c>
      <c r="L17" s="303">
        <v>600</v>
      </c>
      <c r="M17" s="304">
        <v>2017</v>
      </c>
      <c r="N17" s="303" t="s">
        <v>19</v>
      </c>
      <c r="O17" s="384">
        <f t="shared" si="0"/>
        <v>600</v>
      </c>
      <c r="P17" s="426">
        <v>0</v>
      </c>
      <c r="Q17" s="426">
        <v>0</v>
      </c>
      <c r="R17" s="249">
        <v>600</v>
      </c>
      <c r="S17" s="427">
        <v>0</v>
      </c>
      <c r="T17" s="311"/>
    </row>
    <row r="18" spans="1:20" s="262" customFormat="1" ht="139.5" customHeight="1">
      <c r="A18" s="255">
        <v>12</v>
      </c>
      <c r="B18" s="302" t="s">
        <v>38</v>
      </c>
      <c r="C18" s="302"/>
      <c r="D18" s="302"/>
      <c r="E18" s="302"/>
      <c r="F18" s="302"/>
      <c r="G18" s="275" t="s">
        <v>274</v>
      </c>
      <c r="H18" s="275" t="s">
        <v>816</v>
      </c>
      <c r="I18" s="275" t="s">
        <v>817</v>
      </c>
      <c r="J18" s="302" t="s">
        <v>17</v>
      </c>
      <c r="K18" s="275" t="s">
        <v>18</v>
      </c>
      <c r="L18" s="275">
        <v>1195</v>
      </c>
      <c r="M18" s="275">
        <v>2017</v>
      </c>
      <c r="N18" s="275">
        <v>0</v>
      </c>
      <c r="O18" s="318">
        <v>1195</v>
      </c>
      <c r="P18" s="426">
        <v>0</v>
      </c>
      <c r="Q18" s="426">
        <v>0</v>
      </c>
      <c r="R18" s="318">
        <v>1195</v>
      </c>
      <c r="S18" s="428">
        <v>0</v>
      </c>
      <c r="T18" s="311"/>
    </row>
    <row r="19" spans="1:20" s="262" customFormat="1" ht="99.75" customHeight="1">
      <c r="A19" s="255">
        <v>13</v>
      </c>
      <c r="B19" s="302" t="s">
        <v>38</v>
      </c>
      <c r="C19" s="302"/>
      <c r="D19" s="302"/>
      <c r="E19" s="302"/>
      <c r="F19" s="302"/>
      <c r="G19" s="275" t="s">
        <v>367</v>
      </c>
      <c r="H19" s="275" t="s">
        <v>594</v>
      </c>
      <c r="I19" s="275" t="s">
        <v>595</v>
      </c>
      <c r="J19" s="302" t="s">
        <v>26</v>
      </c>
      <c r="K19" s="275" t="s">
        <v>40</v>
      </c>
      <c r="L19" s="275">
        <v>1157</v>
      </c>
      <c r="M19" s="275">
        <v>2017</v>
      </c>
      <c r="N19" s="275">
        <v>0</v>
      </c>
      <c r="O19" s="275">
        <v>1157</v>
      </c>
      <c r="P19" s="426">
        <v>0</v>
      </c>
      <c r="Q19" s="426">
        <v>0</v>
      </c>
      <c r="R19" s="275">
        <v>1157</v>
      </c>
      <c r="S19" s="429">
        <v>0</v>
      </c>
      <c r="T19" s="312"/>
    </row>
    <row r="20" spans="1:20" s="262" customFormat="1" ht="139.5" customHeight="1">
      <c r="A20" s="255">
        <v>14</v>
      </c>
      <c r="B20" s="302" t="s">
        <v>27</v>
      </c>
      <c r="C20" s="302"/>
      <c r="D20" s="302"/>
      <c r="E20" s="302"/>
      <c r="F20" s="302"/>
      <c r="G20" s="275" t="s">
        <v>637</v>
      </c>
      <c r="H20" s="275" t="s">
        <v>638</v>
      </c>
      <c r="I20" s="275" t="s">
        <v>639</v>
      </c>
      <c r="J20" s="302" t="s">
        <v>26</v>
      </c>
      <c r="K20" s="302" t="s">
        <v>640</v>
      </c>
      <c r="L20" s="275">
        <v>950</v>
      </c>
      <c r="M20" s="275">
        <v>2017</v>
      </c>
      <c r="N20" s="275">
        <v>0</v>
      </c>
      <c r="O20" s="322">
        <v>950</v>
      </c>
      <c r="P20" s="426">
        <v>0</v>
      </c>
      <c r="Q20" s="426">
        <v>0</v>
      </c>
      <c r="R20" s="322">
        <v>950</v>
      </c>
      <c r="S20" s="429">
        <v>0</v>
      </c>
      <c r="T20" s="311"/>
    </row>
    <row r="21" spans="1:20" s="262" customFormat="1" ht="139.5" customHeight="1">
      <c r="A21" s="255">
        <v>15</v>
      </c>
      <c r="B21" s="302" t="s">
        <v>27</v>
      </c>
      <c r="C21" s="302"/>
      <c r="D21" s="302"/>
      <c r="E21" s="302"/>
      <c r="F21" s="302"/>
      <c r="G21" s="275" t="s">
        <v>265</v>
      </c>
      <c r="H21" s="275" t="s">
        <v>641</v>
      </c>
      <c r="I21" s="275" t="s">
        <v>642</v>
      </c>
      <c r="J21" s="302" t="s">
        <v>26</v>
      </c>
      <c r="K21" s="302" t="s">
        <v>643</v>
      </c>
      <c r="L21" s="315">
        <v>40000</v>
      </c>
      <c r="M21" s="275">
        <v>2017</v>
      </c>
      <c r="N21" s="275">
        <v>0</v>
      </c>
      <c r="O21" s="307">
        <v>2500</v>
      </c>
      <c r="P21" s="426">
        <v>0</v>
      </c>
      <c r="Q21" s="426">
        <v>0</v>
      </c>
      <c r="R21" s="315">
        <v>2500</v>
      </c>
      <c r="S21" s="429">
        <v>0</v>
      </c>
      <c r="T21" s="312" t="s">
        <v>644</v>
      </c>
    </row>
    <row r="22" spans="1:20" s="262" customFormat="1" ht="105">
      <c r="A22" s="255">
        <v>16</v>
      </c>
      <c r="B22" s="302" t="s">
        <v>20</v>
      </c>
      <c r="C22" s="302"/>
      <c r="D22" s="302"/>
      <c r="E22" s="302"/>
      <c r="F22" s="302"/>
      <c r="G22" s="275" t="s">
        <v>569</v>
      </c>
      <c r="H22" s="275" t="s">
        <v>577</v>
      </c>
      <c r="I22" s="275" t="s">
        <v>578</v>
      </c>
      <c r="J22" s="302" t="s">
        <v>26</v>
      </c>
      <c r="K22" s="275" t="s">
        <v>18</v>
      </c>
      <c r="L22" s="315">
        <v>20000</v>
      </c>
      <c r="M22" s="318">
        <v>2017</v>
      </c>
      <c r="N22" s="318">
        <v>0</v>
      </c>
      <c r="O22" s="259">
        <v>1000</v>
      </c>
      <c r="P22" s="426">
        <v>0</v>
      </c>
      <c r="Q22" s="426">
        <v>0</v>
      </c>
      <c r="R22" s="259">
        <v>1000</v>
      </c>
      <c r="S22" s="429">
        <v>0</v>
      </c>
      <c r="T22" s="312" t="s">
        <v>644</v>
      </c>
    </row>
    <row r="23" spans="1:20" s="262" customFormat="1" ht="45.75" customHeight="1">
      <c r="A23" s="255">
        <v>17</v>
      </c>
      <c r="B23" s="302" t="s">
        <v>15</v>
      </c>
      <c r="C23" s="302"/>
      <c r="D23" s="302">
        <v>3122</v>
      </c>
      <c r="E23" s="302">
        <v>6121</v>
      </c>
      <c r="F23" s="302">
        <v>10</v>
      </c>
      <c r="G23" s="275" t="s">
        <v>264</v>
      </c>
      <c r="H23" s="275" t="s">
        <v>338</v>
      </c>
      <c r="I23" s="275" t="s">
        <v>339</v>
      </c>
      <c r="J23" s="302" t="s">
        <v>26</v>
      </c>
      <c r="K23" s="302" t="s">
        <v>18</v>
      </c>
      <c r="L23" s="303">
        <v>2100</v>
      </c>
      <c r="M23" s="382">
        <v>2017</v>
      </c>
      <c r="N23" s="259" t="s">
        <v>19</v>
      </c>
      <c r="O23" s="249">
        <f aca="true" t="shared" si="1" ref="O23:O39">SUM(P23:S23)</f>
        <v>250</v>
      </c>
      <c r="P23" s="426">
        <v>0</v>
      </c>
      <c r="Q23" s="426">
        <v>0</v>
      </c>
      <c r="R23" s="249">
        <v>250</v>
      </c>
      <c r="S23" s="426">
        <v>0</v>
      </c>
      <c r="T23" s="312" t="s">
        <v>644</v>
      </c>
    </row>
    <row r="24" spans="1:20" s="262" customFormat="1" ht="30">
      <c r="A24" s="255">
        <v>18</v>
      </c>
      <c r="B24" s="302" t="s">
        <v>15</v>
      </c>
      <c r="C24" s="302"/>
      <c r="D24" s="302">
        <v>3122</v>
      </c>
      <c r="E24" s="302">
        <v>6121</v>
      </c>
      <c r="F24" s="302">
        <v>10</v>
      </c>
      <c r="G24" s="275" t="s">
        <v>264</v>
      </c>
      <c r="H24" s="275" t="s">
        <v>315</v>
      </c>
      <c r="I24" s="275" t="s">
        <v>316</v>
      </c>
      <c r="J24" s="302" t="s">
        <v>26</v>
      </c>
      <c r="K24" s="302" t="s">
        <v>18</v>
      </c>
      <c r="L24" s="303">
        <v>4600</v>
      </c>
      <c r="M24" s="382">
        <v>2017</v>
      </c>
      <c r="N24" s="259" t="s">
        <v>19</v>
      </c>
      <c r="O24" s="249">
        <f t="shared" si="1"/>
        <v>350</v>
      </c>
      <c r="P24" s="426">
        <v>0</v>
      </c>
      <c r="Q24" s="426">
        <v>0</v>
      </c>
      <c r="R24" s="249">
        <v>350</v>
      </c>
      <c r="S24" s="426">
        <v>0</v>
      </c>
      <c r="T24" s="312" t="s">
        <v>644</v>
      </c>
    </row>
    <row r="25" spans="1:20" s="262" customFormat="1" ht="81" customHeight="1">
      <c r="A25" s="255">
        <v>19</v>
      </c>
      <c r="B25" s="302" t="s">
        <v>27</v>
      </c>
      <c r="C25" s="302"/>
      <c r="D25" s="302">
        <v>3121</v>
      </c>
      <c r="E25" s="302">
        <v>6121</v>
      </c>
      <c r="F25" s="302">
        <v>10</v>
      </c>
      <c r="G25" s="275" t="s">
        <v>292</v>
      </c>
      <c r="H25" s="275" t="s">
        <v>317</v>
      </c>
      <c r="I25" s="275" t="s">
        <v>318</v>
      </c>
      <c r="J25" s="302" t="s">
        <v>26</v>
      </c>
      <c r="K25" s="302" t="s">
        <v>18</v>
      </c>
      <c r="L25" s="303">
        <v>3450</v>
      </c>
      <c r="M25" s="382">
        <v>2017</v>
      </c>
      <c r="N25" s="259" t="s">
        <v>19</v>
      </c>
      <c r="O25" s="249">
        <f t="shared" si="1"/>
        <v>300</v>
      </c>
      <c r="P25" s="426">
        <v>0</v>
      </c>
      <c r="Q25" s="426">
        <v>0</v>
      </c>
      <c r="R25" s="249">
        <v>300</v>
      </c>
      <c r="S25" s="426">
        <v>0</v>
      </c>
      <c r="T25" s="312" t="s">
        <v>644</v>
      </c>
    </row>
    <row r="26" spans="1:20" s="262" customFormat="1" ht="174" customHeight="1">
      <c r="A26" s="255">
        <v>22</v>
      </c>
      <c r="B26" s="302" t="s">
        <v>20</v>
      </c>
      <c r="C26" s="302"/>
      <c r="D26" s="302">
        <v>3121</v>
      </c>
      <c r="E26" s="302">
        <v>6121</v>
      </c>
      <c r="F26" s="302">
        <v>10</v>
      </c>
      <c r="G26" s="275" t="s">
        <v>297</v>
      </c>
      <c r="H26" s="275" t="s">
        <v>818</v>
      </c>
      <c r="I26" s="275" t="s">
        <v>819</v>
      </c>
      <c r="J26" s="302" t="s">
        <v>26</v>
      </c>
      <c r="K26" s="302" t="s">
        <v>18</v>
      </c>
      <c r="L26" s="303">
        <v>9500</v>
      </c>
      <c r="M26" s="382">
        <v>2017</v>
      </c>
      <c r="N26" s="259" t="s">
        <v>19</v>
      </c>
      <c r="O26" s="249">
        <f t="shared" si="1"/>
        <v>500</v>
      </c>
      <c r="P26" s="426">
        <v>0</v>
      </c>
      <c r="Q26" s="426">
        <v>0</v>
      </c>
      <c r="R26" s="383">
        <v>500</v>
      </c>
      <c r="S26" s="426">
        <v>0</v>
      </c>
      <c r="T26" s="312" t="s">
        <v>644</v>
      </c>
    </row>
    <row r="27" spans="1:20" s="262" customFormat="1" ht="75">
      <c r="A27" s="255">
        <v>23</v>
      </c>
      <c r="B27" s="302" t="s">
        <v>20</v>
      </c>
      <c r="C27" s="302"/>
      <c r="D27" s="302">
        <v>3113</v>
      </c>
      <c r="E27" s="302">
        <v>6121</v>
      </c>
      <c r="F27" s="302">
        <v>10</v>
      </c>
      <c r="G27" s="275" t="s">
        <v>269</v>
      </c>
      <c r="H27" s="275" t="s">
        <v>322</v>
      </c>
      <c r="I27" s="275" t="s">
        <v>323</v>
      </c>
      <c r="J27" s="302" t="s">
        <v>26</v>
      </c>
      <c r="K27" s="333" t="s">
        <v>550</v>
      </c>
      <c r="L27" s="303">
        <v>4700</v>
      </c>
      <c r="M27" s="304">
        <v>2017</v>
      </c>
      <c r="N27" s="303" t="s">
        <v>19</v>
      </c>
      <c r="O27" s="306">
        <f t="shared" si="1"/>
        <v>4700</v>
      </c>
      <c r="P27" s="426">
        <v>0</v>
      </c>
      <c r="Q27" s="426">
        <v>0</v>
      </c>
      <c r="R27" s="303">
        <v>4700</v>
      </c>
      <c r="S27" s="426">
        <v>0</v>
      </c>
      <c r="T27" s="396" t="s">
        <v>751</v>
      </c>
    </row>
    <row r="28" spans="1:20" s="262" customFormat="1" ht="50.25" customHeight="1">
      <c r="A28" s="255">
        <v>24</v>
      </c>
      <c r="B28" s="302" t="s">
        <v>20</v>
      </c>
      <c r="C28" s="302"/>
      <c r="D28" s="302">
        <v>3122</v>
      </c>
      <c r="E28" s="302">
        <v>6121</v>
      </c>
      <c r="F28" s="302">
        <v>10</v>
      </c>
      <c r="G28" s="275" t="s">
        <v>324</v>
      </c>
      <c r="H28" s="275" t="s">
        <v>753</v>
      </c>
      <c r="I28" s="275" t="s">
        <v>752</v>
      </c>
      <c r="J28" s="302" t="s">
        <v>26</v>
      </c>
      <c r="K28" s="302" t="s">
        <v>18</v>
      </c>
      <c r="L28" s="303">
        <v>600</v>
      </c>
      <c r="M28" s="304">
        <v>2017</v>
      </c>
      <c r="N28" s="303" t="s">
        <v>19</v>
      </c>
      <c r="O28" s="305">
        <f t="shared" si="1"/>
        <v>600</v>
      </c>
      <c r="P28" s="426">
        <v>0</v>
      </c>
      <c r="Q28" s="426">
        <v>0</v>
      </c>
      <c r="R28" s="259">
        <v>600</v>
      </c>
      <c r="S28" s="430">
        <v>0</v>
      </c>
      <c r="T28" s="312"/>
    </row>
    <row r="29" spans="1:20" s="262" customFormat="1" ht="169.5" customHeight="1">
      <c r="A29" s="255">
        <v>25</v>
      </c>
      <c r="B29" s="302" t="s">
        <v>27</v>
      </c>
      <c r="C29" s="302"/>
      <c r="D29" s="302">
        <v>3122</v>
      </c>
      <c r="E29" s="302">
        <v>6121</v>
      </c>
      <c r="F29" s="302">
        <v>10</v>
      </c>
      <c r="G29" s="275" t="s">
        <v>279</v>
      </c>
      <c r="H29" s="275" t="s">
        <v>325</v>
      </c>
      <c r="I29" s="275" t="s">
        <v>820</v>
      </c>
      <c r="J29" s="302" t="s">
        <v>26</v>
      </c>
      <c r="K29" s="302" t="s">
        <v>18</v>
      </c>
      <c r="L29" s="303">
        <v>2400</v>
      </c>
      <c r="M29" s="304">
        <v>2017</v>
      </c>
      <c r="N29" s="303" t="s">
        <v>19</v>
      </c>
      <c r="O29" s="306">
        <f t="shared" si="1"/>
        <v>500</v>
      </c>
      <c r="P29" s="426">
        <v>0</v>
      </c>
      <c r="Q29" s="426">
        <v>0</v>
      </c>
      <c r="R29" s="259">
        <v>500</v>
      </c>
      <c r="S29" s="426">
        <v>0</v>
      </c>
      <c r="T29" s="312" t="s">
        <v>644</v>
      </c>
    </row>
    <row r="30" spans="1:20" s="262" customFormat="1" ht="60.75" customHeight="1">
      <c r="A30" s="255">
        <v>26</v>
      </c>
      <c r="B30" s="302" t="s">
        <v>27</v>
      </c>
      <c r="C30" s="302"/>
      <c r="D30" s="302">
        <v>3113</v>
      </c>
      <c r="E30" s="302">
        <v>6121</v>
      </c>
      <c r="F30" s="302">
        <v>10</v>
      </c>
      <c r="G30" s="275" t="s">
        <v>301</v>
      </c>
      <c r="H30" s="275" t="s">
        <v>327</v>
      </c>
      <c r="I30" s="275" t="s">
        <v>328</v>
      </c>
      <c r="J30" s="302" t="s">
        <v>26</v>
      </c>
      <c r="K30" s="302" t="s">
        <v>18</v>
      </c>
      <c r="L30" s="303">
        <v>1500</v>
      </c>
      <c r="M30" s="304">
        <v>2017</v>
      </c>
      <c r="N30" s="303" t="s">
        <v>19</v>
      </c>
      <c r="O30" s="306">
        <f t="shared" si="1"/>
        <v>250</v>
      </c>
      <c r="P30" s="426">
        <v>0</v>
      </c>
      <c r="Q30" s="426">
        <v>0</v>
      </c>
      <c r="R30" s="249">
        <v>250</v>
      </c>
      <c r="S30" s="426">
        <v>0</v>
      </c>
      <c r="T30" s="312" t="s">
        <v>644</v>
      </c>
    </row>
    <row r="31" spans="1:20" s="262" customFormat="1" ht="45">
      <c r="A31" s="255">
        <v>27</v>
      </c>
      <c r="B31" s="302" t="s">
        <v>27</v>
      </c>
      <c r="C31" s="302"/>
      <c r="D31" s="302">
        <v>3122</v>
      </c>
      <c r="E31" s="302">
        <v>6121</v>
      </c>
      <c r="F31" s="302">
        <v>10</v>
      </c>
      <c r="G31" s="275" t="s">
        <v>329</v>
      </c>
      <c r="H31" s="275" t="s">
        <v>330</v>
      </c>
      <c r="I31" s="275" t="s">
        <v>331</v>
      </c>
      <c r="J31" s="302" t="s">
        <v>26</v>
      </c>
      <c r="K31" s="302" t="s">
        <v>18</v>
      </c>
      <c r="L31" s="303">
        <v>2500</v>
      </c>
      <c r="M31" s="304">
        <v>2017</v>
      </c>
      <c r="N31" s="303" t="s">
        <v>19</v>
      </c>
      <c r="O31" s="306">
        <f t="shared" si="1"/>
        <v>300</v>
      </c>
      <c r="P31" s="426">
        <v>0</v>
      </c>
      <c r="Q31" s="426">
        <v>0</v>
      </c>
      <c r="R31" s="249">
        <v>300</v>
      </c>
      <c r="S31" s="426">
        <v>0</v>
      </c>
      <c r="T31" s="312" t="s">
        <v>644</v>
      </c>
    </row>
    <row r="32" spans="1:20" s="262" customFormat="1" ht="165">
      <c r="A32" s="255">
        <v>28</v>
      </c>
      <c r="B32" s="302" t="s">
        <v>27</v>
      </c>
      <c r="C32" s="302"/>
      <c r="D32" s="302">
        <v>3113</v>
      </c>
      <c r="E32" s="302">
        <v>6121</v>
      </c>
      <c r="F32" s="302">
        <v>10</v>
      </c>
      <c r="G32" s="275" t="s">
        <v>332</v>
      </c>
      <c r="H32" s="275" t="s">
        <v>821</v>
      </c>
      <c r="I32" s="275" t="s">
        <v>333</v>
      </c>
      <c r="J32" s="302" t="s">
        <v>26</v>
      </c>
      <c r="K32" s="333" t="s">
        <v>550</v>
      </c>
      <c r="L32" s="303">
        <v>3050</v>
      </c>
      <c r="M32" s="304">
        <v>2017</v>
      </c>
      <c r="N32" s="303" t="s">
        <v>19</v>
      </c>
      <c r="O32" s="306">
        <f t="shared" si="1"/>
        <v>500</v>
      </c>
      <c r="P32" s="426">
        <v>0</v>
      </c>
      <c r="Q32" s="426">
        <v>0</v>
      </c>
      <c r="R32" s="259">
        <v>500</v>
      </c>
      <c r="S32" s="426">
        <v>0</v>
      </c>
      <c r="T32" s="312" t="s">
        <v>824</v>
      </c>
    </row>
    <row r="33" spans="1:20" s="262" customFormat="1" ht="177" customHeight="1">
      <c r="A33" s="255">
        <v>29</v>
      </c>
      <c r="B33" s="302" t="s">
        <v>27</v>
      </c>
      <c r="C33" s="302"/>
      <c r="D33" s="302">
        <v>3113</v>
      </c>
      <c r="E33" s="302">
        <v>6121</v>
      </c>
      <c r="F33" s="302">
        <v>10</v>
      </c>
      <c r="G33" s="275" t="s">
        <v>276</v>
      </c>
      <c r="H33" s="275" t="s">
        <v>334</v>
      </c>
      <c r="I33" s="275" t="s">
        <v>335</v>
      </c>
      <c r="J33" s="302" t="s">
        <v>26</v>
      </c>
      <c r="K33" s="302" t="s">
        <v>18</v>
      </c>
      <c r="L33" s="303">
        <v>1400</v>
      </c>
      <c r="M33" s="304">
        <v>2017</v>
      </c>
      <c r="N33" s="303" t="s">
        <v>19</v>
      </c>
      <c r="O33" s="306">
        <f t="shared" si="1"/>
        <v>250</v>
      </c>
      <c r="P33" s="426">
        <v>0</v>
      </c>
      <c r="Q33" s="426">
        <v>0</v>
      </c>
      <c r="R33" s="249">
        <v>250</v>
      </c>
      <c r="S33" s="426">
        <v>0</v>
      </c>
      <c r="T33" s="312" t="s">
        <v>644</v>
      </c>
    </row>
    <row r="34" spans="1:20" s="262" customFormat="1" ht="75">
      <c r="A34" s="255">
        <v>30</v>
      </c>
      <c r="B34" s="302" t="s">
        <v>15</v>
      </c>
      <c r="C34" s="302"/>
      <c r="D34" s="302">
        <v>3121</v>
      </c>
      <c r="E34" s="302">
        <v>6121</v>
      </c>
      <c r="F34" s="302">
        <v>10</v>
      </c>
      <c r="G34" s="275" t="s">
        <v>261</v>
      </c>
      <c r="H34" s="275" t="s">
        <v>313</v>
      </c>
      <c r="I34" s="275" t="s">
        <v>314</v>
      </c>
      <c r="J34" s="302" t="s">
        <v>26</v>
      </c>
      <c r="K34" s="302" t="s">
        <v>18</v>
      </c>
      <c r="L34" s="303">
        <v>5000</v>
      </c>
      <c r="M34" s="304">
        <v>2017</v>
      </c>
      <c r="N34" s="303" t="s">
        <v>19</v>
      </c>
      <c r="O34" s="306">
        <f t="shared" si="1"/>
        <v>600</v>
      </c>
      <c r="P34" s="426">
        <v>0</v>
      </c>
      <c r="Q34" s="426">
        <v>0</v>
      </c>
      <c r="R34" s="249">
        <v>600</v>
      </c>
      <c r="S34" s="426">
        <v>0</v>
      </c>
      <c r="T34" s="312" t="s">
        <v>644</v>
      </c>
    </row>
    <row r="35" spans="1:20" s="262" customFormat="1" ht="79.5" customHeight="1">
      <c r="A35" s="255">
        <v>31</v>
      </c>
      <c r="B35" s="302" t="s">
        <v>15</v>
      </c>
      <c r="C35" s="302"/>
      <c r="D35" s="302">
        <v>3147</v>
      </c>
      <c r="E35" s="302">
        <v>6121</v>
      </c>
      <c r="F35" s="302">
        <v>10</v>
      </c>
      <c r="G35" s="275" t="s">
        <v>264</v>
      </c>
      <c r="H35" s="275" t="s">
        <v>340</v>
      </c>
      <c r="I35" s="275" t="s">
        <v>341</v>
      </c>
      <c r="J35" s="302" t="s">
        <v>26</v>
      </c>
      <c r="K35" s="302" t="s">
        <v>40</v>
      </c>
      <c r="L35" s="303">
        <v>15000</v>
      </c>
      <c r="M35" s="304">
        <v>2017</v>
      </c>
      <c r="N35" s="303" t="s">
        <v>19</v>
      </c>
      <c r="O35" s="306">
        <f t="shared" si="1"/>
        <v>600</v>
      </c>
      <c r="P35" s="426">
        <v>0</v>
      </c>
      <c r="Q35" s="426">
        <v>0</v>
      </c>
      <c r="R35" s="249">
        <v>600</v>
      </c>
      <c r="S35" s="426">
        <v>0</v>
      </c>
      <c r="T35" s="312" t="s">
        <v>823</v>
      </c>
    </row>
    <row r="36" spans="1:20" s="262" customFormat="1" ht="75" customHeight="1">
      <c r="A36" s="255">
        <v>32</v>
      </c>
      <c r="B36" s="302" t="s">
        <v>20</v>
      </c>
      <c r="C36" s="302"/>
      <c r="D36" s="302">
        <v>3122</v>
      </c>
      <c r="E36" s="302">
        <v>6121</v>
      </c>
      <c r="F36" s="302">
        <v>10</v>
      </c>
      <c r="G36" s="275" t="s">
        <v>342</v>
      </c>
      <c r="H36" s="275" t="s">
        <v>822</v>
      </c>
      <c r="I36" s="275" t="s">
        <v>345</v>
      </c>
      <c r="J36" s="302" t="s">
        <v>26</v>
      </c>
      <c r="K36" s="302" t="s">
        <v>18</v>
      </c>
      <c r="L36" s="303">
        <v>16000</v>
      </c>
      <c r="M36" s="304">
        <v>2017</v>
      </c>
      <c r="N36" s="303" t="s">
        <v>19</v>
      </c>
      <c r="O36" s="306">
        <f t="shared" si="1"/>
        <v>600</v>
      </c>
      <c r="P36" s="426">
        <v>0</v>
      </c>
      <c r="Q36" s="426">
        <v>0</v>
      </c>
      <c r="R36" s="249">
        <v>600</v>
      </c>
      <c r="S36" s="426">
        <v>0</v>
      </c>
      <c r="T36" s="312" t="s">
        <v>644</v>
      </c>
    </row>
    <row r="37" spans="1:20" s="262" customFormat="1" ht="180.75" customHeight="1">
      <c r="A37" s="255">
        <v>33</v>
      </c>
      <c r="B37" s="302" t="s">
        <v>20</v>
      </c>
      <c r="C37" s="302"/>
      <c r="D37" s="302">
        <v>3122</v>
      </c>
      <c r="E37" s="302">
        <v>6121</v>
      </c>
      <c r="F37" s="302">
        <v>10</v>
      </c>
      <c r="G37" s="275" t="s">
        <v>293</v>
      </c>
      <c r="H37" s="275" t="s">
        <v>346</v>
      </c>
      <c r="I37" s="256" t="s">
        <v>347</v>
      </c>
      <c r="J37" s="302" t="s">
        <v>26</v>
      </c>
      <c r="K37" s="302" t="s">
        <v>18</v>
      </c>
      <c r="L37" s="303">
        <v>3800</v>
      </c>
      <c r="M37" s="304">
        <v>2017</v>
      </c>
      <c r="N37" s="303" t="s">
        <v>19</v>
      </c>
      <c r="O37" s="306">
        <f t="shared" si="1"/>
        <v>500</v>
      </c>
      <c r="P37" s="426">
        <v>0</v>
      </c>
      <c r="Q37" s="426">
        <v>0</v>
      </c>
      <c r="R37" s="249">
        <v>500</v>
      </c>
      <c r="S37" s="426">
        <v>0</v>
      </c>
      <c r="T37" s="312" t="s">
        <v>644</v>
      </c>
    </row>
    <row r="38" spans="1:20" s="262" customFormat="1" ht="68.25" customHeight="1">
      <c r="A38" s="255">
        <v>34</v>
      </c>
      <c r="B38" s="302" t="s">
        <v>15</v>
      </c>
      <c r="C38" s="302"/>
      <c r="D38" s="302">
        <v>3122</v>
      </c>
      <c r="E38" s="302">
        <v>6121</v>
      </c>
      <c r="F38" s="302">
        <v>10</v>
      </c>
      <c r="G38" s="275" t="s">
        <v>264</v>
      </c>
      <c r="H38" s="275" t="s">
        <v>348</v>
      </c>
      <c r="I38" s="318" t="s">
        <v>825</v>
      </c>
      <c r="J38" s="302" t="s">
        <v>26</v>
      </c>
      <c r="K38" s="302" t="s">
        <v>18</v>
      </c>
      <c r="L38" s="303">
        <v>800</v>
      </c>
      <c r="M38" s="304">
        <v>2017</v>
      </c>
      <c r="N38" s="303" t="s">
        <v>19</v>
      </c>
      <c r="O38" s="305">
        <f t="shared" si="1"/>
        <v>800</v>
      </c>
      <c r="P38" s="426">
        <v>0</v>
      </c>
      <c r="Q38" s="426">
        <v>0</v>
      </c>
      <c r="R38" s="249">
        <v>800</v>
      </c>
      <c r="S38" s="426">
        <v>0</v>
      </c>
      <c r="T38" s="312" t="s">
        <v>644</v>
      </c>
    </row>
    <row r="39" spans="1:20" s="262" customFormat="1" ht="210">
      <c r="A39" s="255">
        <v>35</v>
      </c>
      <c r="B39" s="302" t="s">
        <v>38</v>
      </c>
      <c r="C39" s="302"/>
      <c r="D39" s="302">
        <v>3122</v>
      </c>
      <c r="E39" s="302">
        <v>6121</v>
      </c>
      <c r="F39" s="302">
        <v>10</v>
      </c>
      <c r="G39" s="256" t="s">
        <v>367</v>
      </c>
      <c r="H39" s="256" t="s">
        <v>484</v>
      </c>
      <c r="I39" s="256" t="s">
        <v>485</v>
      </c>
      <c r="J39" s="302" t="s">
        <v>26</v>
      </c>
      <c r="K39" s="302" t="s">
        <v>18</v>
      </c>
      <c r="L39" s="303">
        <v>1800</v>
      </c>
      <c r="M39" s="304">
        <v>2017</v>
      </c>
      <c r="N39" s="308">
        <v>0</v>
      </c>
      <c r="O39" s="309">
        <f t="shared" si="1"/>
        <v>300</v>
      </c>
      <c r="P39" s="426">
        <v>0</v>
      </c>
      <c r="Q39" s="426">
        <v>0</v>
      </c>
      <c r="R39" s="249">
        <v>300</v>
      </c>
      <c r="S39" s="426">
        <v>0</v>
      </c>
      <c r="T39" s="312" t="s">
        <v>644</v>
      </c>
    </row>
    <row r="40" spans="1:20" s="262" customFormat="1" ht="105">
      <c r="A40" s="255">
        <v>36</v>
      </c>
      <c r="B40" s="302" t="s">
        <v>20</v>
      </c>
      <c r="C40" s="302"/>
      <c r="D40" s="302"/>
      <c r="E40" s="302"/>
      <c r="F40" s="302"/>
      <c r="G40" s="275" t="s">
        <v>569</v>
      </c>
      <c r="H40" s="275" t="s">
        <v>577</v>
      </c>
      <c r="I40" s="275" t="s">
        <v>578</v>
      </c>
      <c r="J40" s="302" t="s">
        <v>26</v>
      </c>
      <c r="K40" s="302" t="s">
        <v>18</v>
      </c>
      <c r="L40" s="303">
        <v>20000</v>
      </c>
      <c r="M40" s="304">
        <v>2017</v>
      </c>
      <c r="N40" s="303">
        <v>0</v>
      </c>
      <c r="O40" s="305">
        <v>1000</v>
      </c>
      <c r="P40" s="426">
        <v>0</v>
      </c>
      <c r="Q40" s="426">
        <v>0</v>
      </c>
      <c r="R40" s="249">
        <v>1000</v>
      </c>
      <c r="S40" s="426">
        <v>0</v>
      </c>
      <c r="T40" s="312" t="s">
        <v>644</v>
      </c>
    </row>
    <row r="41" spans="1:20" s="262" customFormat="1" ht="75" customHeight="1">
      <c r="A41" s="255">
        <v>37</v>
      </c>
      <c r="B41" s="302" t="s">
        <v>20</v>
      </c>
      <c r="C41" s="302"/>
      <c r="D41" s="302">
        <v>3122</v>
      </c>
      <c r="E41" s="302">
        <v>5171</v>
      </c>
      <c r="F41" s="302">
        <v>10</v>
      </c>
      <c r="G41" s="275" t="s">
        <v>342</v>
      </c>
      <c r="H41" s="275" t="s">
        <v>343</v>
      </c>
      <c r="I41" s="275" t="s">
        <v>344</v>
      </c>
      <c r="J41" s="302" t="s">
        <v>17</v>
      </c>
      <c r="K41" s="302" t="s">
        <v>18</v>
      </c>
      <c r="L41" s="303">
        <v>10000</v>
      </c>
      <c r="M41" s="304">
        <v>2017</v>
      </c>
      <c r="N41" s="303" t="s">
        <v>19</v>
      </c>
      <c r="O41" s="306">
        <f>SUM(P41:S41)</f>
        <v>10000</v>
      </c>
      <c r="P41" s="426">
        <v>0</v>
      </c>
      <c r="Q41" s="426">
        <v>0</v>
      </c>
      <c r="R41" s="303">
        <v>10000</v>
      </c>
      <c r="S41" s="426">
        <v>0</v>
      </c>
      <c r="T41" s="310"/>
    </row>
    <row r="42" spans="1:20" s="262" customFormat="1" ht="75" customHeight="1">
      <c r="A42" s="255">
        <v>38</v>
      </c>
      <c r="B42" s="302"/>
      <c r="C42" s="302"/>
      <c r="D42" s="302"/>
      <c r="E42" s="302"/>
      <c r="F42" s="302"/>
      <c r="G42" s="275" t="s">
        <v>755</v>
      </c>
      <c r="H42" s="275" t="s">
        <v>749</v>
      </c>
      <c r="I42" s="275" t="s">
        <v>754</v>
      </c>
      <c r="J42" s="302" t="s">
        <v>26</v>
      </c>
      <c r="K42" s="302" t="s">
        <v>18</v>
      </c>
      <c r="L42" s="303">
        <v>3610</v>
      </c>
      <c r="M42" s="304">
        <v>2017</v>
      </c>
      <c r="N42" s="303" t="s">
        <v>19</v>
      </c>
      <c r="O42" s="306">
        <f>SUM(P42:S42)</f>
        <v>3610</v>
      </c>
      <c r="P42" s="426">
        <v>0</v>
      </c>
      <c r="Q42" s="426">
        <v>0</v>
      </c>
      <c r="R42" s="303">
        <v>3610</v>
      </c>
      <c r="S42" s="426">
        <v>0</v>
      </c>
      <c r="T42" s="310"/>
    </row>
    <row r="43" spans="1:20" s="19" customFormat="1" ht="27" customHeight="1">
      <c r="A43" s="125" t="s">
        <v>457</v>
      </c>
      <c r="B43" s="124"/>
      <c r="C43" s="124"/>
      <c r="D43" s="124"/>
      <c r="E43" s="124"/>
      <c r="F43" s="124"/>
      <c r="G43" s="124"/>
      <c r="H43" s="124"/>
      <c r="I43" s="124"/>
      <c r="J43" s="124"/>
      <c r="K43" s="124"/>
      <c r="L43" s="195">
        <f>SUM(L7:L42)</f>
        <v>199457</v>
      </c>
      <c r="M43" s="195"/>
      <c r="N43" s="195">
        <f aca="true" t="shared" si="2" ref="N43:S43">SUM(N7:N42)</f>
        <v>0</v>
      </c>
      <c r="O43" s="195">
        <f t="shared" si="2"/>
        <v>52857</v>
      </c>
      <c r="P43" s="195">
        <f t="shared" si="2"/>
        <v>0</v>
      </c>
      <c r="Q43" s="195">
        <f t="shared" si="2"/>
        <v>0</v>
      </c>
      <c r="R43" s="195">
        <f t="shared" si="2"/>
        <v>52857</v>
      </c>
      <c r="S43" s="195">
        <f t="shared" si="2"/>
        <v>0</v>
      </c>
      <c r="T43" s="313"/>
    </row>
    <row r="44" spans="1:19" s="19" customFormat="1" ht="15">
      <c r="A44" s="262"/>
      <c r="K44" s="32"/>
      <c r="M44" s="32"/>
      <c r="S44" s="35"/>
    </row>
    <row r="45" spans="1:19" s="19" customFormat="1" ht="15">
      <c r="A45" s="262"/>
      <c r="K45" s="32"/>
      <c r="M45" s="32"/>
      <c r="S45" s="35"/>
    </row>
    <row r="46" spans="1:19" s="19" customFormat="1" ht="15">
      <c r="A46" s="262"/>
      <c r="K46" s="32"/>
      <c r="M46" s="32"/>
      <c r="S46" s="35"/>
    </row>
    <row r="47" spans="1:19" s="19" customFormat="1" ht="15">
      <c r="A47" s="262"/>
      <c r="K47" s="32"/>
      <c r="M47" s="32"/>
      <c r="S47" s="35"/>
    </row>
    <row r="48" spans="1:19" s="19" customFormat="1" ht="15">
      <c r="A48" s="262"/>
      <c r="K48" s="32"/>
      <c r="M48" s="32"/>
      <c r="S48" s="35"/>
    </row>
    <row r="49" spans="1:19" s="19" customFormat="1" ht="15">
      <c r="A49" s="262"/>
      <c r="K49" s="32"/>
      <c r="M49" s="32"/>
      <c r="S49" s="35"/>
    </row>
    <row r="50" spans="1:19" s="19" customFormat="1" ht="15">
      <c r="A50" s="262"/>
      <c r="K50" s="32"/>
      <c r="M50" s="32"/>
      <c r="S50" s="35"/>
    </row>
    <row r="51" spans="1:19" s="19" customFormat="1" ht="15">
      <c r="A51" s="262"/>
      <c r="K51" s="32"/>
      <c r="M51" s="32"/>
      <c r="S51" s="35"/>
    </row>
    <row r="52" spans="1:19" s="19" customFormat="1" ht="15">
      <c r="A52" s="262"/>
      <c r="K52" s="32"/>
      <c r="M52" s="32"/>
      <c r="S52" s="35"/>
    </row>
    <row r="53" spans="1:19" s="19" customFormat="1" ht="15">
      <c r="A53" s="262"/>
      <c r="K53" s="32"/>
      <c r="M53" s="32"/>
      <c r="S53" s="35"/>
    </row>
  </sheetData>
  <sheetProtection/>
  <autoFilter ref="A5:U43"/>
  <mergeCells count="1">
    <mergeCell ref="A6:T6"/>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49"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0.xml><?xml version="1.0" encoding="utf-8"?>
<worksheet xmlns="http://schemas.openxmlformats.org/spreadsheetml/2006/main" xmlns:r="http://schemas.openxmlformats.org/officeDocument/2006/relationships">
  <sheetPr>
    <tabColor rgb="FF002060"/>
    <outlinePr summaryBelow="0" summaryRight="0"/>
    <pageSetUpPr fitToPage="1"/>
  </sheetPr>
  <dimension ref="A1:V12"/>
  <sheetViews>
    <sheetView showGridLines="0" zoomScale="70" zoomScaleNormal="70" zoomScalePageLayoutView="0" workbookViewId="0" topLeftCell="A1">
      <pane ySplit="6" topLeftCell="A7"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27.8515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 min="21" max="21" width="0.42578125" style="0" customWidth="1"/>
    <col min="22" max="22" width="0.13671875" style="0"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3.25">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2" s="76" customFormat="1" ht="18" customHeight="1">
      <c r="A3" s="154"/>
      <c r="B3" s="156"/>
      <c r="C3" s="155" t="s">
        <v>530</v>
      </c>
      <c r="D3" s="156"/>
      <c r="E3" s="156"/>
      <c r="F3" s="156"/>
      <c r="G3" s="156"/>
      <c r="H3" s="157"/>
      <c r="I3" s="157"/>
      <c r="J3" s="157"/>
      <c r="K3" s="157"/>
      <c r="L3" s="157"/>
      <c r="M3" s="157"/>
      <c r="N3" s="157"/>
      <c r="O3" s="157"/>
      <c r="P3" s="157"/>
      <c r="Q3" s="157"/>
      <c r="R3" s="157"/>
      <c r="S3" s="157"/>
      <c r="T3" s="157"/>
      <c r="U3" s="79"/>
      <c r="V3" s="80"/>
    </row>
    <row r="4" spans="1:22" ht="21" thickBot="1">
      <c r="A4" s="159"/>
      <c r="B4" s="159"/>
      <c r="C4" s="159"/>
      <c r="D4" s="159"/>
      <c r="E4" s="159"/>
      <c r="F4" s="159"/>
      <c r="G4" s="159"/>
      <c r="H4" s="159"/>
      <c r="I4" s="159"/>
      <c r="J4" s="159"/>
      <c r="K4" s="159"/>
      <c r="L4" s="159"/>
      <c r="M4" s="159"/>
      <c r="N4" s="159"/>
      <c r="O4" s="159"/>
      <c r="P4" s="159"/>
      <c r="Q4" s="159"/>
      <c r="R4" s="159"/>
      <c r="S4" s="160" t="s">
        <v>487</v>
      </c>
      <c r="T4" s="159"/>
      <c r="U4" s="1"/>
      <c r="V4" s="2"/>
    </row>
    <row r="5" spans="1:22"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c r="U5" s="3"/>
      <c r="V5" s="3"/>
    </row>
    <row r="6" spans="1:22" s="76" customFormat="1" ht="22.5" customHeight="1" thickBot="1">
      <c r="A6" s="77" t="s">
        <v>735</v>
      </c>
      <c r="B6" s="81"/>
      <c r="C6" s="81"/>
      <c r="D6" s="81"/>
      <c r="E6" s="81"/>
      <c r="F6" s="81"/>
      <c r="G6" s="81"/>
      <c r="H6" s="81"/>
      <c r="I6" s="81"/>
      <c r="J6" s="81"/>
      <c r="K6" s="81"/>
      <c r="L6" s="81"/>
      <c r="M6" s="81"/>
      <c r="N6" s="81"/>
      <c r="O6" s="81"/>
      <c r="P6" s="81"/>
      <c r="Q6" s="81"/>
      <c r="R6" s="81"/>
      <c r="S6" s="81"/>
      <c r="T6" s="152"/>
      <c r="U6" s="82"/>
      <c r="V6" s="83"/>
    </row>
    <row r="7" spans="1:22" s="19" customFormat="1" ht="45">
      <c r="A7" s="23">
        <v>1</v>
      </c>
      <c r="B7" s="24" t="s">
        <v>27</v>
      </c>
      <c r="C7" s="24">
        <v>66014001700</v>
      </c>
      <c r="D7" s="24">
        <v>3523</v>
      </c>
      <c r="E7" s="24">
        <v>6351</v>
      </c>
      <c r="F7" s="24">
        <v>14</v>
      </c>
      <c r="G7" s="25" t="s">
        <v>374</v>
      </c>
      <c r="H7" s="25" t="s">
        <v>389</v>
      </c>
      <c r="I7" s="25" t="s">
        <v>390</v>
      </c>
      <c r="J7" s="24" t="s">
        <v>26</v>
      </c>
      <c r="K7" s="25" t="s">
        <v>18</v>
      </c>
      <c r="L7" s="30">
        <f>O7</f>
        <v>220</v>
      </c>
      <c r="M7" s="27">
        <v>2017</v>
      </c>
      <c r="N7" s="27">
        <v>0</v>
      </c>
      <c r="O7" s="30">
        <v>220</v>
      </c>
      <c r="P7" s="71">
        <v>0</v>
      </c>
      <c r="Q7" s="27">
        <v>0</v>
      </c>
      <c r="R7" s="30">
        <v>220</v>
      </c>
      <c r="S7" s="71">
        <v>0</v>
      </c>
      <c r="T7" s="28"/>
      <c r="U7" s="22"/>
      <c r="V7" s="21"/>
    </row>
    <row r="8" spans="1:22" s="19" customFormat="1" ht="45">
      <c r="A8" s="23">
        <v>2</v>
      </c>
      <c r="B8" s="24" t="s">
        <v>27</v>
      </c>
      <c r="C8" s="24">
        <v>66014001700</v>
      </c>
      <c r="D8" s="24">
        <v>3523</v>
      </c>
      <c r="E8" s="24">
        <v>6351</v>
      </c>
      <c r="F8" s="24">
        <v>14</v>
      </c>
      <c r="G8" s="25" t="s">
        <v>374</v>
      </c>
      <c r="H8" s="25" t="s">
        <v>391</v>
      </c>
      <c r="I8" s="25" t="s">
        <v>390</v>
      </c>
      <c r="J8" s="24" t="s">
        <v>26</v>
      </c>
      <c r="K8" s="25" t="s">
        <v>18</v>
      </c>
      <c r="L8" s="30">
        <f>O8</f>
        <v>250</v>
      </c>
      <c r="M8" s="27">
        <v>2017</v>
      </c>
      <c r="N8" s="27">
        <v>0</v>
      </c>
      <c r="O8" s="30">
        <v>250</v>
      </c>
      <c r="P8" s="71">
        <v>0</v>
      </c>
      <c r="Q8" s="27">
        <v>0</v>
      </c>
      <c r="R8" s="30">
        <v>250</v>
      </c>
      <c r="S8" s="71">
        <v>0</v>
      </c>
      <c r="T8" s="28"/>
      <c r="U8" s="22"/>
      <c r="V8" s="21"/>
    </row>
    <row r="9" spans="1:22" s="19" customFormat="1" ht="60">
      <c r="A9" s="337">
        <v>3</v>
      </c>
      <c r="B9" s="24" t="s">
        <v>27</v>
      </c>
      <c r="C9" s="24">
        <v>66014001704</v>
      </c>
      <c r="D9" s="24">
        <v>3533</v>
      </c>
      <c r="E9" s="24">
        <v>6351</v>
      </c>
      <c r="F9" s="24">
        <v>14</v>
      </c>
      <c r="G9" s="25" t="s">
        <v>368</v>
      </c>
      <c r="H9" s="25" t="s">
        <v>386</v>
      </c>
      <c r="I9" s="25" t="s">
        <v>387</v>
      </c>
      <c r="J9" s="24" t="s">
        <v>26</v>
      </c>
      <c r="K9" s="25" t="s">
        <v>18</v>
      </c>
      <c r="L9" s="30">
        <f>O9</f>
        <v>400</v>
      </c>
      <c r="M9" s="27">
        <v>2017</v>
      </c>
      <c r="N9" s="27">
        <v>0</v>
      </c>
      <c r="O9" s="30">
        <v>400</v>
      </c>
      <c r="P9" s="71">
        <v>0</v>
      </c>
      <c r="Q9" s="27">
        <v>0</v>
      </c>
      <c r="R9" s="30">
        <v>400</v>
      </c>
      <c r="S9" s="71">
        <v>0</v>
      </c>
      <c r="T9" s="28" t="s">
        <v>388</v>
      </c>
      <c r="U9" s="22"/>
      <c r="V9" s="21"/>
    </row>
    <row r="10" spans="1:22" s="19" customFormat="1" ht="75">
      <c r="A10" s="23">
        <v>4</v>
      </c>
      <c r="B10" s="24" t="s">
        <v>27</v>
      </c>
      <c r="C10" s="24">
        <v>66014001700</v>
      </c>
      <c r="D10" s="24">
        <v>3523</v>
      </c>
      <c r="E10" s="24">
        <v>6351</v>
      </c>
      <c r="F10" s="24">
        <v>14</v>
      </c>
      <c r="G10" s="25" t="s">
        <v>374</v>
      </c>
      <c r="H10" s="25" t="s">
        <v>41</v>
      </c>
      <c r="I10" s="25" t="s">
        <v>392</v>
      </c>
      <c r="J10" s="24" t="s">
        <v>26</v>
      </c>
      <c r="K10" s="25" t="s">
        <v>18</v>
      </c>
      <c r="L10" s="30">
        <f>O10</f>
        <v>650</v>
      </c>
      <c r="M10" s="27">
        <v>2017</v>
      </c>
      <c r="N10" s="27">
        <v>0</v>
      </c>
      <c r="O10" s="30">
        <v>650</v>
      </c>
      <c r="P10" s="71">
        <v>0</v>
      </c>
      <c r="Q10" s="27">
        <v>0</v>
      </c>
      <c r="R10" s="30">
        <v>650</v>
      </c>
      <c r="S10" s="71">
        <v>0</v>
      </c>
      <c r="T10" s="28"/>
      <c r="U10" s="22"/>
      <c r="V10" s="21"/>
    </row>
    <row r="11" spans="1:22" s="19" customFormat="1" ht="60">
      <c r="A11" s="337">
        <v>5</v>
      </c>
      <c r="B11" s="108" t="s">
        <v>27</v>
      </c>
      <c r="C11" s="108">
        <v>66014001704</v>
      </c>
      <c r="D11" s="108">
        <v>3533</v>
      </c>
      <c r="E11" s="108">
        <v>6351</v>
      </c>
      <c r="F11" s="108">
        <v>14</v>
      </c>
      <c r="G11" s="109" t="s">
        <v>368</v>
      </c>
      <c r="H11" s="109" t="s">
        <v>688</v>
      </c>
      <c r="I11" s="109" t="s">
        <v>783</v>
      </c>
      <c r="J11" s="108" t="s">
        <v>26</v>
      </c>
      <c r="K11" s="109" t="s">
        <v>18</v>
      </c>
      <c r="L11" s="110">
        <v>25380</v>
      </c>
      <c r="M11" s="111">
        <v>2017</v>
      </c>
      <c r="N11" s="111">
        <v>0</v>
      </c>
      <c r="O11" s="110">
        <v>100</v>
      </c>
      <c r="P11" s="339">
        <v>0</v>
      </c>
      <c r="Q11" s="111">
        <v>0</v>
      </c>
      <c r="R11" s="110">
        <v>100</v>
      </c>
      <c r="S11" s="339">
        <v>0</v>
      </c>
      <c r="T11" s="112" t="s">
        <v>742</v>
      </c>
      <c r="U11" s="106"/>
      <c r="V11" s="107"/>
    </row>
    <row r="12" spans="1:20" s="76" customFormat="1" ht="23.25">
      <c r="A12" s="103" t="s">
        <v>483</v>
      </c>
      <c r="B12" s="104"/>
      <c r="C12" s="104"/>
      <c r="D12" s="104"/>
      <c r="E12" s="104"/>
      <c r="F12" s="104"/>
      <c r="G12" s="104"/>
      <c r="H12" s="104"/>
      <c r="I12" s="104"/>
      <c r="J12" s="104"/>
      <c r="K12" s="104"/>
      <c r="L12" s="216">
        <f>SUM(L7:L11)</f>
        <v>26900</v>
      </c>
      <c r="M12" s="216"/>
      <c r="N12" s="216">
        <f aca="true" t="shared" si="0" ref="N12:S12">SUM(N7:N11)</f>
        <v>0</v>
      </c>
      <c r="O12" s="216">
        <f t="shared" si="0"/>
        <v>1620</v>
      </c>
      <c r="P12" s="216">
        <f t="shared" si="0"/>
        <v>0</v>
      </c>
      <c r="Q12" s="216">
        <f t="shared" si="0"/>
        <v>0</v>
      </c>
      <c r="R12" s="216">
        <f t="shared" si="0"/>
        <v>1620</v>
      </c>
      <c r="S12" s="217">
        <f t="shared" si="0"/>
        <v>0</v>
      </c>
      <c r="T12" s="105"/>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1.xml><?xml version="1.0" encoding="utf-8"?>
<worksheet xmlns="http://schemas.openxmlformats.org/spreadsheetml/2006/main" xmlns:r="http://schemas.openxmlformats.org/officeDocument/2006/relationships">
  <sheetPr>
    <tabColor rgb="FF002060"/>
    <outlinePr summaryBelow="0" summaryRight="0"/>
    <pageSetUpPr fitToPage="1"/>
  </sheetPr>
  <dimension ref="A1:T9"/>
  <sheetViews>
    <sheetView showGridLines="0" zoomScale="60" zoomScaleNormal="60" zoomScalePageLayoutView="0" workbookViewId="0" topLeftCell="A1">
      <pane ySplit="6" topLeftCell="A7" activePane="bottomLeft" state="frozen"/>
      <selection pane="topLeft" activeCell="U20" sqref="U20"/>
      <selection pane="bottomLeft" activeCell="U20" sqref="U20"/>
    </sheetView>
  </sheetViews>
  <sheetFormatPr defaultColWidth="9.140625" defaultRowHeight="12.75" outlineLevelCol="1"/>
  <cols>
    <col min="1" max="1" width="4.7109375" style="0" customWidth="1"/>
    <col min="2" max="2" width="5.7109375" style="0" customWidth="1" collapsed="1"/>
    <col min="3" max="3" width="17.7109375" style="0" hidden="1" customWidth="1" outlineLevel="1"/>
    <col min="4" max="6" width="7.00390625" style="0" hidden="1" customWidth="1" outlineLevel="1"/>
    <col min="7" max="7" width="48.28125" style="0" customWidth="1"/>
    <col min="8" max="9" width="48.00390625" style="0" customWidth="1"/>
    <col min="10" max="10" width="4.7109375" style="0" customWidth="1"/>
    <col min="11" max="11" width="10.00390625" style="0" customWidth="1"/>
    <col min="12" max="12" width="12.57421875" style="0" customWidth="1"/>
    <col min="13" max="13" width="15.28125" style="0" customWidth="1"/>
    <col min="14" max="14" width="14.421875" style="0" customWidth="1"/>
    <col min="15" max="15" width="21.421875" style="44" customWidth="1"/>
    <col min="16" max="16" width="21.8515625" style="0" customWidth="1"/>
    <col min="17" max="17" width="14.421875" style="0" customWidth="1"/>
    <col min="18" max="18" width="49.00390625" style="0" hidden="1" customWidth="1"/>
    <col min="19" max="19" width="5.421875" style="0" customWidth="1"/>
    <col min="20" max="20" width="6.140625" style="0" customWidth="1"/>
  </cols>
  <sheetData>
    <row r="1" spans="1:17" ht="18">
      <c r="A1" s="301" t="s">
        <v>531</v>
      </c>
      <c r="B1" s="301"/>
      <c r="C1" s="301"/>
      <c r="D1" s="301"/>
      <c r="E1" s="301"/>
      <c r="F1" s="301"/>
      <c r="G1" s="301"/>
      <c r="H1" s="301"/>
      <c r="I1" s="301"/>
      <c r="J1" s="301"/>
      <c r="K1" s="301"/>
      <c r="L1" s="301"/>
      <c r="M1" s="301"/>
      <c r="N1" s="301"/>
      <c r="O1" s="301"/>
      <c r="P1" s="301"/>
      <c r="Q1" s="301"/>
    </row>
    <row r="2" spans="1:17" ht="23.25">
      <c r="A2" s="155" t="s">
        <v>528</v>
      </c>
      <c r="B2" s="155"/>
      <c r="C2" s="155" t="s">
        <v>529</v>
      </c>
      <c r="D2" s="189"/>
      <c r="E2" s="189"/>
      <c r="F2" s="189"/>
      <c r="G2" s="387" t="s">
        <v>529</v>
      </c>
      <c r="H2" s="189"/>
      <c r="I2" s="158" t="s">
        <v>532</v>
      </c>
      <c r="J2" s="189"/>
      <c r="K2" s="189"/>
      <c r="L2" s="189"/>
      <c r="M2" s="189"/>
      <c r="N2" s="189"/>
      <c r="O2" s="189"/>
      <c r="P2" s="189"/>
      <c r="Q2" s="189"/>
    </row>
    <row r="3" spans="1:17" ht="15.75">
      <c r="A3" s="190"/>
      <c r="B3" s="190"/>
      <c r="C3" s="155" t="s">
        <v>530</v>
      </c>
      <c r="D3" s="191"/>
      <c r="E3" s="191"/>
      <c r="F3" s="191"/>
      <c r="G3" s="191"/>
      <c r="H3" s="191"/>
      <c r="I3" s="191"/>
      <c r="J3" s="191"/>
      <c r="K3" s="192"/>
      <c r="L3" s="191"/>
      <c r="M3" s="192"/>
      <c r="N3" s="191"/>
      <c r="O3" s="191"/>
      <c r="P3" s="191"/>
      <c r="Q3" s="193"/>
    </row>
    <row r="4" spans="1:20" s="76" customFormat="1" ht="23.25">
      <c r="A4" s="191"/>
      <c r="B4" s="191"/>
      <c r="C4" s="191"/>
      <c r="D4" s="191"/>
      <c r="E4" s="191"/>
      <c r="F4" s="191"/>
      <c r="G4" s="191"/>
      <c r="H4" s="191"/>
      <c r="I4" s="191"/>
      <c r="J4" s="191"/>
      <c r="K4" s="192"/>
      <c r="L4" s="191"/>
      <c r="M4" s="192"/>
      <c r="N4" s="191"/>
      <c r="O4" s="191"/>
      <c r="P4" s="191"/>
      <c r="Q4" s="194" t="s">
        <v>487</v>
      </c>
      <c r="R4" s="78"/>
      <c r="S4" s="79"/>
      <c r="T4" s="80"/>
    </row>
    <row r="5" spans="1:20" ht="1.5" customHeight="1" thickBot="1">
      <c r="A5" s="1"/>
      <c r="B5" s="1"/>
      <c r="C5" s="1"/>
      <c r="D5" s="1"/>
      <c r="E5" s="1"/>
      <c r="F5" s="1"/>
      <c r="G5" s="1"/>
      <c r="H5" s="1"/>
      <c r="I5" s="1"/>
      <c r="J5" s="1"/>
      <c r="K5" s="1"/>
      <c r="L5" s="1"/>
      <c r="M5" s="1"/>
      <c r="N5" s="1"/>
      <c r="O5" s="1"/>
      <c r="P5" s="1"/>
      <c r="Q5" s="1"/>
      <c r="R5" s="1"/>
      <c r="S5" s="1"/>
      <c r="T5" s="2"/>
    </row>
    <row r="6" spans="1:20" ht="113.25" customHeight="1" thickBot="1">
      <c r="A6" s="69" t="s">
        <v>510</v>
      </c>
      <c r="B6" s="20" t="s">
        <v>2</v>
      </c>
      <c r="C6" s="20" t="s">
        <v>421</v>
      </c>
      <c r="D6" s="20" t="s">
        <v>422</v>
      </c>
      <c r="E6" s="20" t="s">
        <v>423</v>
      </c>
      <c r="F6" s="20" t="s">
        <v>424</v>
      </c>
      <c r="G6" s="20" t="s">
        <v>3</v>
      </c>
      <c r="H6" s="20" t="s">
        <v>4</v>
      </c>
      <c r="I6" s="20" t="s">
        <v>5</v>
      </c>
      <c r="J6" s="20" t="s">
        <v>6</v>
      </c>
      <c r="K6" s="67" t="s">
        <v>7</v>
      </c>
      <c r="L6" s="20" t="s">
        <v>694</v>
      </c>
      <c r="M6" s="20" t="s">
        <v>9</v>
      </c>
      <c r="N6" s="20" t="s">
        <v>456</v>
      </c>
      <c r="O6" s="38" t="s">
        <v>838</v>
      </c>
      <c r="P6" s="20" t="s">
        <v>12</v>
      </c>
      <c r="Q6" s="20" t="s">
        <v>13</v>
      </c>
      <c r="R6" s="20" t="s">
        <v>14</v>
      </c>
      <c r="S6" s="3"/>
      <c r="T6" s="3"/>
    </row>
    <row r="7" spans="1:20" s="76" customFormat="1" ht="30" customHeight="1" thickBot="1">
      <c r="A7" s="299" t="s">
        <v>732</v>
      </c>
      <c r="B7" s="300"/>
      <c r="C7" s="300"/>
      <c r="D7" s="300"/>
      <c r="E7" s="300"/>
      <c r="F7" s="300"/>
      <c r="G7" s="300"/>
      <c r="H7" s="300"/>
      <c r="I7" s="300"/>
      <c r="J7" s="300"/>
      <c r="K7" s="300"/>
      <c r="L7" s="300"/>
      <c r="M7" s="300"/>
      <c r="N7" s="300"/>
      <c r="O7" s="300"/>
      <c r="P7" s="300"/>
      <c r="Q7" s="300"/>
      <c r="R7" s="152"/>
      <c r="S7" s="82"/>
      <c r="T7" s="83"/>
    </row>
    <row r="8" spans="1:20" s="262" customFormat="1" ht="105" customHeight="1">
      <c r="A8" s="255">
        <v>1</v>
      </c>
      <c r="B8" s="254"/>
      <c r="C8" s="254"/>
      <c r="D8" s="254"/>
      <c r="E8" s="254"/>
      <c r="F8" s="254"/>
      <c r="G8" s="381" t="s">
        <v>690</v>
      </c>
      <c r="H8" s="275" t="s">
        <v>692</v>
      </c>
      <c r="I8" s="275" t="s">
        <v>691</v>
      </c>
      <c r="J8" s="302" t="s">
        <v>26</v>
      </c>
      <c r="K8" s="329" t="s">
        <v>693</v>
      </c>
      <c r="L8" s="259">
        <v>120000</v>
      </c>
      <c r="M8" s="260" t="s">
        <v>511</v>
      </c>
      <c r="N8" s="260">
        <v>1500</v>
      </c>
      <c r="O8" s="259">
        <v>10000</v>
      </c>
      <c r="P8" s="259">
        <v>10000</v>
      </c>
      <c r="Q8" s="259">
        <v>0</v>
      </c>
      <c r="R8" s="261" t="s">
        <v>740</v>
      </c>
      <c r="S8" s="106"/>
      <c r="T8" s="107"/>
    </row>
    <row r="9" spans="1:18" s="76" customFormat="1" ht="23.25">
      <c r="A9" s="251" t="s">
        <v>736</v>
      </c>
      <c r="B9" s="252"/>
      <c r="C9" s="252"/>
      <c r="D9" s="252"/>
      <c r="E9" s="252"/>
      <c r="F9" s="252"/>
      <c r="G9" s="104"/>
      <c r="H9" s="104"/>
      <c r="I9" s="104"/>
      <c r="J9" s="104"/>
      <c r="K9" s="104"/>
      <c r="L9" s="216">
        <f aca="true" t="shared" si="0" ref="L9:Q9">SUM(L8:L8)</f>
        <v>120000</v>
      </c>
      <c r="M9" s="216">
        <f t="shared" si="0"/>
        <v>0</v>
      </c>
      <c r="N9" s="216">
        <f t="shared" si="0"/>
        <v>1500</v>
      </c>
      <c r="O9" s="216">
        <f t="shared" si="0"/>
        <v>10000</v>
      </c>
      <c r="P9" s="216">
        <f t="shared" si="0"/>
        <v>10000</v>
      </c>
      <c r="Q9" s="216">
        <f t="shared" si="0"/>
        <v>0</v>
      </c>
      <c r="R9" s="10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2.xml><?xml version="1.0" encoding="utf-8"?>
<worksheet xmlns="http://schemas.openxmlformats.org/spreadsheetml/2006/main" xmlns:r="http://schemas.openxmlformats.org/officeDocument/2006/relationships">
  <sheetPr>
    <tabColor theme="6" tint="0.39998000860214233"/>
    <pageSetUpPr fitToPage="1"/>
  </sheetPr>
  <dimension ref="A1:BH294"/>
  <sheetViews>
    <sheetView zoomScale="70" zoomScaleNormal="70" zoomScalePageLayoutView="0" workbookViewId="0" topLeftCell="A1">
      <selection activeCell="U20" sqref="U20"/>
    </sheetView>
  </sheetViews>
  <sheetFormatPr defaultColWidth="9.140625" defaultRowHeight="12.75"/>
  <cols>
    <col min="3" max="3" width="15.28125" style="0" customWidth="1"/>
    <col min="7" max="7" width="50.00390625" style="0" customWidth="1"/>
    <col min="8" max="8" width="43.8515625" style="0" customWidth="1"/>
    <col min="10" max="10" width="12.8515625" style="0" customWidth="1"/>
    <col min="11" max="11" width="16.7109375" style="0" customWidth="1"/>
    <col min="12" max="12" width="13.8515625" style="0" customWidth="1"/>
    <col min="13" max="13" width="14.140625" style="0" customWidth="1"/>
    <col min="14" max="14" width="17.140625" style="0" customWidth="1"/>
    <col min="15" max="15" width="14.421875" style="0" customWidth="1"/>
    <col min="16" max="16" width="14.8515625" style="0" customWidth="1"/>
    <col min="17" max="17" width="15.8515625" style="0" customWidth="1"/>
    <col min="18" max="18" width="47.28125" style="0" hidden="1" customWidth="1"/>
  </cols>
  <sheetData>
    <row r="1" spans="1:60" s="76" customFormat="1" ht="23.25">
      <c r="A1" s="198" t="s">
        <v>541</v>
      </c>
      <c r="B1" s="226"/>
      <c r="C1" s="226"/>
      <c r="D1" s="226"/>
      <c r="E1" s="226"/>
      <c r="F1" s="226"/>
      <c r="G1" s="227"/>
      <c r="H1" s="228"/>
      <c r="I1" s="226"/>
      <c r="J1" s="229"/>
      <c r="K1" s="230"/>
      <c r="L1" s="231"/>
      <c r="M1" s="231"/>
      <c r="N1" s="230"/>
      <c r="O1" s="231"/>
      <c r="P1" s="231"/>
      <c r="Q1" s="231"/>
      <c r="R1" s="232"/>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row>
    <row r="2" spans="1:60" ht="18">
      <c r="A2" s="209" t="s">
        <v>528</v>
      </c>
      <c r="B2" s="209" t="s">
        <v>540</v>
      </c>
      <c r="C2" s="209"/>
      <c r="D2" s="209"/>
      <c r="E2" s="209"/>
      <c r="F2" s="209"/>
      <c r="G2" s="221"/>
      <c r="H2" s="233" t="s">
        <v>542</v>
      </c>
      <c r="I2" s="234"/>
      <c r="J2" s="201"/>
      <c r="K2" s="202"/>
      <c r="L2" s="211"/>
      <c r="M2" s="211"/>
      <c r="N2" s="202"/>
      <c r="O2" s="211"/>
      <c r="P2" s="211"/>
      <c r="Q2" s="211"/>
      <c r="R2" s="212"/>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row>
    <row r="3" spans="1:60" ht="15.75">
      <c r="A3" s="209"/>
      <c r="B3" s="209" t="s">
        <v>530</v>
      </c>
      <c r="C3" s="209"/>
      <c r="D3" s="209"/>
      <c r="E3" s="209"/>
      <c r="F3" s="209"/>
      <c r="G3" s="221"/>
      <c r="H3" s="235"/>
      <c r="I3" s="234"/>
      <c r="J3" s="201"/>
      <c r="K3" s="202"/>
      <c r="L3" s="211"/>
      <c r="M3" s="211"/>
      <c r="N3" s="202"/>
      <c r="O3" s="211"/>
      <c r="P3" s="211"/>
      <c r="Q3" s="211"/>
      <c r="R3" s="212"/>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row>
    <row r="4" spans="1:60" ht="14.25">
      <c r="A4" s="209"/>
      <c r="B4" s="209"/>
      <c r="C4" s="209"/>
      <c r="D4" s="209"/>
      <c r="E4" s="209"/>
      <c r="F4" s="209"/>
      <c r="G4" s="209"/>
      <c r="H4" s="210"/>
      <c r="I4" s="209"/>
      <c r="J4" s="201"/>
      <c r="K4" s="202"/>
      <c r="L4" s="211"/>
      <c r="M4" s="211"/>
      <c r="N4" s="202"/>
      <c r="O4" s="211"/>
      <c r="P4" s="211"/>
      <c r="Q4" s="211" t="s">
        <v>487</v>
      </c>
      <c r="R4" s="212"/>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row>
    <row r="5" spans="1:19" ht="23.25">
      <c r="A5" s="511" t="s">
        <v>737</v>
      </c>
      <c r="B5" s="512"/>
      <c r="C5" s="512"/>
      <c r="D5" s="512"/>
      <c r="E5" s="512"/>
      <c r="F5" s="512"/>
      <c r="G5" s="512"/>
      <c r="H5" s="512"/>
      <c r="I5" s="512"/>
      <c r="J5" s="512"/>
      <c r="K5" s="512"/>
      <c r="L5" s="512"/>
      <c r="M5" s="512"/>
      <c r="N5" s="512"/>
      <c r="O5" s="512"/>
      <c r="P5" s="512"/>
      <c r="Q5" s="513"/>
      <c r="R5" s="4"/>
      <c r="S5" s="205"/>
    </row>
    <row r="6" spans="1:19" s="29" customFormat="1" ht="28.5" customHeight="1">
      <c r="A6" s="514" t="s">
        <v>419</v>
      </c>
      <c r="B6" s="514" t="s">
        <v>420</v>
      </c>
      <c r="C6" s="515" t="s">
        <v>421</v>
      </c>
      <c r="D6" s="515" t="s">
        <v>422</v>
      </c>
      <c r="E6" s="515" t="s">
        <v>423</v>
      </c>
      <c r="F6" s="515" t="s">
        <v>424</v>
      </c>
      <c r="G6" s="515" t="s">
        <v>425</v>
      </c>
      <c r="H6" s="508" t="s">
        <v>426</v>
      </c>
      <c r="I6" s="516" t="s">
        <v>7</v>
      </c>
      <c r="J6" s="508" t="s">
        <v>427</v>
      </c>
      <c r="K6" s="508" t="s">
        <v>428</v>
      </c>
      <c r="L6" s="508" t="s">
        <v>9</v>
      </c>
      <c r="M6" s="509" t="s">
        <v>429</v>
      </c>
      <c r="N6" s="510" t="s">
        <v>430</v>
      </c>
      <c r="O6" s="510"/>
      <c r="P6" s="510"/>
      <c r="Q6" s="509" t="s">
        <v>431</v>
      </c>
      <c r="R6" s="507" t="s">
        <v>432</v>
      </c>
      <c r="S6" s="183"/>
    </row>
    <row r="7" spans="1:19" s="29" customFormat="1" ht="78" customHeight="1">
      <c r="A7" s="514"/>
      <c r="B7" s="514"/>
      <c r="C7" s="515"/>
      <c r="D7" s="515"/>
      <c r="E7" s="515"/>
      <c r="F7" s="515"/>
      <c r="G7" s="515"/>
      <c r="H7" s="508"/>
      <c r="I7" s="516"/>
      <c r="J7" s="508"/>
      <c r="K7" s="508"/>
      <c r="L7" s="508"/>
      <c r="M7" s="509"/>
      <c r="N7" s="114" t="s">
        <v>433</v>
      </c>
      <c r="O7" s="114" t="s">
        <v>434</v>
      </c>
      <c r="P7" s="114" t="s">
        <v>435</v>
      </c>
      <c r="Q7" s="509"/>
      <c r="R7" s="507"/>
      <c r="S7" s="183"/>
    </row>
    <row r="8" spans="1:19" s="76" customFormat="1" ht="23.25">
      <c r="A8" s="132" t="s">
        <v>436</v>
      </c>
      <c r="B8" s="133"/>
      <c r="C8" s="133"/>
      <c r="D8" s="133"/>
      <c r="E8" s="133"/>
      <c r="F8" s="133"/>
      <c r="G8" s="133"/>
      <c r="H8" s="133"/>
      <c r="I8" s="133"/>
      <c r="J8" s="133"/>
      <c r="K8" s="224">
        <f>SUM(K9:K16)</f>
        <v>21200</v>
      </c>
      <c r="L8" s="224"/>
      <c r="M8" s="224">
        <f>SUM(M9:M16)</f>
        <v>0</v>
      </c>
      <c r="N8" s="225">
        <f>SUM(N9:N16)</f>
        <v>21200</v>
      </c>
      <c r="O8" s="225">
        <f>SUM(O9:O16)</f>
        <v>0</v>
      </c>
      <c r="P8" s="225">
        <f>SUM(P9:P16)</f>
        <v>21200</v>
      </c>
      <c r="Q8" s="224">
        <v>0</v>
      </c>
      <c r="R8" s="115"/>
      <c r="S8" s="220"/>
    </row>
    <row r="9" spans="1:19" s="29" customFormat="1" ht="60">
      <c r="A9" s="93">
        <v>1</v>
      </c>
      <c r="B9" s="119"/>
      <c r="C9" s="119">
        <v>60008000000</v>
      </c>
      <c r="D9" s="119">
        <v>5511</v>
      </c>
      <c r="E9" s="119">
        <v>6122</v>
      </c>
      <c r="F9" s="119"/>
      <c r="G9" s="15" t="s">
        <v>444</v>
      </c>
      <c r="H9" s="122" t="s">
        <v>834</v>
      </c>
      <c r="I9" s="121"/>
      <c r="J9" s="121"/>
      <c r="K9" s="13">
        <v>6900</v>
      </c>
      <c r="L9" s="14">
        <v>2017</v>
      </c>
      <c r="M9" s="9">
        <v>0</v>
      </c>
      <c r="N9" s="10">
        <f>SUM(O9:P9)</f>
        <v>6900</v>
      </c>
      <c r="O9" s="9"/>
      <c r="P9" s="7">
        <v>6900</v>
      </c>
      <c r="Q9" s="7">
        <f aca="true" t="shared" si="0" ref="Q9:Q16">K9-M9-N9</f>
        <v>0</v>
      </c>
      <c r="R9" s="33"/>
      <c r="S9" s="183"/>
    </row>
    <row r="10" spans="1:19" s="29" customFormat="1" ht="24" customHeight="1">
      <c r="A10" s="93">
        <v>2</v>
      </c>
      <c r="B10" s="93"/>
      <c r="C10" s="113">
        <v>60013000000</v>
      </c>
      <c r="D10" s="93">
        <v>6172</v>
      </c>
      <c r="E10" s="93">
        <v>6123</v>
      </c>
      <c r="F10" s="93"/>
      <c r="G10" s="6" t="s">
        <v>437</v>
      </c>
      <c r="H10" s="116" t="s">
        <v>438</v>
      </c>
      <c r="I10" s="93"/>
      <c r="J10" s="93"/>
      <c r="K10" s="7">
        <v>1100</v>
      </c>
      <c r="L10" s="8">
        <v>2017</v>
      </c>
      <c r="M10" s="9">
        <v>0</v>
      </c>
      <c r="N10" s="10">
        <f>SUM(O10:P10)</f>
        <v>1100</v>
      </c>
      <c r="O10" s="9"/>
      <c r="P10" s="7">
        <v>1100</v>
      </c>
      <c r="Q10" s="7">
        <f t="shared" si="0"/>
        <v>0</v>
      </c>
      <c r="R10" s="11"/>
      <c r="S10" s="183"/>
    </row>
    <row r="11" spans="1:19" s="29" customFormat="1" ht="90">
      <c r="A11" s="93">
        <v>3</v>
      </c>
      <c r="B11" s="93"/>
      <c r="C11" s="113">
        <v>60013000000</v>
      </c>
      <c r="D11" s="93">
        <v>6172</v>
      </c>
      <c r="E11" s="93">
        <v>6125</v>
      </c>
      <c r="F11" s="93"/>
      <c r="G11" s="6" t="s">
        <v>447</v>
      </c>
      <c r="H11" s="122" t="s">
        <v>448</v>
      </c>
      <c r="I11" s="93"/>
      <c r="J11" s="93"/>
      <c r="K11" s="7">
        <v>3000</v>
      </c>
      <c r="L11" s="14">
        <v>2017</v>
      </c>
      <c r="M11" s="9">
        <v>0</v>
      </c>
      <c r="N11" s="10">
        <f>SUM(O11:P11)</f>
        <v>3000</v>
      </c>
      <c r="O11" s="9"/>
      <c r="P11" s="7">
        <v>3000</v>
      </c>
      <c r="Q11" s="7">
        <f t="shared" si="0"/>
        <v>0</v>
      </c>
      <c r="R11" s="11"/>
      <c r="S11" s="183"/>
    </row>
    <row r="12" spans="1:19" s="29" customFormat="1" ht="45">
      <c r="A12" s="93">
        <v>4</v>
      </c>
      <c r="B12" s="93"/>
      <c r="C12" s="113">
        <v>60013000000</v>
      </c>
      <c r="D12" s="93">
        <v>6172</v>
      </c>
      <c r="E12" s="93">
        <v>6125</v>
      </c>
      <c r="F12" s="93"/>
      <c r="G12" s="6" t="s">
        <v>445</v>
      </c>
      <c r="H12" s="120" t="s">
        <v>446</v>
      </c>
      <c r="I12" s="93"/>
      <c r="J12" s="93"/>
      <c r="K12" s="7">
        <v>2000</v>
      </c>
      <c r="L12" s="14">
        <v>2017</v>
      </c>
      <c r="M12" s="9">
        <v>0</v>
      </c>
      <c r="N12" s="10">
        <f>SUM(O12:P12)</f>
        <v>2000</v>
      </c>
      <c r="O12" s="9"/>
      <c r="P12" s="7">
        <v>2000</v>
      </c>
      <c r="Q12" s="7">
        <f t="shared" si="0"/>
        <v>0</v>
      </c>
      <c r="R12" s="11"/>
      <c r="S12" s="183"/>
    </row>
    <row r="13" spans="1:19" s="29" customFormat="1" ht="30">
      <c r="A13" s="93">
        <v>5</v>
      </c>
      <c r="B13" s="93"/>
      <c r="C13" s="113">
        <v>60013000000</v>
      </c>
      <c r="D13" s="93">
        <v>6172</v>
      </c>
      <c r="E13" s="93">
        <v>6122</v>
      </c>
      <c r="F13" s="93"/>
      <c r="G13" s="12" t="s">
        <v>441</v>
      </c>
      <c r="H13" s="117" t="s">
        <v>442</v>
      </c>
      <c r="I13" s="93"/>
      <c r="J13" s="93"/>
      <c r="K13" s="7">
        <v>300</v>
      </c>
      <c r="L13" s="8">
        <v>2017</v>
      </c>
      <c r="M13" s="9">
        <v>0</v>
      </c>
      <c r="N13" s="10">
        <f>SUM(O13:P13)</f>
        <v>300</v>
      </c>
      <c r="O13" s="9"/>
      <c r="P13" s="7">
        <v>300</v>
      </c>
      <c r="Q13" s="7">
        <f t="shared" si="0"/>
        <v>0</v>
      </c>
      <c r="R13" s="11"/>
      <c r="S13" s="183"/>
    </row>
    <row r="14" spans="1:19" s="29" customFormat="1" ht="30">
      <c r="A14" s="93">
        <v>6</v>
      </c>
      <c r="B14" s="93"/>
      <c r="C14" s="113">
        <v>60013000000</v>
      </c>
      <c r="D14" s="93">
        <v>6172</v>
      </c>
      <c r="E14" s="93">
        <v>6122</v>
      </c>
      <c r="F14" s="93"/>
      <c r="G14" s="6" t="s">
        <v>439</v>
      </c>
      <c r="H14" s="116" t="s">
        <v>440</v>
      </c>
      <c r="I14" s="93"/>
      <c r="J14" s="93"/>
      <c r="K14" s="7">
        <v>500</v>
      </c>
      <c r="L14" s="8">
        <v>2017</v>
      </c>
      <c r="M14" s="9">
        <v>0</v>
      </c>
      <c r="N14" s="10">
        <f aca="true" t="shared" si="1" ref="N14:N21">SUM(O14:P14)</f>
        <v>500</v>
      </c>
      <c r="O14" s="9"/>
      <c r="P14" s="7">
        <v>500</v>
      </c>
      <c r="Q14" s="7">
        <f t="shared" si="0"/>
        <v>0</v>
      </c>
      <c r="R14" s="11"/>
      <c r="S14" s="183"/>
    </row>
    <row r="15" spans="1:19" s="29" customFormat="1" ht="30">
      <c r="A15" s="93">
        <v>7</v>
      </c>
      <c r="B15" s="93"/>
      <c r="C15" s="113">
        <v>60013000000</v>
      </c>
      <c r="D15" s="93">
        <v>6172</v>
      </c>
      <c r="E15" s="93">
        <v>6125</v>
      </c>
      <c r="F15" s="93"/>
      <c r="G15" s="6" t="s">
        <v>449</v>
      </c>
      <c r="H15" s="120" t="s">
        <v>450</v>
      </c>
      <c r="I15" s="93"/>
      <c r="J15" s="93"/>
      <c r="K15" s="7">
        <v>200</v>
      </c>
      <c r="L15" s="14">
        <v>2017</v>
      </c>
      <c r="M15" s="9">
        <v>0</v>
      </c>
      <c r="N15" s="10">
        <f>SUM(O15:P15)</f>
        <v>200</v>
      </c>
      <c r="O15" s="9"/>
      <c r="P15" s="7">
        <v>200</v>
      </c>
      <c r="Q15" s="7">
        <f t="shared" si="0"/>
        <v>0</v>
      </c>
      <c r="R15" s="11"/>
      <c r="S15" s="183"/>
    </row>
    <row r="16" spans="1:19" s="29" customFormat="1" ht="47.25">
      <c r="A16" s="93">
        <v>8</v>
      </c>
      <c r="B16" s="93"/>
      <c r="C16" s="113">
        <v>60008000000</v>
      </c>
      <c r="D16" s="93">
        <v>5511</v>
      </c>
      <c r="E16" s="93">
        <v>6123</v>
      </c>
      <c r="F16" s="93"/>
      <c r="G16" s="6" t="s">
        <v>443</v>
      </c>
      <c r="H16" s="19" t="s">
        <v>835</v>
      </c>
      <c r="I16" s="118"/>
      <c r="J16" s="118"/>
      <c r="K16" s="13">
        <v>7200</v>
      </c>
      <c r="L16" s="14">
        <v>2017</v>
      </c>
      <c r="M16" s="9">
        <v>0</v>
      </c>
      <c r="N16" s="10">
        <f t="shared" si="1"/>
        <v>7200</v>
      </c>
      <c r="O16" s="9"/>
      <c r="P16" s="7">
        <v>7200</v>
      </c>
      <c r="Q16" s="7">
        <f t="shared" si="0"/>
        <v>0</v>
      </c>
      <c r="R16" s="33"/>
      <c r="S16" s="183"/>
    </row>
    <row r="17" spans="1:19" s="76" customFormat="1" ht="23.25">
      <c r="A17" s="132" t="s">
        <v>451</v>
      </c>
      <c r="B17" s="133"/>
      <c r="C17" s="133"/>
      <c r="D17" s="133"/>
      <c r="E17" s="133"/>
      <c r="F17" s="133"/>
      <c r="G17" s="133"/>
      <c r="H17" s="133"/>
      <c r="I17" s="133"/>
      <c r="J17" s="133"/>
      <c r="K17" s="224">
        <f>SUM(K18:K21)</f>
        <v>2750</v>
      </c>
      <c r="L17" s="224"/>
      <c r="M17" s="224">
        <f>SUM(M18:M21)</f>
        <v>0</v>
      </c>
      <c r="N17" s="225">
        <f>SUM(N18:N21)</f>
        <v>2750</v>
      </c>
      <c r="O17" s="225">
        <f>SUM(O18:O21)</f>
        <v>0</v>
      </c>
      <c r="P17" s="225">
        <f>SUM(P18:P21)</f>
        <v>2750</v>
      </c>
      <c r="Q17" s="225">
        <f>SUM(Q18:Q21)</f>
        <v>0</v>
      </c>
      <c r="R17" s="115"/>
      <c r="S17" s="220"/>
    </row>
    <row r="18" spans="1:19" s="29" customFormat="1" ht="53.25" customHeight="1">
      <c r="A18" s="93">
        <v>1</v>
      </c>
      <c r="B18" s="93"/>
      <c r="C18" s="113">
        <v>60013000000</v>
      </c>
      <c r="D18" s="93">
        <v>6172</v>
      </c>
      <c r="E18" s="93">
        <v>6121</v>
      </c>
      <c r="F18" s="93"/>
      <c r="G18" s="6" t="s">
        <v>452</v>
      </c>
      <c r="H18" s="94" t="s">
        <v>453</v>
      </c>
      <c r="I18" s="93"/>
      <c r="J18" s="93"/>
      <c r="K18" s="7">
        <v>500</v>
      </c>
      <c r="L18" s="14">
        <v>2017</v>
      </c>
      <c r="M18" s="9">
        <v>0</v>
      </c>
      <c r="N18" s="10">
        <f t="shared" si="1"/>
        <v>500</v>
      </c>
      <c r="O18" s="9"/>
      <c r="P18" s="7">
        <v>500</v>
      </c>
      <c r="Q18" s="7">
        <f>K18-M18-N18</f>
        <v>0</v>
      </c>
      <c r="R18" s="11"/>
      <c r="S18" s="183"/>
    </row>
    <row r="19" spans="1:18" s="253" customFormat="1" ht="113.25" customHeight="1">
      <c r="A19" s="93">
        <v>2</v>
      </c>
      <c r="B19" s="93"/>
      <c r="C19" s="113">
        <v>60013000000</v>
      </c>
      <c r="D19" s="93">
        <v>6172</v>
      </c>
      <c r="E19" s="93">
        <v>6121</v>
      </c>
      <c r="F19" s="93"/>
      <c r="G19" s="6" t="s">
        <v>596</v>
      </c>
      <c r="H19" s="123" t="s">
        <v>597</v>
      </c>
      <c r="I19" s="93"/>
      <c r="J19" s="93"/>
      <c r="K19" s="7">
        <v>1300</v>
      </c>
      <c r="L19" s="14">
        <v>2017</v>
      </c>
      <c r="M19" s="9">
        <v>0</v>
      </c>
      <c r="N19" s="10">
        <v>1300</v>
      </c>
      <c r="O19" s="9"/>
      <c r="P19" s="7">
        <v>1300</v>
      </c>
      <c r="Q19" s="7">
        <f>K19-M19-N19</f>
        <v>0</v>
      </c>
      <c r="R19" s="11"/>
    </row>
    <row r="20" spans="1:18" s="253" customFormat="1" ht="81.75" customHeight="1">
      <c r="A20" s="93">
        <v>3</v>
      </c>
      <c r="B20" s="93"/>
      <c r="C20" s="113">
        <v>60013000000</v>
      </c>
      <c r="D20" s="93">
        <v>6172</v>
      </c>
      <c r="E20" s="93">
        <v>6121</v>
      </c>
      <c r="F20" s="93"/>
      <c r="G20" s="6" t="s">
        <v>598</v>
      </c>
      <c r="H20" s="94" t="s">
        <v>599</v>
      </c>
      <c r="I20" s="93"/>
      <c r="J20" s="93"/>
      <c r="K20" s="7">
        <v>100</v>
      </c>
      <c r="L20" s="14">
        <v>2017</v>
      </c>
      <c r="M20" s="9">
        <v>0</v>
      </c>
      <c r="N20" s="10">
        <v>100</v>
      </c>
      <c r="O20" s="9"/>
      <c r="P20" s="7">
        <v>100</v>
      </c>
      <c r="Q20" s="7">
        <v>0</v>
      </c>
      <c r="R20" s="11"/>
    </row>
    <row r="21" spans="1:19" s="29" customFormat="1" ht="27.75" customHeight="1">
      <c r="A21" s="93">
        <v>4</v>
      </c>
      <c r="B21" s="93"/>
      <c r="C21" s="113">
        <v>60013000000</v>
      </c>
      <c r="D21" s="93">
        <v>6172</v>
      </c>
      <c r="E21" s="93">
        <v>6121</v>
      </c>
      <c r="F21" s="93"/>
      <c r="G21" s="6" t="s">
        <v>454</v>
      </c>
      <c r="H21" s="123" t="s">
        <v>455</v>
      </c>
      <c r="I21" s="118"/>
      <c r="J21" s="118"/>
      <c r="K21" s="7">
        <v>850</v>
      </c>
      <c r="L21" s="14">
        <v>2017</v>
      </c>
      <c r="M21" s="9">
        <v>0</v>
      </c>
      <c r="N21" s="10">
        <f t="shared" si="1"/>
        <v>850</v>
      </c>
      <c r="O21" s="9"/>
      <c r="P21" s="7">
        <v>850</v>
      </c>
      <c r="Q21" s="7">
        <f>K21-M21-N21</f>
        <v>0</v>
      </c>
      <c r="R21" s="33"/>
      <c r="S21" s="183"/>
    </row>
    <row r="22" spans="1:19" ht="23.25">
      <c r="A22" s="125" t="s">
        <v>474</v>
      </c>
      <c r="B22" s="126"/>
      <c r="C22" s="126"/>
      <c r="D22" s="126"/>
      <c r="E22" s="126"/>
      <c r="F22" s="126"/>
      <c r="G22" s="126"/>
      <c r="H22" s="126"/>
      <c r="I22" s="126"/>
      <c r="J22" s="126"/>
      <c r="K22" s="195">
        <f>K8+K17</f>
        <v>23950</v>
      </c>
      <c r="L22" s="195"/>
      <c r="M22" s="195">
        <f>M8+M17</f>
        <v>0</v>
      </c>
      <c r="N22" s="195">
        <f>N8+N17</f>
        <v>23950</v>
      </c>
      <c r="O22" s="195">
        <f>O8+O17</f>
        <v>0</v>
      </c>
      <c r="P22" s="195">
        <f>P8+P17</f>
        <v>23950</v>
      </c>
      <c r="Q22" s="223">
        <f>Q8+Q17</f>
        <v>0</v>
      </c>
      <c r="R22" s="17"/>
      <c r="S22" s="205"/>
    </row>
    <row r="23" spans="1:53" ht="12.75">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row>
    <row r="24" spans="1:53" ht="12.75">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row>
    <row r="25" spans="1:53" ht="12.75">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row>
    <row r="26" spans="1:53" ht="12.75">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row>
    <row r="27" spans="1:53" ht="12.75">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row>
    <row r="28" spans="1:53" ht="12.75">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row>
    <row r="29" spans="1:53" ht="12.75">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row>
    <row r="30" spans="1:53" ht="12.75">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row>
    <row r="31" spans="1:53" ht="12.7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row>
    <row r="32" spans="1:53" ht="12.7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row>
    <row r="33" spans="1:53" ht="12.75">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row>
    <row r="34" spans="1:53" ht="12.7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row>
    <row r="35" spans="1:53" ht="12.7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row>
    <row r="36" spans="1:53" ht="12.7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row>
    <row r="37" spans="1:53" ht="12.75">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row>
    <row r="38" spans="1:53" ht="12.75">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row>
    <row r="39" spans="1:53" ht="12.75">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row>
    <row r="40" spans="1:53" ht="12.75">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row>
    <row r="41" spans="1:53" ht="12.7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row>
    <row r="42" spans="1:53" ht="12.75">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row>
    <row r="43" spans="1:53" ht="12.75">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row>
    <row r="44" spans="1:53" ht="12.75">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row>
    <row r="45" spans="1:53" ht="12.7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row>
    <row r="46" spans="1:53" ht="12.75">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row>
    <row r="47" spans="1:53" ht="12.75">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row>
    <row r="48" spans="1:53" ht="12.75">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row>
    <row r="49" spans="1:53" ht="12.7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row>
    <row r="50" spans="1:53" ht="12.75">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row>
    <row r="51" spans="1:53" ht="12.75">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row>
    <row r="52" spans="1:53" ht="12.75">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row>
    <row r="53" spans="1:53" ht="12.7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row>
    <row r="54" spans="1:53" ht="12.7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row>
    <row r="55" spans="1:53" ht="12.7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row>
    <row r="56" spans="1:53" ht="12.7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row>
    <row r="57" spans="1:53" ht="12.7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row>
    <row r="58" spans="1:53" ht="12.7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row>
    <row r="59" spans="1:53" ht="12.7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row>
    <row r="60" spans="1:53" ht="12.7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row>
    <row r="61" spans="1:53" ht="12.7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row>
    <row r="62" spans="1:53" ht="12.75">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row>
    <row r="63" spans="1:53" ht="12.75">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row>
    <row r="64" spans="1:53" ht="12.7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row>
    <row r="65" spans="1:53" ht="12.75">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row>
    <row r="66" spans="1:53" ht="12.75">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row>
    <row r="67" spans="1:53" ht="12.75">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row>
    <row r="68" spans="1:53" ht="12.7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row>
    <row r="69" spans="1:53" ht="12.75">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row>
    <row r="70" spans="1:53" ht="12.75">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row>
    <row r="71" spans="1:53" ht="12.7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row>
    <row r="72" spans="1:53" ht="12.75">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row>
    <row r="73" spans="1:53" ht="12.75">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row>
    <row r="74" spans="1:53" ht="12.75">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row>
    <row r="75" spans="1:53" ht="12.75">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row>
    <row r="76" spans="1:53" ht="12.75">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row>
    <row r="77" spans="1:53" ht="12.75">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row>
    <row r="78" spans="1:53" ht="12.75">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row>
    <row r="79" spans="1:53" ht="12.75">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row>
    <row r="80" spans="1:53" ht="12.75">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row>
    <row r="81" spans="1:53" ht="12.7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row>
    <row r="82" spans="1:53" ht="12.75">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row>
    <row r="83" spans="1:53" ht="12.7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row>
    <row r="84" spans="1:53" ht="12.75">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row>
    <row r="85" spans="1:53" ht="12.75">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row>
    <row r="86" spans="1:53" ht="12.75">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row>
    <row r="87" spans="1:53" ht="12.75">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row>
    <row r="88" spans="1:53" ht="12.75">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row>
    <row r="89" spans="1:53" ht="12.75">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row>
    <row r="90" spans="1:53" ht="12.75">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row>
    <row r="91" spans="1:53" ht="12.75">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row>
    <row r="92" spans="1:53" ht="12.7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row>
    <row r="93" spans="1:53" ht="12.75">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row>
    <row r="94" spans="1:53" ht="12.75">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row>
    <row r="95" spans="1:53" ht="12.75">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row>
    <row r="96" spans="1:53" ht="12.75">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row>
    <row r="97" spans="1:53" ht="12.75">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row>
    <row r="98" spans="1:53" ht="12.75">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row>
    <row r="99" spans="1:53" ht="12.75">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row>
    <row r="100" spans="1:53" ht="12.75">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row>
    <row r="101" spans="1:53" ht="12.75">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row>
    <row r="102" spans="1:53" ht="12.75">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row>
    <row r="103" spans="1:53" ht="12.75">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row>
    <row r="104" spans="1:53" ht="12.75">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row>
    <row r="105" spans="1:53" ht="12.7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row>
    <row r="106" spans="1:53" ht="12.7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row>
    <row r="107" spans="1:53" ht="12.7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row>
    <row r="108" spans="1:53" ht="12.7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row>
    <row r="109" spans="1:53" ht="12.7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row>
    <row r="110" spans="1:53" ht="12.7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row>
    <row r="111" spans="1:53" ht="12.7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row>
    <row r="112" spans="1:53" ht="12.7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row>
    <row r="113" spans="1:53" ht="12.7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row>
    <row r="114" spans="1:53" ht="12.75">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row>
    <row r="115" spans="1:53" ht="12.75">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row>
    <row r="116" spans="1:53" ht="12.75">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row>
    <row r="117" spans="1:53" ht="12.7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row>
    <row r="118" spans="1:53" ht="12.75">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row>
    <row r="119" spans="1:53" ht="12.75">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row>
    <row r="120" spans="1:53" ht="12.75">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row>
    <row r="121" spans="1:53" ht="12.75">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row>
    <row r="122" spans="1:53" ht="12.75">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row>
    <row r="123" spans="1:53" ht="12.75">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row>
    <row r="124" spans="1:53" ht="12.75">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row>
    <row r="125" spans="1:53" ht="12.75">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row>
    <row r="126" spans="1:53" ht="12.75">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row>
    <row r="127" spans="1:53" ht="12.75">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row>
    <row r="128" spans="1:53" ht="12.75">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row>
    <row r="129" spans="1:53" ht="12.75">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row>
    <row r="130" spans="1:53" ht="12.75">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row>
    <row r="131" spans="1:53" ht="12.75">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row>
    <row r="132" spans="1:53" ht="12.75">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row>
    <row r="133" spans="1:53" ht="12.75">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row>
    <row r="134" spans="1:53" ht="12.75">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row>
    <row r="135" spans="1:53" ht="12.75">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row>
    <row r="136" spans="1:53" ht="12.75">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row>
    <row r="137" spans="1:53" ht="12.75">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row>
    <row r="138" spans="1:53" ht="12.75">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row>
    <row r="139" spans="1:53" ht="12.75">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row>
    <row r="140" spans="1:53" ht="12.75">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row>
    <row r="141" spans="1:53" ht="12.75">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row>
    <row r="142" spans="1:53" ht="12.75">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row>
    <row r="143" spans="1:53" ht="12.75">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row>
    <row r="144" spans="1:53" ht="12.75">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row>
    <row r="145" spans="1:53" ht="12.75">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row>
    <row r="146" spans="1:53" ht="12.75">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row>
    <row r="147" ht="12.75">
      <c r="S147" s="205"/>
    </row>
    <row r="148" ht="12.75">
      <c r="S148" s="205"/>
    </row>
    <row r="149" ht="12.75">
      <c r="S149" s="205"/>
    </row>
    <row r="150" ht="12.75">
      <c r="S150" s="205"/>
    </row>
    <row r="151" ht="12.75">
      <c r="S151" s="205"/>
    </row>
    <row r="152" ht="12.75">
      <c r="S152" s="205"/>
    </row>
    <row r="153" ht="12.75">
      <c r="S153" s="205"/>
    </row>
    <row r="154" ht="12.75">
      <c r="S154" s="205"/>
    </row>
    <row r="155" ht="12.75">
      <c r="S155" s="205"/>
    </row>
    <row r="156" ht="12.75">
      <c r="S156" s="205"/>
    </row>
    <row r="157" ht="12.75">
      <c r="S157" s="205"/>
    </row>
    <row r="158" ht="12.75">
      <c r="S158" s="205"/>
    </row>
    <row r="159" ht="12.75">
      <c r="S159" s="205"/>
    </row>
    <row r="160" ht="12.75">
      <c r="S160" s="205"/>
    </row>
    <row r="161" ht="12.75">
      <c r="S161" s="205"/>
    </row>
    <row r="162" ht="12.75">
      <c r="S162" s="205"/>
    </row>
    <row r="163" ht="12.75">
      <c r="S163" s="205"/>
    </row>
    <row r="164" ht="12.75">
      <c r="S164" s="205"/>
    </row>
    <row r="165" ht="12.75">
      <c r="S165" s="205"/>
    </row>
    <row r="166" ht="12.75">
      <c r="S166" s="205"/>
    </row>
    <row r="167" ht="12.75">
      <c r="S167" s="205"/>
    </row>
    <row r="168" ht="12.75">
      <c r="S168" s="205"/>
    </row>
    <row r="169" ht="12.75">
      <c r="S169" s="205"/>
    </row>
    <row r="170" ht="12.75">
      <c r="S170" s="205"/>
    </row>
    <row r="171" ht="12.75">
      <c r="S171" s="205"/>
    </row>
    <row r="172" ht="12.75">
      <c r="S172" s="205"/>
    </row>
    <row r="173" ht="12.75">
      <c r="S173" s="205"/>
    </row>
    <row r="174" ht="12.75">
      <c r="S174" s="205"/>
    </row>
    <row r="175" ht="12.75">
      <c r="S175" s="205"/>
    </row>
    <row r="176" ht="12.75">
      <c r="S176" s="205"/>
    </row>
    <row r="177" ht="12.75">
      <c r="S177" s="205"/>
    </row>
    <row r="178" ht="12.75">
      <c r="S178" s="205"/>
    </row>
    <row r="179" ht="12.75">
      <c r="S179" s="205"/>
    </row>
    <row r="180" ht="12.75">
      <c r="S180" s="205"/>
    </row>
    <row r="181" ht="12.75">
      <c r="S181" s="205"/>
    </row>
    <row r="182" ht="12.75">
      <c r="S182" s="205"/>
    </row>
    <row r="183" ht="12.75">
      <c r="S183" s="205"/>
    </row>
    <row r="184" ht="12.75">
      <c r="S184" s="205"/>
    </row>
    <row r="185" ht="12.75">
      <c r="S185" s="205"/>
    </row>
    <row r="186" ht="12.75">
      <c r="S186" s="205"/>
    </row>
    <row r="187" ht="12.75">
      <c r="S187" s="205"/>
    </row>
    <row r="188" ht="12.75">
      <c r="S188" s="205"/>
    </row>
    <row r="189" ht="12.75">
      <c r="S189" s="205"/>
    </row>
    <row r="190" ht="12.75">
      <c r="S190" s="205"/>
    </row>
    <row r="191" ht="12.75">
      <c r="S191" s="205"/>
    </row>
    <row r="192" ht="12.75">
      <c r="S192" s="205"/>
    </row>
    <row r="193" ht="12.75">
      <c r="S193" s="205"/>
    </row>
    <row r="194" ht="12.75">
      <c r="S194" s="205"/>
    </row>
    <row r="195" ht="12.75">
      <c r="S195" s="205"/>
    </row>
    <row r="196" ht="12.75">
      <c r="S196" s="205"/>
    </row>
    <row r="197" ht="12.75">
      <c r="S197" s="205"/>
    </row>
    <row r="198" ht="12.75">
      <c r="S198" s="205"/>
    </row>
    <row r="199" ht="12.75">
      <c r="S199" s="205"/>
    </row>
    <row r="200" ht="12.75">
      <c r="S200" s="205"/>
    </row>
    <row r="201" ht="12.75">
      <c r="S201" s="205"/>
    </row>
    <row r="202" ht="12.75">
      <c r="S202" s="205"/>
    </row>
    <row r="203" ht="12.75">
      <c r="S203" s="205"/>
    </row>
    <row r="204" ht="12.75">
      <c r="S204" s="205"/>
    </row>
    <row r="205" ht="12.75">
      <c r="S205" s="205"/>
    </row>
    <row r="206" ht="12.75">
      <c r="S206" s="205"/>
    </row>
    <row r="207" ht="12.75">
      <c r="S207" s="205"/>
    </row>
    <row r="208" ht="12.75">
      <c r="S208" s="205"/>
    </row>
    <row r="209" ht="12.75">
      <c r="S209" s="205"/>
    </row>
    <row r="210" ht="12.75">
      <c r="S210" s="205"/>
    </row>
    <row r="211" ht="12.75">
      <c r="S211" s="205"/>
    </row>
    <row r="212" ht="12.75">
      <c r="S212" s="205"/>
    </row>
    <row r="213" ht="12.75">
      <c r="S213" s="205"/>
    </row>
    <row r="214" ht="12.75">
      <c r="S214" s="205"/>
    </row>
    <row r="215" ht="12.75">
      <c r="S215" s="205"/>
    </row>
    <row r="216" ht="12.75">
      <c r="S216" s="205"/>
    </row>
    <row r="217" ht="12.75">
      <c r="S217" s="205"/>
    </row>
    <row r="218" ht="12.75">
      <c r="S218" s="205"/>
    </row>
    <row r="219" ht="12.75">
      <c r="S219" s="205"/>
    </row>
    <row r="220" ht="12.75">
      <c r="S220" s="205"/>
    </row>
    <row r="221" ht="12.75">
      <c r="S221" s="205"/>
    </row>
    <row r="222" ht="12.75">
      <c r="S222" s="205"/>
    </row>
    <row r="223" ht="12.75">
      <c r="S223" s="205"/>
    </row>
    <row r="224" ht="12.75">
      <c r="S224" s="205"/>
    </row>
    <row r="225" ht="12.75">
      <c r="S225" s="205"/>
    </row>
    <row r="226" ht="12.75">
      <c r="S226" s="205"/>
    </row>
    <row r="227" ht="12.75">
      <c r="S227" s="205"/>
    </row>
    <row r="228" ht="12.75">
      <c r="S228" s="205"/>
    </row>
    <row r="229" ht="12.75">
      <c r="S229" s="205"/>
    </row>
    <row r="230" ht="12.75">
      <c r="S230" s="205"/>
    </row>
    <row r="231" ht="12.75">
      <c r="S231" s="205"/>
    </row>
    <row r="232" ht="12.75">
      <c r="S232" s="205"/>
    </row>
    <row r="233" ht="12.75">
      <c r="S233" s="205"/>
    </row>
    <row r="234" ht="12.75">
      <c r="S234" s="205"/>
    </row>
    <row r="235" ht="12.75">
      <c r="S235" s="205"/>
    </row>
    <row r="236" ht="12.75">
      <c r="S236" s="205"/>
    </row>
    <row r="237" ht="12.75">
      <c r="S237" s="205"/>
    </row>
    <row r="238" ht="12.75">
      <c r="S238" s="205"/>
    </row>
    <row r="239" ht="12.75">
      <c r="S239" s="205"/>
    </row>
    <row r="240" ht="12.75">
      <c r="S240" s="205"/>
    </row>
    <row r="241" ht="12.75">
      <c r="S241" s="205"/>
    </row>
    <row r="242" ht="12.75">
      <c r="S242" s="205"/>
    </row>
    <row r="243" ht="12.75">
      <c r="S243" s="205"/>
    </row>
    <row r="244" ht="12.75">
      <c r="S244" s="205"/>
    </row>
    <row r="245" ht="12.75">
      <c r="S245" s="205"/>
    </row>
    <row r="246" ht="12.75">
      <c r="S246" s="205"/>
    </row>
    <row r="247" ht="12.75">
      <c r="S247" s="205"/>
    </row>
    <row r="248" ht="12.75">
      <c r="S248" s="205"/>
    </row>
    <row r="249" ht="12.75">
      <c r="S249" s="205"/>
    </row>
    <row r="250" ht="12.75">
      <c r="S250" s="205"/>
    </row>
    <row r="251" ht="12.75">
      <c r="S251" s="205"/>
    </row>
    <row r="252" ht="12.75">
      <c r="S252" s="205"/>
    </row>
    <row r="253" ht="12.75">
      <c r="S253" s="205"/>
    </row>
    <row r="254" ht="12.75">
      <c r="S254" s="205"/>
    </row>
    <row r="255" ht="12.75">
      <c r="S255" s="205"/>
    </row>
    <row r="256" ht="12.75">
      <c r="S256" s="205"/>
    </row>
    <row r="257" ht="12.75">
      <c r="S257" s="205"/>
    </row>
    <row r="258" ht="12.75">
      <c r="S258" s="205"/>
    </row>
    <row r="259" ht="12.75">
      <c r="S259" s="205"/>
    </row>
    <row r="260" ht="12.75">
      <c r="S260" s="205"/>
    </row>
    <row r="261" ht="12.75">
      <c r="S261" s="205"/>
    </row>
    <row r="262" ht="12.75">
      <c r="S262" s="205"/>
    </row>
    <row r="263" ht="12.75">
      <c r="S263" s="205"/>
    </row>
    <row r="264" ht="12.75">
      <c r="S264" s="205"/>
    </row>
    <row r="265" ht="12.75">
      <c r="S265" s="205"/>
    </row>
    <row r="266" ht="12.75">
      <c r="S266" s="205"/>
    </row>
    <row r="267" ht="12.75">
      <c r="S267" s="205"/>
    </row>
    <row r="268" ht="12.75">
      <c r="S268" s="205"/>
    </row>
    <row r="269" ht="12.75">
      <c r="S269" s="205"/>
    </row>
    <row r="270" ht="12.75">
      <c r="S270" s="205"/>
    </row>
    <row r="271" ht="12.75">
      <c r="S271" s="205"/>
    </row>
    <row r="272" ht="12.75">
      <c r="S272" s="205"/>
    </row>
    <row r="273" ht="12.75">
      <c r="S273" s="205"/>
    </row>
    <row r="274" ht="12.75">
      <c r="S274" s="205"/>
    </row>
    <row r="275" ht="12.75">
      <c r="S275" s="205"/>
    </row>
    <row r="276" ht="12.75">
      <c r="S276" s="205"/>
    </row>
    <row r="277" ht="12.75">
      <c r="S277" s="205"/>
    </row>
    <row r="278" ht="12.75">
      <c r="S278" s="205"/>
    </row>
    <row r="279" ht="12.75">
      <c r="S279" s="205"/>
    </row>
    <row r="280" ht="12.75">
      <c r="S280" s="205"/>
    </row>
    <row r="281" ht="12.75">
      <c r="S281" s="205"/>
    </row>
    <row r="282" ht="12.75">
      <c r="S282" s="205"/>
    </row>
    <row r="283" ht="12.75">
      <c r="S283" s="205"/>
    </row>
    <row r="284" ht="12.75">
      <c r="S284" s="205"/>
    </row>
    <row r="285" ht="12.75">
      <c r="S285" s="205"/>
    </row>
    <row r="286" ht="12.75">
      <c r="S286" s="205"/>
    </row>
    <row r="287" ht="12.75">
      <c r="S287" s="205"/>
    </row>
    <row r="288" ht="12.75">
      <c r="S288" s="205"/>
    </row>
    <row r="289" ht="12.75">
      <c r="S289" s="205"/>
    </row>
    <row r="290" ht="12.75">
      <c r="S290" s="205"/>
    </row>
    <row r="291" ht="12.75">
      <c r="S291" s="205"/>
    </row>
    <row r="292" ht="12.75">
      <c r="S292" s="205"/>
    </row>
    <row r="293" ht="12.75">
      <c r="S293" s="205"/>
    </row>
    <row r="294" ht="12.75">
      <c r="S294" s="205"/>
    </row>
  </sheetData>
  <sheetProtection/>
  <mergeCells count="17">
    <mergeCell ref="A5:Q5"/>
    <mergeCell ref="A6:A7"/>
    <mergeCell ref="B6:B7"/>
    <mergeCell ref="C6:C7"/>
    <mergeCell ref="D6:D7"/>
    <mergeCell ref="E6:E7"/>
    <mergeCell ref="F6:F7"/>
    <mergeCell ref="G6:G7"/>
    <mergeCell ref="H6:H7"/>
    <mergeCell ref="I6:I7"/>
    <mergeCell ref="R6:R7"/>
    <mergeCell ref="J6:J7"/>
    <mergeCell ref="K6:K7"/>
    <mergeCell ref="L6:L7"/>
    <mergeCell ref="M6:M7"/>
    <mergeCell ref="N6:P6"/>
    <mergeCell ref="Q6:Q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3.xml><?xml version="1.0" encoding="utf-8"?>
<worksheet xmlns="http://schemas.openxmlformats.org/spreadsheetml/2006/main" xmlns:r="http://schemas.openxmlformats.org/officeDocument/2006/relationships">
  <sheetPr>
    <tabColor theme="9" tint="-0.24997000396251678"/>
    <pageSetUpPr fitToPage="1"/>
  </sheetPr>
  <dimension ref="A1:R10"/>
  <sheetViews>
    <sheetView zoomScale="70" zoomScaleNormal="70" zoomScalePageLayoutView="0" workbookViewId="0" topLeftCell="A1">
      <selection activeCell="U20" sqref="U20"/>
    </sheetView>
  </sheetViews>
  <sheetFormatPr defaultColWidth="9.140625" defaultRowHeight="12.75"/>
  <cols>
    <col min="1" max="1" width="7.57421875" style="205" customWidth="1"/>
    <col min="2" max="2" width="9.140625" style="205" customWidth="1"/>
    <col min="3" max="3" width="15.00390625" style="205" customWidth="1"/>
    <col min="4" max="6" width="9.140625" style="205" customWidth="1"/>
    <col min="7" max="7" width="12.8515625" style="205" customWidth="1"/>
    <col min="8" max="8" width="45.57421875" style="205" customWidth="1"/>
    <col min="9" max="9" width="9.140625" style="205" customWidth="1"/>
    <col min="10" max="10" width="19.57421875" style="205" customWidth="1"/>
    <col min="11" max="11" width="12.140625" style="205" customWidth="1"/>
    <col min="12" max="12" width="15.421875" style="205" customWidth="1"/>
    <col min="13" max="13" width="13.28125" style="205" customWidth="1"/>
    <col min="14" max="17" width="14.7109375" style="205" customWidth="1"/>
    <col min="18" max="18" width="30.140625" style="205" hidden="1" customWidth="1"/>
    <col min="19" max="16384" width="9.140625" style="205" customWidth="1"/>
  </cols>
  <sheetData>
    <row r="1" spans="1:17" ht="23.25">
      <c r="A1" s="241" t="s">
        <v>458</v>
      </c>
      <c r="B1" s="219"/>
      <c r="C1" s="219"/>
      <c r="D1" s="219"/>
      <c r="E1" s="219"/>
      <c r="F1" s="219"/>
      <c r="G1" s="219"/>
      <c r="H1" s="219"/>
      <c r="I1" s="219"/>
      <c r="J1" s="219"/>
      <c r="K1" s="219"/>
      <c r="L1" s="219"/>
      <c r="M1" s="219"/>
      <c r="N1" s="219"/>
      <c r="O1" s="219"/>
      <c r="P1" s="219"/>
      <c r="Q1" s="219"/>
    </row>
    <row r="2" spans="1:17" ht="23.25">
      <c r="A2" s="242" t="s">
        <v>528</v>
      </c>
      <c r="B2" s="219"/>
      <c r="C2" s="242" t="s">
        <v>544</v>
      </c>
      <c r="D2" s="219"/>
      <c r="E2" s="219"/>
      <c r="F2" s="219"/>
      <c r="G2" s="219"/>
      <c r="H2" s="207" t="s">
        <v>547</v>
      </c>
      <c r="I2" s="219"/>
      <c r="J2" s="219"/>
      <c r="K2" s="219"/>
      <c r="L2" s="219"/>
      <c r="M2" s="219"/>
      <c r="N2" s="219"/>
      <c r="O2" s="219"/>
      <c r="P2" s="219"/>
      <c r="Q2" s="219"/>
    </row>
    <row r="3" spans="1:18" ht="16.5" customHeight="1">
      <c r="A3" s="242"/>
      <c r="B3" s="219"/>
      <c r="C3" s="242" t="s">
        <v>548</v>
      </c>
      <c r="D3" s="219"/>
      <c r="E3" s="219"/>
      <c r="F3" s="219"/>
      <c r="G3" s="219"/>
      <c r="H3" s="219"/>
      <c r="I3" s="219"/>
      <c r="J3" s="219"/>
      <c r="K3" s="219"/>
      <c r="L3" s="219"/>
      <c r="M3" s="219"/>
      <c r="N3" s="219"/>
      <c r="O3" s="219"/>
      <c r="P3" s="219"/>
      <c r="Q3" s="219"/>
      <c r="R3" s="219"/>
    </row>
    <row r="4" spans="1:18" ht="14.25">
      <c r="A4" s="209"/>
      <c r="B4" s="209"/>
      <c r="C4" s="209"/>
      <c r="D4" s="209"/>
      <c r="E4" s="209"/>
      <c r="F4" s="209"/>
      <c r="G4" s="209"/>
      <c r="H4" s="210"/>
      <c r="I4" s="209"/>
      <c r="J4" s="201"/>
      <c r="K4" s="202"/>
      <c r="L4" s="211"/>
      <c r="M4" s="211"/>
      <c r="N4" s="202"/>
      <c r="O4" s="211"/>
      <c r="P4" s="211"/>
      <c r="Q4" s="211" t="s">
        <v>487</v>
      </c>
      <c r="R4" s="212"/>
    </row>
    <row r="5" spans="1:18" ht="23.25">
      <c r="A5" s="481" t="s">
        <v>738</v>
      </c>
      <c r="B5" s="482"/>
      <c r="C5" s="482"/>
      <c r="D5" s="482"/>
      <c r="E5" s="482"/>
      <c r="F5" s="482"/>
      <c r="G5" s="482"/>
      <c r="H5" s="482"/>
      <c r="I5" s="482"/>
      <c r="J5" s="482"/>
      <c r="K5" s="482"/>
      <c r="L5" s="482"/>
      <c r="M5" s="482"/>
      <c r="N5" s="482"/>
      <c r="O5" s="482"/>
      <c r="P5" s="482"/>
      <c r="Q5" s="483"/>
      <c r="R5" s="213"/>
    </row>
    <row r="6" spans="1:18" s="183" customFormat="1" ht="36.75" customHeight="1">
      <c r="A6" s="517" t="s">
        <v>419</v>
      </c>
      <c r="B6" s="517" t="s">
        <v>420</v>
      </c>
      <c r="C6" s="518" t="s">
        <v>421</v>
      </c>
      <c r="D6" s="518" t="s">
        <v>422</v>
      </c>
      <c r="E6" s="518" t="s">
        <v>423</v>
      </c>
      <c r="F6" s="518" t="s">
        <v>424</v>
      </c>
      <c r="G6" s="518" t="s">
        <v>425</v>
      </c>
      <c r="H6" s="519" t="s">
        <v>426</v>
      </c>
      <c r="I6" s="520" t="s">
        <v>7</v>
      </c>
      <c r="J6" s="519" t="s">
        <v>427</v>
      </c>
      <c r="K6" s="519" t="s">
        <v>428</v>
      </c>
      <c r="L6" s="519" t="s">
        <v>9</v>
      </c>
      <c r="M6" s="522" t="s">
        <v>429</v>
      </c>
      <c r="N6" s="523" t="s">
        <v>430</v>
      </c>
      <c r="O6" s="523"/>
      <c r="P6" s="523"/>
      <c r="Q6" s="522" t="s">
        <v>431</v>
      </c>
      <c r="R6" s="521" t="s">
        <v>432</v>
      </c>
    </row>
    <row r="7" spans="1:18" s="183" customFormat="1" ht="62.25" customHeight="1">
      <c r="A7" s="517"/>
      <c r="B7" s="517"/>
      <c r="C7" s="518"/>
      <c r="D7" s="518"/>
      <c r="E7" s="518"/>
      <c r="F7" s="518"/>
      <c r="G7" s="518"/>
      <c r="H7" s="519"/>
      <c r="I7" s="520"/>
      <c r="J7" s="519"/>
      <c r="K7" s="519"/>
      <c r="L7" s="519"/>
      <c r="M7" s="522"/>
      <c r="N7" s="222" t="s">
        <v>433</v>
      </c>
      <c r="O7" s="222" t="s">
        <v>434</v>
      </c>
      <c r="P7" s="222" t="s">
        <v>435</v>
      </c>
      <c r="Q7" s="522"/>
      <c r="R7" s="521"/>
    </row>
    <row r="8" spans="1:18" s="220" customFormat="1" ht="23.25">
      <c r="A8" s="143" t="s">
        <v>458</v>
      </c>
      <c r="B8" s="144"/>
      <c r="C8" s="144"/>
      <c r="D8" s="144"/>
      <c r="E8" s="144"/>
      <c r="F8" s="144"/>
      <c r="G8" s="144"/>
      <c r="H8" s="144"/>
      <c r="I8" s="144"/>
      <c r="J8" s="144"/>
      <c r="K8" s="224">
        <f aca="true" t="shared" si="0" ref="K8:Q8">SUM(K9:K9)</f>
        <v>800</v>
      </c>
      <c r="L8" s="224">
        <f t="shared" si="0"/>
        <v>0</v>
      </c>
      <c r="M8" s="224">
        <f t="shared" si="0"/>
        <v>0</v>
      </c>
      <c r="N8" s="225">
        <f t="shared" si="0"/>
        <v>800</v>
      </c>
      <c r="O8" s="225">
        <f t="shared" si="0"/>
        <v>0</v>
      </c>
      <c r="P8" s="225">
        <f t="shared" si="0"/>
        <v>800</v>
      </c>
      <c r="Q8" s="225">
        <f t="shared" si="0"/>
        <v>0</v>
      </c>
      <c r="R8" s="115"/>
    </row>
    <row r="9" spans="1:18" s="183" customFormat="1" ht="240">
      <c r="A9" s="176">
        <v>1</v>
      </c>
      <c r="B9" s="187"/>
      <c r="C9" s="187">
        <v>60007000000</v>
      </c>
      <c r="D9" s="187">
        <v>2143</v>
      </c>
      <c r="E9" s="187">
        <v>6111</v>
      </c>
      <c r="F9" s="187">
        <v>153</v>
      </c>
      <c r="G9" s="236" t="s">
        <v>459</v>
      </c>
      <c r="H9" s="243" t="s">
        <v>460</v>
      </c>
      <c r="I9" s="184" t="s">
        <v>461</v>
      </c>
      <c r="J9" s="184" t="s">
        <v>462</v>
      </c>
      <c r="K9" s="244">
        <v>800</v>
      </c>
      <c r="L9" s="182" t="s">
        <v>463</v>
      </c>
      <c r="M9" s="245">
        <v>0</v>
      </c>
      <c r="N9" s="246">
        <v>800</v>
      </c>
      <c r="O9" s="244">
        <v>0</v>
      </c>
      <c r="P9" s="246">
        <v>800</v>
      </c>
      <c r="Q9" s="178">
        <v>0</v>
      </c>
      <c r="R9" s="247"/>
    </row>
    <row r="10" spans="1:18" ht="23.25">
      <c r="A10" s="125" t="s">
        <v>476</v>
      </c>
      <c r="B10" s="126"/>
      <c r="C10" s="126"/>
      <c r="D10" s="126"/>
      <c r="E10" s="126"/>
      <c r="F10" s="126"/>
      <c r="G10" s="126"/>
      <c r="H10" s="126"/>
      <c r="I10" s="126"/>
      <c r="J10" s="126"/>
      <c r="K10" s="195">
        <f>SUM(K9)</f>
        <v>800</v>
      </c>
      <c r="L10" s="195">
        <f aca="true" t="shared" si="1" ref="L10:Q10">SUM(L9)</f>
        <v>0</v>
      </c>
      <c r="M10" s="195">
        <f t="shared" si="1"/>
        <v>0</v>
      </c>
      <c r="N10" s="195">
        <f t="shared" si="1"/>
        <v>800</v>
      </c>
      <c r="O10" s="195">
        <f t="shared" si="1"/>
        <v>0</v>
      </c>
      <c r="P10" s="195">
        <f t="shared" si="1"/>
        <v>800</v>
      </c>
      <c r="Q10" s="195">
        <f t="shared" si="1"/>
        <v>0</v>
      </c>
      <c r="R10" s="17"/>
    </row>
  </sheetData>
  <sheetProtection/>
  <mergeCells count="17">
    <mergeCell ref="R6:R7"/>
    <mergeCell ref="J6:J7"/>
    <mergeCell ref="K6:K7"/>
    <mergeCell ref="L6:L7"/>
    <mergeCell ref="M6:M7"/>
    <mergeCell ref="N6:P6"/>
    <mergeCell ref="Q6:Q7"/>
    <mergeCell ref="A5:Q5"/>
    <mergeCell ref="A6:A7"/>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24.xml><?xml version="1.0" encoding="utf-8"?>
<worksheet xmlns="http://schemas.openxmlformats.org/spreadsheetml/2006/main" xmlns:r="http://schemas.openxmlformats.org/officeDocument/2006/relationships">
  <sheetPr>
    <tabColor theme="8" tint="0.39998000860214233"/>
    <pageSetUpPr fitToPage="1"/>
  </sheetPr>
  <dimension ref="A1:R10"/>
  <sheetViews>
    <sheetView zoomScale="70" zoomScaleNormal="70" zoomScalePageLayoutView="0" workbookViewId="0" topLeftCell="A1">
      <selection activeCell="U45" sqref="U45"/>
    </sheetView>
  </sheetViews>
  <sheetFormatPr defaultColWidth="9.140625" defaultRowHeight="12.75"/>
  <cols>
    <col min="1" max="1" width="6.28125" style="205" customWidth="1"/>
    <col min="2" max="2" width="7.28125" style="205" customWidth="1"/>
    <col min="3" max="3" width="17.140625" style="205" customWidth="1"/>
    <col min="4" max="6" width="9.140625" style="205" customWidth="1"/>
    <col min="7" max="7" width="12.8515625" style="205" customWidth="1"/>
    <col min="8" max="8" width="45.57421875" style="205" customWidth="1"/>
    <col min="9" max="9" width="9.140625" style="205" customWidth="1"/>
    <col min="10" max="10" width="19.57421875" style="205" customWidth="1"/>
    <col min="11" max="11" width="12.140625" style="205" customWidth="1"/>
    <col min="12" max="12" width="15.421875" style="205" customWidth="1"/>
    <col min="13" max="13" width="14.8515625" style="205" customWidth="1"/>
    <col min="14" max="17" width="14.7109375" style="205" customWidth="1"/>
    <col min="18" max="18" width="30.140625" style="205" hidden="1" customWidth="1"/>
    <col min="19" max="16384" width="9.140625" style="205" customWidth="1"/>
  </cols>
  <sheetData>
    <row r="1" spans="1:18" s="220" customFormat="1" ht="23.25">
      <c r="A1" s="241" t="s">
        <v>543</v>
      </c>
      <c r="B1" s="219"/>
      <c r="C1" s="219"/>
      <c r="D1" s="219"/>
      <c r="E1" s="219"/>
      <c r="F1" s="219"/>
      <c r="G1" s="219"/>
      <c r="H1" s="219"/>
      <c r="I1" s="219"/>
      <c r="J1" s="219"/>
      <c r="K1" s="219"/>
      <c r="L1" s="219"/>
      <c r="M1" s="219"/>
      <c r="N1" s="219"/>
      <c r="O1" s="219"/>
      <c r="P1" s="219"/>
      <c r="Q1" s="219"/>
      <c r="R1" s="219"/>
    </row>
    <row r="2" spans="1:18" s="220" customFormat="1" ht="23.25">
      <c r="A2" s="242" t="s">
        <v>528</v>
      </c>
      <c r="B2" s="219"/>
      <c r="C2" s="242" t="s">
        <v>544</v>
      </c>
      <c r="D2" s="219"/>
      <c r="E2" s="219"/>
      <c r="F2" s="219"/>
      <c r="G2" s="219"/>
      <c r="H2" s="207" t="s">
        <v>546</v>
      </c>
      <c r="I2" s="219"/>
      <c r="J2" s="219"/>
      <c r="K2" s="219"/>
      <c r="L2" s="219"/>
      <c r="M2" s="219"/>
      <c r="N2" s="219"/>
      <c r="O2" s="219"/>
      <c r="P2" s="219"/>
      <c r="Q2" s="219"/>
      <c r="R2" s="219"/>
    </row>
    <row r="3" spans="1:18" s="220" customFormat="1" ht="18.75" customHeight="1">
      <c r="A3" s="242"/>
      <c r="B3" s="219"/>
      <c r="C3" s="242" t="s">
        <v>545</v>
      </c>
      <c r="D3" s="219"/>
      <c r="E3" s="219"/>
      <c r="F3" s="219"/>
      <c r="G3" s="219"/>
      <c r="H3" s="219"/>
      <c r="I3" s="219"/>
      <c r="J3" s="219"/>
      <c r="K3" s="219"/>
      <c r="L3" s="219"/>
      <c r="M3" s="219"/>
      <c r="N3" s="219"/>
      <c r="O3" s="219"/>
      <c r="P3" s="219"/>
      <c r="Q3" s="219"/>
      <c r="R3" s="219"/>
    </row>
    <row r="4" spans="1:18" ht="14.25">
      <c r="A4" s="209"/>
      <c r="B4" s="209"/>
      <c r="C4" s="209"/>
      <c r="D4" s="209"/>
      <c r="E4" s="209"/>
      <c r="F4" s="209"/>
      <c r="G4" s="209"/>
      <c r="H4" s="210"/>
      <c r="I4" s="209"/>
      <c r="J4" s="201"/>
      <c r="K4" s="202"/>
      <c r="L4" s="211"/>
      <c r="M4" s="211"/>
      <c r="N4" s="202"/>
      <c r="O4" s="211"/>
      <c r="P4" s="211"/>
      <c r="Q4" s="211" t="s">
        <v>487</v>
      </c>
      <c r="R4" s="212"/>
    </row>
    <row r="5" spans="1:18" ht="23.25">
      <c r="A5" s="481" t="s">
        <v>739</v>
      </c>
      <c r="B5" s="482"/>
      <c r="C5" s="482"/>
      <c r="D5" s="482"/>
      <c r="E5" s="482"/>
      <c r="F5" s="482"/>
      <c r="G5" s="482"/>
      <c r="H5" s="482"/>
      <c r="I5" s="482"/>
      <c r="J5" s="482"/>
      <c r="K5" s="482"/>
      <c r="L5" s="482"/>
      <c r="M5" s="482"/>
      <c r="N5" s="482"/>
      <c r="O5" s="482"/>
      <c r="P5" s="482"/>
      <c r="Q5" s="483"/>
      <c r="R5" s="213"/>
    </row>
    <row r="6" spans="1:18" s="183" customFormat="1" ht="15.75">
      <c r="A6" s="517" t="s">
        <v>419</v>
      </c>
      <c r="B6" s="517" t="s">
        <v>420</v>
      </c>
      <c r="C6" s="518" t="s">
        <v>421</v>
      </c>
      <c r="D6" s="518" t="s">
        <v>422</v>
      </c>
      <c r="E6" s="518" t="s">
        <v>423</v>
      </c>
      <c r="F6" s="518" t="s">
        <v>424</v>
      </c>
      <c r="G6" s="518" t="s">
        <v>425</v>
      </c>
      <c r="H6" s="519" t="s">
        <v>426</v>
      </c>
      <c r="I6" s="520" t="s">
        <v>7</v>
      </c>
      <c r="J6" s="519" t="s">
        <v>427</v>
      </c>
      <c r="K6" s="519" t="s">
        <v>428</v>
      </c>
      <c r="L6" s="519" t="s">
        <v>9</v>
      </c>
      <c r="M6" s="522" t="s">
        <v>429</v>
      </c>
      <c r="N6" s="523" t="s">
        <v>430</v>
      </c>
      <c r="O6" s="523"/>
      <c r="P6" s="523"/>
      <c r="Q6" s="522" t="s">
        <v>431</v>
      </c>
      <c r="R6" s="521" t="s">
        <v>432</v>
      </c>
    </row>
    <row r="7" spans="1:18" s="183" customFormat="1" ht="75" customHeight="1">
      <c r="A7" s="517"/>
      <c r="B7" s="517"/>
      <c r="C7" s="518"/>
      <c r="D7" s="518"/>
      <c r="E7" s="518"/>
      <c r="F7" s="518"/>
      <c r="G7" s="518"/>
      <c r="H7" s="519"/>
      <c r="I7" s="520"/>
      <c r="J7" s="519"/>
      <c r="K7" s="519"/>
      <c r="L7" s="519"/>
      <c r="M7" s="522"/>
      <c r="N7" s="222" t="s">
        <v>433</v>
      </c>
      <c r="O7" s="222" t="s">
        <v>434</v>
      </c>
      <c r="P7" s="222" t="s">
        <v>435</v>
      </c>
      <c r="Q7" s="522"/>
      <c r="R7" s="521"/>
    </row>
    <row r="8" spans="1:18" s="220" customFormat="1" ht="23.25">
      <c r="A8" s="143" t="s">
        <v>458</v>
      </c>
      <c r="B8" s="144"/>
      <c r="C8" s="144"/>
      <c r="D8" s="144"/>
      <c r="E8" s="144"/>
      <c r="F8" s="144"/>
      <c r="G8" s="144"/>
      <c r="H8" s="144"/>
      <c r="I8" s="144"/>
      <c r="J8" s="144"/>
      <c r="K8" s="225">
        <f>SUM(K9:K9)</f>
        <v>1400</v>
      </c>
      <c r="L8" s="225"/>
      <c r="M8" s="225">
        <f>SUM(M9:M9)</f>
        <v>0</v>
      </c>
      <c r="N8" s="225">
        <f>SUM(N9:N9)</f>
        <v>1400</v>
      </c>
      <c r="O8" s="225">
        <f>SUM(O9:O9)</f>
        <v>0</v>
      </c>
      <c r="P8" s="225">
        <f>SUM(P9:P9)</f>
        <v>1400</v>
      </c>
      <c r="Q8" s="225">
        <f>SUM(Q9:Q9)</f>
        <v>0</v>
      </c>
      <c r="R8" s="115"/>
    </row>
    <row r="9" spans="1:18" s="183" customFormat="1" ht="109.5" customHeight="1">
      <c r="A9" s="176">
        <v>1</v>
      </c>
      <c r="B9" s="176"/>
      <c r="C9" s="187">
        <v>60013000000</v>
      </c>
      <c r="D9" s="176">
        <v>6113</v>
      </c>
      <c r="E9" s="176">
        <v>6123</v>
      </c>
      <c r="F9" s="176" t="s">
        <v>464</v>
      </c>
      <c r="G9" s="236" t="s">
        <v>465</v>
      </c>
      <c r="H9" s="185" t="s">
        <v>466</v>
      </c>
      <c r="I9" s="176" t="s">
        <v>464</v>
      </c>
      <c r="J9" s="184" t="s">
        <v>462</v>
      </c>
      <c r="K9" s="178">
        <v>1400</v>
      </c>
      <c r="L9" s="186" t="s">
        <v>463</v>
      </c>
      <c r="M9" s="180">
        <v>0</v>
      </c>
      <c r="N9" s="237">
        <v>1400</v>
      </c>
      <c r="O9" s="238">
        <v>0</v>
      </c>
      <c r="P9" s="239">
        <v>1400</v>
      </c>
      <c r="Q9" s="239">
        <f>K9-M9-N9</f>
        <v>0</v>
      </c>
      <c r="R9" s="240"/>
    </row>
    <row r="10" spans="1:18" ht="23.25">
      <c r="A10" s="125" t="s">
        <v>475</v>
      </c>
      <c r="B10" s="126"/>
      <c r="C10" s="126"/>
      <c r="D10" s="126"/>
      <c r="E10" s="126"/>
      <c r="F10" s="126"/>
      <c r="G10" s="126"/>
      <c r="H10" s="126"/>
      <c r="I10" s="126"/>
      <c r="J10" s="126"/>
      <c r="K10" s="195">
        <f>K9</f>
        <v>1400</v>
      </c>
      <c r="L10" s="195"/>
      <c r="M10" s="195">
        <f>M9</f>
        <v>0</v>
      </c>
      <c r="N10" s="195">
        <f>N9</f>
        <v>1400</v>
      </c>
      <c r="O10" s="195">
        <f>O9</f>
        <v>0</v>
      </c>
      <c r="P10" s="195">
        <f>P9</f>
        <v>1400</v>
      </c>
      <c r="Q10" s="195">
        <f>Q9</f>
        <v>0</v>
      </c>
      <c r="R10" s="17"/>
    </row>
  </sheetData>
  <sheetProtection/>
  <mergeCells count="17">
    <mergeCell ref="A5:Q5"/>
    <mergeCell ref="A6:A7"/>
    <mergeCell ref="B6:B7"/>
    <mergeCell ref="C6:C7"/>
    <mergeCell ref="D6:D7"/>
    <mergeCell ref="E6:E7"/>
    <mergeCell ref="F6:F7"/>
    <mergeCell ref="G6:G7"/>
    <mergeCell ref="H6:H7"/>
    <mergeCell ref="I6:I7"/>
    <mergeCell ref="R6:R7"/>
    <mergeCell ref="J6:J7"/>
    <mergeCell ref="K6:K7"/>
    <mergeCell ref="L6:L7"/>
    <mergeCell ref="M6:M7"/>
    <mergeCell ref="N6:P6"/>
    <mergeCell ref="Q6:Q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3.xml><?xml version="1.0" encoding="utf-8"?>
<worksheet xmlns="http://schemas.openxmlformats.org/spreadsheetml/2006/main" xmlns:r="http://schemas.openxmlformats.org/officeDocument/2006/relationships">
  <sheetPr>
    <tabColor rgb="FFFFC000"/>
    <outlinePr summaryBelow="0" summaryRight="0"/>
  </sheetPr>
  <dimension ref="A1:T28"/>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29" customWidth="1"/>
    <col min="2" max="2" width="5.7109375" style="29" customWidth="1"/>
    <col min="3" max="3" width="17.7109375" style="29" hidden="1" customWidth="1"/>
    <col min="4" max="6" width="7.00390625" style="29" hidden="1" customWidth="1"/>
    <col min="7" max="7" width="39.28125" style="29" customWidth="1"/>
    <col min="8" max="8" width="47.421875" style="29" customWidth="1"/>
    <col min="9" max="9" width="66.140625" style="29" customWidth="1"/>
    <col min="10" max="10" width="4.7109375" style="29" customWidth="1"/>
    <col min="11" max="11" width="10.00390625" style="29" customWidth="1"/>
    <col min="12" max="12" width="12.57421875" style="29" customWidth="1"/>
    <col min="13" max="13" width="12.140625" style="29" customWidth="1"/>
    <col min="14" max="14" width="14.421875" style="29" customWidth="1"/>
    <col min="15" max="15" width="15.28125" style="70" customWidth="1"/>
    <col min="16" max="17" width="11.7109375" style="29" customWidth="1"/>
    <col min="18" max="18" width="13.7109375" style="29" customWidth="1"/>
    <col min="19" max="19" width="14.421875" style="29" customWidth="1"/>
    <col min="20" max="20" width="28.7109375" style="29" hidden="1" customWidth="1"/>
    <col min="21" max="16384" width="9.140625" style="29" customWidth="1"/>
  </cols>
  <sheetData>
    <row r="1" spans="1:20" s="76" customFormat="1" ht="23.25">
      <c r="A1" s="465" t="s">
        <v>533</v>
      </c>
      <c r="B1" s="465"/>
      <c r="C1" s="465"/>
      <c r="D1" s="465"/>
      <c r="E1" s="465"/>
      <c r="F1" s="465"/>
      <c r="G1" s="465"/>
      <c r="H1" s="465"/>
      <c r="I1" s="465"/>
      <c r="J1" s="465"/>
      <c r="K1" s="465"/>
      <c r="L1" s="465"/>
      <c r="M1" s="465"/>
      <c r="N1" s="465"/>
      <c r="O1" s="465"/>
      <c r="P1" s="465"/>
      <c r="Q1" s="465"/>
      <c r="R1" s="465"/>
      <c r="S1" s="465"/>
      <c r="T1" s="465"/>
    </row>
    <row r="2" spans="1:20" s="76" customFormat="1" ht="23.25">
      <c r="A2" s="147" t="s">
        <v>528</v>
      </c>
      <c r="B2" s="147"/>
      <c r="C2" s="137" t="s">
        <v>534</v>
      </c>
      <c r="D2" s="148"/>
      <c r="E2" s="148"/>
      <c r="F2" s="148"/>
      <c r="G2" s="148" t="s">
        <v>534</v>
      </c>
      <c r="H2" s="127"/>
      <c r="I2" s="142" t="s">
        <v>535</v>
      </c>
      <c r="J2" s="127"/>
      <c r="K2" s="127"/>
      <c r="L2" s="127"/>
      <c r="M2" s="127"/>
      <c r="N2" s="127"/>
      <c r="O2" s="127"/>
      <c r="P2" s="127"/>
      <c r="Q2" s="127"/>
      <c r="R2" s="127"/>
      <c r="S2" s="127"/>
      <c r="T2" s="127"/>
    </row>
    <row r="3" spans="1:20" s="76" customFormat="1" ht="18.75" customHeight="1">
      <c r="A3" s="147"/>
      <c r="B3" s="148"/>
      <c r="C3" s="137" t="s">
        <v>530</v>
      </c>
      <c r="D3" s="148"/>
      <c r="E3" s="148"/>
      <c r="F3" s="148"/>
      <c r="G3" s="148"/>
      <c r="H3" s="127"/>
      <c r="I3" s="127"/>
      <c r="J3" s="127"/>
      <c r="K3" s="127"/>
      <c r="L3" s="127"/>
      <c r="M3" s="127"/>
      <c r="N3" s="127"/>
      <c r="O3" s="127"/>
      <c r="P3" s="127"/>
      <c r="Q3" s="127"/>
      <c r="R3" s="127"/>
      <c r="S3" s="127"/>
      <c r="T3" s="127"/>
    </row>
    <row r="4" spans="1:20" ht="16.5" thickBot="1">
      <c r="A4" s="39"/>
      <c r="B4" s="39"/>
      <c r="C4" s="39"/>
      <c r="D4" s="39"/>
      <c r="E4" s="39"/>
      <c r="F4" s="39"/>
      <c r="G4" s="39"/>
      <c r="H4" s="39"/>
      <c r="I4" s="39"/>
      <c r="J4" s="39"/>
      <c r="K4" s="39"/>
      <c r="L4" s="39"/>
      <c r="M4" s="39"/>
      <c r="N4" s="39"/>
      <c r="O4" s="39"/>
      <c r="P4" s="39"/>
      <c r="Q4" s="39"/>
      <c r="R4" s="39"/>
      <c r="S4" s="149" t="s">
        <v>487</v>
      </c>
      <c r="T4" s="39"/>
    </row>
    <row r="5" spans="1:20" ht="113.25"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0" ht="29.25" customHeight="1" thickBot="1">
      <c r="A6" s="77" t="s">
        <v>716</v>
      </c>
      <c r="B6" s="43"/>
      <c r="C6" s="43"/>
      <c r="D6" s="43"/>
      <c r="E6" s="43"/>
      <c r="F6" s="43"/>
      <c r="G6" s="43"/>
      <c r="H6" s="43"/>
      <c r="I6" s="43"/>
      <c r="J6" s="43"/>
      <c r="K6" s="43"/>
      <c r="L6" s="43"/>
      <c r="M6" s="43"/>
      <c r="N6" s="43"/>
      <c r="O6" s="43"/>
      <c r="P6" s="43"/>
      <c r="Q6" s="43"/>
      <c r="R6" s="43"/>
      <c r="S6" s="435"/>
      <c r="T6" s="323"/>
    </row>
    <row r="7" spans="1:20" s="262" customFormat="1" ht="159.75" customHeight="1">
      <c r="A7" s="314">
        <v>1</v>
      </c>
      <c r="B7" s="275" t="s">
        <v>72</v>
      </c>
      <c r="C7" s="275"/>
      <c r="D7" s="275"/>
      <c r="E7" s="275"/>
      <c r="F7" s="275"/>
      <c r="G7" s="275" t="s">
        <v>566</v>
      </c>
      <c r="H7" s="275" t="s">
        <v>567</v>
      </c>
      <c r="I7" s="256" t="s">
        <v>568</v>
      </c>
      <c r="J7" s="302" t="s">
        <v>17</v>
      </c>
      <c r="K7" s="275" t="s">
        <v>18</v>
      </c>
      <c r="L7" s="275">
        <v>500</v>
      </c>
      <c r="M7" s="275">
        <v>2017</v>
      </c>
      <c r="N7" s="275">
        <v>200</v>
      </c>
      <c r="O7" s="275">
        <v>300</v>
      </c>
      <c r="P7" s="275">
        <v>0</v>
      </c>
      <c r="Q7" s="275">
        <v>0</v>
      </c>
      <c r="R7" s="275">
        <v>300</v>
      </c>
      <c r="S7" s="429">
        <v>0</v>
      </c>
      <c r="T7" s="431"/>
    </row>
    <row r="8" spans="1:20" s="262" customFormat="1" ht="93" customHeight="1">
      <c r="A8" s="314">
        <v>2</v>
      </c>
      <c r="B8" s="275" t="s">
        <v>38</v>
      </c>
      <c r="C8" s="275">
        <v>33010001140</v>
      </c>
      <c r="D8" s="275">
        <v>3127</v>
      </c>
      <c r="E8" s="275">
        <v>5331</v>
      </c>
      <c r="F8" s="275">
        <v>10</v>
      </c>
      <c r="G8" s="275" t="s">
        <v>304</v>
      </c>
      <c r="H8" s="275" t="s">
        <v>305</v>
      </c>
      <c r="I8" s="275" t="s">
        <v>306</v>
      </c>
      <c r="J8" s="275" t="s">
        <v>17</v>
      </c>
      <c r="K8" s="275" t="s">
        <v>18</v>
      </c>
      <c r="L8" s="315">
        <f>O8</f>
        <v>395</v>
      </c>
      <c r="M8" s="316">
        <v>2017</v>
      </c>
      <c r="N8" s="317">
        <v>0</v>
      </c>
      <c r="O8" s="317">
        <v>395</v>
      </c>
      <c r="P8" s="317">
        <v>0</v>
      </c>
      <c r="Q8" s="317">
        <v>0</v>
      </c>
      <c r="R8" s="317">
        <v>395</v>
      </c>
      <c r="S8" s="429">
        <v>0</v>
      </c>
      <c r="T8" s="432"/>
    </row>
    <row r="9" spans="1:20" s="262" customFormat="1" ht="75">
      <c r="A9" s="314">
        <v>3</v>
      </c>
      <c r="B9" s="275" t="s">
        <v>72</v>
      </c>
      <c r="C9" s="275"/>
      <c r="D9" s="275"/>
      <c r="E9" s="275"/>
      <c r="F9" s="275"/>
      <c r="G9" s="275" t="s">
        <v>557</v>
      </c>
      <c r="H9" s="275" t="s">
        <v>558</v>
      </c>
      <c r="I9" s="275" t="s">
        <v>559</v>
      </c>
      <c r="J9" s="302" t="s">
        <v>17</v>
      </c>
      <c r="K9" s="275" t="s">
        <v>40</v>
      </c>
      <c r="L9" s="275">
        <v>200</v>
      </c>
      <c r="M9" s="275">
        <v>2017</v>
      </c>
      <c r="N9" s="275">
        <v>0</v>
      </c>
      <c r="O9" s="275">
        <v>200</v>
      </c>
      <c r="P9" s="275">
        <v>50</v>
      </c>
      <c r="Q9" s="275">
        <v>0</v>
      </c>
      <c r="R9" s="275">
        <v>150</v>
      </c>
      <c r="S9" s="429">
        <v>0</v>
      </c>
      <c r="T9" s="431"/>
    </row>
    <row r="10" spans="1:20" s="262" customFormat="1" ht="93" customHeight="1">
      <c r="A10" s="314">
        <v>4</v>
      </c>
      <c r="B10" s="275" t="s">
        <v>72</v>
      </c>
      <c r="C10" s="275">
        <v>66010001212</v>
      </c>
      <c r="D10" s="275">
        <v>3127</v>
      </c>
      <c r="E10" s="275">
        <v>5331</v>
      </c>
      <c r="F10" s="275">
        <v>10</v>
      </c>
      <c r="G10" s="275" t="s">
        <v>270</v>
      </c>
      <c r="H10" s="275" t="s">
        <v>271</v>
      </c>
      <c r="I10" s="275" t="s">
        <v>272</v>
      </c>
      <c r="J10" s="275" t="s">
        <v>17</v>
      </c>
      <c r="K10" s="275" t="s">
        <v>18</v>
      </c>
      <c r="L10" s="315">
        <f>O10</f>
        <v>436</v>
      </c>
      <c r="M10" s="316">
        <v>2017</v>
      </c>
      <c r="N10" s="317">
        <v>0</v>
      </c>
      <c r="O10" s="317">
        <v>436</v>
      </c>
      <c r="P10" s="317">
        <v>0</v>
      </c>
      <c r="Q10" s="317">
        <v>0</v>
      </c>
      <c r="R10" s="317">
        <v>436</v>
      </c>
      <c r="S10" s="436">
        <v>0</v>
      </c>
      <c r="T10" s="432"/>
    </row>
    <row r="11" spans="1:20" s="262" customFormat="1" ht="93" customHeight="1">
      <c r="A11" s="314">
        <v>5</v>
      </c>
      <c r="B11" s="275" t="s">
        <v>38</v>
      </c>
      <c r="C11" s="275">
        <v>33010001136</v>
      </c>
      <c r="D11" s="275">
        <v>3127</v>
      </c>
      <c r="E11" s="275">
        <v>5331</v>
      </c>
      <c r="F11" s="275">
        <v>10</v>
      </c>
      <c r="G11" s="275" t="s">
        <v>286</v>
      </c>
      <c r="H11" s="275" t="s">
        <v>289</v>
      </c>
      <c r="I11" s="275" t="s">
        <v>290</v>
      </c>
      <c r="J11" s="275" t="s">
        <v>17</v>
      </c>
      <c r="K11" s="275" t="s">
        <v>18</v>
      </c>
      <c r="L11" s="315">
        <f>O11</f>
        <v>390</v>
      </c>
      <c r="M11" s="316">
        <v>2017</v>
      </c>
      <c r="N11" s="317">
        <v>0</v>
      </c>
      <c r="O11" s="317">
        <v>390</v>
      </c>
      <c r="P11" s="317">
        <v>0</v>
      </c>
      <c r="Q11" s="317">
        <v>0</v>
      </c>
      <c r="R11" s="317">
        <v>390</v>
      </c>
      <c r="S11" s="436">
        <v>0</v>
      </c>
      <c r="T11" s="432"/>
    </row>
    <row r="12" spans="1:20" s="262" customFormat="1" ht="93" customHeight="1">
      <c r="A12" s="314">
        <v>6</v>
      </c>
      <c r="B12" s="275" t="s">
        <v>27</v>
      </c>
      <c r="C12" s="275">
        <v>66010001033</v>
      </c>
      <c r="D12" s="275">
        <v>3114</v>
      </c>
      <c r="E12" s="275">
        <v>6351</v>
      </c>
      <c r="F12" s="275">
        <v>10</v>
      </c>
      <c r="G12" s="275" t="s">
        <v>276</v>
      </c>
      <c r="H12" s="275" t="s">
        <v>308</v>
      </c>
      <c r="I12" s="275" t="s">
        <v>309</v>
      </c>
      <c r="J12" s="275" t="s">
        <v>26</v>
      </c>
      <c r="K12" s="275" t="s">
        <v>18</v>
      </c>
      <c r="L12" s="315">
        <f>O12</f>
        <v>240</v>
      </c>
      <c r="M12" s="316">
        <v>2017</v>
      </c>
      <c r="N12" s="317">
        <v>0</v>
      </c>
      <c r="O12" s="317">
        <v>240</v>
      </c>
      <c r="P12" s="317">
        <v>0</v>
      </c>
      <c r="Q12" s="317">
        <v>0</v>
      </c>
      <c r="R12" s="317">
        <v>240</v>
      </c>
      <c r="S12" s="429">
        <v>0</v>
      </c>
      <c r="T12" s="432"/>
    </row>
    <row r="13" spans="1:20" s="262" customFormat="1" ht="65.25" customHeight="1">
      <c r="A13" s="314">
        <v>7</v>
      </c>
      <c r="B13" s="275" t="s">
        <v>38</v>
      </c>
      <c r="C13" s="275"/>
      <c r="D13" s="275"/>
      <c r="E13" s="275"/>
      <c r="F13" s="275"/>
      <c r="G13" s="275" t="s">
        <v>274</v>
      </c>
      <c r="H13" s="275" t="s">
        <v>564</v>
      </c>
      <c r="I13" s="275" t="s">
        <v>565</v>
      </c>
      <c r="J13" s="302" t="s">
        <v>17</v>
      </c>
      <c r="K13" s="275" t="s">
        <v>18</v>
      </c>
      <c r="L13" s="275">
        <v>225</v>
      </c>
      <c r="M13" s="275">
        <v>2017</v>
      </c>
      <c r="N13" s="275">
        <v>0</v>
      </c>
      <c r="O13" s="275">
        <v>225</v>
      </c>
      <c r="P13" s="275">
        <v>0</v>
      </c>
      <c r="Q13" s="275">
        <v>0</v>
      </c>
      <c r="R13" s="275">
        <v>225</v>
      </c>
      <c r="S13" s="429">
        <v>0</v>
      </c>
      <c r="T13" s="431"/>
    </row>
    <row r="14" spans="1:20" s="262" customFormat="1" ht="67.5" customHeight="1">
      <c r="A14" s="314">
        <v>8</v>
      </c>
      <c r="B14" s="275" t="s">
        <v>15</v>
      </c>
      <c r="C14" s="275">
        <v>33010001113</v>
      </c>
      <c r="D14" s="275">
        <v>3121</v>
      </c>
      <c r="E14" s="275">
        <v>5331</v>
      </c>
      <c r="F14" s="275">
        <v>10</v>
      </c>
      <c r="G14" s="275" t="s">
        <v>261</v>
      </c>
      <c r="H14" s="275" t="s">
        <v>262</v>
      </c>
      <c r="I14" s="275" t="s">
        <v>263</v>
      </c>
      <c r="J14" s="275" t="s">
        <v>17</v>
      </c>
      <c r="K14" s="275" t="s">
        <v>18</v>
      </c>
      <c r="L14" s="315">
        <f aca="true" t="shared" si="0" ref="L14:L22">O14</f>
        <v>300</v>
      </c>
      <c r="M14" s="316">
        <v>2017</v>
      </c>
      <c r="N14" s="317">
        <v>0</v>
      </c>
      <c r="O14" s="317">
        <v>300</v>
      </c>
      <c r="P14" s="317">
        <v>0</v>
      </c>
      <c r="Q14" s="317">
        <v>0</v>
      </c>
      <c r="R14" s="317">
        <v>300</v>
      </c>
      <c r="S14" s="436">
        <v>0</v>
      </c>
      <c r="T14" s="432"/>
    </row>
    <row r="15" spans="1:20" s="262" customFormat="1" ht="45">
      <c r="A15" s="314">
        <v>9</v>
      </c>
      <c r="B15" s="275" t="s">
        <v>27</v>
      </c>
      <c r="C15" s="275">
        <v>33010001400</v>
      </c>
      <c r="D15" s="275">
        <v>3133</v>
      </c>
      <c r="E15" s="275">
        <v>5331</v>
      </c>
      <c r="F15" s="275">
        <v>10</v>
      </c>
      <c r="G15" s="275" t="s">
        <v>266</v>
      </c>
      <c r="H15" s="275" t="s">
        <v>267</v>
      </c>
      <c r="I15" s="275" t="s">
        <v>268</v>
      </c>
      <c r="J15" s="275" t="s">
        <v>17</v>
      </c>
      <c r="K15" s="275" t="s">
        <v>18</v>
      </c>
      <c r="L15" s="315">
        <f t="shared" si="0"/>
        <v>300</v>
      </c>
      <c r="M15" s="316">
        <v>2017</v>
      </c>
      <c r="N15" s="317">
        <v>0</v>
      </c>
      <c r="O15" s="317">
        <v>300</v>
      </c>
      <c r="P15" s="317">
        <v>0</v>
      </c>
      <c r="Q15" s="317">
        <v>0</v>
      </c>
      <c r="R15" s="317">
        <v>300</v>
      </c>
      <c r="S15" s="436">
        <v>0</v>
      </c>
      <c r="T15" s="432"/>
    </row>
    <row r="16" spans="1:20" s="262" customFormat="1" ht="93" customHeight="1">
      <c r="A16" s="314">
        <v>10</v>
      </c>
      <c r="B16" s="275" t="s">
        <v>20</v>
      </c>
      <c r="C16" s="275">
        <v>66010001403</v>
      </c>
      <c r="D16" s="275">
        <v>3133</v>
      </c>
      <c r="E16" s="275">
        <v>6351</v>
      </c>
      <c r="F16" s="275">
        <v>10</v>
      </c>
      <c r="G16" s="275" t="s">
        <v>283</v>
      </c>
      <c r="H16" s="275" t="s">
        <v>284</v>
      </c>
      <c r="I16" s="275" t="s">
        <v>285</v>
      </c>
      <c r="J16" s="275" t="s">
        <v>26</v>
      </c>
      <c r="K16" s="275" t="s">
        <v>40</v>
      </c>
      <c r="L16" s="315">
        <f t="shared" si="0"/>
        <v>70</v>
      </c>
      <c r="M16" s="316">
        <v>2017</v>
      </c>
      <c r="N16" s="317">
        <v>0</v>
      </c>
      <c r="O16" s="317">
        <v>70</v>
      </c>
      <c r="P16" s="317">
        <v>0</v>
      </c>
      <c r="Q16" s="317">
        <v>0</v>
      </c>
      <c r="R16" s="317">
        <v>70</v>
      </c>
      <c r="S16" s="436">
        <v>0</v>
      </c>
      <c r="T16" s="432"/>
    </row>
    <row r="17" spans="1:20" s="262" customFormat="1" ht="93" customHeight="1">
      <c r="A17" s="314">
        <v>11</v>
      </c>
      <c r="B17" s="275" t="s">
        <v>27</v>
      </c>
      <c r="C17" s="275">
        <v>66010001033</v>
      </c>
      <c r="D17" s="275">
        <v>3114</v>
      </c>
      <c r="E17" s="275">
        <v>6351</v>
      </c>
      <c r="F17" s="275">
        <v>10</v>
      </c>
      <c r="G17" s="275" t="s">
        <v>276</v>
      </c>
      <c r="H17" s="275" t="s">
        <v>277</v>
      </c>
      <c r="I17" s="275" t="s">
        <v>278</v>
      </c>
      <c r="J17" s="275" t="s">
        <v>26</v>
      </c>
      <c r="K17" s="275" t="s">
        <v>18</v>
      </c>
      <c r="L17" s="315">
        <f t="shared" si="0"/>
        <v>360</v>
      </c>
      <c r="M17" s="316">
        <v>2017</v>
      </c>
      <c r="N17" s="317">
        <v>0</v>
      </c>
      <c r="O17" s="317">
        <v>360</v>
      </c>
      <c r="P17" s="317">
        <v>0</v>
      </c>
      <c r="Q17" s="317">
        <v>0</v>
      </c>
      <c r="R17" s="317">
        <v>360</v>
      </c>
      <c r="S17" s="436">
        <v>0</v>
      </c>
      <c r="T17" s="432"/>
    </row>
    <row r="18" spans="1:20" s="262" customFormat="1" ht="127.5" customHeight="1">
      <c r="A18" s="314">
        <v>12</v>
      </c>
      <c r="B18" s="318" t="s">
        <v>27</v>
      </c>
      <c r="C18" s="318">
        <v>33010001103</v>
      </c>
      <c r="D18" s="318">
        <v>3121</v>
      </c>
      <c r="E18" s="318">
        <v>5331</v>
      </c>
      <c r="F18" s="318">
        <v>10</v>
      </c>
      <c r="G18" s="318" t="s">
        <v>298</v>
      </c>
      <c r="H18" s="318" t="s">
        <v>299</v>
      </c>
      <c r="I18" s="318" t="s">
        <v>300</v>
      </c>
      <c r="J18" s="318" t="s">
        <v>17</v>
      </c>
      <c r="K18" s="318" t="s">
        <v>18</v>
      </c>
      <c r="L18" s="319">
        <f t="shared" si="0"/>
        <v>400</v>
      </c>
      <c r="M18" s="320">
        <v>2017</v>
      </c>
      <c r="N18" s="321">
        <v>0</v>
      </c>
      <c r="O18" s="321">
        <v>400</v>
      </c>
      <c r="P18" s="321">
        <v>0</v>
      </c>
      <c r="Q18" s="321">
        <v>0</v>
      </c>
      <c r="R18" s="321">
        <v>400</v>
      </c>
      <c r="S18" s="428">
        <v>0</v>
      </c>
      <c r="T18" s="433"/>
    </row>
    <row r="19" spans="1:20" s="262" customFormat="1" ht="93" customHeight="1">
      <c r="A19" s="314">
        <v>13</v>
      </c>
      <c r="B19" s="275" t="s">
        <v>27</v>
      </c>
      <c r="C19" s="275">
        <v>33010001014</v>
      </c>
      <c r="D19" s="275">
        <v>3114</v>
      </c>
      <c r="E19" s="275">
        <v>6351</v>
      </c>
      <c r="F19" s="275">
        <v>10</v>
      </c>
      <c r="G19" s="275" t="s">
        <v>301</v>
      </c>
      <c r="H19" s="275" t="s">
        <v>302</v>
      </c>
      <c r="I19" s="275" t="s">
        <v>303</v>
      </c>
      <c r="J19" s="275" t="s">
        <v>26</v>
      </c>
      <c r="K19" s="275" t="s">
        <v>18</v>
      </c>
      <c r="L19" s="315">
        <f t="shared" si="0"/>
        <v>480</v>
      </c>
      <c r="M19" s="316">
        <v>2017</v>
      </c>
      <c r="N19" s="317">
        <v>0</v>
      </c>
      <c r="O19" s="317">
        <v>480</v>
      </c>
      <c r="P19" s="317">
        <v>0</v>
      </c>
      <c r="Q19" s="317">
        <v>0</v>
      </c>
      <c r="R19" s="317">
        <v>480</v>
      </c>
      <c r="S19" s="429">
        <v>0</v>
      </c>
      <c r="T19" s="432"/>
    </row>
    <row r="20" spans="1:20" s="262" customFormat="1" ht="93" customHeight="1">
      <c r="A20" s="314">
        <v>14</v>
      </c>
      <c r="B20" s="275" t="s">
        <v>20</v>
      </c>
      <c r="C20" s="275">
        <v>33010001173</v>
      </c>
      <c r="D20" s="275">
        <v>3127</v>
      </c>
      <c r="E20" s="275">
        <v>5331</v>
      </c>
      <c r="F20" s="275">
        <v>10</v>
      </c>
      <c r="G20" s="275" t="s">
        <v>310</v>
      </c>
      <c r="H20" s="275" t="s">
        <v>311</v>
      </c>
      <c r="I20" s="275" t="s">
        <v>312</v>
      </c>
      <c r="J20" s="275" t="s">
        <v>17</v>
      </c>
      <c r="K20" s="275" t="s">
        <v>18</v>
      </c>
      <c r="L20" s="315">
        <f t="shared" si="0"/>
        <v>442</v>
      </c>
      <c r="M20" s="316">
        <v>2017</v>
      </c>
      <c r="N20" s="317">
        <v>0</v>
      </c>
      <c r="O20" s="317">
        <v>442</v>
      </c>
      <c r="P20" s="317">
        <v>0</v>
      </c>
      <c r="Q20" s="317">
        <v>0</v>
      </c>
      <c r="R20" s="317">
        <v>442</v>
      </c>
      <c r="S20" s="429">
        <v>0</v>
      </c>
      <c r="T20" s="432"/>
    </row>
    <row r="21" spans="1:20" s="262" customFormat="1" ht="93" customHeight="1">
      <c r="A21" s="314">
        <v>15</v>
      </c>
      <c r="B21" s="275" t="s">
        <v>72</v>
      </c>
      <c r="C21" s="275">
        <v>66010001212</v>
      </c>
      <c r="D21" s="275">
        <v>3127</v>
      </c>
      <c r="E21" s="275">
        <v>6351</v>
      </c>
      <c r="F21" s="275">
        <v>10</v>
      </c>
      <c r="G21" s="275" t="s">
        <v>270</v>
      </c>
      <c r="H21" s="275" t="s">
        <v>826</v>
      </c>
      <c r="I21" s="275" t="s">
        <v>273</v>
      </c>
      <c r="J21" s="275" t="s">
        <v>26</v>
      </c>
      <c r="K21" s="275" t="s">
        <v>18</v>
      </c>
      <c r="L21" s="315">
        <f t="shared" si="0"/>
        <v>150</v>
      </c>
      <c r="M21" s="316">
        <v>2017</v>
      </c>
      <c r="N21" s="317">
        <v>0</v>
      </c>
      <c r="O21" s="317">
        <v>150</v>
      </c>
      <c r="P21" s="317">
        <v>0</v>
      </c>
      <c r="Q21" s="317">
        <v>0</v>
      </c>
      <c r="R21" s="317">
        <v>150</v>
      </c>
      <c r="S21" s="436">
        <v>0</v>
      </c>
      <c r="T21" s="432"/>
    </row>
    <row r="22" spans="1:20" s="262" customFormat="1" ht="93" customHeight="1">
      <c r="A22" s="314">
        <v>16</v>
      </c>
      <c r="B22" s="275" t="s">
        <v>38</v>
      </c>
      <c r="C22" s="275">
        <v>33010001136</v>
      </c>
      <c r="D22" s="275">
        <v>3127</v>
      </c>
      <c r="E22" s="275">
        <v>5331</v>
      </c>
      <c r="F22" s="275">
        <v>10</v>
      </c>
      <c r="G22" s="275" t="s">
        <v>286</v>
      </c>
      <c r="H22" s="275" t="s">
        <v>287</v>
      </c>
      <c r="I22" s="275" t="s">
        <v>288</v>
      </c>
      <c r="J22" s="275" t="s">
        <v>17</v>
      </c>
      <c r="K22" s="275" t="s">
        <v>18</v>
      </c>
      <c r="L22" s="315">
        <f t="shared" si="0"/>
        <v>160</v>
      </c>
      <c r="M22" s="316">
        <v>2017</v>
      </c>
      <c r="N22" s="317">
        <v>0</v>
      </c>
      <c r="O22" s="317">
        <v>160</v>
      </c>
      <c r="P22" s="317">
        <v>0</v>
      </c>
      <c r="Q22" s="317">
        <v>0</v>
      </c>
      <c r="R22" s="317">
        <v>160</v>
      </c>
      <c r="S22" s="436">
        <v>0</v>
      </c>
      <c r="T22" s="432"/>
    </row>
    <row r="23" spans="1:20" s="262" customFormat="1" ht="93" customHeight="1">
      <c r="A23" s="314">
        <v>17</v>
      </c>
      <c r="B23" s="275" t="s">
        <v>20</v>
      </c>
      <c r="C23" s="275">
        <v>66010001153</v>
      </c>
      <c r="D23" s="275">
        <v>3122</v>
      </c>
      <c r="E23" s="275">
        <v>6351</v>
      </c>
      <c r="F23" s="275">
        <v>10</v>
      </c>
      <c r="G23" s="275" t="s">
        <v>759</v>
      </c>
      <c r="H23" s="275" t="s">
        <v>760</v>
      </c>
      <c r="I23" s="275" t="s">
        <v>761</v>
      </c>
      <c r="J23" s="275" t="s">
        <v>26</v>
      </c>
      <c r="K23" s="275" t="s">
        <v>18</v>
      </c>
      <c r="L23" s="315">
        <v>500</v>
      </c>
      <c r="M23" s="316">
        <v>2017</v>
      </c>
      <c r="N23" s="317">
        <v>0</v>
      </c>
      <c r="O23" s="317">
        <v>500</v>
      </c>
      <c r="P23" s="317">
        <v>0</v>
      </c>
      <c r="Q23" s="317">
        <v>0</v>
      </c>
      <c r="R23" s="317">
        <v>500</v>
      </c>
      <c r="S23" s="436">
        <v>0</v>
      </c>
      <c r="T23" s="432"/>
    </row>
    <row r="24" spans="1:20" s="262" customFormat="1" ht="78" customHeight="1">
      <c r="A24" s="314">
        <v>18</v>
      </c>
      <c r="B24" s="275" t="s">
        <v>20</v>
      </c>
      <c r="C24" s="275"/>
      <c r="D24" s="275"/>
      <c r="E24" s="275"/>
      <c r="F24" s="275"/>
      <c r="G24" s="275" t="s">
        <v>569</v>
      </c>
      <c r="H24" s="275" t="s">
        <v>727</v>
      </c>
      <c r="I24" s="275" t="s">
        <v>727</v>
      </c>
      <c r="J24" s="302" t="s">
        <v>26</v>
      </c>
      <c r="K24" s="275" t="s">
        <v>18</v>
      </c>
      <c r="L24" s="275">
        <v>400</v>
      </c>
      <c r="M24" s="275">
        <v>2017</v>
      </c>
      <c r="N24" s="275">
        <v>0</v>
      </c>
      <c r="O24" s="275">
        <v>400</v>
      </c>
      <c r="P24" s="275">
        <v>0</v>
      </c>
      <c r="Q24" s="275">
        <v>0</v>
      </c>
      <c r="R24" s="275">
        <v>400</v>
      </c>
      <c r="S24" s="429">
        <v>0</v>
      </c>
      <c r="T24" s="431"/>
    </row>
    <row r="25" spans="1:20" s="262" customFormat="1" ht="78" customHeight="1">
      <c r="A25" s="314">
        <v>19</v>
      </c>
      <c r="B25" s="275" t="s">
        <v>38</v>
      </c>
      <c r="C25" s="275"/>
      <c r="D25" s="275"/>
      <c r="E25" s="275"/>
      <c r="F25" s="275"/>
      <c r="G25" s="275" t="s">
        <v>756</v>
      </c>
      <c r="H25" s="275" t="s">
        <v>757</v>
      </c>
      <c r="I25" s="275" t="s">
        <v>758</v>
      </c>
      <c r="J25" s="302" t="s">
        <v>26</v>
      </c>
      <c r="K25" s="275" t="s">
        <v>18</v>
      </c>
      <c r="L25" s="275">
        <v>200</v>
      </c>
      <c r="M25" s="275">
        <v>2017</v>
      </c>
      <c r="N25" s="275">
        <v>0</v>
      </c>
      <c r="O25" s="275">
        <v>200</v>
      </c>
      <c r="P25" s="275">
        <v>0</v>
      </c>
      <c r="Q25" s="275">
        <v>0</v>
      </c>
      <c r="R25" s="275">
        <v>200</v>
      </c>
      <c r="S25" s="429">
        <v>0</v>
      </c>
      <c r="T25" s="431"/>
    </row>
    <row r="26" spans="1:20" s="19" customFormat="1" ht="93" customHeight="1">
      <c r="A26" s="314">
        <v>20</v>
      </c>
      <c r="B26" s="25" t="s">
        <v>27</v>
      </c>
      <c r="C26" s="25">
        <v>33010001160</v>
      </c>
      <c r="D26" s="25">
        <v>3122</v>
      </c>
      <c r="E26" s="25">
        <v>5331</v>
      </c>
      <c r="F26" s="25">
        <v>10</v>
      </c>
      <c r="G26" s="25" t="s">
        <v>279</v>
      </c>
      <c r="H26" s="25" t="s">
        <v>280</v>
      </c>
      <c r="I26" s="25" t="s">
        <v>281</v>
      </c>
      <c r="J26" s="25" t="s">
        <v>17</v>
      </c>
      <c r="K26" s="25" t="s">
        <v>40</v>
      </c>
      <c r="L26" s="74">
        <f>O26</f>
        <v>80</v>
      </c>
      <c r="M26" s="72">
        <v>2017</v>
      </c>
      <c r="N26" s="73">
        <v>0</v>
      </c>
      <c r="O26" s="73">
        <v>80</v>
      </c>
      <c r="P26" s="73">
        <v>0</v>
      </c>
      <c r="Q26" s="73">
        <v>0</v>
      </c>
      <c r="R26" s="73">
        <v>80</v>
      </c>
      <c r="S26" s="437">
        <v>0</v>
      </c>
      <c r="T26" s="432"/>
    </row>
    <row r="27" spans="1:20" s="19" customFormat="1" ht="93" customHeight="1">
      <c r="A27" s="314">
        <v>21</v>
      </c>
      <c r="B27" s="25"/>
      <c r="C27" s="25"/>
      <c r="D27" s="25"/>
      <c r="E27" s="25"/>
      <c r="F27" s="25"/>
      <c r="G27" s="25" t="s">
        <v>655</v>
      </c>
      <c r="H27" s="25" t="s">
        <v>656</v>
      </c>
      <c r="I27" s="25" t="s">
        <v>657</v>
      </c>
      <c r="J27" s="25" t="s">
        <v>17</v>
      </c>
      <c r="K27" s="25" t="s">
        <v>550</v>
      </c>
      <c r="L27" s="74">
        <v>400</v>
      </c>
      <c r="M27" s="72">
        <v>2017</v>
      </c>
      <c r="N27" s="73">
        <v>0</v>
      </c>
      <c r="O27" s="73">
        <v>400</v>
      </c>
      <c r="P27" s="73">
        <v>0</v>
      </c>
      <c r="Q27" s="73">
        <v>0</v>
      </c>
      <c r="R27" s="73">
        <v>400</v>
      </c>
      <c r="S27" s="437">
        <v>0</v>
      </c>
      <c r="T27" s="432"/>
    </row>
    <row r="28" spans="1:20" s="76" customFormat="1" ht="23.25">
      <c r="A28" s="65" t="s">
        <v>480</v>
      </c>
      <c r="B28" s="66"/>
      <c r="C28" s="66"/>
      <c r="D28" s="66"/>
      <c r="E28" s="66"/>
      <c r="F28" s="66"/>
      <c r="G28" s="66"/>
      <c r="H28" s="66"/>
      <c r="I28" s="66"/>
      <c r="J28" s="66"/>
      <c r="K28" s="66"/>
      <c r="L28" s="195">
        <f>SUM(L7:L27)</f>
        <v>6628</v>
      </c>
      <c r="M28" s="195"/>
      <c r="N28" s="195">
        <f aca="true" t="shared" si="1" ref="N28:S28">SUM(N7:N27)</f>
        <v>200</v>
      </c>
      <c r="O28" s="195">
        <f t="shared" si="1"/>
        <v>6428</v>
      </c>
      <c r="P28" s="195">
        <f t="shared" si="1"/>
        <v>50</v>
      </c>
      <c r="Q28" s="195">
        <f t="shared" si="1"/>
        <v>0</v>
      </c>
      <c r="R28" s="195">
        <f t="shared" si="1"/>
        <v>6378</v>
      </c>
      <c r="S28" s="195">
        <f t="shared" si="1"/>
        <v>0</v>
      </c>
      <c r="T28" s="434"/>
    </row>
  </sheetData>
  <sheetProtection/>
  <mergeCells count="1">
    <mergeCell ref="A1:T1"/>
  </mergeCells>
  <printOptions/>
  <pageMargins left="0.7086614173228347" right="0.7086614173228347" top="0.7480314960629921" bottom="0.7480314960629921" header="0.31496062992125984" footer="0.31496062992125984"/>
  <pageSetup fitToHeight="2" horizontalDpi="600" verticalDpi="600" orientation="landscape" paperSize="9" scale="40" r:id="rId1"/>
  <headerFooter alignWithMargins="0">
    <oddFooter>&amp;LZastupitelstvo Olomouckého kraje 27. 2. 2017 
43. - Rozpočet Olomouckého kraje 2017 – nové investice
Příloha č. 2: Nové investiční akce na rok 2017 hrazené z rozpočtu Olomouckého kraje&amp;RStrana &amp;P (celkem 45)</oddFooter>
  </headerFooter>
</worksheet>
</file>

<file path=xl/worksheets/sheet4.xml><?xml version="1.0" encoding="utf-8"?>
<worksheet xmlns="http://schemas.openxmlformats.org/spreadsheetml/2006/main" xmlns:r="http://schemas.openxmlformats.org/officeDocument/2006/relationships">
  <sheetPr>
    <tabColor rgb="FFFFC000"/>
    <outlinePr summaryBelow="0" summaryRight="0"/>
    <pageSetUpPr fitToPage="1"/>
  </sheetPr>
  <dimension ref="A1:U9"/>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49.421875" style="0" customWidth="1"/>
    <col min="8" max="8" width="27.8515625" style="0" customWidth="1"/>
    <col min="9" max="9" width="55.8515625" style="0" customWidth="1"/>
    <col min="10" max="10" width="4.7109375" style="0" customWidth="1"/>
    <col min="11" max="11" width="8.7109375" style="0" customWidth="1"/>
    <col min="12" max="12" width="14.71093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 min="21" max="21" width="13.7109375" style="0" customWidth="1"/>
  </cols>
  <sheetData>
    <row r="1" spans="1:21" s="76" customFormat="1" ht="27.75" customHeight="1">
      <c r="A1" s="465" t="s">
        <v>533</v>
      </c>
      <c r="B1" s="465"/>
      <c r="C1" s="465"/>
      <c r="D1" s="465"/>
      <c r="E1" s="465"/>
      <c r="F1" s="465"/>
      <c r="G1" s="465"/>
      <c r="H1" s="465"/>
      <c r="I1" s="465"/>
      <c r="J1" s="465"/>
      <c r="K1" s="465"/>
      <c r="L1" s="465"/>
      <c r="M1" s="465"/>
      <c r="N1" s="465"/>
      <c r="O1" s="465"/>
      <c r="P1" s="465"/>
      <c r="Q1" s="465"/>
      <c r="R1" s="465"/>
      <c r="S1" s="465"/>
      <c r="T1" s="465"/>
      <c r="U1" s="80"/>
    </row>
    <row r="2" spans="1:21" s="76" customFormat="1" ht="20.25" customHeight="1">
      <c r="A2" s="147" t="s">
        <v>528</v>
      </c>
      <c r="B2" s="147"/>
      <c r="C2" s="137" t="s">
        <v>534</v>
      </c>
      <c r="D2" s="148"/>
      <c r="E2" s="148"/>
      <c r="F2" s="148"/>
      <c r="G2" s="148" t="s">
        <v>534</v>
      </c>
      <c r="H2" s="127"/>
      <c r="I2" s="142" t="s">
        <v>535</v>
      </c>
      <c r="J2" s="127"/>
      <c r="K2" s="127"/>
      <c r="L2" s="127"/>
      <c r="M2" s="127"/>
      <c r="N2" s="127"/>
      <c r="O2" s="127"/>
      <c r="P2" s="127"/>
      <c r="Q2" s="127"/>
      <c r="R2" s="127"/>
      <c r="S2" s="127"/>
      <c r="T2" s="127"/>
      <c r="U2" s="80"/>
    </row>
    <row r="3" spans="1:21" s="76" customFormat="1" ht="12" customHeight="1">
      <c r="A3" s="147"/>
      <c r="B3" s="148"/>
      <c r="C3" s="137" t="s">
        <v>530</v>
      </c>
      <c r="D3" s="148"/>
      <c r="E3" s="148"/>
      <c r="F3" s="148"/>
      <c r="G3" s="148"/>
      <c r="H3" s="127"/>
      <c r="I3" s="127"/>
      <c r="J3" s="127"/>
      <c r="K3" s="127"/>
      <c r="L3" s="127"/>
      <c r="M3" s="127"/>
      <c r="N3" s="127"/>
      <c r="O3" s="127"/>
      <c r="P3" s="127"/>
      <c r="Q3" s="127"/>
      <c r="R3" s="127"/>
      <c r="S3" s="127"/>
      <c r="T3" s="127"/>
      <c r="U3" s="80"/>
    </row>
    <row r="4" spans="1:21" ht="21" thickBot="1">
      <c r="A4" s="39"/>
      <c r="B4" s="39"/>
      <c r="C4" s="39"/>
      <c r="D4" s="39"/>
      <c r="E4" s="39"/>
      <c r="F4" s="39"/>
      <c r="G4" s="39"/>
      <c r="H4" s="39"/>
      <c r="I4" s="39"/>
      <c r="J4" s="39"/>
      <c r="K4" s="39"/>
      <c r="L4" s="39"/>
      <c r="M4" s="39"/>
      <c r="N4" s="39"/>
      <c r="O4" s="39"/>
      <c r="P4" s="39"/>
      <c r="Q4" s="39"/>
      <c r="R4" s="39"/>
      <c r="S4" s="149" t="s">
        <v>487</v>
      </c>
      <c r="T4" s="39"/>
      <c r="U4" s="2"/>
    </row>
    <row r="5" spans="1:21"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c r="U5" s="3"/>
    </row>
    <row r="6" spans="1:21" s="76" customFormat="1" ht="30.75" customHeight="1" thickBot="1">
      <c r="A6" s="77" t="s">
        <v>717</v>
      </c>
      <c r="B6" s="81"/>
      <c r="C6" s="81"/>
      <c r="D6" s="81"/>
      <c r="E6" s="81"/>
      <c r="F6" s="81"/>
      <c r="G6" s="81"/>
      <c r="H6" s="81"/>
      <c r="I6" s="81"/>
      <c r="J6" s="81"/>
      <c r="K6" s="81"/>
      <c r="L6" s="81"/>
      <c r="M6" s="81"/>
      <c r="N6" s="81"/>
      <c r="O6" s="81"/>
      <c r="P6" s="81"/>
      <c r="Q6" s="81"/>
      <c r="R6" s="81"/>
      <c r="S6" s="152"/>
      <c r="T6" s="324"/>
      <c r="U6" s="83"/>
    </row>
    <row r="7" spans="1:21" s="64" customFormat="1" ht="45.75" customHeight="1">
      <c r="A7" s="23">
        <v>1</v>
      </c>
      <c r="B7" s="24" t="s">
        <v>20</v>
      </c>
      <c r="C7" s="24">
        <v>66010001038</v>
      </c>
      <c r="D7" s="24">
        <v>3114</v>
      </c>
      <c r="E7" s="24">
        <v>6351</v>
      </c>
      <c r="F7" s="24">
        <v>10</v>
      </c>
      <c r="G7" s="25" t="s">
        <v>269</v>
      </c>
      <c r="H7" s="25" t="s">
        <v>363</v>
      </c>
      <c r="I7" s="25" t="s">
        <v>364</v>
      </c>
      <c r="J7" s="24" t="s">
        <v>26</v>
      </c>
      <c r="K7" s="25" t="s">
        <v>18</v>
      </c>
      <c r="L7" s="71">
        <f>O7</f>
        <v>190</v>
      </c>
      <c r="M7" s="27">
        <v>2017</v>
      </c>
      <c r="N7" s="71">
        <v>0</v>
      </c>
      <c r="O7" s="71">
        <v>190</v>
      </c>
      <c r="P7" s="71">
        <v>0</v>
      </c>
      <c r="Q7" s="71">
        <v>0</v>
      </c>
      <c r="R7" s="71">
        <v>190</v>
      </c>
      <c r="S7" s="440">
        <v>0</v>
      </c>
      <c r="T7" s="438"/>
      <c r="U7" s="3"/>
    </row>
    <row r="8" spans="1:21" s="64" customFormat="1" ht="60">
      <c r="A8" s="23">
        <v>2</v>
      </c>
      <c r="B8" s="24" t="s">
        <v>27</v>
      </c>
      <c r="C8" s="24">
        <v>66010001160</v>
      </c>
      <c r="D8" s="24">
        <v>3122</v>
      </c>
      <c r="E8" s="24">
        <v>6351</v>
      </c>
      <c r="F8" s="24">
        <v>10</v>
      </c>
      <c r="G8" s="25" t="s">
        <v>279</v>
      </c>
      <c r="H8" s="25" t="s">
        <v>365</v>
      </c>
      <c r="I8" s="25" t="s">
        <v>366</v>
      </c>
      <c r="J8" s="24" t="s">
        <v>26</v>
      </c>
      <c r="K8" s="25" t="s">
        <v>18</v>
      </c>
      <c r="L8" s="71">
        <f>O8</f>
        <v>140</v>
      </c>
      <c r="M8" s="27">
        <v>2017</v>
      </c>
      <c r="N8" s="71">
        <v>0</v>
      </c>
      <c r="O8" s="71">
        <v>140</v>
      </c>
      <c r="P8" s="71">
        <v>0</v>
      </c>
      <c r="Q8" s="71">
        <v>0</v>
      </c>
      <c r="R8" s="71">
        <v>140</v>
      </c>
      <c r="S8" s="440">
        <v>0</v>
      </c>
      <c r="T8" s="438"/>
      <c r="U8" s="3"/>
    </row>
    <row r="9" spans="1:20" s="76" customFormat="1" ht="23.25">
      <c r="A9" s="65" t="s">
        <v>480</v>
      </c>
      <c r="B9" s="66"/>
      <c r="C9" s="66"/>
      <c r="D9" s="66"/>
      <c r="E9" s="66"/>
      <c r="F9" s="66"/>
      <c r="G9" s="66"/>
      <c r="H9" s="66"/>
      <c r="I9" s="66"/>
      <c r="J9" s="66"/>
      <c r="K9" s="66"/>
      <c r="L9" s="195">
        <f>SUM(L7:L8)</f>
        <v>330</v>
      </c>
      <c r="M9" s="195"/>
      <c r="N9" s="195">
        <f aca="true" t="shared" si="0" ref="N9:S9">SUM(N7:N8)</f>
        <v>0</v>
      </c>
      <c r="O9" s="195">
        <f t="shared" si="0"/>
        <v>330</v>
      </c>
      <c r="P9" s="195">
        <f t="shared" si="0"/>
        <v>0</v>
      </c>
      <c r="Q9" s="195">
        <f t="shared" si="0"/>
        <v>0</v>
      </c>
      <c r="R9" s="195">
        <f t="shared" si="0"/>
        <v>330</v>
      </c>
      <c r="S9" s="441">
        <f t="shared" si="0"/>
        <v>0</v>
      </c>
      <c r="T9" s="439"/>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alignWithMargins="0">
    <oddFooter>&amp;LZastupitelstvo Olomouckého kraje 27. 2. 2017 
43. - Rozpočet Olomouckého kraje 2017 – nové investice
Příloha č. 2: Nové investiční akce na rok 2017 hrazené z rozpočtu Olomouckého kraje&amp;RStrana &amp;P (celkem 45)</oddFooter>
  </headerFooter>
</worksheet>
</file>

<file path=xl/worksheets/sheet5.xml><?xml version="1.0" encoding="utf-8"?>
<worksheet xmlns="http://schemas.openxmlformats.org/spreadsheetml/2006/main" xmlns:r="http://schemas.openxmlformats.org/officeDocument/2006/relationships">
  <sheetPr>
    <tabColor rgb="FFFFC000"/>
    <outlinePr summaryBelow="0" summaryRight="0"/>
    <pageSetUpPr fitToPage="1"/>
  </sheetPr>
  <dimension ref="A1:U13"/>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27.8515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 min="21" max="21" width="12.00390625" style="0" customWidth="1"/>
  </cols>
  <sheetData>
    <row r="1" spans="1:21" s="76" customFormat="1" ht="23.25">
      <c r="A1" s="465" t="s">
        <v>533</v>
      </c>
      <c r="B1" s="465"/>
      <c r="C1" s="465"/>
      <c r="D1" s="465"/>
      <c r="E1" s="465"/>
      <c r="F1" s="465"/>
      <c r="G1" s="465"/>
      <c r="H1" s="465"/>
      <c r="I1" s="465"/>
      <c r="J1" s="465"/>
      <c r="K1" s="465"/>
      <c r="L1" s="465"/>
      <c r="M1" s="465"/>
      <c r="N1" s="465"/>
      <c r="O1" s="465"/>
      <c r="P1" s="465"/>
      <c r="Q1" s="465"/>
      <c r="R1" s="465"/>
      <c r="S1" s="465"/>
      <c r="T1" s="465"/>
      <c r="U1" s="80"/>
    </row>
    <row r="2" spans="1:21" s="76" customFormat="1" ht="23.25">
      <c r="A2" s="147" t="s">
        <v>528</v>
      </c>
      <c r="B2" s="147"/>
      <c r="C2" s="137" t="s">
        <v>534</v>
      </c>
      <c r="D2" s="148"/>
      <c r="E2" s="148"/>
      <c r="F2" s="148"/>
      <c r="G2" s="148" t="s">
        <v>534</v>
      </c>
      <c r="H2" s="127"/>
      <c r="I2" s="142" t="s">
        <v>535</v>
      </c>
      <c r="J2" s="127"/>
      <c r="K2" s="127"/>
      <c r="L2" s="127"/>
      <c r="M2" s="127"/>
      <c r="N2" s="127"/>
      <c r="O2" s="127"/>
      <c r="P2" s="127"/>
      <c r="Q2" s="127"/>
      <c r="R2" s="127"/>
      <c r="S2" s="127"/>
      <c r="T2" s="127"/>
      <c r="U2" s="80"/>
    </row>
    <row r="3" spans="1:21" s="76" customFormat="1" ht="15" customHeight="1">
      <c r="A3" s="147"/>
      <c r="B3" s="148"/>
      <c r="C3" s="137" t="s">
        <v>530</v>
      </c>
      <c r="D3" s="148"/>
      <c r="E3" s="148"/>
      <c r="F3" s="148"/>
      <c r="G3" s="148"/>
      <c r="H3" s="127"/>
      <c r="I3" s="127"/>
      <c r="J3" s="127"/>
      <c r="K3" s="127"/>
      <c r="L3" s="127"/>
      <c r="M3" s="127"/>
      <c r="N3" s="127"/>
      <c r="O3" s="127"/>
      <c r="P3" s="127"/>
      <c r="Q3" s="127"/>
      <c r="R3" s="127"/>
      <c r="S3" s="127"/>
      <c r="T3" s="127"/>
      <c r="U3" s="80"/>
    </row>
    <row r="4" spans="1:21" ht="15.75" customHeight="1" thickBot="1">
      <c r="A4" s="1"/>
      <c r="B4" s="1"/>
      <c r="C4" s="1"/>
      <c r="D4" s="1"/>
      <c r="E4" s="1"/>
      <c r="F4" s="1"/>
      <c r="G4" s="1"/>
      <c r="H4" s="1"/>
      <c r="I4" s="1"/>
      <c r="J4" s="1"/>
      <c r="K4" s="1"/>
      <c r="L4" s="1"/>
      <c r="M4" s="1"/>
      <c r="N4" s="1"/>
      <c r="O4" s="1"/>
      <c r="P4" s="1"/>
      <c r="Q4" s="1"/>
      <c r="R4" s="1"/>
      <c r="S4" s="151" t="s">
        <v>487</v>
      </c>
      <c r="T4" s="1"/>
      <c r="U4" s="2"/>
    </row>
    <row r="5" spans="1:20"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443" t="s">
        <v>13</v>
      </c>
      <c r="T5" s="442" t="s">
        <v>14</v>
      </c>
    </row>
    <row r="6" spans="1:21" s="76" customFormat="1" ht="34.5" customHeight="1" thickBot="1">
      <c r="A6" s="77" t="s">
        <v>718</v>
      </c>
      <c r="B6" s="81"/>
      <c r="C6" s="81"/>
      <c r="D6" s="81"/>
      <c r="E6" s="81"/>
      <c r="F6" s="81"/>
      <c r="G6" s="81"/>
      <c r="H6" s="81"/>
      <c r="I6" s="81"/>
      <c r="J6" s="81"/>
      <c r="K6" s="81"/>
      <c r="L6" s="81"/>
      <c r="M6" s="81"/>
      <c r="N6" s="81"/>
      <c r="O6" s="81"/>
      <c r="P6" s="81"/>
      <c r="Q6" s="81"/>
      <c r="R6" s="81"/>
      <c r="S6" s="152"/>
      <c r="T6" s="324"/>
      <c r="U6" s="83"/>
    </row>
    <row r="7" spans="1:21" s="19" customFormat="1" ht="75">
      <c r="A7" s="23">
        <v>1</v>
      </c>
      <c r="B7" s="24" t="s">
        <v>20</v>
      </c>
      <c r="C7" s="86">
        <v>66010001218</v>
      </c>
      <c r="D7" s="24">
        <v>3124</v>
      </c>
      <c r="E7" s="24">
        <v>6351</v>
      </c>
      <c r="F7" s="24">
        <v>10</v>
      </c>
      <c r="G7" s="25" t="s">
        <v>358</v>
      </c>
      <c r="H7" s="25" t="s">
        <v>359</v>
      </c>
      <c r="I7" s="25" t="s">
        <v>360</v>
      </c>
      <c r="J7" s="24" t="s">
        <v>26</v>
      </c>
      <c r="K7" s="25" t="s">
        <v>18</v>
      </c>
      <c r="L7" s="30">
        <f>O7</f>
        <v>300</v>
      </c>
      <c r="M7" s="27">
        <v>2017</v>
      </c>
      <c r="N7" s="71">
        <v>0</v>
      </c>
      <c r="O7" s="37">
        <v>300</v>
      </c>
      <c r="P7" s="71">
        <v>0</v>
      </c>
      <c r="Q7" s="71">
        <v>0</v>
      </c>
      <c r="R7" s="30">
        <v>300</v>
      </c>
      <c r="S7" s="440">
        <v>0</v>
      </c>
      <c r="T7" s="438"/>
      <c r="U7" s="21"/>
    </row>
    <row r="8" spans="1:21" s="19" customFormat="1" ht="75">
      <c r="A8" s="23">
        <v>2</v>
      </c>
      <c r="B8" s="24" t="s">
        <v>15</v>
      </c>
      <c r="C8" s="86">
        <v>66010001226</v>
      </c>
      <c r="D8" s="24">
        <v>3127</v>
      </c>
      <c r="E8" s="24">
        <v>6351</v>
      </c>
      <c r="F8" s="24">
        <v>10</v>
      </c>
      <c r="G8" s="25" t="s">
        <v>264</v>
      </c>
      <c r="H8" s="25" t="s">
        <v>361</v>
      </c>
      <c r="I8" s="25" t="s">
        <v>362</v>
      </c>
      <c r="J8" s="24" t="s">
        <v>26</v>
      </c>
      <c r="K8" s="25" t="s">
        <v>18</v>
      </c>
      <c r="L8" s="30">
        <f>O8</f>
        <v>968</v>
      </c>
      <c r="M8" s="27">
        <v>2017</v>
      </c>
      <c r="N8" s="71">
        <v>0</v>
      </c>
      <c r="O8" s="37">
        <v>968</v>
      </c>
      <c r="P8" s="71">
        <v>0</v>
      </c>
      <c r="Q8" s="71">
        <v>0</v>
      </c>
      <c r="R8" s="30">
        <v>968</v>
      </c>
      <c r="S8" s="440">
        <v>0</v>
      </c>
      <c r="T8" s="438"/>
      <c r="U8" s="21"/>
    </row>
    <row r="9" spans="1:20" s="262" customFormat="1" ht="45">
      <c r="A9" s="23">
        <v>3</v>
      </c>
      <c r="B9" s="275" t="s">
        <v>38</v>
      </c>
      <c r="C9" s="275"/>
      <c r="D9" s="275"/>
      <c r="E9" s="275"/>
      <c r="F9" s="275"/>
      <c r="G9" s="275" t="s">
        <v>274</v>
      </c>
      <c r="H9" s="275" t="s">
        <v>562</v>
      </c>
      <c r="I9" s="275" t="s">
        <v>563</v>
      </c>
      <c r="J9" s="302" t="s">
        <v>26</v>
      </c>
      <c r="K9" s="275" t="s">
        <v>18</v>
      </c>
      <c r="L9" s="275">
        <v>430</v>
      </c>
      <c r="M9" s="275">
        <v>2017</v>
      </c>
      <c r="N9" s="275">
        <v>0</v>
      </c>
      <c r="O9" s="275">
        <v>430</v>
      </c>
      <c r="P9" s="275">
        <v>0</v>
      </c>
      <c r="Q9" s="275">
        <v>0</v>
      </c>
      <c r="R9" s="275">
        <v>430</v>
      </c>
      <c r="S9" s="429">
        <v>0</v>
      </c>
      <c r="T9" s="431"/>
    </row>
    <row r="10" spans="1:20" s="262" customFormat="1" ht="45">
      <c r="A10" s="23">
        <v>4</v>
      </c>
      <c r="B10" s="275" t="s">
        <v>20</v>
      </c>
      <c r="C10" s="275"/>
      <c r="D10" s="275"/>
      <c r="E10" s="275"/>
      <c r="F10" s="275"/>
      <c r="G10" s="275" t="s">
        <v>569</v>
      </c>
      <c r="H10" s="275" t="s">
        <v>762</v>
      </c>
      <c r="I10" s="275" t="s">
        <v>763</v>
      </c>
      <c r="J10" s="302" t="s">
        <v>26</v>
      </c>
      <c r="K10" s="275" t="s">
        <v>18</v>
      </c>
      <c r="L10" s="275">
        <v>600</v>
      </c>
      <c r="M10" s="275">
        <v>2017</v>
      </c>
      <c r="N10" s="275">
        <v>0</v>
      </c>
      <c r="O10" s="275">
        <v>600</v>
      </c>
      <c r="P10" s="275">
        <v>0</v>
      </c>
      <c r="Q10" s="275">
        <v>0</v>
      </c>
      <c r="R10" s="275">
        <v>600</v>
      </c>
      <c r="S10" s="429">
        <v>0</v>
      </c>
      <c r="T10" s="431"/>
    </row>
    <row r="11" spans="1:20" s="262" customFormat="1" ht="93" customHeight="1">
      <c r="A11" s="23">
        <v>5</v>
      </c>
      <c r="B11" s="275" t="s">
        <v>38</v>
      </c>
      <c r="C11" s="275">
        <v>66010001153</v>
      </c>
      <c r="D11" s="275">
        <v>3122</v>
      </c>
      <c r="E11" s="275">
        <v>6351</v>
      </c>
      <c r="F11" s="275">
        <v>10</v>
      </c>
      <c r="G11" s="275" t="s">
        <v>294</v>
      </c>
      <c r="H11" s="275" t="s">
        <v>295</v>
      </c>
      <c r="I11" s="275" t="s">
        <v>296</v>
      </c>
      <c r="J11" s="275" t="s">
        <v>26</v>
      </c>
      <c r="K11" s="275" t="s">
        <v>18</v>
      </c>
      <c r="L11" s="315">
        <f>O11</f>
        <v>400</v>
      </c>
      <c r="M11" s="316">
        <v>2017</v>
      </c>
      <c r="N11" s="317">
        <v>0</v>
      </c>
      <c r="O11" s="317">
        <v>400</v>
      </c>
      <c r="P11" s="317">
        <v>0</v>
      </c>
      <c r="Q11" s="317">
        <v>0</v>
      </c>
      <c r="R11" s="317">
        <v>360</v>
      </c>
      <c r="S11" s="436">
        <v>40</v>
      </c>
      <c r="T11" s="432"/>
    </row>
    <row r="12" spans="1:21" s="262" customFormat="1" ht="45">
      <c r="A12" s="23">
        <v>6</v>
      </c>
      <c r="B12" s="302" t="s">
        <v>38</v>
      </c>
      <c r="C12" s="326"/>
      <c r="D12" s="302"/>
      <c r="E12" s="302"/>
      <c r="F12" s="302"/>
      <c r="G12" s="275" t="s">
        <v>274</v>
      </c>
      <c r="H12" s="275" t="s">
        <v>579</v>
      </c>
      <c r="I12" s="275" t="s">
        <v>580</v>
      </c>
      <c r="J12" s="302" t="s">
        <v>26</v>
      </c>
      <c r="K12" s="275" t="s">
        <v>18</v>
      </c>
      <c r="L12" s="275">
        <v>250</v>
      </c>
      <c r="M12" s="275">
        <v>2017</v>
      </c>
      <c r="N12" s="275">
        <v>0</v>
      </c>
      <c r="O12" s="275">
        <v>250</v>
      </c>
      <c r="P12" s="275">
        <v>0</v>
      </c>
      <c r="Q12" s="275">
        <v>0</v>
      </c>
      <c r="R12" s="275">
        <v>250</v>
      </c>
      <c r="S12" s="429">
        <v>0</v>
      </c>
      <c r="T12" s="431"/>
      <c r="U12" s="21"/>
    </row>
    <row r="13" spans="1:20" s="76" customFormat="1" ht="23.25">
      <c r="A13" s="84" t="s">
        <v>480</v>
      </c>
      <c r="B13" s="85"/>
      <c r="C13" s="85"/>
      <c r="D13" s="85"/>
      <c r="E13" s="85"/>
      <c r="F13" s="85"/>
      <c r="G13" s="85"/>
      <c r="H13" s="85"/>
      <c r="I13" s="85"/>
      <c r="J13" s="85"/>
      <c r="K13" s="85"/>
      <c r="L13" s="195">
        <f>SUM(L7:L12)</f>
        <v>2948</v>
      </c>
      <c r="M13" s="195"/>
      <c r="N13" s="195">
        <f aca="true" t="shared" si="0" ref="N13:S13">SUM(N7:N12)</f>
        <v>0</v>
      </c>
      <c r="O13" s="195">
        <f t="shared" si="0"/>
        <v>2948</v>
      </c>
      <c r="P13" s="195">
        <f t="shared" si="0"/>
        <v>0</v>
      </c>
      <c r="Q13" s="195">
        <f t="shared" si="0"/>
        <v>0</v>
      </c>
      <c r="R13" s="195">
        <f t="shared" si="0"/>
        <v>2908</v>
      </c>
      <c r="S13" s="441">
        <f t="shared" si="0"/>
        <v>40</v>
      </c>
      <c r="T13" s="439"/>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6.xml><?xml version="1.0" encoding="utf-8"?>
<worksheet xmlns="http://schemas.openxmlformats.org/spreadsheetml/2006/main" xmlns:r="http://schemas.openxmlformats.org/officeDocument/2006/relationships">
  <sheetPr>
    <tabColor rgb="FFFFFF00"/>
    <outlinePr summaryBelow="0" summaryRight="0"/>
  </sheetPr>
  <dimension ref="A1:U24"/>
  <sheetViews>
    <sheetView showGridLines="0" zoomScale="70" zoomScaleNormal="70" zoomScalePageLayoutView="0" workbookViewId="0" topLeftCell="A1">
      <pane ySplit="5" topLeftCell="A18" activePane="bottomLeft" state="frozen"/>
      <selection pane="topLeft" activeCell="U20" sqref="U20"/>
      <selection pane="bottomLeft" activeCell="U20" sqref="U20"/>
    </sheetView>
  </sheetViews>
  <sheetFormatPr defaultColWidth="9.140625" defaultRowHeight="12.75" outlineLevelCol="1"/>
  <cols>
    <col min="1" max="1" width="4.7109375" style="0" customWidth="1"/>
    <col min="2" max="2" width="5.7109375" style="0" customWidth="1" collapsed="1"/>
    <col min="3" max="3" width="17.7109375" style="0" hidden="1" customWidth="1" outlineLevel="1"/>
    <col min="4" max="6" width="7.00390625" style="0" hidden="1" customWidth="1" outlineLevel="1"/>
    <col min="7" max="7" width="32.00390625" style="0" customWidth="1"/>
    <col min="8" max="8" width="31.00390625" style="0" customWidth="1"/>
    <col min="9" max="9" width="62.28125" style="0" customWidth="1"/>
    <col min="10" max="10" width="4.7109375" style="0" customWidth="1"/>
    <col min="11" max="11" width="10.00390625" style="89" customWidth="1"/>
    <col min="12" max="12" width="14.57421875" style="0" customWidth="1"/>
    <col min="13" max="13" width="12.140625" style="0" customWidth="1"/>
    <col min="14" max="14" width="14.421875" style="0" customWidth="1"/>
    <col min="15" max="15" width="15.28125" style="0" customWidth="1"/>
    <col min="16" max="17" width="11.7109375" style="0" customWidth="1"/>
    <col min="18" max="18" width="13.7109375" style="0" customWidth="1"/>
    <col min="19" max="19" width="14.421875" style="0" customWidth="1"/>
    <col min="20" max="20" width="28.7109375" style="0" hidden="1" customWidth="1"/>
  </cols>
  <sheetData>
    <row r="1" spans="1:20" ht="27.75" customHeight="1">
      <c r="A1" s="140" t="s">
        <v>531</v>
      </c>
      <c r="B1" s="140"/>
      <c r="C1" s="140"/>
      <c r="D1" s="140"/>
      <c r="E1" s="140"/>
      <c r="F1" s="140"/>
      <c r="G1" s="140"/>
      <c r="H1" s="140"/>
      <c r="I1" s="140"/>
      <c r="J1" s="140"/>
      <c r="K1" s="140"/>
      <c r="L1" s="140"/>
      <c r="M1" s="140"/>
      <c r="N1" s="140"/>
      <c r="O1" s="140"/>
      <c r="P1" s="140"/>
      <c r="Q1" s="140"/>
      <c r="R1" s="140"/>
      <c r="S1" s="140"/>
      <c r="T1" s="78"/>
    </row>
    <row r="2" spans="1:20" ht="22.5" customHeight="1">
      <c r="A2" s="137" t="s">
        <v>528</v>
      </c>
      <c r="B2" s="138"/>
      <c r="C2" s="137" t="s">
        <v>529</v>
      </c>
      <c r="D2" s="78"/>
      <c r="E2" s="78"/>
      <c r="F2" s="78"/>
      <c r="G2" s="135" t="s">
        <v>529</v>
      </c>
      <c r="H2" s="78"/>
      <c r="I2" s="142" t="s">
        <v>532</v>
      </c>
      <c r="J2" s="78"/>
      <c r="K2" s="78"/>
      <c r="L2" s="78"/>
      <c r="M2" s="78"/>
      <c r="N2" s="78"/>
      <c r="O2" s="78"/>
      <c r="P2" s="78"/>
      <c r="Q2" s="78"/>
      <c r="R2" s="78"/>
      <c r="S2" s="78"/>
      <c r="T2" s="78"/>
    </row>
    <row r="3" spans="1:20" ht="15" customHeight="1">
      <c r="A3" s="139"/>
      <c r="B3" s="139"/>
      <c r="C3" s="137" t="s">
        <v>530</v>
      </c>
      <c r="D3" s="18"/>
      <c r="E3" s="18"/>
      <c r="F3" s="18"/>
      <c r="G3" s="18"/>
      <c r="H3" s="18"/>
      <c r="I3" s="18"/>
      <c r="J3" s="18"/>
      <c r="K3" s="21"/>
      <c r="L3" s="18"/>
      <c r="M3" s="21"/>
      <c r="N3" s="18"/>
      <c r="O3" s="18"/>
      <c r="P3" s="18"/>
      <c r="Q3" s="18"/>
      <c r="R3" s="18"/>
      <c r="S3" s="34"/>
      <c r="T3" s="78"/>
    </row>
    <row r="4" spans="1:20" ht="21" thickBot="1">
      <c r="A4" s="18"/>
      <c r="B4" s="18"/>
      <c r="C4" s="18"/>
      <c r="D4" s="18"/>
      <c r="E4" s="18"/>
      <c r="F4" s="18"/>
      <c r="G4" s="18"/>
      <c r="H4" s="18"/>
      <c r="I4" s="18"/>
      <c r="J4" s="18"/>
      <c r="K4" s="21"/>
      <c r="L4" s="18"/>
      <c r="M4" s="21"/>
      <c r="N4" s="18"/>
      <c r="O4" s="18"/>
      <c r="P4" s="18"/>
      <c r="Q4" s="18"/>
      <c r="R4" s="18"/>
      <c r="S4" s="141" t="s">
        <v>487</v>
      </c>
      <c r="T4" s="1"/>
    </row>
    <row r="5" spans="1:20" ht="113.25"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1" s="76" customFormat="1" ht="27.75" customHeight="1" thickBot="1">
      <c r="A6" s="466" t="s">
        <v>719</v>
      </c>
      <c r="B6" s="467"/>
      <c r="C6" s="467"/>
      <c r="D6" s="467"/>
      <c r="E6" s="467"/>
      <c r="F6" s="467"/>
      <c r="G6" s="467"/>
      <c r="H6" s="467"/>
      <c r="I6" s="467"/>
      <c r="J6" s="467"/>
      <c r="K6" s="467"/>
      <c r="L6" s="467"/>
      <c r="M6" s="467"/>
      <c r="N6" s="467"/>
      <c r="O6" s="467"/>
      <c r="P6" s="467"/>
      <c r="Q6" s="467"/>
      <c r="R6" s="467"/>
      <c r="S6" s="467"/>
      <c r="T6" s="467"/>
      <c r="U6" s="153"/>
    </row>
    <row r="7" spans="1:20" s="19" customFormat="1" ht="129.75" customHeight="1">
      <c r="A7" s="23">
        <v>1</v>
      </c>
      <c r="B7" s="277" t="s">
        <v>27</v>
      </c>
      <c r="C7" s="277"/>
      <c r="D7" s="277"/>
      <c r="E7" s="277"/>
      <c r="F7" s="277"/>
      <c r="G7" s="278" t="s">
        <v>96</v>
      </c>
      <c r="H7" s="278" t="s">
        <v>576</v>
      </c>
      <c r="I7" s="278" t="s">
        <v>659</v>
      </c>
      <c r="J7" s="277" t="s">
        <v>26</v>
      </c>
      <c r="K7" s="278" t="s">
        <v>18</v>
      </c>
      <c r="L7" s="331">
        <v>56700</v>
      </c>
      <c r="M7" s="278">
        <v>2017</v>
      </c>
      <c r="N7" s="278">
        <v>0</v>
      </c>
      <c r="O7" s="403">
        <v>1700</v>
      </c>
      <c r="P7" s="404">
        <v>0</v>
      </c>
      <c r="Q7" s="404">
        <v>0</v>
      </c>
      <c r="R7" s="404">
        <v>1700</v>
      </c>
      <c r="S7" s="278">
        <v>0</v>
      </c>
      <c r="T7" s="279" t="s">
        <v>610</v>
      </c>
    </row>
    <row r="8" spans="1:20" s="262" customFormat="1" ht="45">
      <c r="A8" s="255">
        <v>2</v>
      </c>
      <c r="B8" s="302" t="s">
        <v>38</v>
      </c>
      <c r="C8" s="302"/>
      <c r="D8" s="302">
        <v>4350</v>
      </c>
      <c r="E8" s="302">
        <v>6121</v>
      </c>
      <c r="F8" s="302">
        <v>11</v>
      </c>
      <c r="G8" s="275" t="s">
        <v>114</v>
      </c>
      <c r="H8" s="275" t="s">
        <v>196</v>
      </c>
      <c r="I8" s="275" t="s">
        <v>197</v>
      </c>
      <c r="J8" s="302" t="s">
        <v>26</v>
      </c>
      <c r="K8" s="302" t="s">
        <v>40</v>
      </c>
      <c r="L8" s="303">
        <v>2500</v>
      </c>
      <c r="M8" s="327">
        <v>2017</v>
      </c>
      <c r="N8" s="303">
        <v>0</v>
      </c>
      <c r="O8" s="306">
        <f aca="true" t="shared" si="0" ref="O8:O13">SUM(P8:S8)</f>
        <v>2500</v>
      </c>
      <c r="P8" s="303">
        <v>0</v>
      </c>
      <c r="Q8" s="303">
        <v>0</v>
      </c>
      <c r="R8" s="306">
        <v>2500</v>
      </c>
      <c r="S8" s="328">
        <v>0</v>
      </c>
      <c r="T8" s="329"/>
    </row>
    <row r="9" spans="1:20" s="262" customFormat="1" ht="102.75" customHeight="1">
      <c r="A9" s="23">
        <v>3</v>
      </c>
      <c r="B9" s="302" t="s">
        <v>20</v>
      </c>
      <c r="C9" s="302"/>
      <c r="D9" s="302">
        <v>4357</v>
      </c>
      <c r="E9" s="302">
        <v>6121</v>
      </c>
      <c r="F9" s="302">
        <v>11</v>
      </c>
      <c r="G9" s="275" t="s">
        <v>80</v>
      </c>
      <c r="H9" s="275" t="s">
        <v>202</v>
      </c>
      <c r="I9" s="275" t="s">
        <v>658</v>
      </c>
      <c r="J9" s="302" t="s">
        <v>26</v>
      </c>
      <c r="K9" s="302" t="s">
        <v>18</v>
      </c>
      <c r="L9" s="303">
        <v>19650</v>
      </c>
      <c r="M9" s="327">
        <v>2017</v>
      </c>
      <c r="N9" s="303">
        <v>0</v>
      </c>
      <c r="O9" s="306">
        <f t="shared" si="0"/>
        <v>800</v>
      </c>
      <c r="P9" s="303">
        <v>0</v>
      </c>
      <c r="Q9" s="303">
        <v>0</v>
      </c>
      <c r="R9" s="249">
        <v>800</v>
      </c>
      <c r="S9" s="328">
        <v>0</v>
      </c>
      <c r="T9" s="385" t="s">
        <v>644</v>
      </c>
    </row>
    <row r="10" spans="1:20" s="262" customFormat="1" ht="84.75" customHeight="1">
      <c r="A10" s="255">
        <v>4</v>
      </c>
      <c r="B10" s="302" t="s">
        <v>27</v>
      </c>
      <c r="C10" s="302"/>
      <c r="D10" s="302">
        <v>4350</v>
      </c>
      <c r="E10" s="302">
        <v>6121</v>
      </c>
      <c r="F10" s="302">
        <v>11</v>
      </c>
      <c r="G10" s="275" t="s">
        <v>96</v>
      </c>
      <c r="H10" s="275" t="s">
        <v>188</v>
      </c>
      <c r="I10" s="275" t="s">
        <v>189</v>
      </c>
      <c r="J10" s="302" t="s">
        <v>26</v>
      </c>
      <c r="K10" s="302" t="s">
        <v>18</v>
      </c>
      <c r="L10" s="303">
        <v>3250</v>
      </c>
      <c r="M10" s="327">
        <v>2017</v>
      </c>
      <c r="N10" s="303">
        <v>0</v>
      </c>
      <c r="O10" s="306">
        <f t="shared" si="0"/>
        <v>300</v>
      </c>
      <c r="P10" s="303">
        <v>0</v>
      </c>
      <c r="Q10" s="303">
        <v>0</v>
      </c>
      <c r="R10" s="249">
        <v>300</v>
      </c>
      <c r="S10" s="328">
        <v>0</v>
      </c>
      <c r="T10" s="385" t="s">
        <v>644</v>
      </c>
    </row>
    <row r="11" spans="1:20" s="262" customFormat="1" ht="50.25" customHeight="1">
      <c r="A11" s="23">
        <v>5</v>
      </c>
      <c r="B11" s="302" t="s">
        <v>27</v>
      </c>
      <c r="C11" s="302"/>
      <c r="D11" s="302">
        <v>4357</v>
      </c>
      <c r="E11" s="302">
        <v>6121</v>
      </c>
      <c r="F11" s="302">
        <v>11</v>
      </c>
      <c r="G11" s="275" t="s">
        <v>64</v>
      </c>
      <c r="H11" s="275" t="s">
        <v>190</v>
      </c>
      <c r="I11" s="275" t="s">
        <v>191</v>
      </c>
      <c r="J11" s="302" t="s">
        <v>26</v>
      </c>
      <c r="K11" s="302" t="s">
        <v>18</v>
      </c>
      <c r="L11" s="303">
        <v>15000</v>
      </c>
      <c r="M11" s="327">
        <v>2017</v>
      </c>
      <c r="N11" s="303">
        <v>0</v>
      </c>
      <c r="O11" s="306">
        <f t="shared" si="0"/>
        <v>800</v>
      </c>
      <c r="P11" s="303">
        <v>0</v>
      </c>
      <c r="Q11" s="303">
        <v>0</v>
      </c>
      <c r="R11" s="259">
        <v>800</v>
      </c>
      <c r="S11" s="328">
        <v>0</v>
      </c>
      <c r="T11" s="385" t="s">
        <v>644</v>
      </c>
    </row>
    <row r="12" spans="1:20" s="262" customFormat="1" ht="50.25" customHeight="1">
      <c r="A12" s="255">
        <v>6</v>
      </c>
      <c r="B12" s="302" t="s">
        <v>27</v>
      </c>
      <c r="C12" s="302"/>
      <c r="D12" s="302">
        <v>4357</v>
      </c>
      <c r="E12" s="302">
        <v>6121</v>
      </c>
      <c r="F12" s="302">
        <v>11</v>
      </c>
      <c r="G12" s="275" t="s">
        <v>64</v>
      </c>
      <c r="H12" s="275" t="s">
        <v>192</v>
      </c>
      <c r="I12" s="275" t="s">
        <v>193</v>
      </c>
      <c r="J12" s="302" t="s">
        <v>26</v>
      </c>
      <c r="K12" s="302" t="s">
        <v>18</v>
      </c>
      <c r="L12" s="303">
        <v>1500</v>
      </c>
      <c r="M12" s="327">
        <v>2017</v>
      </c>
      <c r="N12" s="303">
        <v>0</v>
      </c>
      <c r="O12" s="306">
        <f t="shared" si="0"/>
        <v>200</v>
      </c>
      <c r="P12" s="303">
        <v>0</v>
      </c>
      <c r="Q12" s="303">
        <v>0</v>
      </c>
      <c r="R12" s="259">
        <v>200</v>
      </c>
      <c r="S12" s="328">
        <v>0</v>
      </c>
      <c r="T12" s="385" t="s">
        <v>644</v>
      </c>
    </row>
    <row r="13" spans="1:20" s="262" customFormat="1" ht="30">
      <c r="A13" s="23">
        <v>7</v>
      </c>
      <c r="B13" s="302" t="s">
        <v>38</v>
      </c>
      <c r="C13" s="302"/>
      <c r="D13" s="302">
        <v>4357</v>
      </c>
      <c r="E13" s="302">
        <v>5171</v>
      </c>
      <c r="F13" s="302">
        <v>11</v>
      </c>
      <c r="G13" s="275" t="s">
        <v>180</v>
      </c>
      <c r="H13" s="275" t="s">
        <v>205</v>
      </c>
      <c r="I13" s="275" t="s">
        <v>206</v>
      </c>
      <c r="J13" s="302" t="s">
        <v>17</v>
      </c>
      <c r="K13" s="302" t="s">
        <v>18</v>
      </c>
      <c r="L13" s="303">
        <v>2500</v>
      </c>
      <c r="M13" s="327">
        <v>2017</v>
      </c>
      <c r="N13" s="303">
        <v>0</v>
      </c>
      <c r="O13" s="306">
        <f t="shared" si="0"/>
        <v>250</v>
      </c>
      <c r="P13" s="303">
        <v>0</v>
      </c>
      <c r="Q13" s="303">
        <v>0</v>
      </c>
      <c r="R13" s="259">
        <v>250</v>
      </c>
      <c r="S13" s="328">
        <v>0</v>
      </c>
      <c r="T13" s="385" t="s">
        <v>644</v>
      </c>
    </row>
    <row r="14" spans="1:20" s="262" customFormat="1" ht="170.25" customHeight="1">
      <c r="A14" s="255">
        <v>8</v>
      </c>
      <c r="B14" s="302" t="s">
        <v>20</v>
      </c>
      <c r="C14" s="302"/>
      <c r="D14" s="302"/>
      <c r="E14" s="302"/>
      <c r="F14" s="302"/>
      <c r="G14" s="275" t="s">
        <v>611</v>
      </c>
      <c r="H14" s="275" t="s">
        <v>612</v>
      </c>
      <c r="I14" s="275" t="s">
        <v>613</v>
      </c>
      <c r="J14" s="302" t="s">
        <v>17</v>
      </c>
      <c r="K14" s="302" t="s">
        <v>18</v>
      </c>
      <c r="L14" s="303">
        <v>2000</v>
      </c>
      <c r="M14" s="327">
        <v>2017</v>
      </c>
      <c r="N14" s="303">
        <v>0</v>
      </c>
      <c r="O14" s="306">
        <v>2000</v>
      </c>
      <c r="P14" s="303">
        <v>0</v>
      </c>
      <c r="Q14" s="303">
        <v>0</v>
      </c>
      <c r="R14" s="259">
        <v>2000</v>
      </c>
      <c r="S14" s="328">
        <v>0</v>
      </c>
      <c r="T14" s="248"/>
    </row>
    <row r="15" spans="1:20" s="262" customFormat="1" ht="114" customHeight="1">
      <c r="A15" s="23">
        <v>9</v>
      </c>
      <c r="B15" s="302" t="s">
        <v>27</v>
      </c>
      <c r="C15" s="302"/>
      <c r="D15" s="302"/>
      <c r="E15" s="302"/>
      <c r="F15" s="302"/>
      <c r="G15" s="275" t="s">
        <v>61</v>
      </c>
      <c r="H15" s="275" t="s">
        <v>574</v>
      </c>
      <c r="I15" s="275" t="s">
        <v>575</v>
      </c>
      <c r="J15" s="302" t="s">
        <v>17</v>
      </c>
      <c r="K15" s="275" t="s">
        <v>18</v>
      </c>
      <c r="L15" s="275">
        <v>2500</v>
      </c>
      <c r="M15" s="275">
        <v>2017</v>
      </c>
      <c r="N15" s="275">
        <v>0</v>
      </c>
      <c r="O15" s="315">
        <v>2500</v>
      </c>
      <c r="P15" s="303">
        <v>0</v>
      </c>
      <c r="Q15" s="303">
        <v>0</v>
      </c>
      <c r="R15" s="315">
        <v>2500</v>
      </c>
      <c r="S15" s="328">
        <v>0</v>
      </c>
      <c r="T15" s="275"/>
    </row>
    <row r="16" spans="1:20" s="262" customFormat="1" ht="56.25" customHeight="1">
      <c r="A16" s="255">
        <v>10</v>
      </c>
      <c r="B16" s="302" t="s">
        <v>38</v>
      </c>
      <c r="C16" s="302"/>
      <c r="D16" s="302">
        <v>4350</v>
      </c>
      <c r="E16" s="302">
        <v>6121</v>
      </c>
      <c r="F16" s="302">
        <v>11</v>
      </c>
      <c r="G16" s="275" t="s">
        <v>114</v>
      </c>
      <c r="H16" s="275" t="s">
        <v>203</v>
      </c>
      <c r="I16" s="275" t="s">
        <v>204</v>
      </c>
      <c r="J16" s="302" t="s">
        <v>26</v>
      </c>
      <c r="K16" s="302" t="s">
        <v>18</v>
      </c>
      <c r="L16" s="303">
        <v>700</v>
      </c>
      <c r="M16" s="327">
        <v>2017</v>
      </c>
      <c r="N16" s="303">
        <v>0</v>
      </c>
      <c r="O16" s="306">
        <f aca="true" t="shared" si="1" ref="O16:O21">SUM(P16:S16)</f>
        <v>700</v>
      </c>
      <c r="P16" s="303">
        <v>0</v>
      </c>
      <c r="Q16" s="303">
        <v>0</v>
      </c>
      <c r="R16" s="303">
        <v>700</v>
      </c>
      <c r="S16" s="328">
        <v>0</v>
      </c>
      <c r="T16" s="329"/>
    </row>
    <row r="17" spans="1:20" s="262" customFormat="1" ht="97.5" customHeight="1">
      <c r="A17" s="23">
        <v>11</v>
      </c>
      <c r="B17" s="302" t="s">
        <v>20</v>
      </c>
      <c r="C17" s="302"/>
      <c r="D17" s="302">
        <v>4357</v>
      </c>
      <c r="E17" s="302">
        <v>6121</v>
      </c>
      <c r="F17" s="302">
        <v>11</v>
      </c>
      <c r="G17" s="275" t="s">
        <v>80</v>
      </c>
      <c r="H17" s="275" t="s">
        <v>200</v>
      </c>
      <c r="I17" s="275" t="s">
        <v>201</v>
      </c>
      <c r="J17" s="302" t="s">
        <v>26</v>
      </c>
      <c r="K17" s="302" t="s">
        <v>40</v>
      </c>
      <c r="L17" s="259">
        <v>28000</v>
      </c>
      <c r="M17" s="260" t="s">
        <v>511</v>
      </c>
      <c r="N17" s="259">
        <v>0</v>
      </c>
      <c r="O17" s="249">
        <f t="shared" si="1"/>
        <v>5000</v>
      </c>
      <c r="P17" s="303">
        <v>0</v>
      </c>
      <c r="Q17" s="303">
        <v>0</v>
      </c>
      <c r="R17" s="259">
        <v>5000</v>
      </c>
      <c r="S17" s="328">
        <v>0</v>
      </c>
      <c r="T17" s="248"/>
    </row>
    <row r="18" spans="1:20" s="262" customFormat="1" ht="81" customHeight="1">
      <c r="A18" s="255">
        <v>12</v>
      </c>
      <c r="B18" s="302" t="s">
        <v>72</v>
      </c>
      <c r="C18" s="302"/>
      <c r="D18" s="302">
        <v>4356</v>
      </c>
      <c r="E18" s="302">
        <v>5171</v>
      </c>
      <c r="F18" s="302">
        <v>11</v>
      </c>
      <c r="G18" s="275" t="s">
        <v>73</v>
      </c>
      <c r="H18" s="275" t="s">
        <v>198</v>
      </c>
      <c r="I18" s="275" t="s">
        <v>199</v>
      </c>
      <c r="J18" s="302" t="s">
        <v>17</v>
      </c>
      <c r="K18" s="302" t="s">
        <v>18</v>
      </c>
      <c r="L18" s="303">
        <v>2600</v>
      </c>
      <c r="M18" s="327">
        <v>2017</v>
      </c>
      <c r="N18" s="303">
        <v>0</v>
      </c>
      <c r="O18" s="306">
        <f t="shared" si="1"/>
        <v>2600</v>
      </c>
      <c r="P18" s="303">
        <v>0</v>
      </c>
      <c r="Q18" s="303">
        <v>0</v>
      </c>
      <c r="R18" s="303">
        <v>2600</v>
      </c>
      <c r="S18" s="328">
        <v>0</v>
      </c>
      <c r="T18" s="329"/>
    </row>
    <row r="19" spans="1:20" s="262" customFormat="1" ht="90">
      <c r="A19" s="23">
        <v>13</v>
      </c>
      <c r="B19" s="302" t="s">
        <v>27</v>
      </c>
      <c r="C19" s="302"/>
      <c r="D19" s="302">
        <v>4350</v>
      </c>
      <c r="E19" s="302">
        <v>6121</v>
      </c>
      <c r="F19" s="302">
        <v>11</v>
      </c>
      <c r="G19" s="275" t="s">
        <v>96</v>
      </c>
      <c r="H19" s="318" t="s">
        <v>186</v>
      </c>
      <c r="I19" s="318" t="s">
        <v>187</v>
      </c>
      <c r="J19" s="333" t="s">
        <v>26</v>
      </c>
      <c r="K19" s="333" t="s">
        <v>552</v>
      </c>
      <c r="L19" s="303">
        <v>2788</v>
      </c>
      <c r="M19" s="327">
        <v>2017</v>
      </c>
      <c r="N19" s="303">
        <v>0</v>
      </c>
      <c r="O19" s="306">
        <f t="shared" si="1"/>
        <v>2788</v>
      </c>
      <c r="P19" s="303">
        <v>0</v>
      </c>
      <c r="Q19" s="303">
        <v>0</v>
      </c>
      <c r="R19" s="303">
        <v>2788</v>
      </c>
      <c r="S19" s="328">
        <v>0</v>
      </c>
      <c r="T19" s="248"/>
    </row>
    <row r="20" spans="1:20" s="262" customFormat="1" ht="75">
      <c r="A20" s="255">
        <v>14</v>
      </c>
      <c r="B20" s="302" t="s">
        <v>15</v>
      </c>
      <c r="C20" s="302"/>
      <c r="D20" s="302">
        <v>4357</v>
      </c>
      <c r="E20" s="302">
        <v>5171</v>
      </c>
      <c r="F20" s="302">
        <v>11</v>
      </c>
      <c r="G20" s="275" t="s">
        <v>56</v>
      </c>
      <c r="H20" s="275" t="s">
        <v>184</v>
      </c>
      <c r="I20" s="275" t="s">
        <v>185</v>
      </c>
      <c r="J20" s="302" t="s">
        <v>17</v>
      </c>
      <c r="K20" s="302" t="s">
        <v>18</v>
      </c>
      <c r="L20" s="303">
        <v>600</v>
      </c>
      <c r="M20" s="327">
        <v>2017</v>
      </c>
      <c r="N20" s="303">
        <v>0</v>
      </c>
      <c r="O20" s="306">
        <f t="shared" si="1"/>
        <v>600</v>
      </c>
      <c r="P20" s="303">
        <v>0</v>
      </c>
      <c r="Q20" s="303">
        <v>0</v>
      </c>
      <c r="R20" s="306">
        <v>600</v>
      </c>
      <c r="S20" s="328">
        <v>0</v>
      </c>
      <c r="T20" s="329" t="s">
        <v>527</v>
      </c>
    </row>
    <row r="21" spans="1:20" s="262" customFormat="1" ht="72.75" customHeight="1">
      <c r="A21" s="23">
        <v>15</v>
      </c>
      <c r="B21" s="302" t="s">
        <v>27</v>
      </c>
      <c r="C21" s="302"/>
      <c r="D21" s="302">
        <v>4351</v>
      </c>
      <c r="E21" s="302">
        <v>6121</v>
      </c>
      <c r="F21" s="302">
        <v>11</v>
      </c>
      <c r="G21" s="275" t="s">
        <v>67</v>
      </c>
      <c r="H21" s="275" t="s">
        <v>194</v>
      </c>
      <c r="I21" s="275" t="s">
        <v>195</v>
      </c>
      <c r="J21" s="302" t="s">
        <v>26</v>
      </c>
      <c r="K21" s="302" t="s">
        <v>18</v>
      </c>
      <c r="L21" s="303">
        <v>2500</v>
      </c>
      <c r="M21" s="327">
        <v>2017</v>
      </c>
      <c r="N21" s="303">
        <v>0</v>
      </c>
      <c r="O21" s="303">
        <f t="shared" si="1"/>
        <v>2500</v>
      </c>
      <c r="P21" s="303">
        <v>0</v>
      </c>
      <c r="Q21" s="303">
        <v>0</v>
      </c>
      <c r="R21" s="303">
        <v>2500</v>
      </c>
      <c r="S21" s="328">
        <v>0</v>
      </c>
      <c r="T21" s="330"/>
    </row>
    <row r="22" spans="1:20" s="262" customFormat="1" ht="90">
      <c r="A22" s="255">
        <v>16</v>
      </c>
      <c r="B22" s="302" t="s">
        <v>15</v>
      </c>
      <c r="C22" s="302">
        <v>66011001633</v>
      </c>
      <c r="D22" s="302">
        <v>4357</v>
      </c>
      <c r="E22" s="302">
        <v>6351</v>
      </c>
      <c r="F22" s="302">
        <v>11</v>
      </c>
      <c r="G22" s="275" t="s">
        <v>56</v>
      </c>
      <c r="H22" s="275" t="s">
        <v>59</v>
      </c>
      <c r="I22" s="275" t="s">
        <v>60</v>
      </c>
      <c r="J22" s="302" t="s">
        <v>26</v>
      </c>
      <c r="K22" s="275" t="s">
        <v>18</v>
      </c>
      <c r="L22" s="328">
        <f>O22</f>
        <v>120</v>
      </c>
      <c r="M22" s="327">
        <v>2017</v>
      </c>
      <c r="N22" s="328">
        <v>0</v>
      </c>
      <c r="O22" s="303">
        <v>120</v>
      </c>
      <c r="P22" s="303">
        <v>0</v>
      </c>
      <c r="Q22" s="303">
        <v>0</v>
      </c>
      <c r="R22" s="303">
        <v>120</v>
      </c>
      <c r="S22" s="328">
        <v>0</v>
      </c>
      <c r="T22" s="329"/>
    </row>
    <row r="23" spans="1:20" s="262" customFormat="1" ht="103.5" customHeight="1">
      <c r="A23" s="23">
        <v>17</v>
      </c>
      <c r="B23" s="302" t="s">
        <v>15</v>
      </c>
      <c r="C23" s="302">
        <v>66011001633</v>
      </c>
      <c r="D23" s="302">
        <v>4357</v>
      </c>
      <c r="E23" s="302">
        <v>6351</v>
      </c>
      <c r="F23" s="302">
        <v>11</v>
      </c>
      <c r="G23" s="275" t="s">
        <v>56</v>
      </c>
      <c r="H23" s="275" t="s">
        <v>57</v>
      </c>
      <c r="I23" s="275" t="s">
        <v>58</v>
      </c>
      <c r="J23" s="302" t="s">
        <v>26</v>
      </c>
      <c r="K23" s="275" t="s">
        <v>18</v>
      </c>
      <c r="L23" s="328">
        <f>O23</f>
        <v>200</v>
      </c>
      <c r="M23" s="327">
        <v>2017</v>
      </c>
      <c r="N23" s="328">
        <v>0</v>
      </c>
      <c r="O23" s="303">
        <v>200</v>
      </c>
      <c r="P23" s="303">
        <v>0</v>
      </c>
      <c r="Q23" s="303">
        <v>0</v>
      </c>
      <c r="R23" s="303">
        <v>200</v>
      </c>
      <c r="S23" s="336">
        <v>0</v>
      </c>
      <c r="T23" s="329"/>
    </row>
    <row r="24" spans="1:20" s="88" customFormat="1" ht="23.25">
      <c r="A24" s="145" t="s">
        <v>477</v>
      </c>
      <c r="B24" s="146"/>
      <c r="C24" s="146"/>
      <c r="D24" s="146"/>
      <c r="E24" s="146"/>
      <c r="F24" s="146"/>
      <c r="G24" s="146"/>
      <c r="H24" s="146"/>
      <c r="I24" s="146"/>
      <c r="J24" s="146"/>
      <c r="K24" s="146"/>
      <c r="L24" s="196">
        <f>SUM(L7:L23)</f>
        <v>143108</v>
      </c>
      <c r="M24" s="196"/>
      <c r="N24" s="196">
        <f aca="true" t="shared" si="2" ref="N24:S24">SUM(N7:N23)</f>
        <v>0</v>
      </c>
      <c r="O24" s="196">
        <f t="shared" si="2"/>
        <v>25558</v>
      </c>
      <c r="P24" s="196">
        <f t="shared" si="2"/>
        <v>0</v>
      </c>
      <c r="Q24" s="196">
        <f t="shared" si="2"/>
        <v>0</v>
      </c>
      <c r="R24" s="196">
        <f t="shared" si="2"/>
        <v>25558</v>
      </c>
      <c r="S24" s="196">
        <f t="shared" si="2"/>
        <v>0</v>
      </c>
      <c r="T24" s="87"/>
    </row>
  </sheetData>
  <sheetProtection/>
  <mergeCells count="1">
    <mergeCell ref="A6:T6"/>
  </mergeCells>
  <printOptions/>
  <pageMargins left="0.7086614173228347" right="0.7086614173228347" top="0.7480314960629921" bottom="0.7480314960629921" header="0.31496062992125984" footer="0.31496062992125984"/>
  <pageSetup fitToHeight="2" horizontalDpi="600" verticalDpi="600" orientation="landscape" paperSize="9" scale="49"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7.xml><?xml version="1.0" encoding="utf-8"?>
<worksheet xmlns="http://schemas.openxmlformats.org/spreadsheetml/2006/main" xmlns:r="http://schemas.openxmlformats.org/officeDocument/2006/relationships">
  <sheetPr>
    <tabColor rgb="FFFFFF00"/>
    <outlinePr summaryBelow="0" summaryRight="0"/>
  </sheetPr>
  <dimension ref="A1:T60"/>
  <sheetViews>
    <sheetView showGridLines="0" zoomScale="60" zoomScaleNormal="60" zoomScalePageLayoutView="0" workbookViewId="0" topLeftCell="A1">
      <pane ySplit="5" topLeftCell="A51"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33.140625" style="0" customWidth="1"/>
    <col min="8" max="8" width="37.140625" style="0" customWidth="1"/>
    <col min="9" max="9" width="62.5742187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42.57421875" style="0" hidden="1" customWidth="1"/>
  </cols>
  <sheetData>
    <row r="1" spans="1:20" s="76" customFormat="1" ht="23.25">
      <c r="A1" s="465" t="s">
        <v>533</v>
      </c>
      <c r="B1" s="465"/>
      <c r="C1" s="465"/>
      <c r="D1" s="465"/>
      <c r="E1" s="465"/>
      <c r="F1" s="465"/>
      <c r="G1" s="465"/>
      <c r="H1" s="465"/>
      <c r="I1" s="465"/>
      <c r="J1" s="465"/>
      <c r="K1" s="465"/>
      <c r="L1" s="465"/>
      <c r="M1" s="465"/>
      <c r="N1" s="465"/>
      <c r="O1" s="465"/>
      <c r="P1" s="465"/>
      <c r="Q1" s="465"/>
      <c r="R1" s="465"/>
      <c r="S1" s="465"/>
      <c r="T1" s="465"/>
    </row>
    <row r="2" spans="1:20" s="76" customFormat="1" ht="21" customHeight="1">
      <c r="A2" s="147" t="s">
        <v>528</v>
      </c>
      <c r="B2" s="147"/>
      <c r="C2" s="137" t="s">
        <v>534</v>
      </c>
      <c r="D2" s="148"/>
      <c r="E2" s="148"/>
      <c r="F2" s="148"/>
      <c r="G2" s="148" t="s">
        <v>534</v>
      </c>
      <c r="H2" s="127"/>
      <c r="I2" s="142" t="s">
        <v>535</v>
      </c>
      <c r="J2" s="127"/>
      <c r="K2" s="127"/>
      <c r="L2" s="127"/>
      <c r="M2" s="127"/>
      <c r="N2" s="127"/>
      <c r="O2" s="127"/>
      <c r="P2" s="127"/>
      <c r="Q2" s="127"/>
      <c r="R2" s="127"/>
      <c r="S2" s="127"/>
      <c r="T2" s="127"/>
    </row>
    <row r="3" spans="1:20" s="76" customFormat="1" ht="16.5" customHeight="1">
      <c r="A3" s="147"/>
      <c r="B3" s="148"/>
      <c r="C3" s="137" t="s">
        <v>530</v>
      </c>
      <c r="D3" s="148"/>
      <c r="E3" s="148"/>
      <c r="F3" s="148"/>
      <c r="G3" s="148"/>
      <c r="H3" s="127"/>
      <c r="I3" s="127"/>
      <c r="J3" s="127"/>
      <c r="K3" s="127"/>
      <c r="L3" s="127"/>
      <c r="M3" s="127"/>
      <c r="N3" s="127"/>
      <c r="O3" s="127"/>
      <c r="P3" s="127"/>
      <c r="Q3" s="127"/>
      <c r="R3" s="127"/>
      <c r="S3" s="127"/>
      <c r="T3" s="127"/>
    </row>
    <row r="4" spans="1:20" ht="16.5" thickBot="1">
      <c r="A4" s="39"/>
      <c r="B4" s="39"/>
      <c r="C4" s="39"/>
      <c r="D4" s="39"/>
      <c r="E4" s="39"/>
      <c r="F4" s="39"/>
      <c r="G4" s="39"/>
      <c r="H4" s="39"/>
      <c r="I4" s="39"/>
      <c r="J4" s="39"/>
      <c r="K4" s="39"/>
      <c r="L4" s="39"/>
      <c r="M4" s="39"/>
      <c r="N4" s="39"/>
      <c r="O4" s="39"/>
      <c r="P4" s="39"/>
      <c r="Q4" s="39"/>
      <c r="R4" s="39"/>
      <c r="S4" s="149" t="s">
        <v>487</v>
      </c>
      <c r="T4" s="39"/>
    </row>
    <row r="5" spans="1:20"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0" s="92" customFormat="1" ht="27.75" customHeight="1" thickBot="1">
      <c r="A6" s="468" t="s">
        <v>720</v>
      </c>
      <c r="B6" s="469"/>
      <c r="C6" s="469"/>
      <c r="D6" s="469"/>
      <c r="E6" s="469"/>
      <c r="F6" s="469"/>
      <c r="G6" s="469"/>
      <c r="H6" s="469"/>
      <c r="I6" s="469"/>
      <c r="J6" s="469"/>
      <c r="K6" s="469"/>
      <c r="L6" s="469"/>
      <c r="M6" s="469"/>
      <c r="N6" s="469"/>
      <c r="O6" s="469"/>
      <c r="P6" s="469"/>
      <c r="Q6" s="469"/>
      <c r="R6" s="469"/>
      <c r="S6" s="469"/>
      <c r="T6" s="470"/>
    </row>
    <row r="7" spans="1:20" s="19" customFormat="1" ht="64.5" customHeight="1">
      <c r="A7" s="23">
        <v>1</v>
      </c>
      <c r="B7" s="24" t="s">
        <v>27</v>
      </c>
      <c r="C7" s="24">
        <v>33011001635</v>
      </c>
      <c r="D7" s="24">
        <v>4350</v>
      </c>
      <c r="E7" s="24">
        <v>5331</v>
      </c>
      <c r="F7" s="24">
        <v>11</v>
      </c>
      <c r="G7" s="25" t="s">
        <v>96</v>
      </c>
      <c r="H7" s="25" t="s">
        <v>97</v>
      </c>
      <c r="I7" s="25" t="s">
        <v>98</v>
      </c>
      <c r="J7" s="24" t="s">
        <v>17</v>
      </c>
      <c r="K7" s="25" t="s">
        <v>18</v>
      </c>
      <c r="L7" s="26">
        <f aca="true" t="shared" si="0" ref="L7:L15">O7</f>
        <v>100</v>
      </c>
      <c r="M7" s="27">
        <v>2017</v>
      </c>
      <c r="N7" s="26">
        <v>0</v>
      </c>
      <c r="O7" s="71">
        <v>100</v>
      </c>
      <c r="P7" s="71">
        <v>0</v>
      </c>
      <c r="Q7" s="71">
        <v>0</v>
      </c>
      <c r="R7" s="71">
        <v>100</v>
      </c>
      <c r="S7" s="71">
        <v>0</v>
      </c>
      <c r="T7" s="28"/>
    </row>
    <row r="8" spans="1:20" s="19" customFormat="1" ht="69" customHeight="1">
      <c r="A8" s="337">
        <v>2</v>
      </c>
      <c r="B8" s="108" t="s">
        <v>15</v>
      </c>
      <c r="C8" s="108">
        <v>33011001633</v>
      </c>
      <c r="D8" s="108">
        <v>4357</v>
      </c>
      <c r="E8" s="108">
        <v>5331</v>
      </c>
      <c r="F8" s="108">
        <v>11</v>
      </c>
      <c r="G8" s="109" t="s">
        <v>56</v>
      </c>
      <c r="H8" s="109" t="s">
        <v>614</v>
      </c>
      <c r="I8" s="109" t="s">
        <v>99</v>
      </c>
      <c r="J8" s="108" t="s">
        <v>17</v>
      </c>
      <c r="K8" s="109" t="s">
        <v>18</v>
      </c>
      <c r="L8" s="338">
        <f t="shared" si="0"/>
        <v>100</v>
      </c>
      <c r="M8" s="111">
        <v>2017</v>
      </c>
      <c r="N8" s="338">
        <v>0</v>
      </c>
      <c r="O8" s="339">
        <v>100</v>
      </c>
      <c r="P8" s="339">
        <v>0</v>
      </c>
      <c r="Q8" s="339">
        <v>0</v>
      </c>
      <c r="R8" s="339">
        <v>100</v>
      </c>
      <c r="S8" s="339">
        <v>0</v>
      </c>
      <c r="T8" s="112"/>
    </row>
    <row r="9" spans="1:20" s="19" customFormat="1" ht="86.25" customHeight="1">
      <c r="A9" s="337">
        <v>3</v>
      </c>
      <c r="B9" s="108" t="s">
        <v>27</v>
      </c>
      <c r="C9" s="108">
        <v>33011001638</v>
      </c>
      <c r="D9" s="108">
        <v>4350</v>
      </c>
      <c r="E9" s="108">
        <v>5331</v>
      </c>
      <c r="F9" s="108">
        <v>11</v>
      </c>
      <c r="G9" s="109" t="s">
        <v>61</v>
      </c>
      <c r="H9" s="109" t="s">
        <v>615</v>
      </c>
      <c r="I9" s="109" t="s">
        <v>110</v>
      </c>
      <c r="J9" s="108" t="s">
        <v>17</v>
      </c>
      <c r="K9" s="109" t="s">
        <v>18</v>
      </c>
      <c r="L9" s="338">
        <f t="shared" si="0"/>
        <v>100</v>
      </c>
      <c r="M9" s="111">
        <v>2017</v>
      </c>
      <c r="N9" s="338">
        <v>0</v>
      </c>
      <c r="O9" s="339">
        <v>100</v>
      </c>
      <c r="P9" s="339">
        <v>0</v>
      </c>
      <c r="Q9" s="339">
        <v>0</v>
      </c>
      <c r="R9" s="339">
        <v>100</v>
      </c>
      <c r="S9" s="339">
        <v>0</v>
      </c>
      <c r="T9" s="112"/>
    </row>
    <row r="10" spans="1:20" s="19" customFormat="1" ht="99" customHeight="1">
      <c r="A10" s="23">
        <v>4</v>
      </c>
      <c r="B10" s="24" t="s">
        <v>38</v>
      </c>
      <c r="C10" s="24">
        <v>33011001645</v>
      </c>
      <c r="D10" s="24">
        <v>4350</v>
      </c>
      <c r="E10" s="24">
        <v>5331</v>
      </c>
      <c r="F10" s="24">
        <v>11</v>
      </c>
      <c r="G10" s="25" t="s">
        <v>114</v>
      </c>
      <c r="H10" s="25" t="s">
        <v>115</v>
      </c>
      <c r="I10" s="25" t="s">
        <v>116</v>
      </c>
      <c r="J10" s="24" t="s">
        <v>17</v>
      </c>
      <c r="K10" s="25" t="s">
        <v>18</v>
      </c>
      <c r="L10" s="26">
        <f t="shared" si="0"/>
        <v>400</v>
      </c>
      <c r="M10" s="27">
        <v>2017</v>
      </c>
      <c r="N10" s="26">
        <v>0</v>
      </c>
      <c r="O10" s="71">
        <v>400</v>
      </c>
      <c r="P10" s="71">
        <v>0</v>
      </c>
      <c r="Q10" s="71">
        <v>0</v>
      </c>
      <c r="R10" s="71">
        <v>400</v>
      </c>
      <c r="S10" s="71">
        <v>0</v>
      </c>
      <c r="T10" s="28"/>
    </row>
    <row r="11" spans="1:20" s="19" customFormat="1" ht="69.75" customHeight="1">
      <c r="A11" s="337">
        <v>5</v>
      </c>
      <c r="B11" s="24" t="s">
        <v>20</v>
      </c>
      <c r="C11" s="24">
        <v>33011001661</v>
      </c>
      <c r="D11" s="24">
        <v>4357</v>
      </c>
      <c r="E11" s="24">
        <v>5331</v>
      </c>
      <c r="F11" s="24">
        <v>11</v>
      </c>
      <c r="G11" s="25" t="s">
        <v>119</v>
      </c>
      <c r="H11" s="25" t="s">
        <v>120</v>
      </c>
      <c r="I11" s="25" t="s">
        <v>121</v>
      </c>
      <c r="J11" s="24" t="s">
        <v>17</v>
      </c>
      <c r="K11" s="25" t="s">
        <v>18</v>
      </c>
      <c r="L11" s="26">
        <f t="shared" si="0"/>
        <v>100</v>
      </c>
      <c r="M11" s="27">
        <v>2017</v>
      </c>
      <c r="N11" s="26">
        <v>0</v>
      </c>
      <c r="O11" s="71">
        <v>100</v>
      </c>
      <c r="P11" s="71">
        <v>0</v>
      </c>
      <c r="Q11" s="71">
        <v>0</v>
      </c>
      <c r="R11" s="71">
        <v>100</v>
      </c>
      <c r="S11" s="71">
        <v>0</v>
      </c>
      <c r="T11" s="28"/>
    </row>
    <row r="12" spans="1:20" s="19" customFormat="1" ht="227.25" customHeight="1">
      <c r="A12" s="337">
        <v>6</v>
      </c>
      <c r="B12" s="24" t="s">
        <v>27</v>
      </c>
      <c r="C12" s="24">
        <v>33011001633</v>
      </c>
      <c r="D12" s="24">
        <v>4351</v>
      </c>
      <c r="E12" s="24">
        <v>5331</v>
      </c>
      <c r="F12" s="24">
        <v>11</v>
      </c>
      <c r="G12" s="25" t="s">
        <v>128</v>
      </c>
      <c r="H12" s="25" t="s">
        <v>133</v>
      </c>
      <c r="I12" s="25" t="s">
        <v>134</v>
      </c>
      <c r="J12" s="24" t="s">
        <v>17</v>
      </c>
      <c r="K12" s="25" t="s">
        <v>18</v>
      </c>
      <c r="L12" s="26">
        <f t="shared" si="0"/>
        <v>120</v>
      </c>
      <c r="M12" s="27">
        <v>2017</v>
      </c>
      <c r="N12" s="26">
        <v>0</v>
      </c>
      <c r="O12" s="71">
        <v>120</v>
      </c>
      <c r="P12" s="71">
        <v>0</v>
      </c>
      <c r="Q12" s="71">
        <v>0</v>
      </c>
      <c r="R12" s="71">
        <v>120</v>
      </c>
      <c r="S12" s="71">
        <v>0</v>
      </c>
      <c r="T12" s="28"/>
    </row>
    <row r="13" spans="1:20" s="19" customFormat="1" ht="45">
      <c r="A13" s="23">
        <v>7</v>
      </c>
      <c r="B13" s="24" t="s">
        <v>20</v>
      </c>
      <c r="C13" s="24">
        <v>33011001658</v>
      </c>
      <c r="D13" s="24">
        <v>4350</v>
      </c>
      <c r="E13" s="24">
        <v>5331</v>
      </c>
      <c r="F13" s="24">
        <v>11</v>
      </c>
      <c r="G13" s="25" t="s">
        <v>151</v>
      </c>
      <c r="H13" s="25" t="s">
        <v>152</v>
      </c>
      <c r="I13" s="25" t="s">
        <v>153</v>
      </c>
      <c r="J13" s="24" t="s">
        <v>17</v>
      </c>
      <c r="K13" s="25" t="s">
        <v>18</v>
      </c>
      <c r="L13" s="26">
        <f t="shared" si="0"/>
        <v>120</v>
      </c>
      <c r="M13" s="27">
        <v>2017</v>
      </c>
      <c r="N13" s="26">
        <v>0</v>
      </c>
      <c r="O13" s="71">
        <v>120</v>
      </c>
      <c r="P13" s="71">
        <v>0</v>
      </c>
      <c r="Q13" s="71">
        <v>0</v>
      </c>
      <c r="R13" s="71">
        <v>120</v>
      </c>
      <c r="S13" s="71">
        <v>0</v>
      </c>
      <c r="T13" s="28" t="s">
        <v>154</v>
      </c>
    </row>
    <row r="14" spans="1:20" s="19" customFormat="1" ht="78.75" customHeight="1">
      <c r="A14" s="337">
        <v>8</v>
      </c>
      <c r="B14" s="24" t="s">
        <v>27</v>
      </c>
      <c r="C14" s="24">
        <v>33011001642</v>
      </c>
      <c r="D14" s="24">
        <v>4357</v>
      </c>
      <c r="E14" s="24">
        <v>5331</v>
      </c>
      <c r="F14" s="24">
        <v>11</v>
      </c>
      <c r="G14" s="25" t="s">
        <v>168</v>
      </c>
      <c r="H14" s="25" t="s">
        <v>169</v>
      </c>
      <c r="I14" s="25" t="s">
        <v>170</v>
      </c>
      <c r="J14" s="24" t="s">
        <v>17</v>
      </c>
      <c r="K14" s="25" t="s">
        <v>18</v>
      </c>
      <c r="L14" s="26">
        <f t="shared" si="0"/>
        <v>200</v>
      </c>
      <c r="M14" s="27">
        <v>2017</v>
      </c>
      <c r="N14" s="26">
        <v>0</v>
      </c>
      <c r="O14" s="71">
        <v>200</v>
      </c>
      <c r="P14" s="71">
        <v>0</v>
      </c>
      <c r="Q14" s="71">
        <v>0</v>
      </c>
      <c r="R14" s="71">
        <v>200</v>
      </c>
      <c r="S14" s="71">
        <v>0</v>
      </c>
      <c r="T14" s="28"/>
    </row>
    <row r="15" spans="1:20" s="19" customFormat="1" ht="37.5" customHeight="1">
      <c r="A15" s="337">
        <v>9</v>
      </c>
      <c r="B15" s="24" t="s">
        <v>20</v>
      </c>
      <c r="C15" s="24">
        <v>33011001657</v>
      </c>
      <c r="D15" s="24">
        <v>4357</v>
      </c>
      <c r="E15" s="24">
        <v>5331</v>
      </c>
      <c r="F15" s="24">
        <v>11</v>
      </c>
      <c r="G15" s="25" t="s">
        <v>171</v>
      </c>
      <c r="H15" s="25" t="s">
        <v>172</v>
      </c>
      <c r="I15" s="25" t="s">
        <v>173</v>
      </c>
      <c r="J15" s="24" t="s">
        <v>17</v>
      </c>
      <c r="K15" s="25" t="s">
        <v>18</v>
      </c>
      <c r="L15" s="26">
        <f t="shared" si="0"/>
        <v>200</v>
      </c>
      <c r="M15" s="27">
        <v>2017</v>
      </c>
      <c r="N15" s="26">
        <v>0</v>
      </c>
      <c r="O15" s="71">
        <v>200</v>
      </c>
      <c r="P15" s="71">
        <v>0</v>
      </c>
      <c r="Q15" s="71">
        <v>0</v>
      </c>
      <c r="R15" s="71">
        <v>200</v>
      </c>
      <c r="S15" s="71">
        <v>0</v>
      </c>
      <c r="T15" s="28" t="s">
        <v>174</v>
      </c>
    </row>
    <row r="16" spans="1:20" s="19" customFormat="1" ht="45">
      <c r="A16" s="23">
        <v>10</v>
      </c>
      <c r="B16" s="277" t="s">
        <v>27</v>
      </c>
      <c r="C16" s="280">
        <v>1638</v>
      </c>
      <c r="D16" s="277"/>
      <c r="E16" s="277"/>
      <c r="F16" s="277"/>
      <c r="G16" s="278" t="s">
        <v>61</v>
      </c>
      <c r="H16" s="278" t="s">
        <v>560</v>
      </c>
      <c r="I16" s="278" t="s">
        <v>561</v>
      </c>
      <c r="J16" s="277" t="s">
        <v>17</v>
      </c>
      <c r="K16" s="278" t="s">
        <v>18</v>
      </c>
      <c r="L16" s="278">
        <v>210</v>
      </c>
      <c r="M16" s="278">
        <v>2017</v>
      </c>
      <c r="N16" s="278">
        <v>0</v>
      </c>
      <c r="O16" s="278">
        <v>210</v>
      </c>
      <c r="P16" s="278">
        <v>0</v>
      </c>
      <c r="Q16" s="278">
        <v>0</v>
      </c>
      <c r="R16" s="278">
        <v>210</v>
      </c>
      <c r="S16" s="278">
        <v>0</v>
      </c>
      <c r="T16" s="278"/>
    </row>
    <row r="17" spans="1:20" s="262" customFormat="1" ht="174.75" customHeight="1">
      <c r="A17" s="337">
        <v>11</v>
      </c>
      <c r="B17" s="302" t="s">
        <v>38</v>
      </c>
      <c r="C17" s="302">
        <v>1646</v>
      </c>
      <c r="D17" s="302"/>
      <c r="E17" s="302"/>
      <c r="F17" s="302">
        <v>11</v>
      </c>
      <c r="G17" s="275" t="s">
        <v>616</v>
      </c>
      <c r="H17" s="275" t="s">
        <v>617</v>
      </c>
      <c r="I17" s="275" t="s">
        <v>618</v>
      </c>
      <c r="J17" s="302" t="s">
        <v>26</v>
      </c>
      <c r="K17" s="275" t="s">
        <v>18</v>
      </c>
      <c r="L17" s="328">
        <v>150</v>
      </c>
      <c r="M17" s="327">
        <v>2017</v>
      </c>
      <c r="N17" s="328">
        <v>0</v>
      </c>
      <c r="O17" s="336">
        <v>150</v>
      </c>
      <c r="P17" s="336">
        <v>0</v>
      </c>
      <c r="Q17" s="336">
        <v>0</v>
      </c>
      <c r="R17" s="336">
        <v>150</v>
      </c>
      <c r="S17" s="336">
        <v>0</v>
      </c>
      <c r="T17" s="329"/>
    </row>
    <row r="18" spans="1:20" s="19" customFormat="1" ht="56.25" customHeight="1">
      <c r="A18" s="337">
        <v>12</v>
      </c>
      <c r="B18" s="24" t="s">
        <v>20</v>
      </c>
      <c r="C18" s="24">
        <v>33011001661</v>
      </c>
      <c r="D18" s="24">
        <v>4357</v>
      </c>
      <c r="E18" s="24">
        <v>5331</v>
      </c>
      <c r="F18" s="24">
        <v>11</v>
      </c>
      <c r="G18" s="25" t="s">
        <v>119</v>
      </c>
      <c r="H18" s="25" t="s">
        <v>124</v>
      </c>
      <c r="I18" s="25" t="s">
        <v>125</v>
      </c>
      <c r="J18" s="24" t="s">
        <v>17</v>
      </c>
      <c r="K18" s="25" t="s">
        <v>18</v>
      </c>
      <c r="L18" s="26">
        <f>O18</f>
        <v>100</v>
      </c>
      <c r="M18" s="27">
        <v>2017</v>
      </c>
      <c r="N18" s="26">
        <v>0</v>
      </c>
      <c r="O18" s="71">
        <v>100</v>
      </c>
      <c r="P18" s="71">
        <v>0</v>
      </c>
      <c r="Q18" s="71">
        <v>0</v>
      </c>
      <c r="R18" s="71">
        <v>100</v>
      </c>
      <c r="S18" s="71">
        <v>0</v>
      </c>
      <c r="T18" s="28"/>
    </row>
    <row r="19" spans="1:20" s="19" customFormat="1" ht="86.25" customHeight="1">
      <c r="A19" s="23">
        <v>13</v>
      </c>
      <c r="B19" s="24" t="s">
        <v>38</v>
      </c>
      <c r="C19" s="24">
        <v>33011001645</v>
      </c>
      <c r="D19" s="24">
        <v>4350</v>
      </c>
      <c r="E19" s="24">
        <v>5331</v>
      </c>
      <c r="F19" s="24">
        <v>11</v>
      </c>
      <c r="G19" s="25" t="s">
        <v>114</v>
      </c>
      <c r="H19" s="25" t="s">
        <v>126</v>
      </c>
      <c r="I19" s="25" t="s">
        <v>127</v>
      </c>
      <c r="J19" s="24" t="s">
        <v>17</v>
      </c>
      <c r="K19" s="25" t="s">
        <v>18</v>
      </c>
      <c r="L19" s="26">
        <f>O19</f>
        <v>250</v>
      </c>
      <c r="M19" s="27">
        <v>2017</v>
      </c>
      <c r="N19" s="26">
        <v>0</v>
      </c>
      <c r="O19" s="71">
        <v>250</v>
      </c>
      <c r="P19" s="71">
        <v>0</v>
      </c>
      <c r="Q19" s="71">
        <v>0</v>
      </c>
      <c r="R19" s="71">
        <v>250</v>
      </c>
      <c r="S19" s="71">
        <v>0</v>
      </c>
      <c r="T19" s="28"/>
    </row>
    <row r="20" spans="1:20" s="19" customFormat="1" ht="45" customHeight="1">
      <c r="A20" s="337">
        <v>14</v>
      </c>
      <c r="B20" s="24" t="s">
        <v>38</v>
      </c>
      <c r="C20" s="24">
        <v>33011001647</v>
      </c>
      <c r="D20" s="24">
        <v>4357</v>
      </c>
      <c r="E20" s="24">
        <v>5331</v>
      </c>
      <c r="F20" s="24">
        <v>11</v>
      </c>
      <c r="G20" s="25" t="s">
        <v>141</v>
      </c>
      <c r="H20" s="25" t="s">
        <v>142</v>
      </c>
      <c r="I20" s="25" t="s">
        <v>143</v>
      </c>
      <c r="J20" s="24" t="s">
        <v>17</v>
      </c>
      <c r="K20" s="25" t="s">
        <v>40</v>
      </c>
      <c r="L20" s="26">
        <f>O20</f>
        <v>167</v>
      </c>
      <c r="M20" s="27">
        <v>2017</v>
      </c>
      <c r="N20" s="26">
        <v>0</v>
      </c>
      <c r="O20" s="71">
        <v>167</v>
      </c>
      <c r="P20" s="71">
        <v>0</v>
      </c>
      <c r="Q20" s="71">
        <v>0</v>
      </c>
      <c r="R20" s="71">
        <v>167</v>
      </c>
      <c r="S20" s="71">
        <v>0</v>
      </c>
      <c r="T20" s="28" t="s">
        <v>144</v>
      </c>
    </row>
    <row r="21" spans="1:20" s="19" customFormat="1" ht="39" customHeight="1">
      <c r="A21" s="337">
        <v>15</v>
      </c>
      <c r="B21" s="277" t="s">
        <v>38</v>
      </c>
      <c r="C21" s="280">
        <v>1647</v>
      </c>
      <c r="D21" s="277"/>
      <c r="E21" s="277"/>
      <c r="F21" s="277"/>
      <c r="G21" s="278" t="s">
        <v>141</v>
      </c>
      <c r="H21" s="278" t="s">
        <v>572</v>
      </c>
      <c r="I21" s="278" t="s">
        <v>573</v>
      </c>
      <c r="J21" s="277" t="s">
        <v>17</v>
      </c>
      <c r="K21" s="278" t="s">
        <v>40</v>
      </c>
      <c r="L21" s="278">
        <v>167</v>
      </c>
      <c r="M21" s="278">
        <v>2017</v>
      </c>
      <c r="N21" s="278">
        <v>0</v>
      </c>
      <c r="O21" s="278">
        <v>167</v>
      </c>
      <c r="P21" s="278">
        <v>0</v>
      </c>
      <c r="Q21" s="278">
        <v>0</v>
      </c>
      <c r="R21" s="278">
        <v>167</v>
      </c>
      <c r="S21" s="278">
        <v>0</v>
      </c>
      <c r="T21" s="278"/>
    </row>
    <row r="22" spans="1:20" s="19" customFormat="1" ht="30">
      <c r="A22" s="23">
        <v>16</v>
      </c>
      <c r="B22" s="24" t="s">
        <v>38</v>
      </c>
      <c r="C22" s="24">
        <v>33011001650</v>
      </c>
      <c r="D22" s="24">
        <v>4357</v>
      </c>
      <c r="E22" s="24">
        <v>5331</v>
      </c>
      <c r="F22" s="24">
        <v>11</v>
      </c>
      <c r="G22" s="25" t="s">
        <v>180</v>
      </c>
      <c r="H22" s="25" t="s">
        <v>181</v>
      </c>
      <c r="I22" s="25" t="s">
        <v>182</v>
      </c>
      <c r="J22" s="24" t="s">
        <v>17</v>
      </c>
      <c r="K22" s="25" t="s">
        <v>18</v>
      </c>
      <c r="L22" s="26">
        <f>O22</f>
        <v>100</v>
      </c>
      <c r="M22" s="27">
        <v>2017</v>
      </c>
      <c r="N22" s="26">
        <v>0</v>
      </c>
      <c r="O22" s="71">
        <v>100</v>
      </c>
      <c r="P22" s="71">
        <v>0</v>
      </c>
      <c r="Q22" s="71">
        <v>0</v>
      </c>
      <c r="R22" s="71">
        <v>100</v>
      </c>
      <c r="S22" s="71">
        <v>0</v>
      </c>
      <c r="T22" s="28" t="s">
        <v>183</v>
      </c>
    </row>
    <row r="23" spans="1:20" s="19" customFormat="1" ht="48.75" customHeight="1">
      <c r="A23" s="337">
        <v>17</v>
      </c>
      <c r="B23" s="24" t="s">
        <v>20</v>
      </c>
      <c r="C23" s="24">
        <v>33011001657</v>
      </c>
      <c r="D23" s="24">
        <v>4357</v>
      </c>
      <c r="E23" s="24">
        <v>5331</v>
      </c>
      <c r="F23" s="24">
        <v>11</v>
      </c>
      <c r="G23" s="25" t="s">
        <v>171</v>
      </c>
      <c r="H23" s="25" t="s">
        <v>175</v>
      </c>
      <c r="I23" s="25" t="s">
        <v>176</v>
      </c>
      <c r="J23" s="24" t="s">
        <v>17</v>
      </c>
      <c r="K23" s="25" t="s">
        <v>18</v>
      </c>
      <c r="L23" s="26">
        <f>O23</f>
        <v>200</v>
      </c>
      <c r="M23" s="27">
        <v>2017</v>
      </c>
      <c r="N23" s="26">
        <v>0</v>
      </c>
      <c r="O23" s="71">
        <v>200</v>
      </c>
      <c r="P23" s="71">
        <v>0</v>
      </c>
      <c r="Q23" s="71">
        <v>0</v>
      </c>
      <c r="R23" s="71">
        <v>200</v>
      </c>
      <c r="S23" s="71">
        <v>0</v>
      </c>
      <c r="T23" s="28" t="s">
        <v>177</v>
      </c>
    </row>
    <row r="24" spans="1:20" s="262" customFormat="1" ht="50.25" customHeight="1">
      <c r="A24" s="337">
        <v>18</v>
      </c>
      <c r="B24" s="302" t="s">
        <v>20</v>
      </c>
      <c r="C24" s="302">
        <v>1663</v>
      </c>
      <c r="D24" s="302"/>
      <c r="E24" s="302"/>
      <c r="F24" s="302">
        <v>11</v>
      </c>
      <c r="G24" s="275" t="s">
        <v>80</v>
      </c>
      <c r="H24" s="275" t="s">
        <v>619</v>
      </c>
      <c r="I24" s="275" t="s">
        <v>620</v>
      </c>
      <c r="J24" s="302" t="s">
        <v>17</v>
      </c>
      <c r="K24" s="275" t="s">
        <v>18</v>
      </c>
      <c r="L24" s="328">
        <v>250</v>
      </c>
      <c r="M24" s="327">
        <v>2017</v>
      </c>
      <c r="N24" s="328">
        <v>0</v>
      </c>
      <c r="O24" s="336">
        <v>250</v>
      </c>
      <c r="P24" s="336">
        <v>0</v>
      </c>
      <c r="Q24" s="336">
        <v>0</v>
      </c>
      <c r="R24" s="336">
        <v>250</v>
      </c>
      <c r="S24" s="336">
        <v>0</v>
      </c>
      <c r="T24" s="329"/>
    </row>
    <row r="25" spans="1:20" s="19" customFormat="1" ht="92.25" customHeight="1">
      <c r="A25" s="23">
        <v>19</v>
      </c>
      <c r="B25" s="24" t="s">
        <v>20</v>
      </c>
      <c r="C25" s="24">
        <v>66011001659</v>
      </c>
      <c r="D25" s="24">
        <v>4350</v>
      </c>
      <c r="E25" s="24">
        <v>6351</v>
      </c>
      <c r="F25" s="24">
        <v>11</v>
      </c>
      <c r="G25" s="25" t="s">
        <v>93</v>
      </c>
      <c r="H25" s="25" t="s">
        <v>94</v>
      </c>
      <c r="I25" s="25" t="s">
        <v>95</v>
      </c>
      <c r="J25" s="24" t="s">
        <v>26</v>
      </c>
      <c r="K25" s="25" t="s">
        <v>18</v>
      </c>
      <c r="L25" s="26">
        <f aca="true" t="shared" si="1" ref="L25:L43">O25</f>
        <v>500</v>
      </c>
      <c r="M25" s="27">
        <v>2017</v>
      </c>
      <c r="N25" s="26">
        <v>0</v>
      </c>
      <c r="O25" s="71">
        <v>500</v>
      </c>
      <c r="P25" s="71">
        <v>0</v>
      </c>
      <c r="Q25" s="71">
        <v>0</v>
      </c>
      <c r="R25" s="71">
        <v>500</v>
      </c>
      <c r="S25" s="71">
        <v>0</v>
      </c>
      <c r="T25" s="28"/>
    </row>
    <row r="26" spans="1:20" s="19" customFormat="1" ht="42.75" customHeight="1">
      <c r="A26" s="337">
        <v>20</v>
      </c>
      <c r="B26" s="24" t="s">
        <v>15</v>
      </c>
      <c r="C26" s="24">
        <v>33011001633</v>
      </c>
      <c r="D26" s="24">
        <v>4357</v>
      </c>
      <c r="E26" s="24">
        <v>5331</v>
      </c>
      <c r="F26" s="24">
        <v>11</v>
      </c>
      <c r="G26" s="25" t="s">
        <v>56</v>
      </c>
      <c r="H26" s="25" t="s">
        <v>100</v>
      </c>
      <c r="I26" s="25" t="s">
        <v>101</v>
      </c>
      <c r="J26" s="24" t="s">
        <v>17</v>
      </c>
      <c r="K26" s="25" t="s">
        <v>18</v>
      </c>
      <c r="L26" s="26">
        <f t="shared" si="1"/>
        <v>450</v>
      </c>
      <c r="M26" s="27">
        <v>2017</v>
      </c>
      <c r="N26" s="26">
        <v>0</v>
      </c>
      <c r="O26" s="71">
        <v>450</v>
      </c>
      <c r="P26" s="71">
        <v>0</v>
      </c>
      <c r="Q26" s="71">
        <v>0</v>
      </c>
      <c r="R26" s="71">
        <v>450</v>
      </c>
      <c r="S26" s="71">
        <v>0</v>
      </c>
      <c r="T26" s="28"/>
    </row>
    <row r="27" spans="1:20" s="19" customFormat="1" ht="155.25" customHeight="1">
      <c r="A27" s="337">
        <v>21</v>
      </c>
      <c r="B27" s="24" t="s">
        <v>15</v>
      </c>
      <c r="C27" s="24">
        <v>66011001653</v>
      </c>
      <c r="D27" s="24">
        <v>4350</v>
      </c>
      <c r="E27" s="24">
        <v>6351</v>
      </c>
      <c r="F27" s="24">
        <v>11</v>
      </c>
      <c r="G27" s="25" t="s">
        <v>155</v>
      </c>
      <c r="H27" s="25" t="s">
        <v>159</v>
      </c>
      <c r="I27" s="25" t="s">
        <v>160</v>
      </c>
      <c r="J27" s="24" t="s">
        <v>26</v>
      </c>
      <c r="K27" s="25" t="s">
        <v>18</v>
      </c>
      <c r="L27" s="26">
        <f t="shared" si="1"/>
        <v>250</v>
      </c>
      <c r="M27" s="27">
        <v>2017</v>
      </c>
      <c r="N27" s="26">
        <v>0</v>
      </c>
      <c r="O27" s="71">
        <v>250</v>
      </c>
      <c r="P27" s="71">
        <v>0</v>
      </c>
      <c r="Q27" s="71">
        <v>0</v>
      </c>
      <c r="R27" s="71">
        <v>250</v>
      </c>
      <c r="S27" s="71">
        <v>0</v>
      </c>
      <c r="T27" s="28" t="s">
        <v>161</v>
      </c>
    </row>
    <row r="28" spans="1:20" s="19" customFormat="1" ht="36" customHeight="1">
      <c r="A28" s="23">
        <v>22</v>
      </c>
      <c r="B28" s="24" t="s">
        <v>20</v>
      </c>
      <c r="C28" s="24">
        <v>33011001663</v>
      </c>
      <c r="D28" s="24">
        <v>4357</v>
      </c>
      <c r="E28" s="24">
        <v>5331</v>
      </c>
      <c r="F28" s="24">
        <v>11</v>
      </c>
      <c r="G28" s="25" t="s">
        <v>80</v>
      </c>
      <c r="H28" s="25" t="s">
        <v>162</v>
      </c>
      <c r="I28" s="25" t="s">
        <v>163</v>
      </c>
      <c r="J28" s="24" t="s">
        <v>17</v>
      </c>
      <c r="K28" s="25" t="s">
        <v>18</v>
      </c>
      <c r="L28" s="26">
        <f t="shared" si="1"/>
        <v>100</v>
      </c>
      <c r="M28" s="27">
        <v>2017</v>
      </c>
      <c r="N28" s="26">
        <v>0</v>
      </c>
      <c r="O28" s="71">
        <v>100</v>
      </c>
      <c r="P28" s="71">
        <v>0</v>
      </c>
      <c r="Q28" s="71">
        <v>0</v>
      </c>
      <c r="R28" s="71">
        <v>100</v>
      </c>
      <c r="S28" s="71">
        <v>0</v>
      </c>
      <c r="T28" s="28"/>
    </row>
    <row r="29" spans="1:20" s="19" customFormat="1" ht="75">
      <c r="A29" s="337">
        <v>23</v>
      </c>
      <c r="B29" s="24" t="s">
        <v>15</v>
      </c>
      <c r="C29" s="24">
        <v>66011001653</v>
      </c>
      <c r="D29" s="24">
        <v>4350</v>
      </c>
      <c r="E29" s="24">
        <v>6351</v>
      </c>
      <c r="F29" s="24">
        <v>11</v>
      </c>
      <c r="G29" s="25" t="s">
        <v>155</v>
      </c>
      <c r="H29" s="25" t="s">
        <v>156</v>
      </c>
      <c r="I29" s="25" t="s">
        <v>157</v>
      </c>
      <c r="J29" s="24" t="s">
        <v>26</v>
      </c>
      <c r="K29" s="25" t="s">
        <v>18</v>
      </c>
      <c r="L29" s="26">
        <f t="shared" si="1"/>
        <v>60</v>
      </c>
      <c r="M29" s="27">
        <v>2017</v>
      </c>
      <c r="N29" s="26">
        <v>0</v>
      </c>
      <c r="O29" s="71">
        <v>60</v>
      </c>
      <c r="P29" s="71">
        <v>0</v>
      </c>
      <c r="Q29" s="71">
        <v>0</v>
      </c>
      <c r="R29" s="71">
        <v>60</v>
      </c>
      <c r="S29" s="71">
        <v>0</v>
      </c>
      <c r="T29" s="28" t="s">
        <v>158</v>
      </c>
    </row>
    <row r="30" spans="1:20" s="19" customFormat="1" ht="60">
      <c r="A30" s="337">
        <v>24</v>
      </c>
      <c r="B30" s="24" t="s">
        <v>20</v>
      </c>
      <c r="C30" s="24">
        <v>66011001663</v>
      </c>
      <c r="D30" s="24">
        <v>4357</v>
      </c>
      <c r="E30" s="24">
        <v>6351</v>
      </c>
      <c r="F30" s="24">
        <v>11</v>
      </c>
      <c r="G30" s="25" t="s">
        <v>80</v>
      </c>
      <c r="H30" s="25" t="s">
        <v>81</v>
      </c>
      <c r="I30" s="25" t="s">
        <v>82</v>
      </c>
      <c r="J30" s="24" t="s">
        <v>26</v>
      </c>
      <c r="K30" s="25" t="s">
        <v>18</v>
      </c>
      <c r="L30" s="26">
        <f t="shared" si="1"/>
        <v>300</v>
      </c>
      <c r="M30" s="27">
        <v>2017</v>
      </c>
      <c r="N30" s="26">
        <v>0</v>
      </c>
      <c r="O30" s="71">
        <v>300</v>
      </c>
      <c r="P30" s="71">
        <v>0</v>
      </c>
      <c r="Q30" s="71">
        <v>0</v>
      </c>
      <c r="R30" s="71">
        <v>300</v>
      </c>
      <c r="S30" s="71">
        <v>0</v>
      </c>
      <c r="T30" s="28"/>
    </row>
    <row r="31" spans="1:20" s="19" customFormat="1" ht="30">
      <c r="A31" s="23">
        <v>25</v>
      </c>
      <c r="B31" s="24" t="s">
        <v>27</v>
      </c>
      <c r="C31" s="24">
        <v>33011001641</v>
      </c>
      <c r="D31" s="24">
        <v>4357</v>
      </c>
      <c r="E31" s="24">
        <v>5331</v>
      </c>
      <c r="F31" s="24">
        <v>11</v>
      </c>
      <c r="G31" s="25" t="s">
        <v>83</v>
      </c>
      <c r="H31" s="25" t="s">
        <v>88</v>
      </c>
      <c r="I31" s="25" t="s">
        <v>89</v>
      </c>
      <c r="J31" s="24" t="s">
        <v>17</v>
      </c>
      <c r="K31" s="25" t="s">
        <v>18</v>
      </c>
      <c r="L31" s="26">
        <f t="shared" si="1"/>
        <v>180</v>
      </c>
      <c r="M31" s="27">
        <v>2017</v>
      </c>
      <c r="N31" s="26">
        <v>0</v>
      </c>
      <c r="O31" s="71">
        <v>180</v>
      </c>
      <c r="P31" s="71">
        <v>0</v>
      </c>
      <c r="Q31" s="71">
        <v>0</v>
      </c>
      <c r="R31" s="71">
        <v>180</v>
      </c>
      <c r="S31" s="71">
        <v>0</v>
      </c>
      <c r="T31" s="28"/>
    </row>
    <row r="32" spans="1:20" s="19" customFormat="1" ht="45">
      <c r="A32" s="337">
        <v>26</v>
      </c>
      <c r="B32" s="24" t="s">
        <v>27</v>
      </c>
      <c r="C32" s="24">
        <v>33011001641</v>
      </c>
      <c r="D32" s="24">
        <v>4357</v>
      </c>
      <c r="E32" s="24">
        <v>5331</v>
      </c>
      <c r="F32" s="24">
        <v>11</v>
      </c>
      <c r="G32" s="25" t="s">
        <v>83</v>
      </c>
      <c r="H32" s="25" t="s">
        <v>86</v>
      </c>
      <c r="I32" s="25" t="s">
        <v>87</v>
      </c>
      <c r="J32" s="24" t="s">
        <v>17</v>
      </c>
      <c r="K32" s="25" t="s">
        <v>18</v>
      </c>
      <c r="L32" s="26">
        <f t="shared" si="1"/>
        <v>180</v>
      </c>
      <c r="M32" s="27">
        <v>2017</v>
      </c>
      <c r="N32" s="26">
        <v>0</v>
      </c>
      <c r="O32" s="71">
        <v>180</v>
      </c>
      <c r="P32" s="71">
        <v>0</v>
      </c>
      <c r="Q32" s="71">
        <v>0</v>
      </c>
      <c r="R32" s="71">
        <v>180</v>
      </c>
      <c r="S32" s="71">
        <v>0</v>
      </c>
      <c r="T32" s="28"/>
    </row>
    <row r="33" spans="1:20" s="19" customFormat="1" ht="45">
      <c r="A33" s="337">
        <v>27</v>
      </c>
      <c r="B33" s="24" t="s">
        <v>27</v>
      </c>
      <c r="C33" s="24">
        <v>33011001638</v>
      </c>
      <c r="D33" s="24">
        <v>4350</v>
      </c>
      <c r="E33" s="24">
        <v>5331</v>
      </c>
      <c r="F33" s="24">
        <v>11</v>
      </c>
      <c r="G33" s="25" t="s">
        <v>61</v>
      </c>
      <c r="H33" s="25" t="s">
        <v>102</v>
      </c>
      <c r="I33" s="25" t="s">
        <v>103</v>
      </c>
      <c r="J33" s="24" t="s">
        <v>17</v>
      </c>
      <c r="K33" s="25" t="s">
        <v>18</v>
      </c>
      <c r="L33" s="26">
        <f t="shared" si="1"/>
        <v>200</v>
      </c>
      <c r="M33" s="27">
        <v>2017</v>
      </c>
      <c r="N33" s="26">
        <v>0</v>
      </c>
      <c r="O33" s="71">
        <v>200</v>
      </c>
      <c r="P33" s="71">
        <v>0</v>
      </c>
      <c r="Q33" s="71">
        <v>0</v>
      </c>
      <c r="R33" s="71">
        <v>200</v>
      </c>
      <c r="S33" s="71">
        <v>0</v>
      </c>
      <c r="T33" s="28"/>
    </row>
    <row r="34" spans="1:20" s="19" customFormat="1" ht="45">
      <c r="A34" s="23">
        <v>28</v>
      </c>
      <c r="B34" s="24" t="s">
        <v>27</v>
      </c>
      <c r="C34" s="24">
        <v>33011001638</v>
      </c>
      <c r="D34" s="24">
        <v>4350</v>
      </c>
      <c r="E34" s="24">
        <v>5331</v>
      </c>
      <c r="F34" s="24">
        <v>11</v>
      </c>
      <c r="G34" s="25" t="s">
        <v>61</v>
      </c>
      <c r="H34" s="25" t="s">
        <v>106</v>
      </c>
      <c r="I34" s="25" t="s">
        <v>107</v>
      </c>
      <c r="J34" s="24" t="s">
        <v>17</v>
      </c>
      <c r="K34" s="25" t="s">
        <v>18</v>
      </c>
      <c r="L34" s="26">
        <f t="shared" si="1"/>
        <v>100</v>
      </c>
      <c r="M34" s="27">
        <v>2017</v>
      </c>
      <c r="N34" s="26">
        <v>0</v>
      </c>
      <c r="O34" s="71">
        <v>100</v>
      </c>
      <c r="P34" s="71">
        <v>0</v>
      </c>
      <c r="Q34" s="71">
        <v>0</v>
      </c>
      <c r="R34" s="71">
        <v>100</v>
      </c>
      <c r="S34" s="71">
        <v>0</v>
      </c>
      <c r="T34" s="28"/>
    </row>
    <row r="35" spans="1:20" s="19" customFormat="1" ht="106.5" customHeight="1">
      <c r="A35" s="337">
        <v>29</v>
      </c>
      <c r="B35" s="24" t="s">
        <v>72</v>
      </c>
      <c r="C35" s="24">
        <v>66011001656</v>
      </c>
      <c r="D35" s="24">
        <v>4350</v>
      </c>
      <c r="E35" s="24">
        <v>6351</v>
      </c>
      <c r="F35" s="24">
        <v>11</v>
      </c>
      <c r="G35" s="25" t="s">
        <v>73</v>
      </c>
      <c r="H35" s="25" t="s">
        <v>486</v>
      </c>
      <c r="I35" s="25" t="s">
        <v>113</v>
      </c>
      <c r="J35" s="24" t="s">
        <v>26</v>
      </c>
      <c r="K35" s="25" t="s">
        <v>18</v>
      </c>
      <c r="L35" s="26">
        <f t="shared" si="1"/>
        <v>365</v>
      </c>
      <c r="M35" s="27">
        <v>2017</v>
      </c>
      <c r="N35" s="26">
        <v>0</v>
      </c>
      <c r="O35" s="71">
        <v>365</v>
      </c>
      <c r="P35" s="71">
        <v>0</v>
      </c>
      <c r="Q35" s="71">
        <v>0</v>
      </c>
      <c r="R35" s="71">
        <v>365</v>
      </c>
      <c r="S35" s="71">
        <v>0</v>
      </c>
      <c r="T35" s="28"/>
    </row>
    <row r="36" spans="1:20" s="19" customFormat="1" ht="91.5" customHeight="1">
      <c r="A36" s="337">
        <v>30</v>
      </c>
      <c r="B36" s="24" t="s">
        <v>27</v>
      </c>
      <c r="C36" s="24">
        <v>66011001640</v>
      </c>
      <c r="D36" s="24">
        <v>4357</v>
      </c>
      <c r="E36" s="24">
        <v>6351</v>
      </c>
      <c r="F36" s="24">
        <v>11</v>
      </c>
      <c r="G36" s="25" t="s">
        <v>64</v>
      </c>
      <c r="H36" s="25" t="s">
        <v>65</v>
      </c>
      <c r="I36" s="25" t="s">
        <v>66</v>
      </c>
      <c r="J36" s="24" t="s">
        <v>26</v>
      </c>
      <c r="K36" s="25" t="s">
        <v>18</v>
      </c>
      <c r="L36" s="26">
        <f t="shared" si="1"/>
        <v>100</v>
      </c>
      <c r="M36" s="27">
        <v>2017</v>
      </c>
      <c r="N36" s="26">
        <v>0</v>
      </c>
      <c r="O36" s="71">
        <v>100</v>
      </c>
      <c r="P36" s="71">
        <v>0</v>
      </c>
      <c r="Q36" s="71">
        <v>0</v>
      </c>
      <c r="R36" s="71">
        <v>100</v>
      </c>
      <c r="S36" s="71">
        <v>0</v>
      </c>
      <c r="T36" s="28"/>
    </row>
    <row r="37" spans="1:20" s="19" customFormat="1" ht="56.25" customHeight="1">
      <c r="A37" s="23">
        <v>31</v>
      </c>
      <c r="B37" s="24" t="s">
        <v>27</v>
      </c>
      <c r="C37" s="24">
        <v>66011001644</v>
      </c>
      <c r="D37" s="24">
        <v>4324</v>
      </c>
      <c r="E37" s="24">
        <v>6351</v>
      </c>
      <c r="F37" s="24">
        <v>11</v>
      </c>
      <c r="G37" s="25" t="s">
        <v>67</v>
      </c>
      <c r="H37" s="25" t="s">
        <v>70</v>
      </c>
      <c r="I37" s="25" t="s">
        <v>71</v>
      </c>
      <c r="J37" s="24" t="s">
        <v>26</v>
      </c>
      <c r="K37" s="25" t="s">
        <v>18</v>
      </c>
      <c r="L37" s="26">
        <f t="shared" si="1"/>
        <v>150</v>
      </c>
      <c r="M37" s="27">
        <v>2017</v>
      </c>
      <c r="N37" s="26">
        <v>0</v>
      </c>
      <c r="O37" s="71">
        <v>150</v>
      </c>
      <c r="P37" s="71">
        <v>0</v>
      </c>
      <c r="Q37" s="71">
        <v>0</v>
      </c>
      <c r="R37" s="71">
        <v>150</v>
      </c>
      <c r="S37" s="71">
        <v>0</v>
      </c>
      <c r="T37" s="28"/>
    </row>
    <row r="38" spans="1:20" s="19" customFormat="1" ht="45">
      <c r="A38" s="337">
        <v>32</v>
      </c>
      <c r="B38" s="24" t="s">
        <v>27</v>
      </c>
      <c r="C38" s="24">
        <v>66011001644</v>
      </c>
      <c r="D38" s="24">
        <v>4324</v>
      </c>
      <c r="E38" s="24">
        <v>6351</v>
      </c>
      <c r="F38" s="24">
        <v>11</v>
      </c>
      <c r="G38" s="25" t="s">
        <v>67</v>
      </c>
      <c r="H38" s="25" t="s">
        <v>68</v>
      </c>
      <c r="I38" s="25" t="s">
        <v>69</v>
      </c>
      <c r="J38" s="24" t="s">
        <v>26</v>
      </c>
      <c r="K38" s="25" t="s">
        <v>18</v>
      </c>
      <c r="L38" s="26">
        <f t="shared" si="1"/>
        <v>320</v>
      </c>
      <c r="M38" s="27">
        <v>2017</v>
      </c>
      <c r="N38" s="26">
        <v>0</v>
      </c>
      <c r="O38" s="71">
        <v>320</v>
      </c>
      <c r="P38" s="71">
        <v>0</v>
      </c>
      <c r="Q38" s="71">
        <v>0</v>
      </c>
      <c r="R38" s="71">
        <v>320</v>
      </c>
      <c r="S38" s="71">
        <v>0</v>
      </c>
      <c r="T38" s="28"/>
    </row>
    <row r="39" spans="1:20" s="19" customFormat="1" ht="75">
      <c r="A39" s="337">
        <v>33</v>
      </c>
      <c r="B39" s="24" t="s">
        <v>72</v>
      </c>
      <c r="C39" s="24">
        <v>33011001656</v>
      </c>
      <c r="D39" s="24">
        <v>4350</v>
      </c>
      <c r="E39" s="24">
        <v>5331</v>
      </c>
      <c r="F39" s="24">
        <v>11</v>
      </c>
      <c r="G39" s="25" t="s">
        <v>73</v>
      </c>
      <c r="H39" s="25" t="s">
        <v>74</v>
      </c>
      <c r="I39" s="25" t="s">
        <v>75</v>
      </c>
      <c r="J39" s="24" t="s">
        <v>17</v>
      </c>
      <c r="K39" s="25" t="s">
        <v>18</v>
      </c>
      <c r="L39" s="26">
        <f t="shared" si="1"/>
        <v>250</v>
      </c>
      <c r="M39" s="27">
        <v>2017</v>
      </c>
      <c r="N39" s="26">
        <v>0</v>
      </c>
      <c r="O39" s="71">
        <v>250</v>
      </c>
      <c r="P39" s="71">
        <v>0</v>
      </c>
      <c r="Q39" s="71">
        <v>0</v>
      </c>
      <c r="R39" s="71">
        <v>250</v>
      </c>
      <c r="S39" s="71">
        <v>0</v>
      </c>
      <c r="T39" s="28"/>
    </row>
    <row r="40" spans="1:20" s="19" customFormat="1" ht="45">
      <c r="A40" s="23">
        <v>34</v>
      </c>
      <c r="B40" s="24" t="s">
        <v>27</v>
      </c>
      <c r="C40" s="24">
        <v>33011001638</v>
      </c>
      <c r="D40" s="24">
        <v>4350</v>
      </c>
      <c r="E40" s="24">
        <v>5331</v>
      </c>
      <c r="F40" s="24">
        <v>11</v>
      </c>
      <c r="G40" s="25" t="s">
        <v>61</v>
      </c>
      <c r="H40" s="25" t="s">
        <v>108</v>
      </c>
      <c r="I40" s="25" t="s">
        <v>109</v>
      </c>
      <c r="J40" s="24" t="s">
        <v>17</v>
      </c>
      <c r="K40" s="25" t="s">
        <v>18</v>
      </c>
      <c r="L40" s="26">
        <f t="shared" si="1"/>
        <v>300</v>
      </c>
      <c r="M40" s="27">
        <v>2017</v>
      </c>
      <c r="N40" s="26">
        <v>0</v>
      </c>
      <c r="O40" s="71">
        <v>300</v>
      </c>
      <c r="P40" s="71">
        <v>0</v>
      </c>
      <c r="Q40" s="71">
        <v>0</v>
      </c>
      <c r="R40" s="71">
        <v>300</v>
      </c>
      <c r="S40" s="71">
        <v>0</v>
      </c>
      <c r="T40" s="28"/>
    </row>
    <row r="41" spans="1:20" s="19" customFormat="1" ht="57.75" customHeight="1">
      <c r="A41" s="337">
        <v>35</v>
      </c>
      <c r="B41" s="24" t="s">
        <v>20</v>
      </c>
      <c r="C41" s="24">
        <v>33011001660</v>
      </c>
      <c r="D41" s="24">
        <v>4357</v>
      </c>
      <c r="E41" s="24">
        <v>5331</v>
      </c>
      <c r="F41" s="24">
        <v>11</v>
      </c>
      <c r="G41" s="25" t="s">
        <v>145</v>
      </c>
      <c r="H41" s="25" t="s">
        <v>146</v>
      </c>
      <c r="I41" s="25" t="s">
        <v>147</v>
      </c>
      <c r="J41" s="24" t="s">
        <v>17</v>
      </c>
      <c r="K41" s="25" t="s">
        <v>18</v>
      </c>
      <c r="L41" s="26">
        <f t="shared" si="1"/>
        <v>260</v>
      </c>
      <c r="M41" s="27">
        <v>2017</v>
      </c>
      <c r="N41" s="26">
        <v>0</v>
      </c>
      <c r="O41" s="71">
        <v>260</v>
      </c>
      <c r="P41" s="71">
        <v>0</v>
      </c>
      <c r="Q41" s="71">
        <v>0</v>
      </c>
      <c r="R41" s="71">
        <v>260</v>
      </c>
      <c r="S41" s="71">
        <v>0</v>
      </c>
      <c r="T41" s="28" t="s">
        <v>148</v>
      </c>
    </row>
    <row r="42" spans="1:20" s="19" customFormat="1" ht="30">
      <c r="A42" s="337">
        <v>36</v>
      </c>
      <c r="B42" s="24" t="s">
        <v>15</v>
      </c>
      <c r="C42" s="24">
        <v>66011001631</v>
      </c>
      <c r="D42" s="24">
        <v>4350</v>
      </c>
      <c r="E42" s="24">
        <v>6351</v>
      </c>
      <c r="F42" s="24">
        <v>11</v>
      </c>
      <c r="G42" s="25" t="s">
        <v>137</v>
      </c>
      <c r="H42" s="25" t="s">
        <v>138</v>
      </c>
      <c r="I42" s="25" t="s">
        <v>139</v>
      </c>
      <c r="J42" s="24" t="s">
        <v>26</v>
      </c>
      <c r="K42" s="25" t="s">
        <v>18</v>
      </c>
      <c r="L42" s="26">
        <f t="shared" si="1"/>
        <v>100</v>
      </c>
      <c r="M42" s="27">
        <v>2017</v>
      </c>
      <c r="N42" s="26">
        <v>0</v>
      </c>
      <c r="O42" s="71">
        <v>100</v>
      </c>
      <c r="P42" s="71">
        <v>0</v>
      </c>
      <c r="Q42" s="71">
        <v>0</v>
      </c>
      <c r="R42" s="71">
        <v>100</v>
      </c>
      <c r="S42" s="71">
        <v>0</v>
      </c>
      <c r="T42" s="28" t="s">
        <v>140</v>
      </c>
    </row>
    <row r="43" spans="1:20" s="19" customFormat="1" ht="54.75" customHeight="1">
      <c r="A43" s="23">
        <v>37</v>
      </c>
      <c r="B43" s="24" t="s">
        <v>20</v>
      </c>
      <c r="C43" s="24">
        <v>33011001663</v>
      </c>
      <c r="D43" s="24">
        <v>4357</v>
      </c>
      <c r="E43" s="24">
        <v>5331</v>
      </c>
      <c r="F43" s="24">
        <v>11</v>
      </c>
      <c r="G43" s="25" t="s">
        <v>80</v>
      </c>
      <c r="H43" s="25" t="s">
        <v>164</v>
      </c>
      <c r="I43" s="25" t="s">
        <v>165</v>
      </c>
      <c r="J43" s="24" t="s">
        <v>17</v>
      </c>
      <c r="K43" s="25" t="s">
        <v>18</v>
      </c>
      <c r="L43" s="26">
        <f t="shared" si="1"/>
        <v>150</v>
      </c>
      <c r="M43" s="27">
        <v>2017</v>
      </c>
      <c r="N43" s="26">
        <v>0</v>
      </c>
      <c r="O43" s="71">
        <v>150</v>
      </c>
      <c r="P43" s="71">
        <v>0</v>
      </c>
      <c r="Q43" s="71">
        <v>0</v>
      </c>
      <c r="R43" s="71">
        <v>150</v>
      </c>
      <c r="S43" s="71">
        <v>0</v>
      </c>
      <c r="T43" s="28"/>
    </row>
    <row r="44" spans="1:20" s="262" customFormat="1" ht="55.5" customHeight="1">
      <c r="A44" s="337">
        <v>38</v>
      </c>
      <c r="B44" s="333" t="s">
        <v>20</v>
      </c>
      <c r="C44" s="333">
        <v>1657</v>
      </c>
      <c r="D44" s="333"/>
      <c r="E44" s="333"/>
      <c r="F44" s="333">
        <v>11</v>
      </c>
      <c r="G44" s="318" t="s">
        <v>171</v>
      </c>
      <c r="H44" s="318" t="s">
        <v>621</v>
      </c>
      <c r="I44" s="318" t="s">
        <v>622</v>
      </c>
      <c r="J44" s="333" t="s">
        <v>17</v>
      </c>
      <c r="K44" s="318" t="s">
        <v>18</v>
      </c>
      <c r="L44" s="334">
        <v>200</v>
      </c>
      <c r="M44" s="260">
        <v>2017</v>
      </c>
      <c r="N44" s="334">
        <v>0</v>
      </c>
      <c r="O44" s="335">
        <v>200</v>
      </c>
      <c r="P44" s="335">
        <v>0</v>
      </c>
      <c r="Q44" s="335">
        <v>0</v>
      </c>
      <c r="R44" s="335">
        <v>200</v>
      </c>
      <c r="S44" s="335">
        <v>0</v>
      </c>
      <c r="T44" s="261"/>
    </row>
    <row r="45" spans="1:20" s="262" customFormat="1" ht="55.5" customHeight="1">
      <c r="A45" s="337">
        <v>39</v>
      </c>
      <c r="B45" s="333" t="s">
        <v>20</v>
      </c>
      <c r="C45" s="333">
        <v>1657</v>
      </c>
      <c r="D45" s="333"/>
      <c r="E45" s="333"/>
      <c r="F45" s="333">
        <v>11</v>
      </c>
      <c r="G45" s="318" t="s">
        <v>171</v>
      </c>
      <c r="H45" s="318" t="s">
        <v>623</v>
      </c>
      <c r="I45" s="318" t="s">
        <v>624</v>
      </c>
      <c r="J45" s="333" t="s">
        <v>17</v>
      </c>
      <c r="K45" s="318" t="s">
        <v>18</v>
      </c>
      <c r="L45" s="334">
        <v>200</v>
      </c>
      <c r="M45" s="260">
        <v>2017</v>
      </c>
      <c r="N45" s="334">
        <v>0</v>
      </c>
      <c r="O45" s="335">
        <v>200</v>
      </c>
      <c r="P45" s="335">
        <v>0</v>
      </c>
      <c r="Q45" s="335">
        <v>0</v>
      </c>
      <c r="R45" s="335">
        <v>200</v>
      </c>
      <c r="S45" s="335"/>
      <c r="T45" s="261"/>
    </row>
    <row r="46" spans="1:20" s="19" customFormat="1" ht="69.75" customHeight="1">
      <c r="A46" s="23">
        <v>40</v>
      </c>
      <c r="B46" s="24" t="s">
        <v>72</v>
      </c>
      <c r="C46" s="24">
        <v>33011001656</v>
      </c>
      <c r="D46" s="24">
        <v>4350</v>
      </c>
      <c r="E46" s="24">
        <v>5331</v>
      </c>
      <c r="F46" s="24">
        <v>11</v>
      </c>
      <c r="G46" s="25" t="s">
        <v>73</v>
      </c>
      <c r="H46" s="25" t="s">
        <v>76</v>
      </c>
      <c r="I46" s="42" t="s">
        <v>77</v>
      </c>
      <c r="J46" s="24" t="s">
        <v>17</v>
      </c>
      <c r="K46" s="25" t="s">
        <v>18</v>
      </c>
      <c r="L46" s="26">
        <f aca="true" t="shared" si="2" ref="L46:L54">O46</f>
        <v>500</v>
      </c>
      <c r="M46" s="27">
        <v>2017</v>
      </c>
      <c r="N46" s="26">
        <v>0</v>
      </c>
      <c r="O46" s="71">
        <v>500</v>
      </c>
      <c r="P46" s="71">
        <v>0</v>
      </c>
      <c r="Q46" s="71">
        <v>0</v>
      </c>
      <c r="R46" s="71">
        <v>500</v>
      </c>
      <c r="S46" s="71">
        <v>0</v>
      </c>
      <c r="T46" s="28"/>
    </row>
    <row r="47" spans="1:20" s="19" customFormat="1" ht="50.25" customHeight="1">
      <c r="A47" s="337">
        <v>41</v>
      </c>
      <c r="B47" s="24" t="s">
        <v>38</v>
      </c>
      <c r="C47" s="24">
        <v>33011001645</v>
      </c>
      <c r="D47" s="24">
        <v>4350</v>
      </c>
      <c r="E47" s="24">
        <v>5331</v>
      </c>
      <c r="F47" s="24">
        <v>11</v>
      </c>
      <c r="G47" s="25" t="s">
        <v>114</v>
      </c>
      <c r="H47" s="25" t="s">
        <v>122</v>
      </c>
      <c r="I47" s="25" t="s">
        <v>123</v>
      </c>
      <c r="J47" s="24" t="s">
        <v>17</v>
      </c>
      <c r="K47" s="25" t="s">
        <v>18</v>
      </c>
      <c r="L47" s="26">
        <f t="shared" si="2"/>
        <v>300</v>
      </c>
      <c r="M47" s="27">
        <v>2017</v>
      </c>
      <c r="N47" s="26">
        <v>0</v>
      </c>
      <c r="O47" s="71">
        <v>300</v>
      </c>
      <c r="P47" s="71">
        <v>0</v>
      </c>
      <c r="Q47" s="71">
        <v>0</v>
      </c>
      <c r="R47" s="71">
        <v>300</v>
      </c>
      <c r="S47" s="71">
        <v>0</v>
      </c>
      <c r="T47" s="28"/>
    </row>
    <row r="48" spans="1:20" s="19" customFormat="1" ht="69" customHeight="1">
      <c r="A48" s="337">
        <v>42</v>
      </c>
      <c r="B48" s="24" t="s">
        <v>20</v>
      </c>
      <c r="C48" s="24">
        <v>33011001663</v>
      </c>
      <c r="D48" s="24">
        <v>4357</v>
      </c>
      <c r="E48" s="24">
        <v>5331</v>
      </c>
      <c r="F48" s="24">
        <v>11</v>
      </c>
      <c r="G48" s="25" t="s">
        <v>80</v>
      </c>
      <c r="H48" s="25" t="s">
        <v>166</v>
      </c>
      <c r="I48" s="25" t="s">
        <v>167</v>
      </c>
      <c r="J48" s="24" t="s">
        <v>17</v>
      </c>
      <c r="K48" s="25" t="s">
        <v>18</v>
      </c>
      <c r="L48" s="26">
        <f t="shared" si="2"/>
        <v>223</v>
      </c>
      <c r="M48" s="27">
        <v>2017</v>
      </c>
      <c r="N48" s="26">
        <v>0</v>
      </c>
      <c r="O48" s="71">
        <v>223</v>
      </c>
      <c r="P48" s="71">
        <v>0</v>
      </c>
      <c r="Q48" s="71">
        <v>0</v>
      </c>
      <c r="R48" s="71">
        <v>223</v>
      </c>
      <c r="S48" s="71">
        <v>0</v>
      </c>
      <c r="T48" s="28"/>
    </row>
    <row r="49" spans="1:20" s="19" customFormat="1" ht="45">
      <c r="A49" s="23">
        <v>43</v>
      </c>
      <c r="B49" s="24" t="s">
        <v>27</v>
      </c>
      <c r="C49" s="24">
        <v>66011001638</v>
      </c>
      <c r="D49" s="24">
        <v>4350</v>
      </c>
      <c r="E49" s="24">
        <v>6351</v>
      </c>
      <c r="F49" s="24">
        <v>11</v>
      </c>
      <c r="G49" s="25" t="s">
        <v>61</v>
      </c>
      <c r="H49" s="25" t="s">
        <v>62</v>
      </c>
      <c r="I49" s="25" t="s">
        <v>63</v>
      </c>
      <c r="J49" s="24" t="s">
        <v>26</v>
      </c>
      <c r="K49" s="25" t="s">
        <v>18</v>
      </c>
      <c r="L49" s="26">
        <f t="shared" si="2"/>
        <v>150</v>
      </c>
      <c r="M49" s="27">
        <v>2017</v>
      </c>
      <c r="N49" s="26">
        <v>0</v>
      </c>
      <c r="O49" s="71">
        <v>150</v>
      </c>
      <c r="P49" s="71">
        <v>0</v>
      </c>
      <c r="Q49" s="71">
        <v>0</v>
      </c>
      <c r="R49" s="71">
        <v>150</v>
      </c>
      <c r="S49" s="71">
        <v>0</v>
      </c>
      <c r="T49" s="28"/>
    </row>
    <row r="50" spans="1:20" s="19" customFormat="1" ht="45">
      <c r="A50" s="337">
        <v>44</v>
      </c>
      <c r="B50" s="24" t="s">
        <v>38</v>
      </c>
      <c r="C50" s="24">
        <v>33011001645</v>
      </c>
      <c r="D50" s="24">
        <v>4350</v>
      </c>
      <c r="E50" s="24">
        <v>5331</v>
      </c>
      <c r="F50" s="24">
        <v>11</v>
      </c>
      <c r="G50" s="25" t="s">
        <v>114</v>
      </c>
      <c r="H50" s="25" t="s">
        <v>117</v>
      </c>
      <c r="I50" s="25" t="s">
        <v>118</v>
      </c>
      <c r="J50" s="24" t="s">
        <v>17</v>
      </c>
      <c r="K50" s="25" t="s">
        <v>18</v>
      </c>
      <c r="L50" s="26">
        <f t="shared" si="2"/>
        <v>280</v>
      </c>
      <c r="M50" s="27">
        <v>2017</v>
      </c>
      <c r="N50" s="26">
        <v>0</v>
      </c>
      <c r="O50" s="71">
        <v>280</v>
      </c>
      <c r="P50" s="71">
        <v>0</v>
      </c>
      <c r="Q50" s="71">
        <v>0</v>
      </c>
      <c r="R50" s="71">
        <v>280</v>
      </c>
      <c r="S50" s="71">
        <v>0</v>
      </c>
      <c r="T50" s="28"/>
    </row>
    <row r="51" spans="1:20" s="19" customFormat="1" ht="51" customHeight="1">
      <c r="A51" s="337">
        <v>45</v>
      </c>
      <c r="B51" s="24" t="s">
        <v>27</v>
      </c>
      <c r="C51" s="24">
        <v>33011001638</v>
      </c>
      <c r="D51" s="24">
        <v>4350</v>
      </c>
      <c r="E51" s="24">
        <v>5331</v>
      </c>
      <c r="F51" s="24">
        <v>11</v>
      </c>
      <c r="G51" s="25" t="s">
        <v>61</v>
      </c>
      <c r="H51" s="25" t="s">
        <v>104</v>
      </c>
      <c r="I51" s="25" t="s">
        <v>105</v>
      </c>
      <c r="J51" s="24" t="s">
        <v>17</v>
      </c>
      <c r="K51" s="25" t="s">
        <v>18</v>
      </c>
      <c r="L51" s="26">
        <f t="shared" si="2"/>
        <v>200</v>
      </c>
      <c r="M51" s="27">
        <v>2017</v>
      </c>
      <c r="N51" s="26">
        <v>0</v>
      </c>
      <c r="O51" s="71">
        <v>200</v>
      </c>
      <c r="P51" s="71">
        <v>0</v>
      </c>
      <c r="Q51" s="71">
        <v>0</v>
      </c>
      <c r="R51" s="71">
        <v>200</v>
      </c>
      <c r="S51" s="71">
        <v>0</v>
      </c>
      <c r="T51" s="28"/>
    </row>
    <row r="52" spans="1:20" s="19" customFormat="1" ht="75" customHeight="1">
      <c r="A52" s="23">
        <v>46</v>
      </c>
      <c r="B52" s="24" t="s">
        <v>72</v>
      </c>
      <c r="C52" s="24">
        <v>33011001656</v>
      </c>
      <c r="D52" s="24">
        <v>4350</v>
      </c>
      <c r="E52" s="24">
        <v>5331</v>
      </c>
      <c r="F52" s="24">
        <v>11</v>
      </c>
      <c r="G52" s="25" t="s">
        <v>73</v>
      </c>
      <c r="H52" s="25" t="s">
        <v>135</v>
      </c>
      <c r="I52" s="25" t="s">
        <v>136</v>
      </c>
      <c r="J52" s="24" t="s">
        <v>17</v>
      </c>
      <c r="K52" s="25" t="s">
        <v>18</v>
      </c>
      <c r="L52" s="26">
        <f t="shared" si="2"/>
        <v>200</v>
      </c>
      <c r="M52" s="27">
        <v>2017</v>
      </c>
      <c r="N52" s="26">
        <v>0</v>
      </c>
      <c r="O52" s="71">
        <v>200</v>
      </c>
      <c r="P52" s="71">
        <v>0</v>
      </c>
      <c r="Q52" s="71">
        <v>0</v>
      </c>
      <c r="R52" s="71">
        <v>200</v>
      </c>
      <c r="S52" s="71">
        <v>0</v>
      </c>
      <c r="T52" s="28"/>
    </row>
    <row r="53" spans="1:20" s="19" customFormat="1" ht="52.5" customHeight="1">
      <c r="A53" s="337">
        <v>47</v>
      </c>
      <c r="B53" s="24" t="s">
        <v>20</v>
      </c>
      <c r="C53" s="24">
        <v>66011001660</v>
      </c>
      <c r="D53" s="24">
        <v>4357</v>
      </c>
      <c r="E53" s="24">
        <v>6351</v>
      </c>
      <c r="F53" s="24">
        <v>11</v>
      </c>
      <c r="G53" s="25" t="s">
        <v>145</v>
      </c>
      <c r="H53" s="25" t="s">
        <v>149</v>
      </c>
      <c r="I53" s="25" t="s">
        <v>150</v>
      </c>
      <c r="J53" s="24" t="s">
        <v>26</v>
      </c>
      <c r="K53" s="25" t="s">
        <v>18</v>
      </c>
      <c r="L53" s="26">
        <f t="shared" si="2"/>
        <v>260</v>
      </c>
      <c r="M53" s="27">
        <v>2017</v>
      </c>
      <c r="N53" s="26">
        <v>0</v>
      </c>
      <c r="O53" s="71">
        <v>260</v>
      </c>
      <c r="P53" s="71">
        <v>0</v>
      </c>
      <c r="Q53" s="71">
        <v>0</v>
      </c>
      <c r="R53" s="71">
        <v>260</v>
      </c>
      <c r="S53" s="71">
        <v>0</v>
      </c>
      <c r="T53" s="28" t="s">
        <v>148</v>
      </c>
    </row>
    <row r="54" spans="1:20" s="19" customFormat="1" ht="69" customHeight="1">
      <c r="A54" s="337">
        <v>48</v>
      </c>
      <c r="B54" s="24" t="s">
        <v>27</v>
      </c>
      <c r="C54" s="24">
        <v>66011001641</v>
      </c>
      <c r="D54" s="24">
        <v>4357</v>
      </c>
      <c r="E54" s="24">
        <v>6351</v>
      </c>
      <c r="F54" s="24">
        <v>11</v>
      </c>
      <c r="G54" s="25" t="s">
        <v>83</v>
      </c>
      <c r="H54" s="25" t="s">
        <v>84</v>
      </c>
      <c r="I54" s="25" t="s">
        <v>85</v>
      </c>
      <c r="J54" s="24" t="s">
        <v>26</v>
      </c>
      <c r="K54" s="25" t="s">
        <v>18</v>
      </c>
      <c r="L54" s="26">
        <f t="shared" si="2"/>
        <v>120</v>
      </c>
      <c r="M54" s="27">
        <v>2017</v>
      </c>
      <c r="N54" s="26">
        <v>0</v>
      </c>
      <c r="O54" s="71">
        <v>120</v>
      </c>
      <c r="P54" s="71">
        <v>0</v>
      </c>
      <c r="Q54" s="71">
        <v>0</v>
      </c>
      <c r="R54" s="71">
        <v>120</v>
      </c>
      <c r="S54" s="71">
        <v>0</v>
      </c>
      <c r="T54" s="28"/>
    </row>
    <row r="55" spans="1:20" s="19" customFormat="1" ht="52.5" customHeight="1">
      <c r="A55" s="23">
        <v>49</v>
      </c>
      <c r="B55" s="277" t="s">
        <v>27</v>
      </c>
      <c r="C55" s="280">
        <v>1638</v>
      </c>
      <c r="D55" s="277"/>
      <c r="E55" s="277"/>
      <c r="F55" s="277"/>
      <c r="G55" s="278" t="s">
        <v>61</v>
      </c>
      <c r="H55" s="278" t="s">
        <v>570</v>
      </c>
      <c r="I55" s="278" t="s">
        <v>571</v>
      </c>
      <c r="J55" s="277" t="s">
        <v>26</v>
      </c>
      <c r="K55" s="278" t="s">
        <v>18</v>
      </c>
      <c r="L55" s="278">
        <v>300</v>
      </c>
      <c r="M55" s="278">
        <v>2017</v>
      </c>
      <c r="N55" s="278">
        <v>0</v>
      </c>
      <c r="O55" s="278">
        <v>300</v>
      </c>
      <c r="P55" s="278">
        <v>0</v>
      </c>
      <c r="Q55" s="278">
        <v>0</v>
      </c>
      <c r="R55" s="278">
        <v>300</v>
      </c>
      <c r="S55" s="278">
        <v>0</v>
      </c>
      <c r="T55" s="278"/>
    </row>
    <row r="56" spans="1:20" s="19" customFormat="1" ht="66" customHeight="1">
      <c r="A56" s="337">
        <v>50</v>
      </c>
      <c r="B56" s="24" t="s">
        <v>27</v>
      </c>
      <c r="C56" s="24">
        <v>66011001640</v>
      </c>
      <c r="D56" s="24">
        <v>4357</v>
      </c>
      <c r="E56" s="24">
        <v>6351</v>
      </c>
      <c r="F56" s="24">
        <v>11</v>
      </c>
      <c r="G56" s="25" t="s">
        <v>64</v>
      </c>
      <c r="H56" s="25" t="s">
        <v>827</v>
      </c>
      <c r="I56" s="25" t="s">
        <v>743</v>
      </c>
      <c r="J56" s="24" t="s">
        <v>26</v>
      </c>
      <c r="K56" s="25" t="s">
        <v>18</v>
      </c>
      <c r="L56" s="26">
        <f>O56</f>
        <v>500</v>
      </c>
      <c r="M56" s="27">
        <v>2017</v>
      </c>
      <c r="N56" s="26">
        <v>0</v>
      </c>
      <c r="O56" s="71">
        <v>500</v>
      </c>
      <c r="P56" s="71">
        <v>0</v>
      </c>
      <c r="Q56" s="71">
        <v>0</v>
      </c>
      <c r="R56" s="71">
        <v>500</v>
      </c>
      <c r="S56" s="71">
        <v>0</v>
      </c>
      <c r="T56" s="28"/>
    </row>
    <row r="57" spans="1:20" s="19" customFormat="1" ht="45">
      <c r="A57" s="337">
        <v>51</v>
      </c>
      <c r="B57" s="24" t="s">
        <v>27</v>
      </c>
      <c r="C57" s="24">
        <v>66011001640</v>
      </c>
      <c r="D57" s="24">
        <v>4357</v>
      </c>
      <c r="E57" s="24">
        <v>6351</v>
      </c>
      <c r="F57" s="24">
        <v>11</v>
      </c>
      <c r="G57" s="25" t="s">
        <v>64</v>
      </c>
      <c r="H57" s="25" t="s">
        <v>828</v>
      </c>
      <c r="I57" s="25" t="s">
        <v>744</v>
      </c>
      <c r="J57" s="24" t="s">
        <v>26</v>
      </c>
      <c r="K57" s="25" t="s">
        <v>18</v>
      </c>
      <c r="L57" s="26">
        <f>O57</f>
        <v>500</v>
      </c>
      <c r="M57" s="27">
        <v>2017</v>
      </c>
      <c r="N57" s="26">
        <v>0</v>
      </c>
      <c r="O57" s="71">
        <v>500</v>
      </c>
      <c r="P57" s="71">
        <v>0</v>
      </c>
      <c r="Q57" s="71">
        <v>0</v>
      </c>
      <c r="R57" s="71">
        <v>500</v>
      </c>
      <c r="S57" s="71">
        <v>0</v>
      </c>
      <c r="T57" s="28"/>
    </row>
    <row r="58" spans="1:20" s="19" customFormat="1" ht="65.25" customHeight="1">
      <c r="A58" s="23">
        <v>52</v>
      </c>
      <c r="B58" s="24" t="s">
        <v>72</v>
      </c>
      <c r="C58" s="24">
        <v>66011001652</v>
      </c>
      <c r="D58" s="24">
        <v>4350</v>
      </c>
      <c r="E58" s="24">
        <v>6351</v>
      </c>
      <c r="F58" s="24">
        <v>11</v>
      </c>
      <c r="G58" s="25" t="s">
        <v>90</v>
      </c>
      <c r="H58" s="25" t="s">
        <v>829</v>
      </c>
      <c r="I58" s="25" t="s">
        <v>111</v>
      </c>
      <c r="J58" s="24" t="s">
        <v>26</v>
      </c>
      <c r="K58" s="25" t="s">
        <v>18</v>
      </c>
      <c r="L58" s="26">
        <f>O58</f>
        <v>50</v>
      </c>
      <c r="M58" s="27">
        <v>2017</v>
      </c>
      <c r="N58" s="26">
        <v>0</v>
      </c>
      <c r="O58" s="71">
        <v>50</v>
      </c>
      <c r="P58" s="71">
        <v>0</v>
      </c>
      <c r="Q58" s="71">
        <v>0</v>
      </c>
      <c r="R58" s="71">
        <v>50</v>
      </c>
      <c r="S58" s="71">
        <v>0</v>
      </c>
      <c r="T58" s="28" t="s">
        <v>112</v>
      </c>
    </row>
    <row r="59" spans="1:20" s="19" customFormat="1" ht="60">
      <c r="A59" s="337">
        <v>53</v>
      </c>
      <c r="B59" s="24" t="s">
        <v>72</v>
      </c>
      <c r="C59" s="24">
        <v>66011001656</v>
      </c>
      <c r="D59" s="24">
        <v>4350</v>
      </c>
      <c r="E59" s="24">
        <v>6351</v>
      </c>
      <c r="F59" s="24">
        <v>11</v>
      </c>
      <c r="G59" s="25" t="s">
        <v>73</v>
      </c>
      <c r="H59" s="25" t="s">
        <v>78</v>
      </c>
      <c r="I59" s="25" t="s">
        <v>79</v>
      </c>
      <c r="J59" s="24" t="s">
        <v>26</v>
      </c>
      <c r="K59" s="25" t="s">
        <v>18</v>
      </c>
      <c r="L59" s="26">
        <f>O59</f>
        <v>50</v>
      </c>
      <c r="M59" s="27">
        <v>2017</v>
      </c>
      <c r="N59" s="26">
        <v>0</v>
      </c>
      <c r="O59" s="71">
        <v>50</v>
      </c>
      <c r="P59" s="71">
        <v>0</v>
      </c>
      <c r="Q59" s="71">
        <v>0</v>
      </c>
      <c r="R59" s="71">
        <v>50</v>
      </c>
      <c r="S59" s="71">
        <v>0</v>
      </c>
      <c r="T59" s="28"/>
    </row>
    <row r="60" spans="1:20" s="76" customFormat="1" ht="23.25">
      <c r="A60" s="90" t="s">
        <v>481</v>
      </c>
      <c r="B60" s="91"/>
      <c r="C60" s="91"/>
      <c r="D60" s="91"/>
      <c r="E60" s="91"/>
      <c r="F60" s="91"/>
      <c r="G60" s="91"/>
      <c r="H60" s="91"/>
      <c r="I60" s="91"/>
      <c r="J60" s="91"/>
      <c r="K60" s="91"/>
      <c r="L60" s="196">
        <f>SUM(L7:L59)</f>
        <v>11382</v>
      </c>
      <c r="M60" s="196"/>
      <c r="N60" s="196">
        <f aca="true" t="shared" si="3" ref="N60:S60">SUM(N7:N59)</f>
        <v>0</v>
      </c>
      <c r="O60" s="196">
        <f t="shared" si="3"/>
        <v>11382</v>
      </c>
      <c r="P60" s="196">
        <f t="shared" si="3"/>
        <v>0</v>
      </c>
      <c r="Q60" s="196">
        <f t="shared" si="3"/>
        <v>0</v>
      </c>
      <c r="R60" s="196">
        <f t="shared" si="3"/>
        <v>11382</v>
      </c>
      <c r="S60" s="197">
        <f t="shared" si="3"/>
        <v>0</v>
      </c>
      <c r="T60" s="87"/>
    </row>
  </sheetData>
  <sheetProtection/>
  <mergeCells count="2">
    <mergeCell ref="A1:T1"/>
    <mergeCell ref="A6:T6"/>
  </mergeCells>
  <printOptions/>
  <pageMargins left="0.7086614173228347" right="0.7086614173228347" top="0.7480314960629921" bottom="0.7480314960629921" header="0.31496062992125984" footer="0.31496062992125984"/>
  <pageSetup fitToHeight="4" horizontalDpi="600" verticalDpi="600" orientation="landscape" paperSize="9" scale="43"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xl/worksheets/sheet8.xml><?xml version="1.0" encoding="utf-8"?>
<worksheet xmlns="http://schemas.openxmlformats.org/spreadsheetml/2006/main" xmlns:r="http://schemas.openxmlformats.org/officeDocument/2006/relationships">
  <sheetPr>
    <tabColor rgb="FFFFFF00"/>
    <outlinePr summaryBelow="0" summaryRight="0"/>
  </sheetPr>
  <dimension ref="A1:U21"/>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29" customWidth="1"/>
    <col min="2" max="2" width="5.7109375" style="29" customWidth="1"/>
    <col min="3" max="3" width="17.7109375" style="29" hidden="1" customWidth="1"/>
    <col min="4" max="6" width="7.00390625" style="29" hidden="1" customWidth="1"/>
    <col min="7" max="7" width="27.7109375" style="29" customWidth="1"/>
    <col min="8" max="8" width="27.8515625" style="29" customWidth="1"/>
    <col min="9" max="9" width="55.8515625" style="29" customWidth="1"/>
    <col min="10" max="10" width="4.7109375" style="29" customWidth="1"/>
    <col min="11" max="11" width="10.00390625" style="29" customWidth="1"/>
    <col min="12" max="12" width="12.57421875" style="29" customWidth="1"/>
    <col min="13" max="13" width="12.140625" style="29" customWidth="1"/>
    <col min="14" max="14" width="14.421875" style="29" customWidth="1"/>
    <col min="15" max="15" width="15.28125" style="70" customWidth="1"/>
    <col min="16" max="17" width="11.7109375" style="29" customWidth="1"/>
    <col min="18" max="18" width="13.7109375" style="29" customWidth="1"/>
    <col min="19" max="19" width="14.421875" style="29" customWidth="1"/>
    <col min="20" max="20" width="28.7109375" style="29" hidden="1" customWidth="1"/>
    <col min="21" max="16384" width="9.140625" style="29"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3.25">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0" s="76" customFormat="1" ht="13.5" customHeight="1">
      <c r="A3" s="154"/>
      <c r="B3" s="156"/>
      <c r="C3" s="155" t="s">
        <v>530</v>
      </c>
      <c r="D3" s="156"/>
      <c r="E3" s="156"/>
      <c r="F3" s="156"/>
      <c r="G3" s="156"/>
      <c r="H3" s="157"/>
      <c r="I3" s="157"/>
      <c r="J3" s="157"/>
      <c r="K3" s="157"/>
      <c r="L3" s="157"/>
      <c r="M3" s="157"/>
      <c r="N3" s="157"/>
      <c r="O3" s="157"/>
      <c r="P3" s="157"/>
      <c r="Q3" s="157"/>
      <c r="R3" s="157"/>
      <c r="S3" s="157"/>
      <c r="T3" s="157"/>
    </row>
    <row r="4" spans="1:20" ht="16.5" thickBot="1">
      <c r="A4" s="159"/>
      <c r="B4" s="159"/>
      <c r="C4" s="159"/>
      <c r="D4" s="159"/>
      <c r="E4" s="159"/>
      <c r="F4" s="159"/>
      <c r="G4" s="159"/>
      <c r="H4" s="159"/>
      <c r="I4" s="159"/>
      <c r="J4" s="159"/>
      <c r="K4" s="159"/>
      <c r="L4" s="159"/>
      <c r="M4" s="159"/>
      <c r="N4" s="159"/>
      <c r="O4" s="159"/>
      <c r="P4" s="159"/>
      <c r="Q4" s="159"/>
      <c r="R4" s="159"/>
      <c r="S4" s="160" t="s">
        <v>487</v>
      </c>
      <c r="T4" s="159"/>
    </row>
    <row r="5" spans="1:20" ht="113.25"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row>
    <row r="6" spans="1:21" s="75" customFormat="1" ht="24.75" customHeight="1" thickBot="1">
      <c r="A6" s="388" t="s">
        <v>721</v>
      </c>
      <c r="B6" s="389"/>
      <c r="C6" s="389"/>
      <c r="D6" s="389"/>
      <c r="E6" s="389"/>
      <c r="F6" s="389"/>
      <c r="G6" s="389"/>
      <c r="H6" s="389"/>
      <c r="I6" s="389"/>
      <c r="J6" s="389"/>
      <c r="K6" s="389"/>
      <c r="L6" s="389"/>
      <c r="M6" s="389"/>
      <c r="N6" s="389"/>
      <c r="O6" s="389"/>
      <c r="P6" s="389"/>
      <c r="Q6" s="389"/>
      <c r="R6" s="389"/>
      <c r="S6" s="389"/>
      <c r="T6" s="389"/>
      <c r="U6" s="162"/>
    </row>
    <row r="7" spans="1:20" s="19" customFormat="1" ht="150">
      <c r="A7" s="23">
        <v>1</v>
      </c>
      <c r="B7" s="24" t="s">
        <v>38</v>
      </c>
      <c r="C7" s="24">
        <v>66011001646</v>
      </c>
      <c r="D7" s="24">
        <v>4350</v>
      </c>
      <c r="E7" s="24">
        <v>6351</v>
      </c>
      <c r="F7" s="24">
        <v>11</v>
      </c>
      <c r="G7" s="25" t="s">
        <v>256</v>
      </c>
      <c r="H7" s="25" t="s">
        <v>259</v>
      </c>
      <c r="I7" s="25" t="s">
        <v>260</v>
      </c>
      <c r="J7" s="24" t="s">
        <v>26</v>
      </c>
      <c r="K7" s="25" t="s">
        <v>18</v>
      </c>
      <c r="L7" s="26">
        <f aca="true" t="shared" si="0" ref="L7:L15">O7</f>
        <v>140</v>
      </c>
      <c r="M7" s="27">
        <v>2017</v>
      </c>
      <c r="N7" s="26" t="s">
        <v>19</v>
      </c>
      <c r="O7" s="71">
        <v>140</v>
      </c>
      <c r="P7" s="71">
        <v>0</v>
      </c>
      <c r="Q7" s="71">
        <v>0</v>
      </c>
      <c r="R7" s="71">
        <v>140</v>
      </c>
      <c r="S7" s="71">
        <v>0</v>
      </c>
      <c r="T7" s="28"/>
    </row>
    <row r="8" spans="1:20" s="19" customFormat="1" ht="45">
      <c r="A8" s="23">
        <v>2</v>
      </c>
      <c r="B8" s="24" t="s">
        <v>27</v>
      </c>
      <c r="C8" s="24">
        <v>66011001641</v>
      </c>
      <c r="D8" s="24">
        <v>4357</v>
      </c>
      <c r="E8" s="24">
        <v>6351</v>
      </c>
      <c r="F8" s="24">
        <v>11</v>
      </c>
      <c r="G8" s="25" t="s">
        <v>83</v>
      </c>
      <c r="H8" s="25" t="s">
        <v>243</v>
      </c>
      <c r="I8" s="25" t="s">
        <v>244</v>
      </c>
      <c r="J8" s="24" t="s">
        <v>26</v>
      </c>
      <c r="K8" s="25" t="s">
        <v>18</v>
      </c>
      <c r="L8" s="26">
        <f t="shared" si="0"/>
        <v>180</v>
      </c>
      <c r="M8" s="27">
        <v>2017</v>
      </c>
      <c r="N8" s="26" t="s">
        <v>19</v>
      </c>
      <c r="O8" s="71">
        <v>180</v>
      </c>
      <c r="P8" s="71">
        <v>0</v>
      </c>
      <c r="Q8" s="71">
        <v>0</v>
      </c>
      <c r="R8" s="71">
        <v>180</v>
      </c>
      <c r="S8" s="71">
        <v>0</v>
      </c>
      <c r="T8" s="28"/>
    </row>
    <row r="9" spans="1:20" s="19" customFormat="1" ht="45">
      <c r="A9" s="23">
        <v>3</v>
      </c>
      <c r="B9" s="24" t="s">
        <v>20</v>
      </c>
      <c r="C9" s="24">
        <v>66011001663</v>
      </c>
      <c r="D9" s="24">
        <v>4357</v>
      </c>
      <c r="E9" s="24">
        <v>6351</v>
      </c>
      <c r="F9" s="24">
        <v>11</v>
      </c>
      <c r="G9" s="25" t="s">
        <v>80</v>
      </c>
      <c r="H9" s="25" t="s">
        <v>245</v>
      </c>
      <c r="I9" s="25" t="s">
        <v>246</v>
      </c>
      <c r="J9" s="24" t="s">
        <v>26</v>
      </c>
      <c r="K9" s="25" t="s">
        <v>18</v>
      </c>
      <c r="L9" s="26">
        <f t="shared" si="0"/>
        <v>150</v>
      </c>
      <c r="M9" s="27">
        <v>2017</v>
      </c>
      <c r="N9" s="26" t="s">
        <v>19</v>
      </c>
      <c r="O9" s="71">
        <v>150</v>
      </c>
      <c r="P9" s="71">
        <v>0</v>
      </c>
      <c r="Q9" s="71">
        <v>0</v>
      </c>
      <c r="R9" s="71">
        <v>150</v>
      </c>
      <c r="S9" s="71">
        <v>0</v>
      </c>
      <c r="T9" s="28"/>
    </row>
    <row r="10" spans="1:20" s="19" customFormat="1" ht="45">
      <c r="A10" s="23">
        <v>4</v>
      </c>
      <c r="B10" s="24" t="s">
        <v>15</v>
      </c>
      <c r="C10" s="24">
        <v>66011001633</v>
      </c>
      <c r="D10" s="24">
        <v>4357</v>
      </c>
      <c r="E10" s="24">
        <v>6351</v>
      </c>
      <c r="F10" s="24">
        <v>11</v>
      </c>
      <c r="G10" s="25" t="s">
        <v>56</v>
      </c>
      <c r="H10" s="25" t="s">
        <v>247</v>
      </c>
      <c r="I10" s="25" t="s">
        <v>248</v>
      </c>
      <c r="J10" s="24" t="s">
        <v>26</v>
      </c>
      <c r="K10" s="25" t="s">
        <v>18</v>
      </c>
      <c r="L10" s="26">
        <f t="shared" si="0"/>
        <v>150</v>
      </c>
      <c r="M10" s="27">
        <v>2017</v>
      </c>
      <c r="N10" s="26" t="s">
        <v>19</v>
      </c>
      <c r="O10" s="71">
        <v>150</v>
      </c>
      <c r="P10" s="71">
        <v>0</v>
      </c>
      <c r="Q10" s="71">
        <v>0</v>
      </c>
      <c r="R10" s="71">
        <v>150</v>
      </c>
      <c r="S10" s="71">
        <v>0</v>
      </c>
      <c r="T10" s="28"/>
    </row>
    <row r="11" spans="1:20" s="19" customFormat="1" ht="30">
      <c r="A11" s="23">
        <v>5</v>
      </c>
      <c r="B11" s="24" t="s">
        <v>72</v>
      </c>
      <c r="C11" s="24">
        <v>66011001656</v>
      </c>
      <c r="D11" s="24">
        <v>4350</v>
      </c>
      <c r="E11" s="24">
        <v>6351</v>
      </c>
      <c r="F11" s="24">
        <v>11</v>
      </c>
      <c r="G11" s="25" t="s">
        <v>73</v>
      </c>
      <c r="H11" s="25" t="s">
        <v>249</v>
      </c>
      <c r="I11" s="25" t="s">
        <v>250</v>
      </c>
      <c r="J11" s="24" t="s">
        <v>26</v>
      </c>
      <c r="K11" s="25" t="s">
        <v>18</v>
      </c>
      <c r="L11" s="26">
        <f t="shared" si="0"/>
        <v>100</v>
      </c>
      <c r="M11" s="27">
        <v>2017</v>
      </c>
      <c r="N11" s="26" t="s">
        <v>19</v>
      </c>
      <c r="O11" s="71">
        <v>100</v>
      </c>
      <c r="P11" s="71">
        <v>0</v>
      </c>
      <c r="Q11" s="71">
        <v>0</v>
      </c>
      <c r="R11" s="71">
        <v>100</v>
      </c>
      <c r="S11" s="71">
        <v>0</v>
      </c>
      <c r="T11" s="28"/>
    </row>
    <row r="12" spans="1:20" s="19" customFormat="1" ht="45">
      <c r="A12" s="23">
        <v>6</v>
      </c>
      <c r="B12" s="24" t="s">
        <v>72</v>
      </c>
      <c r="C12" s="24">
        <v>66011001656</v>
      </c>
      <c r="D12" s="24">
        <v>4350</v>
      </c>
      <c r="E12" s="24">
        <v>6351</v>
      </c>
      <c r="F12" s="24">
        <v>11</v>
      </c>
      <c r="G12" s="25" t="s">
        <v>73</v>
      </c>
      <c r="H12" s="25" t="s">
        <v>251</v>
      </c>
      <c r="I12" s="25" t="s">
        <v>252</v>
      </c>
      <c r="J12" s="24" t="s">
        <v>26</v>
      </c>
      <c r="K12" s="25" t="s">
        <v>18</v>
      </c>
      <c r="L12" s="26">
        <f t="shared" si="0"/>
        <v>45</v>
      </c>
      <c r="M12" s="27">
        <v>2017</v>
      </c>
      <c r="N12" s="26" t="s">
        <v>19</v>
      </c>
      <c r="O12" s="71">
        <v>45</v>
      </c>
      <c r="P12" s="71">
        <v>0</v>
      </c>
      <c r="Q12" s="71">
        <v>0</v>
      </c>
      <c r="R12" s="71">
        <v>45</v>
      </c>
      <c r="S12" s="71">
        <v>0</v>
      </c>
      <c r="T12" s="28"/>
    </row>
    <row r="13" spans="1:20" s="19" customFormat="1" ht="30">
      <c r="A13" s="23">
        <v>7</v>
      </c>
      <c r="B13" s="24" t="s">
        <v>27</v>
      </c>
      <c r="C13" s="24">
        <v>66011001637</v>
      </c>
      <c r="D13" s="24">
        <v>4350</v>
      </c>
      <c r="E13" s="24">
        <v>6351</v>
      </c>
      <c r="F13" s="24">
        <v>11</v>
      </c>
      <c r="G13" s="25" t="s">
        <v>253</v>
      </c>
      <c r="H13" s="25" t="s">
        <v>254</v>
      </c>
      <c r="I13" s="25" t="s">
        <v>255</v>
      </c>
      <c r="J13" s="24" t="s">
        <v>26</v>
      </c>
      <c r="K13" s="25" t="s">
        <v>18</v>
      </c>
      <c r="L13" s="26">
        <f t="shared" si="0"/>
        <v>160</v>
      </c>
      <c r="M13" s="27">
        <v>2017</v>
      </c>
      <c r="N13" s="26" t="s">
        <v>19</v>
      </c>
      <c r="O13" s="71">
        <v>160</v>
      </c>
      <c r="P13" s="71">
        <v>0</v>
      </c>
      <c r="Q13" s="71">
        <v>0</v>
      </c>
      <c r="R13" s="71">
        <v>160</v>
      </c>
      <c r="S13" s="71">
        <v>0</v>
      </c>
      <c r="T13" s="28"/>
    </row>
    <row r="14" spans="1:20" s="19" customFormat="1" ht="120">
      <c r="A14" s="23">
        <v>8</v>
      </c>
      <c r="B14" s="24" t="s">
        <v>38</v>
      </c>
      <c r="C14" s="24">
        <v>66011001646</v>
      </c>
      <c r="D14" s="24">
        <v>4350</v>
      </c>
      <c r="E14" s="24">
        <v>6351</v>
      </c>
      <c r="F14" s="24">
        <v>11</v>
      </c>
      <c r="G14" s="25" t="s">
        <v>256</v>
      </c>
      <c r="H14" s="25" t="s">
        <v>257</v>
      </c>
      <c r="I14" s="25" t="s">
        <v>258</v>
      </c>
      <c r="J14" s="24" t="s">
        <v>26</v>
      </c>
      <c r="K14" s="25" t="s">
        <v>18</v>
      </c>
      <c r="L14" s="26">
        <f t="shared" si="0"/>
        <v>180</v>
      </c>
      <c r="M14" s="27">
        <v>2017</v>
      </c>
      <c r="N14" s="26" t="s">
        <v>19</v>
      </c>
      <c r="O14" s="71">
        <v>180</v>
      </c>
      <c r="P14" s="71">
        <v>0</v>
      </c>
      <c r="Q14" s="71">
        <v>0</v>
      </c>
      <c r="R14" s="71">
        <v>180</v>
      </c>
      <c r="S14" s="71">
        <v>0</v>
      </c>
      <c r="T14" s="28"/>
    </row>
    <row r="15" spans="1:20" s="19" customFormat="1" ht="45">
      <c r="A15" s="23">
        <v>9</v>
      </c>
      <c r="B15" s="24" t="s">
        <v>27</v>
      </c>
      <c r="C15" s="24">
        <v>66011001641</v>
      </c>
      <c r="D15" s="24">
        <v>4357</v>
      </c>
      <c r="E15" s="24">
        <v>6351</v>
      </c>
      <c r="F15" s="24">
        <v>11</v>
      </c>
      <c r="G15" s="25" t="s">
        <v>83</v>
      </c>
      <c r="H15" s="25" t="s">
        <v>241</v>
      </c>
      <c r="I15" s="25" t="s">
        <v>242</v>
      </c>
      <c r="J15" s="24" t="s">
        <v>26</v>
      </c>
      <c r="K15" s="25" t="s">
        <v>18</v>
      </c>
      <c r="L15" s="26">
        <f t="shared" si="0"/>
        <v>90</v>
      </c>
      <c r="M15" s="27">
        <v>2017</v>
      </c>
      <c r="N15" s="26" t="s">
        <v>19</v>
      </c>
      <c r="O15" s="71">
        <v>90</v>
      </c>
      <c r="P15" s="71">
        <v>0</v>
      </c>
      <c r="Q15" s="71">
        <v>0</v>
      </c>
      <c r="R15" s="71">
        <v>90</v>
      </c>
      <c r="S15" s="71">
        <v>0</v>
      </c>
      <c r="T15" s="28"/>
    </row>
    <row r="16" spans="1:20" s="262" customFormat="1" ht="75">
      <c r="A16" s="332">
        <v>10</v>
      </c>
      <c r="B16" s="333" t="s">
        <v>72</v>
      </c>
      <c r="C16" s="333">
        <v>1652</v>
      </c>
      <c r="D16" s="333"/>
      <c r="E16" s="333"/>
      <c r="F16" s="333">
        <v>11</v>
      </c>
      <c r="G16" s="318" t="s">
        <v>90</v>
      </c>
      <c r="H16" s="318" t="s">
        <v>625</v>
      </c>
      <c r="I16" s="318" t="s">
        <v>626</v>
      </c>
      <c r="J16" s="333" t="s">
        <v>26</v>
      </c>
      <c r="K16" s="318" t="s">
        <v>18</v>
      </c>
      <c r="L16" s="334">
        <v>87</v>
      </c>
      <c r="M16" s="260">
        <v>2017</v>
      </c>
      <c r="N16" s="334">
        <v>0</v>
      </c>
      <c r="O16" s="335">
        <v>87</v>
      </c>
      <c r="P16" s="335">
        <v>0</v>
      </c>
      <c r="Q16" s="335">
        <v>0</v>
      </c>
      <c r="R16" s="335">
        <v>87</v>
      </c>
      <c r="S16" s="335">
        <v>0</v>
      </c>
      <c r="T16" s="261"/>
    </row>
    <row r="17" spans="1:20" s="262" customFormat="1" ht="102.75" customHeight="1">
      <c r="A17" s="255">
        <v>11</v>
      </c>
      <c r="B17" s="302" t="s">
        <v>72</v>
      </c>
      <c r="C17" s="302">
        <v>66011001652</v>
      </c>
      <c r="D17" s="302">
        <v>4350</v>
      </c>
      <c r="E17" s="302">
        <v>6351</v>
      </c>
      <c r="F17" s="302">
        <v>11</v>
      </c>
      <c r="G17" s="275" t="s">
        <v>90</v>
      </c>
      <c r="H17" s="275" t="s">
        <v>91</v>
      </c>
      <c r="I17" s="275" t="s">
        <v>92</v>
      </c>
      <c r="J17" s="302" t="s">
        <v>26</v>
      </c>
      <c r="K17" s="275" t="s">
        <v>40</v>
      </c>
      <c r="L17" s="328">
        <f>O17</f>
        <v>196</v>
      </c>
      <c r="M17" s="327">
        <v>2017</v>
      </c>
      <c r="N17" s="328">
        <v>0</v>
      </c>
      <c r="O17" s="336">
        <v>196</v>
      </c>
      <c r="P17" s="336">
        <v>0</v>
      </c>
      <c r="Q17" s="336">
        <v>0</v>
      </c>
      <c r="R17" s="336">
        <v>196</v>
      </c>
      <c r="S17" s="336">
        <v>0</v>
      </c>
      <c r="T17" s="329"/>
    </row>
    <row r="18" spans="1:20" s="262" customFormat="1" ht="61.5" customHeight="1">
      <c r="A18" s="332">
        <v>12</v>
      </c>
      <c r="B18" s="302" t="s">
        <v>27</v>
      </c>
      <c r="C18" s="302">
        <v>66011001639</v>
      </c>
      <c r="D18" s="302">
        <v>4351</v>
      </c>
      <c r="E18" s="302">
        <v>6351</v>
      </c>
      <c r="F18" s="302">
        <v>11</v>
      </c>
      <c r="G18" s="275" t="s">
        <v>128</v>
      </c>
      <c r="H18" s="275" t="s">
        <v>129</v>
      </c>
      <c r="I18" s="275" t="s">
        <v>130</v>
      </c>
      <c r="J18" s="302" t="s">
        <v>26</v>
      </c>
      <c r="K18" s="275" t="s">
        <v>18</v>
      </c>
      <c r="L18" s="328">
        <f>O18</f>
        <v>400</v>
      </c>
      <c r="M18" s="327">
        <v>2017</v>
      </c>
      <c r="N18" s="328">
        <v>0</v>
      </c>
      <c r="O18" s="336">
        <v>400</v>
      </c>
      <c r="P18" s="336">
        <v>0</v>
      </c>
      <c r="Q18" s="336">
        <v>0</v>
      </c>
      <c r="R18" s="336">
        <v>400</v>
      </c>
      <c r="S18" s="336">
        <v>0</v>
      </c>
      <c r="T18" s="329"/>
    </row>
    <row r="19" spans="1:20" s="262" customFormat="1" ht="87.75" customHeight="1">
      <c r="A19" s="255">
        <v>13</v>
      </c>
      <c r="B19" s="302" t="s">
        <v>27</v>
      </c>
      <c r="C19" s="302">
        <v>66011001639</v>
      </c>
      <c r="D19" s="302">
        <v>4351</v>
      </c>
      <c r="E19" s="302">
        <v>6351</v>
      </c>
      <c r="F19" s="302">
        <v>11</v>
      </c>
      <c r="G19" s="275" t="s">
        <v>128</v>
      </c>
      <c r="H19" s="275" t="s">
        <v>131</v>
      </c>
      <c r="I19" s="275" t="s">
        <v>132</v>
      </c>
      <c r="J19" s="302" t="s">
        <v>26</v>
      </c>
      <c r="K19" s="275" t="s">
        <v>18</v>
      </c>
      <c r="L19" s="328">
        <f>O19</f>
        <v>400</v>
      </c>
      <c r="M19" s="327">
        <v>2017</v>
      </c>
      <c r="N19" s="328">
        <v>0</v>
      </c>
      <c r="O19" s="336">
        <v>400</v>
      </c>
      <c r="P19" s="336">
        <v>0</v>
      </c>
      <c r="Q19" s="336">
        <v>0</v>
      </c>
      <c r="R19" s="336">
        <v>400</v>
      </c>
      <c r="S19" s="336">
        <v>0</v>
      </c>
      <c r="T19" s="329"/>
    </row>
    <row r="20" spans="1:20" s="262" customFormat="1" ht="87.75" customHeight="1">
      <c r="A20" s="332">
        <v>14</v>
      </c>
      <c r="B20" s="302" t="s">
        <v>27</v>
      </c>
      <c r="C20" s="302">
        <v>66011001639</v>
      </c>
      <c r="D20" s="302">
        <v>4351</v>
      </c>
      <c r="E20" s="302">
        <v>6351</v>
      </c>
      <c r="F20" s="302">
        <v>11</v>
      </c>
      <c r="G20" s="275" t="s">
        <v>128</v>
      </c>
      <c r="H20" s="275" t="s">
        <v>178</v>
      </c>
      <c r="I20" s="275" t="s">
        <v>179</v>
      </c>
      <c r="J20" s="302" t="s">
        <v>26</v>
      </c>
      <c r="K20" s="275" t="s">
        <v>18</v>
      </c>
      <c r="L20" s="328">
        <f>O20</f>
        <v>60</v>
      </c>
      <c r="M20" s="327">
        <v>2017</v>
      </c>
      <c r="N20" s="328">
        <v>0</v>
      </c>
      <c r="O20" s="336">
        <v>60</v>
      </c>
      <c r="P20" s="336">
        <v>0</v>
      </c>
      <c r="Q20" s="336">
        <v>0</v>
      </c>
      <c r="R20" s="336">
        <v>60</v>
      </c>
      <c r="S20" s="336">
        <v>0</v>
      </c>
      <c r="T20" s="329"/>
    </row>
    <row r="21" spans="1:20" s="76" customFormat="1" ht="23.25">
      <c r="A21" s="90" t="s">
        <v>481</v>
      </c>
      <c r="B21" s="91"/>
      <c r="C21" s="91"/>
      <c r="D21" s="91"/>
      <c r="E21" s="91"/>
      <c r="F21" s="91"/>
      <c r="G21" s="91"/>
      <c r="H21" s="91"/>
      <c r="I21" s="91"/>
      <c r="J21" s="91"/>
      <c r="K21" s="91"/>
      <c r="L21" s="196">
        <f>SUM(K7:L20)</f>
        <v>2338</v>
      </c>
      <c r="M21" s="196"/>
      <c r="N21" s="196">
        <f aca="true" t="shared" si="1" ref="N21:S21">SUM(N7:N20)</f>
        <v>0</v>
      </c>
      <c r="O21" s="196">
        <f t="shared" si="1"/>
        <v>2338</v>
      </c>
      <c r="P21" s="196">
        <f t="shared" si="1"/>
        <v>0</v>
      </c>
      <c r="Q21" s="196">
        <f t="shared" si="1"/>
        <v>0</v>
      </c>
      <c r="R21" s="196">
        <f t="shared" si="1"/>
        <v>2338</v>
      </c>
      <c r="S21" s="196">
        <f t="shared" si="1"/>
        <v>0</v>
      </c>
      <c r="T21" s="87"/>
    </row>
  </sheetData>
  <sheetProtection/>
  <mergeCells count="1">
    <mergeCell ref="A1:T1"/>
  </mergeCells>
  <printOptions/>
  <pageMargins left="0.7086614173228347" right="0.7086614173228347" top="0.7480314960629921" bottom="0.7480314960629921" header="0.31496062992125984" footer="0.31496062992125984"/>
  <pageSetup horizontalDpi="600" verticalDpi="600" orientation="landscape" paperSize="9" scale="41" r:id="rId1"/>
  <headerFooter alignWithMargins="0">
    <oddFooter>&amp;LZastupitelstvo Olomouckého kraje 27. 2. 2017 
43. - Rozpočet Olomouckého kraje 2017 – nové investice
Příloha č. 2: Nové investiční akce na rok 2017 hrazené z rozpočtu Olomouckého kraje&amp;RStrana &amp;P (celkem 45)</oddFooter>
  </headerFooter>
</worksheet>
</file>

<file path=xl/worksheets/sheet9.xml><?xml version="1.0" encoding="utf-8"?>
<worksheet xmlns="http://schemas.openxmlformats.org/spreadsheetml/2006/main" xmlns:r="http://schemas.openxmlformats.org/officeDocument/2006/relationships">
  <sheetPr>
    <tabColor rgb="FFFFFF00"/>
    <outlinePr summaryBelow="0" summaryRight="0"/>
    <pageSetUpPr fitToPage="1"/>
  </sheetPr>
  <dimension ref="A1:W26"/>
  <sheetViews>
    <sheetView showGridLines="0" zoomScale="70" zoomScaleNormal="70" zoomScalePageLayoutView="0" workbookViewId="0" topLeftCell="A1">
      <pane ySplit="5" topLeftCell="A6" activePane="bottomLeft" state="frozen"/>
      <selection pane="topLeft" activeCell="U20" sqref="U20"/>
      <selection pane="bottomLeft" activeCell="U20" sqref="U20"/>
    </sheetView>
  </sheetViews>
  <sheetFormatPr defaultColWidth="9.140625" defaultRowHeight="12.75"/>
  <cols>
    <col min="1" max="1" width="4.7109375" style="0" customWidth="1"/>
    <col min="2" max="2" width="5.7109375" style="0" customWidth="1"/>
    <col min="3" max="3" width="17.7109375" style="0" hidden="1" customWidth="1"/>
    <col min="4" max="6" width="7.00390625" style="0" hidden="1" customWidth="1"/>
    <col min="7" max="7" width="27.7109375" style="0" customWidth="1"/>
    <col min="8" max="8" width="27.8515625" style="0" customWidth="1"/>
    <col min="9" max="9" width="55.8515625" style="0" customWidth="1"/>
    <col min="10" max="10" width="4.7109375" style="0" customWidth="1"/>
    <col min="11" max="11" width="10.00390625" style="0" customWidth="1"/>
    <col min="12" max="12" width="12.57421875" style="0" customWidth="1"/>
    <col min="13" max="13" width="12.140625" style="0" customWidth="1"/>
    <col min="14" max="14" width="14.421875" style="0" customWidth="1"/>
    <col min="15" max="15" width="15.28125" style="44" customWidth="1"/>
    <col min="16" max="17" width="11.7109375" style="0" customWidth="1"/>
    <col min="18" max="18" width="13.7109375" style="0" customWidth="1"/>
    <col min="19" max="19" width="14.421875" style="0" customWidth="1"/>
    <col min="20" max="20" width="28.7109375" style="0" hidden="1" customWidth="1"/>
    <col min="21" max="22" width="3.57421875" style="0" customWidth="1"/>
  </cols>
  <sheetData>
    <row r="1" spans="1:20" ht="18">
      <c r="A1" s="471" t="s">
        <v>533</v>
      </c>
      <c r="B1" s="471"/>
      <c r="C1" s="471"/>
      <c r="D1" s="471"/>
      <c r="E1" s="471"/>
      <c r="F1" s="471"/>
      <c r="G1" s="471"/>
      <c r="H1" s="471"/>
      <c r="I1" s="471"/>
      <c r="J1" s="471"/>
      <c r="K1" s="471"/>
      <c r="L1" s="471"/>
      <c r="M1" s="471"/>
      <c r="N1" s="471"/>
      <c r="O1" s="471"/>
      <c r="P1" s="471"/>
      <c r="Q1" s="471"/>
      <c r="R1" s="471"/>
      <c r="S1" s="471"/>
      <c r="T1" s="471"/>
    </row>
    <row r="2" spans="1:20" ht="21.75" customHeight="1">
      <c r="A2" s="154" t="s">
        <v>528</v>
      </c>
      <c r="B2" s="154"/>
      <c r="C2" s="155" t="s">
        <v>534</v>
      </c>
      <c r="D2" s="155"/>
      <c r="E2" s="156"/>
      <c r="F2" s="156"/>
      <c r="G2" s="148" t="s">
        <v>534</v>
      </c>
      <c r="H2" s="157"/>
      <c r="I2" s="158" t="s">
        <v>535</v>
      </c>
      <c r="J2" s="157"/>
      <c r="K2" s="157"/>
      <c r="L2" s="157"/>
      <c r="M2" s="157"/>
      <c r="N2" s="157"/>
      <c r="O2" s="157"/>
      <c r="P2" s="157"/>
      <c r="Q2" s="157"/>
      <c r="R2" s="157"/>
      <c r="S2" s="157"/>
      <c r="T2" s="157"/>
    </row>
    <row r="3" spans="1:22" s="76" customFormat="1" ht="18" customHeight="1">
      <c r="A3" s="154"/>
      <c r="B3" s="156"/>
      <c r="C3" s="155" t="s">
        <v>530</v>
      </c>
      <c r="D3" s="156"/>
      <c r="E3" s="156"/>
      <c r="F3" s="156"/>
      <c r="G3" s="156"/>
      <c r="H3" s="157"/>
      <c r="I3" s="157"/>
      <c r="J3" s="157"/>
      <c r="K3" s="157"/>
      <c r="L3" s="157"/>
      <c r="M3" s="157"/>
      <c r="N3" s="157"/>
      <c r="O3" s="157"/>
      <c r="P3" s="157"/>
      <c r="Q3" s="157"/>
      <c r="R3" s="157"/>
      <c r="S3" s="157"/>
      <c r="T3" s="157"/>
      <c r="U3" s="79"/>
      <c r="V3" s="80"/>
    </row>
    <row r="4" spans="1:22" ht="21" thickBot="1">
      <c r="A4" s="159"/>
      <c r="B4" s="159"/>
      <c r="C4" s="159"/>
      <c r="D4" s="159"/>
      <c r="E4" s="159"/>
      <c r="F4" s="159"/>
      <c r="G4" s="159"/>
      <c r="H4" s="159"/>
      <c r="I4" s="159"/>
      <c r="J4" s="159"/>
      <c r="K4" s="159"/>
      <c r="L4" s="159"/>
      <c r="M4" s="159"/>
      <c r="N4" s="159"/>
      <c r="O4" s="159"/>
      <c r="P4" s="159"/>
      <c r="Q4" s="159"/>
      <c r="R4" s="159"/>
      <c r="S4" s="160" t="s">
        <v>487</v>
      </c>
      <c r="T4" s="159"/>
      <c r="U4" s="1"/>
      <c r="V4" s="2"/>
    </row>
    <row r="5" spans="1:22" ht="114" customHeight="1" thickBot="1">
      <c r="A5" s="69" t="s">
        <v>510</v>
      </c>
      <c r="B5" s="20" t="s">
        <v>2</v>
      </c>
      <c r="C5" s="20" t="s">
        <v>421</v>
      </c>
      <c r="D5" s="20" t="s">
        <v>422</v>
      </c>
      <c r="E5" s="20" t="s">
        <v>423</v>
      </c>
      <c r="F5" s="20" t="s">
        <v>424</v>
      </c>
      <c r="G5" s="20" t="s">
        <v>3</v>
      </c>
      <c r="H5" s="20" t="s">
        <v>4</v>
      </c>
      <c r="I5" s="20" t="s">
        <v>5</v>
      </c>
      <c r="J5" s="20" t="s">
        <v>6</v>
      </c>
      <c r="K5" s="67" t="s">
        <v>7</v>
      </c>
      <c r="L5" s="20" t="s">
        <v>8</v>
      </c>
      <c r="M5" s="20" t="s">
        <v>9</v>
      </c>
      <c r="N5" s="20" t="s">
        <v>456</v>
      </c>
      <c r="O5" s="38" t="s">
        <v>838</v>
      </c>
      <c r="P5" s="20" t="s">
        <v>10</v>
      </c>
      <c r="Q5" s="20" t="s">
        <v>11</v>
      </c>
      <c r="R5" s="20" t="s">
        <v>12</v>
      </c>
      <c r="S5" s="20" t="s">
        <v>13</v>
      </c>
      <c r="T5" s="20" t="s">
        <v>14</v>
      </c>
      <c r="U5" s="3"/>
      <c r="V5" s="3"/>
    </row>
    <row r="6" spans="1:23" s="76" customFormat="1" ht="25.5" customHeight="1" thickBot="1">
      <c r="A6" s="77" t="s">
        <v>722</v>
      </c>
      <c r="B6" s="81"/>
      <c r="C6" s="81"/>
      <c r="D6" s="81"/>
      <c r="E6" s="81"/>
      <c r="F6" s="81"/>
      <c r="G6" s="81"/>
      <c r="H6" s="81"/>
      <c r="I6" s="81"/>
      <c r="J6" s="81"/>
      <c r="K6" s="81"/>
      <c r="L6" s="81"/>
      <c r="M6" s="81"/>
      <c r="N6" s="81"/>
      <c r="O6" s="81"/>
      <c r="P6" s="81"/>
      <c r="Q6" s="81"/>
      <c r="R6" s="81"/>
      <c r="S6" s="81"/>
      <c r="T6" s="152"/>
      <c r="U6" s="83"/>
      <c r="V6" s="83"/>
      <c r="W6" s="163"/>
    </row>
    <row r="7" spans="1:22" s="19" customFormat="1" ht="60">
      <c r="A7" s="23">
        <v>1</v>
      </c>
      <c r="B7" s="24" t="s">
        <v>20</v>
      </c>
      <c r="C7" s="86">
        <v>66011001659</v>
      </c>
      <c r="D7" s="24">
        <v>4350</v>
      </c>
      <c r="E7" s="24">
        <v>6351</v>
      </c>
      <c r="F7" s="24">
        <v>11</v>
      </c>
      <c r="G7" s="25" t="s">
        <v>93</v>
      </c>
      <c r="H7" s="25" t="s">
        <v>213</v>
      </c>
      <c r="I7" s="25" t="s">
        <v>214</v>
      </c>
      <c r="J7" s="24" t="s">
        <v>26</v>
      </c>
      <c r="K7" s="25" t="s">
        <v>18</v>
      </c>
      <c r="L7" s="30">
        <f>O7</f>
        <v>380</v>
      </c>
      <c r="M7" s="27">
        <v>2017</v>
      </c>
      <c r="N7" s="71">
        <v>0</v>
      </c>
      <c r="O7" s="30">
        <v>380</v>
      </c>
      <c r="P7" s="30">
        <v>0</v>
      </c>
      <c r="Q7" s="30">
        <v>0</v>
      </c>
      <c r="R7" s="30">
        <v>380</v>
      </c>
      <c r="S7" s="30">
        <v>0</v>
      </c>
      <c r="T7" s="28"/>
      <c r="U7" s="22"/>
      <c r="V7" s="21"/>
    </row>
    <row r="8" spans="1:22" s="19" customFormat="1" ht="45">
      <c r="A8" s="23">
        <v>2</v>
      </c>
      <c r="B8" s="24" t="s">
        <v>27</v>
      </c>
      <c r="C8" s="86">
        <v>66011001635</v>
      </c>
      <c r="D8" s="24">
        <v>4350</v>
      </c>
      <c r="E8" s="24">
        <v>6351</v>
      </c>
      <c r="F8" s="24">
        <v>11</v>
      </c>
      <c r="G8" s="25" t="s">
        <v>96</v>
      </c>
      <c r="H8" s="25" t="s">
        <v>215</v>
      </c>
      <c r="I8" s="25" t="s">
        <v>216</v>
      </c>
      <c r="J8" s="24" t="s">
        <v>26</v>
      </c>
      <c r="K8" s="25" t="s">
        <v>18</v>
      </c>
      <c r="L8" s="30">
        <f>O8</f>
        <v>220</v>
      </c>
      <c r="M8" s="27">
        <v>2017</v>
      </c>
      <c r="N8" s="71">
        <v>0</v>
      </c>
      <c r="O8" s="30">
        <v>220</v>
      </c>
      <c r="P8" s="30">
        <v>0</v>
      </c>
      <c r="Q8" s="30">
        <v>0</v>
      </c>
      <c r="R8" s="30">
        <v>220</v>
      </c>
      <c r="S8" s="30">
        <v>0</v>
      </c>
      <c r="T8" s="28"/>
      <c r="U8" s="22"/>
      <c r="V8" s="21"/>
    </row>
    <row r="9" spans="1:22" s="19" customFormat="1" ht="45">
      <c r="A9" s="23">
        <v>3</v>
      </c>
      <c r="B9" s="24" t="s">
        <v>38</v>
      </c>
      <c r="C9" s="86">
        <v>66011001645</v>
      </c>
      <c r="D9" s="24">
        <v>4350</v>
      </c>
      <c r="E9" s="24">
        <v>6351</v>
      </c>
      <c r="F9" s="24">
        <v>11</v>
      </c>
      <c r="G9" s="25" t="s">
        <v>114</v>
      </c>
      <c r="H9" s="25" t="s">
        <v>234</v>
      </c>
      <c r="I9" s="25" t="s">
        <v>235</v>
      </c>
      <c r="J9" s="24" t="s">
        <v>26</v>
      </c>
      <c r="K9" s="25" t="s">
        <v>18</v>
      </c>
      <c r="L9" s="30">
        <f>O9</f>
        <v>450</v>
      </c>
      <c r="M9" s="27">
        <v>2017</v>
      </c>
      <c r="N9" s="71">
        <v>0</v>
      </c>
      <c r="O9" s="30">
        <v>450</v>
      </c>
      <c r="P9" s="30">
        <v>0</v>
      </c>
      <c r="Q9" s="30">
        <v>0</v>
      </c>
      <c r="R9" s="30">
        <v>450</v>
      </c>
      <c r="S9" s="30">
        <v>0</v>
      </c>
      <c r="T9" s="28"/>
      <c r="U9" s="22"/>
      <c r="V9" s="21"/>
    </row>
    <row r="10" spans="1:22" s="19" customFormat="1" ht="45">
      <c r="A10" s="23">
        <v>4</v>
      </c>
      <c r="B10" s="24" t="s">
        <v>20</v>
      </c>
      <c r="C10" s="86">
        <v>66011001663</v>
      </c>
      <c r="D10" s="24">
        <v>4357</v>
      </c>
      <c r="E10" s="24">
        <v>6351</v>
      </c>
      <c r="F10" s="24">
        <v>11</v>
      </c>
      <c r="G10" s="25" t="s">
        <v>80</v>
      </c>
      <c r="H10" s="25" t="s">
        <v>236</v>
      </c>
      <c r="I10" s="25" t="s">
        <v>237</v>
      </c>
      <c r="J10" s="24" t="s">
        <v>26</v>
      </c>
      <c r="K10" s="25" t="s">
        <v>18</v>
      </c>
      <c r="L10" s="30">
        <f>O10</f>
        <v>250</v>
      </c>
      <c r="M10" s="27">
        <v>2017</v>
      </c>
      <c r="N10" s="71">
        <v>0</v>
      </c>
      <c r="O10" s="30">
        <v>250</v>
      </c>
      <c r="P10" s="30">
        <v>0</v>
      </c>
      <c r="Q10" s="30">
        <v>0</v>
      </c>
      <c r="R10" s="30">
        <v>250</v>
      </c>
      <c r="S10" s="30">
        <v>0</v>
      </c>
      <c r="T10" s="28"/>
      <c r="U10" s="22"/>
      <c r="V10" s="21"/>
    </row>
    <row r="11" spans="1:22" s="19" customFormat="1" ht="45">
      <c r="A11" s="23">
        <v>5</v>
      </c>
      <c r="B11" s="24" t="s">
        <v>27</v>
      </c>
      <c r="C11" s="281">
        <v>1638</v>
      </c>
      <c r="D11" s="24"/>
      <c r="E11" s="24"/>
      <c r="F11" s="282">
        <v>11</v>
      </c>
      <c r="G11" s="278" t="s">
        <v>61</v>
      </c>
      <c r="H11" s="278" t="s">
        <v>581</v>
      </c>
      <c r="I11" s="278" t="s">
        <v>582</v>
      </c>
      <c r="J11" s="277" t="s">
        <v>26</v>
      </c>
      <c r="K11" s="278" t="s">
        <v>18</v>
      </c>
      <c r="L11" s="278">
        <v>1680</v>
      </c>
      <c r="M11" s="278">
        <v>2017</v>
      </c>
      <c r="N11" s="278">
        <v>0</v>
      </c>
      <c r="O11" s="278">
        <v>1680</v>
      </c>
      <c r="P11" s="278">
        <v>0</v>
      </c>
      <c r="Q11" s="278">
        <v>0</v>
      </c>
      <c r="R11" s="278">
        <v>1680</v>
      </c>
      <c r="S11" s="278">
        <v>0</v>
      </c>
      <c r="T11" s="278"/>
      <c r="U11" s="22"/>
      <c r="V11" s="21"/>
    </row>
    <row r="12" spans="1:22" s="19" customFormat="1" ht="75">
      <c r="A12" s="23">
        <v>6</v>
      </c>
      <c r="B12" s="24" t="s">
        <v>72</v>
      </c>
      <c r="C12" s="86">
        <v>66011001656</v>
      </c>
      <c r="D12" s="24">
        <v>4350</v>
      </c>
      <c r="E12" s="24">
        <v>6351</v>
      </c>
      <c r="F12" s="24">
        <v>11</v>
      </c>
      <c r="G12" s="25" t="s">
        <v>73</v>
      </c>
      <c r="H12" s="25" t="s">
        <v>210</v>
      </c>
      <c r="I12" s="25" t="s">
        <v>211</v>
      </c>
      <c r="J12" s="24" t="s">
        <v>26</v>
      </c>
      <c r="K12" s="25" t="s">
        <v>18</v>
      </c>
      <c r="L12" s="30">
        <f aca="true" t="shared" si="0" ref="L12:L24">O12</f>
        <v>880</v>
      </c>
      <c r="M12" s="27">
        <v>2017</v>
      </c>
      <c r="N12" s="71">
        <v>0</v>
      </c>
      <c r="O12" s="30">
        <v>880</v>
      </c>
      <c r="P12" s="30">
        <v>0</v>
      </c>
      <c r="Q12" s="30">
        <v>0</v>
      </c>
      <c r="R12" s="30">
        <v>880</v>
      </c>
      <c r="S12" s="30">
        <v>0</v>
      </c>
      <c r="T12" s="28"/>
      <c r="U12" s="22"/>
      <c r="V12" s="21"/>
    </row>
    <row r="13" spans="1:22" s="19" customFormat="1" ht="90">
      <c r="A13" s="23">
        <v>7</v>
      </c>
      <c r="B13" s="24" t="s">
        <v>72</v>
      </c>
      <c r="C13" s="86">
        <v>66011001656</v>
      </c>
      <c r="D13" s="24">
        <v>4350</v>
      </c>
      <c r="E13" s="24">
        <v>6351</v>
      </c>
      <c r="F13" s="24">
        <v>11</v>
      </c>
      <c r="G13" s="25" t="s">
        <v>73</v>
      </c>
      <c r="H13" s="25" t="s">
        <v>227</v>
      </c>
      <c r="I13" s="25" t="s">
        <v>228</v>
      </c>
      <c r="J13" s="24" t="s">
        <v>26</v>
      </c>
      <c r="K13" s="25" t="s">
        <v>18</v>
      </c>
      <c r="L13" s="30">
        <f t="shared" si="0"/>
        <v>400</v>
      </c>
      <c r="M13" s="27">
        <v>2017</v>
      </c>
      <c r="N13" s="71">
        <v>0</v>
      </c>
      <c r="O13" s="30">
        <v>400</v>
      </c>
      <c r="P13" s="30">
        <v>0</v>
      </c>
      <c r="Q13" s="30">
        <v>0</v>
      </c>
      <c r="R13" s="30">
        <v>400</v>
      </c>
      <c r="S13" s="30">
        <v>0</v>
      </c>
      <c r="T13" s="28"/>
      <c r="U13" s="22"/>
      <c r="V13" s="21"/>
    </row>
    <row r="14" spans="1:22" s="19" customFormat="1" ht="105">
      <c r="A14" s="23">
        <v>8</v>
      </c>
      <c r="B14" s="24" t="s">
        <v>72</v>
      </c>
      <c r="C14" s="86">
        <v>66011001656</v>
      </c>
      <c r="D14" s="24">
        <v>4350</v>
      </c>
      <c r="E14" s="24">
        <v>6351</v>
      </c>
      <c r="F14" s="24">
        <v>11</v>
      </c>
      <c r="G14" s="25" t="s">
        <v>73</v>
      </c>
      <c r="H14" s="25" t="s">
        <v>208</v>
      </c>
      <c r="I14" s="25" t="s">
        <v>209</v>
      </c>
      <c r="J14" s="24" t="s">
        <v>26</v>
      </c>
      <c r="K14" s="25" t="s">
        <v>18</v>
      </c>
      <c r="L14" s="30">
        <f t="shared" si="0"/>
        <v>600</v>
      </c>
      <c r="M14" s="27">
        <v>2017</v>
      </c>
      <c r="N14" s="71">
        <v>0</v>
      </c>
      <c r="O14" s="30">
        <v>600</v>
      </c>
      <c r="P14" s="30">
        <v>0</v>
      </c>
      <c r="Q14" s="30">
        <v>0</v>
      </c>
      <c r="R14" s="30">
        <v>600</v>
      </c>
      <c r="S14" s="30">
        <v>0</v>
      </c>
      <c r="T14" s="28"/>
      <c r="U14" s="22"/>
      <c r="V14" s="21"/>
    </row>
    <row r="15" spans="1:22" s="19" customFormat="1" ht="45">
      <c r="A15" s="23">
        <v>9</v>
      </c>
      <c r="B15" s="24" t="s">
        <v>38</v>
      </c>
      <c r="C15" s="86">
        <v>66011001645</v>
      </c>
      <c r="D15" s="24">
        <v>4350</v>
      </c>
      <c r="E15" s="24">
        <v>6351</v>
      </c>
      <c r="F15" s="24">
        <v>11</v>
      </c>
      <c r="G15" s="25" t="s">
        <v>114</v>
      </c>
      <c r="H15" s="25" t="s">
        <v>229</v>
      </c>
      <c r="I15" s="25" t="s">
        <v>230</v>
      </c>
      <c r="J15" s="24" t="s">
        <v>26</v>
      </c>
      <c r="K15" s="25" t="s">
        <v>18</v>
      </c>
      <c r="L15" s="30">
        <f t="shared" si="0"/>
        <v>1350</v>
      </c>
      <c r="M15" s="27">
        <v>2017</v>
      </c>
      <c r="N15" s="71">
        <v>0</v>
      </c>
      <c r="O15" s="30">
        <v>1350</v>
      </c>
      <c r="P15" s="30">
        <v>0</v>
      </c>
      <c r="Q15" s="30">
        <v>0</v>
      </c>
      <c r="R15" s="30">
        <v>1350</v>
      </c>
      <c r="S15" s="30">
        <v>0</v>
      </c>
      <c r="T15" s="28"/>
      <c r="U15" s="22"/>
      <c r="V15" s="21"/>
    </row>
    <row r="16" spans="1:22" s="19" customFormat="1" ht="90">
      <c r="A16" s="23">
        <v>10</v>
      </c>
      <c r="B16" s="24" t="s">
        <v>38</v>
      </c>
      <c r="C16" s="86">
        <v>66011001645</v>
      </c>
      <c r="D16" s="24">
        <v>4350</v>
      </c>
      <c r="E16" s="24">
        <v>6351</v>
      </c>
      <c r="F16" s="24">
        <v>11</v>
      </c>
      <c r="G16" s="25" t="s">
        <v>114</v>
      </c>
      <c r="H16" s="25" t="s">
        <v>231</v>
      </c>
      <c r="I16" s="25" t="s">
        <v>232</v>
      </c>
      <c r="J16" s="24" t="s">
        <v>26</v>
      </c>
      <c r="K16" s="25" t="s">
        <v>18</v>
      </c>
      <c r="L16" s="30">
        <f t="shared" si="0"/>
        <v>350</v>
      </c>
      <c r="M16" s="27">
        <v>2017</v>
      </c>
      <c r="N16" s="71">
        <v>0</v>
      </c>
      <c r="O16" s="30">
        <v>350</v>
      </c>
      <c r="P16" s="30">
        <v>0</v>
      </c>
      <c r="Q16" s="30">
        <v>0</v>
      </c>
      <c r="R16" s="30">
        <v>350</v>
      </c>
      <c r="S16" s="30">
        <v>0</v>
      </c>
      <c r="T16" s="28" t="s">
        <v>233</v>
      </c>
      <c r="U16" s="22"/>
      <c r="V16" s="21"/>
    </row>
    <row r="17" spans="1:22" s="19" customFormat="1" ht="60">
      <c r="A17" s="23">
        <v>11</v>
      </c>
      <c r="B17" s="24" t="s">
        <v>20</v>
      </c>
      <c r="C17" s="86">
        <v>66011001654</v>
      </c>
      <c r="D17" s="24">
        <v>4357</v>
      </c>
      <c r="E17" s="24">
        <v>6351</v>
      </c>
      <c r="F17" s="24">
        <v>11</v>
      </c>
      <c r="G17" s="25" t="s">
        <v>238</v>
      </c>
      <c r="H17" s="25" t="s">
        <v>239</v>
      </c>
      <c r="I17" s="25" t="s">
        <v>240</v>
      </c>
      <c r="J17" s="24" t="s">
        <v>26</v>
      </c>
      <c r="K17" s="25" t="s">
        <v>18</v>
      </c>
      <c r="L17" s="30">
        <f t="shared" si="0"/>
        <v>320</v>
      </c>
      <c r="M17" s="27">
        <v>2017</v>
      </c>
      <c r="N17" s="71">
        <v>0</v>
      </c>
      <c r="O17" s="30">
        <v>320</v>
      </c>
      <c r="P17" s="30">
        <v>0</v>
      </c>
      <c r="Q17" s="30">
        <v>0</v>
      </c>
      <c r="R17" s="30">
        <v>320</v>
      </c>
      <c r="S17" s="30">
        <v>0</v>
      </c>
      <c r="T17" s="28"/>
      <c r="U17" s="22"/>
      <c r="V17" s="21"/>
    </row>
    <row r="18" spans="1:22" s="19" customFormat="1" ht="75">
      <c r="A18" s="23">
        <v>12</v>
      </c>
      <c r="B18" s="24" t="s">
        <v>72</v>
      </c>
      <c r="C18" s="86">
        <v>66011001656</v>
      </c>
      <c r="D18" s="24">
        <v>4350</v>
      </c>
      <c r="E18" s="24">
        <v>6351</v>
      </c>
      <c r="F18" s="24">
        <v>11</v>
      </c>
      <c r="G18" s="25" t="s">
        <v>73</v>
      </c>
      <c r="H18" s="25" t="s">
        <v>223</v>
      </c>
      <c r="I18" s="25" t="s">
        <v>224</v>
      </c>
      <c r="J18" s="24" t="s">
        <v>26</v>
      </c>
      <c r="K18" s="25" t="s">
        <v>18</v>
      </c>
      <c r="L18" s="30">
        <f t="shared" si="0"/>
        <v>280</v>
      </c>
      <c r="M18" s="27">
        <v>2017</v>
      </c>
      <c r="N18" s="71">
        <v>0</v>
      </c>
      <c r="O18" s="30">
        <v>280</v>
      </c>
      <c r="P18" s="30">
        <v>0</v>
      </c>
      <c r="Q18" s="30">
        <v>0</v>
      </c>
      <c r="R18" s="30">
        <v>280</v>
      </c>
      <c r="S18" s="30">
        <v>0</v>
      </c>
      <c r="T18" s="28"/>
      <c r="U18" s="22"/>
      <c r="V18" s="21"/>
    </row>
    <row r="19" spans="1:22" s="19" customFormat="1" ht="135">
      <c r="A19" s="23">
        <v>13</v>
      </c>
      <c r="B19" s="24" t="s">
        <v>72</v>
      </c>
      <c r="C19" s="86">
        <v>66011001656</v>
      </c>
      <c r="D19" s="24">
        <v>4350</v>
      </c>
      <c r="E19" s="24">
        <v>6351</v>
      </c>
      <c r="F19" s="24">
        <v>11</v>
      </c>
      <c r="G19" s="25" t="s">
        <v>73</v>
      </c>
      <c r="H19" s="25" t="s">
        <v>225</v>
      </c>
      <c r="I19" s="25" t="s">
        <v>226</v>
      </c>
      <c r="J19" s="24" t="s">
        <v>26</v>
      </c>
      <c r="K19" s="25" t="s">
        <v>18</v>
      </c>
      <c r="L19" s="30">
        <f t="shared" si="0"/>
        <v>650</v>
      </c>
      <c r="M19" s="27">
        <v>2017</v>
      </c>
      <c r="N19" s="71">
        <v>0</v>
      </c>
      <c r="O19" s="30">
        <v>650</v>
      </c>
      <c r="P19" s="30">
        <v>0</v>
      </c>
      <c r="Q19" s="30">
        <v>0</v>
      </c>
      <c r="R19" s="30">
        <v>650</v>
      </c>
      <c r="S19" s="30">
        <v>0</v>
      </c>
      <c r="T19" s="28"/>
      <c r="U19" s="22"/>
      <c r="V19" s="21"/>
    </row>
    <row r="20" spans="1:22" s="19" customFormat="1" ht="120">
      <c r="A20" s="23">
        <v>14</v>
      </c>
      <c r="B20" s="24" t="s">
        <v>27</v>
      </c>
      <c r="C20" s="86">
        <v>66011001641</v>
      </c>
      <c r="D20" s="24">
        <v>4357</v>
      </c>
      <c r="E20" s="24">
        <v>6351</v>
      </c>
      <c r="F20" s="24">
        <v>11</v>
      </c>
      <c r="G20" s="25" t="s">
        <v>83</v>
      </c>
      <c r="H20" s="25" t="s">
        <v>41</v>
      </c>
      <c r="I20" s="25" t="s">
        <v>212</v>
      </c>
      <c r="J20" s="24" t="s">
        <v>26</v>
      </c>
      <c r="K20" s="25" t="s">
        <v>18</v>
      </c>
      <c r="L20" s="30">
        <f t="shared" si="0"/>
        <v>750</v>
      </c>
      <c r="M20" s="27">
        <v>2017</v>
      </c>
      <c r="N20" s="71">
        <v>0</v>
      </c>
      <c r="O20" s="30">
        <v>750</v>
      </c>
      <c r="P20" s="30">
        <v>0</v>
      </c>
      <c r="Q20" s="30">
        <v>0</v>
      </c>
      <c r="R20" s="30">
        <v>750</v>
      </c>
      <c r="S20" s="30">
        <v>0</v>
      </c>
      <c r="T20" s="28"/>
      <c r="U20" s="22"/>
      <c r="V20" s="21"/>
    </row>
    <row r="21" spans="1:22" s="19" customFormat="1" ht="60">
      <c r="A21" s="23">
        <v>15</v>
      </c>
      <c r="B21" s="24" t="s">
        <v>27</v>
      </c>
      <c r="C21" s="86">
        <v>66011001638</v>
      </c>
      <c r="D21" s="24">
        <v>4350</v>
      </c>
      <c r="E21" s="24">
        <v>6351</v>
      </c>
      <c r="F21" s="24">
        <v>11</v>
      </c>
      <c r="G21" s="25" t="s">
        <v>61</v>
      </c>
      <c r="H21" s="25" t="s">
        <v>217</v>
      </c>
      <c r="I21" s="25" t="s">
        <v>218</v>
      </c>
      <c r="J21" s="24" t="s">
        <v>26</v>
      </c>
      <c r="K21" s="25" t="s">
        <v>18</v>
      </c>
      <c r="L21" s="30">
        <f t="shared" si="0"/>
        <v>1500</v>
      </c>
      <c r="M21" s="27">
        <v>2017</v>
      </c>
      <c r="N21" s="71">
        <v>0</v>
      </c>
      <c r="O21" s="30">
        <v>1500</v>
      </c>
      <c r="P21" s="30">
        <v>0</v>
      </c>
      <c r="Q21" s="30">
        <v>0</v>
      </c>
      <c r="R21" s="30">
        <v>1500</v>
      </c>
      <c r="S21" s="30">
        <v>0</v>
      </c>
      <c r="T21" s="28"/>
      <c r="U21" s="22"/>
      <c r="V21" s="21"/>
    </row>
    <row r="22" spans="1:22" s="19" customFormat="1" ht="60">
      <c r="A22" s="23">
        <v>16</v>
      </c>
      <c r="B22" s="24" t="s">
        <v>27</v>
      </c>
      <c r="C22" s="86">
        <v>66011001638</v>
      </c>
      <c r="D22" s="24">
        <v>4350</v>
      </c>
      <c r="E22" s="24">
        <v>6351</v>
      </c>
      <c r="F22" s="24">
        <v>11</v>
      </c>
      <c r="G22" s="25" t="s">
        <v>61</v>
      </c>
      <c r="H22" s="25" t="s">
        <v>219</v>
      </c>
      <c r="I22" s="25" t="s">
        <v>220</v>
      </c>
      <c r="J22" s="24" t="s">
        <v>26</v>
      </c>
      <c r="K22" s="25" t="s">
        <v>18</v>
      </c>
      <c r="L22" s="30">
        <f t="shared" si="0"/>
        <v>130</v>
      </c>
      <c r="M22" s="27">
        <v>2017</v>
      </c>
      <c r="N22" s="71">
        <v>0</v>
      </c>
      <c r="O22" s="30">
        <v>130</v>
      </c>
      <c r="P22" s="30">
        <v>0</v>
      </c>
      <c r="Q22" s="30">
        <v>0</v>
      </c>
      <c r="R22" s="30">
        <v>130</v>
      </c>
      <c r="S22" s="30">
        <v>0</v>
      </c>
      <c r="T22" s="28"/>
      <c r="U22" s="22"/>
      <c r="V22" s="21"/>
    </row>
    <row r="23" spans="1:22" s="19" customFormat="1" ht="60">
      <c r="A23" s="23">
        <v>17</v>
      </c>
      <c r="B23" s="24" t="s">
        <v>27</v>
      </c>
      <c r="C23" s="86">
        <v>66011001638</v>
      </c>
      <c r="D23" s="24">
        <v>4350</v>
      </c>
      <c r="E23" s="24">
        <v>6351</v>
      </c>
      <c r="F23" s="24">
        <v>11</v>
      </c>
      <c r="G23" s="25" t="s">
        <v>61</v>
      </c>
      <c r="H23" s="25" t="s">
        <v>221</v>
      </c>
      <c r="I23" s="25" t="s">
        <v>222</v>
      </c>
      <c r="J23" s="24" t="s">
        <v>26</v>
      </c>
      <c r="K23" s="25" t="s">
        <v>18</v>
      </c>
      <c r="L23" s="30">
        <f t="shared" si="0"/>
        <v>270</v>
      </c>
      <c r="M23" s="27">
        <v>2017</v>
      </c>
      <c r="N23" s="71">
        <v>0</v>
      </c>
      <c r="O23" s="30">
        <v>270</v>
      </c>
      <c r="P23" s="30">
        <v>0</v>
      </c>
      <c r="Q23" s="30">
        <v>0</v>
      </c>
      <c r="R23" s="30">
        <v>270</v>
      </c>
      <c r="S23" s="30">
        <v>0</v>
      </c>
      <c r="T23" s="28"/>
      <c r="U23" s="22"/>
      <c r="V23" s="21"/>
    </row>
    <row r="24" spans="1:22" s="19" customFormat="1" ht="45">
      <c r="A24" s="23">
        <v>18</v>
      </c>
      <c r="B24" s="24" t="s">
        <v>27</v>
      </c>
      <c r="C24" s="86">
        <v>66011001644</v>
      </c>
      <c r="D24" s="24">
        <v>4324</v>
      </c>
      <c r="E24" s="24">
        <v>6351</v>
      </c>
      <c r="F24" s="24">
        <v>11</v>
      </c>
      <c r="G24" s="25" t="s">
        <v>67</v>
      </c>
      <c r="H24" s="25" t="s">
        <v>41</v>
      </c>
      <c r="I24" s="25" t="s">
        <v>207</v>
      </c>
      <c r="J24" s="24" t="s">
        <v>26</v>
      </c>
      <c r="K24" s="25" t="s">
        <v>18</v>
      </c>
      <c r="L24" s="30">
        <f t="shared" si="0"/>
        <v>250</v>
      </c>
      <c r="M24" s="27">
        <v>2017</v>
      </c>
      <c r="N24" s="71">
        <v>0</v>
      </c>
      <c r="O24" s="30">
        <v>250</v>
      </c>
      <c r="P24" s="30">
        <v>0</v>
      </c>
      <c r="Q24" s="30">
        <v>0</v>
      </c>
      <c r="R24" s="30">
        <v>250</v>
      </c>
      <c r="S24" s="30">
        <v>0</v>
      </c>
      <c r="T24" s="28"/>
      <c r="U24" s="22"/>
      <c r="V24" s="21"/>
    </row>
    <row r="25" spans="1:22" s="262" customFormat="1" ht="45">
      <c r="A25" s="255">
        <v>19</v>
      </c>
      <c r="B25" s="302" t="s">
        <v>38</v>
      </c>
      <c r="C25" s="326">
        <v>1647</v>
      </c>
      <c r="D25" s="302"/>
      <c r="E25" s="302"/>
      <c r="F25" s="302">
        <v>11</v>
      </c>
      <c r="G25" s="275" t="s">
        <v>627</v>
      </c>
      <c r="H25" s="275" t="s">
        <v>628</v>
      </c>
      <c r="I25" s="275" t="s">
        <v>629</v>
      </c>
      <c r="J25" s="302" t="s">
        <v>26</v>
      </c>
      <c r="K25" s="275" t="s">
        <v>18</v>
      </c>
      <c r="L25" s="303">
        <v>1500</v>
      </c>
      <c r="M25" s="327">
        <v>2017</v>
      </c>
      <c r="N25" s="336">
        <v>0</v>
      </c>
      <c r="O25" s="303">
        <v>1500</v>
      </c>
      <c r="P25" s="303">
        <v>0</v>
      </c>
      <c r="Q25" s="303">
        <v>0</v>
      </c>
      <c r="R25" s="303">
        <v>1500</v>
      </c>
      <c r="S25" s="303">
        <v>0</v>
      </c>
      <c r="T25" s="329"/>
      <c r="U25" s="22"/>
      <c r="V25" s="21"/>
    </row>
    <row r="26" spans="1:20" s="76" customFormat="1" ht="23.25">
      <c r="A26" s="90" t="s">
        <v>481</v>
      </c>
      <c r="B26" s="91"/>
      <c r="C26" s="91"/>
      <c r="D26" s="91"/>
      <c r="E26" s="91"/>
      <c r="F26" s="91"/>
      <c r="G26" s="91"/>
      <c r="H26" s="91"/>
      <c r="I26" s="91"/>
      <c r="J26" s="91"/>
      <c r="K26" s="91"/>
      <c r="L26" s="196">
        <f>SUM(L7:L25)</f>
        <v>12210</v>
      </c>
      <c r="M26" s="196"/>
      <c r="N26" s="196">
        <f aca="true" t="shared" si="1" ref="N26:S26">SUM(N7:N25)</f>
        <v>0</v>
      </c>
      <c r="O26" s="196">
        <f t="shared" si="1"/>
        <v>12210</v>
      </c>
      <c r="P26" s="196">
        <f t="shared" si="1"/>
        <v>0</v>
      </c>
      <c r="Q26" s="196">
        <f t="shared" si="1"/>
        <v>0</v>
      </c>
      <c r="R26" s="196">
        <f t="shared" si="1"/>
        <v>12210</v>
      </c>
      <c r="S26" s="197">
        <f t="shared" si="1"/>
        <v>0</v>
      </c>
      <c r="T26" s="87"/>
    </row>
  </sheetData>
  <sheetProtection/>
  <mergeCells count="1">
    <mergeCell ref="A1:T1"/>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1" r:id="rId1"/>
  <headerFooter alignWithMargins="0">
    <oddFooter>&amp;LZastupitelstvo Olomouckého kraje 27. 2. 2017 
43. - Rozpočet Olomouckého kraje 2017 – nové investice
Příloha č. 2: Nové investiční akce na rok 2017 hrazené z rozpočtu Olomouckého kraje
&amp;RStrana &amp;P (celkem 45)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Kypusová Marta</dc:creator>
  <cp:keywords/>
  <dc:description/>
  <cp:lastModifiedBy>Kypusová Marta</cp:lastModifiedBy>
  <cp:lastPrinted>2017-02-09T12:17:07Z</cp:lastPrinted>
  <dcterms:created xsi:type="dcterms:W3CDTF">2016-08-29T12:54:04Z</dcterms:created>
  <dcterms:modified xsi:type="dcterms:W3CDTF">2017-02-13T12:09:13Z</dcterms:modified>
  <cp:category/>
  <cp:version/>
  <cp:contentType/>
  <cp:contentStatus/>
</cp:coreProperties>
</file>