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895" windowWidth="15480" windowHeight="5970" tabRatio="837" firstSheet="1" activeTab="3"/>
  </bookViews>
  <sheets>
    <sheet name="Souhrn (2)" sheetId="46" state="hidden" r:id="rId1"/>
    <sheet name="Souhrn" sheetId="25" r:id="rId2"/>
    <sheet name="Š-PD" sheetId="39" state="hidden" r:id="rId3"/>
    <sheet name="Š- nad 500" sheetId="52" r:id="rId4"/>
    <sheet name="Školství - PD" sheetId="64" r:id="rId5"/>
    <sheet name="Š- 40-500" sheetId="22" r:id="rId6"/>
    <sheet name="Š-ORJ 10" sheetId="47" state="hidden" r:id="rId7"/>
    <sheet name="Š- nákupy nad 200" sheetId="51" r:id="rId8"/>
    <sheet name="Sociální- nad 500" sheetId="32" r:id="rId9"/>
    <sheet name="Sociální- 40-500" sheetId="45" r:id="rId10"/>
    <sheet name="Sociální- nákupy nad 200" sheetId="34" r:id="rId11"/>
    <sheet name="Sociální-nákupy 40-200 " sheetId="55" r:id="rId12"/>
    <sheet name="Sociální-ORJ 11" sheetId="48" state="hidden" r:id="rId13"/>
    <sheet name="Kultura- nad 500 " sheetId="53" r:id="rId14"/>
    <sheet name="Kultura-ORJ 13" sheetId="49" state="hidden" r:id="rId15"/>
    <sheet name="Doprava-PD" sheetId="42" r:id="rId16"/>
    <sheet name="Doprava" sheetId="13" r:id="rId17"/>
    <sheet name="Doprava SSOK" sheetId="44" r:id="rId18"/>
    <sheet name="ZDR.-PD" sheetId="38" state="hidden" r:id="rId19"/>
    <sheet name="Zdr.-nad 500" sheetId="54" r:id="rId20"/>
    <sheet name="Zdrav - 40-500" sheetId="50" r:id="rId21"/>
    <sheet name="Zdr.-nákupy nad 200" sheetId="19" r:id="rId22"/>
    <sheet name="Zdrav - nákupy 40-200" sheetId="56" r:id="rId23"/>
    <sheet name="KH" sheetId="43" state="hidden" r:id="rId24"/>
    <sheet name="OIT" sheetId="31" state="hidden" r:id="rId25"/>
    <sheet name="KŘ" sheetId="30" state="hidden" r:id="rId26"/>
    <sheet name="SMN" sheetId="58" r:id="rId27"/>
    <sheet name="Dotace" sheetId="62" r:id="rId28"/>
    <sheet name="Dotace - zdrav." sheetId="63" r:id="rId29"/>
    <sheet name="SFDI" sheetId="59" r:id="rId30"/>
  </sheets>
  <definedNames>
    <definedName name="_xlnm._FilterDatabase" localSheetId="16" hidden="1">Doprava!#REF!</definedName>
    <definedName name="_xlnm.Print_Titles" localSheetId="17">'Doprava SSOK'!$5:$7</definedName>
    <definedName name="_xlnm.Print_Titles" localSheetId="13">'Kultura- nad 500 '!$5:$8</definedName>
    <definedName name="_xlnm.Print_Titles" localSheetId="8">'Sociální- nad 500'!$5:$7</definedName>
    <definedName name="_xlnm.Print_Titles" localSheetId="10">'Sociální- nákupy nad 200'!$1:$7</definedName>
    <definedName name="_xlnm.Print_Titles" localSheetId="5">'Š- 40-500'!$1:$7</definedName>
    <definedName name="_xlnm.Print_Titles" localSheetId="3">'Š- nad 500'!$5:$7</definedName>
    <definedName name="_xlnm.Print_Titles" localSheetId="7">'Š- nákupy nad 200'!$1:$7</definedName>
    <definedName name="_xlnm.Print_Titles" localSheetId="2">'Š-PD'!$1:$7</definedName>
    <definedName name="_xlnm.Print_Titles" localSheetId="19">'Zdr.-nad 500'!$6:$8</definedName>
    <definedName name="_xlnm.Print_Titles" localSheetId="21">'Zdr.-nákupy nad 200'!$1:$8</definedName>
    <definedName name="_xlnm.Print_Titles" localSheetId="18">'ZDR.-PD'!$1:$7</definedName>
    <definedName name="_xlnm.Print_Area" localSheetId="16">Doprava!$A$1:$S$9</definedName>
    <definedName name="_xlnm.Print_Area" localSheetId="17">'Doprava SSOK'!$A$1:$P$36</definedName>
    <definedName name="_xlnm.Print_Area" localSheetId="15">'Doprava-PD'!$A$1:$P$20</definedName>
    <definedName name="_xlnm.Print_Area" localSheetId="23">KH!$A$1:$R$9</definedName>
    <definedName name="_xlnm.Print_Area" localSheetId="25">KŘ!$A$1:$P$13</definedName>
    <definedName name="_xlnm.Print_Area" localSheetId="13">'Kultura- nad 500 '!$A$1:$S$20</definedName>
    <definedName name="_xlnm.Print_Area" localSheetId="24">OIT!$A$1:$P$12</definedName>
    <definedName name="_xlnm.Print_Area" localSheetId="26">SMN!$A$1:$N$11</definedName>
    <definedName name="_xlnm.Print_Area" localSheetId="8">'Sociální- nad 500'!$A$1:$P$29</definedName>
    <definedName name="_xlnm.Print_Area" localSheetId="10">'Sociální- nákupy nad 200'!$A$1:$J$10</definedName>
    <definedName name="_xlnm.Print_Area" localSheetId="1">Souhrn!$A$1:$I$35</definedName>
    <definedName name="_xlnm.Print_Area" localSheetId="0">'Souhrn (2)'!$A$1:$H$43</definedName>
    <definedName name="_xlnm.Print_Area" localSheetId="5">'Š- 40-500'!$A$1:$R$20</definedName>
    <definedName name="_xlnm.Print_Area" localSheetId="3">'Š- nad 500'!$A$1:$P$42</definedName>
    <definedName name="_xlnm.Print_Area" localSheetId="7">'Š- nákupy nad 200'!$A$1:$K$12</definedName>
    <definedName name="_xlnm.Print_Area" localSheetId="2">'Š-PD'!$A$1:$R$20</definedName>
    <definedName name="_xlnm.Print_Area" localSheetId="19">'Zdr.-nad 500'!$A$1:$R$19</definedName>
    <definedName name="_xlnm.Print_Area" localSheetId="21">'Zdr.-nákupy nad 200'!$A$1:$K$10</definedName>
    <definedName name="_xlnm.Print_Area" localSheetId="18">'ZDR.-PD'!$A$1:$R$9</definedName>
  </definedNames>
  <calcPr calcId="145621" iterateCount="1"/>
</workbook>
</file>

<file path=xl/calcChain.xml><?xml version="1.0" encoding="utf-8"?>
<calcChain xmlns="http://schemas.openxmlformats.org/spreadsheetml/2006/main">
  <c r="G32" i="25" l="1"/>
  <c r="E32" i="25"/>
  <c r="L7" i="59"/>
  <c r="L8" i="59"/>
  <c r="L9" i="59"/>
  <c r="L10" i="59"/>
  <c r="L6" i="59"/>
  <c r="K28" i="59"/>
  <c r="K30" i="59" s="1"/>
  <c r="L28" i="59"/>
  <c r="J28" i="59"/>
  <c r="J30" i="59" s="1"/>
  <c r="K11" i="59"/>
  <c r="J11" i="59"/>
  <c r="L11" i="59" l="1"/>
  <c r="L30" i="59" s="1"/>
  <c r="O14" i="64"/>
  <c r="G6" i="25" s="1"/>
  <c r="I6" i="25" s="1"/>
  <c r="N14" i="64"/>
  <c r="L14" i="64"/>
  <c r="J14" i="64"/>
  <c r="M13" i="64"/>
  <c r="P13" i="64" s="1"/>
  <c r="M12" i="64"/>
  <c r="O10" i="64"/>
  <c r="N10" i="64"/>
  <c r="L10" i="64"/>
  <c r="M9" i="64"/>
  <c r="P9" i="64" s="1"/>
  <c r="P10" i="64" s="1"/>
  <c r="M22" i="32"/>
  <c r="P22" i="32" s="1"/>
  <c r="D6" i="25" l="1"/>
  <c r="M14" i="64"/>
  <c r="M10" i="64"/>
  <c r="P12" i="64"/>
  <c r="P14" i="64" s="1"/>
  <c r="P17" i="42"/>
  <c r="P18" i="42"/>
  <c r="P21" i="32" l="1"/>
  <c r="M21" i="32"/>
  <c r="M38" i="52"/>
  <c r="M17" i="22"/>
  <c r="R17" i="22" s="1"/>
  <c r="M18" i="22"/>
  <c r="R18" i="22" s="1"/>
  <c r="M16" i="22"/>
  <c r="R16" i="22" s="1"/>
  <c r="I24" i="63" l="1"/>
  <c r="I8" i="63"/>
  <c r="I26" i="63" s="1"/>
  <c r="E31" i="25" s="1"/>
  <c r="G6" i="63"/>
  <c r="H6" i="63" s="1"/>
  <c r="G7" i="63"/>
  <c r="H7" i="63" s="1"/>
  <c r="G5" i="63"/>
  <c r="H5" i="63" s="1"/>
  <c r="K24" i="63" l="1"/>
  <c r="J24" i="63"/>
  <c r="G24" i="63"/>
  <c r="F24" i="63"/>
  <c r="J8" i="63"/>
  <c r="G8" i="63"/>
  <c r="F8" i="63"/>
  <c r="H20" i="62"/>
  <c r="H10" i="62"/>
  <c r="H18" i="62"/>
  <c r="H15" i="62"/>
  <c r="H16" i="62"/>
  <c r="H17" i="62"/>
  <c r="H14" i="62"/>
  <c r="H6" i="62"/>
  <c r="H7" i="62"/>
  <c r="H8" i="62"/>
  <c r="H9" i="62"/>
  <c r="H5" i="62"/>
  <c r="H8" i="63" l="1"/>
  <c r="G26" i="63"/>
  <c r="H24" i="63"/>
  <c r="K8" i="63"/>
  <c r="K26" i="63" s="1"/>
  <c r="G31" i="25" s="1"/>
  <c r="D31" i="25" s="1"/>
  <c r="F26" i="63"/>
  <c r="J26" i="63"/>
  <c r="H31" i="25" s="1"/>
  <c r="H26" i="63" l="1"/>
  <c r="M14" i="42"/>
  <c r="P14" i="42" s="1"/>
  <c r="M15" i="42"/>
  <c r="P15" i="42" s="1"/>
  <c r="M16" i="42"/>
  <c r="P16" i="42" s="1"/>
  <c r="P10" i="44"/>
  <c r="P11" i="44"/>
  <c r="P12" i="44"/>
  <c r="P13" i="44"/>
  <c r="P14" i="44"/>
  <c r="P15" i="44"/>
  <c r="P16" i="44"/>
  <c r="P17" i="44"/>
  <c r="P18" i="44"/>
  <c r="P19" i="44"/>
  <c r="P20" i="44"/>
  <c r="P21" i="44"/>
  <c r="P22" i="44"/>
  <c r="P23" i="44"/>
  <c r="P24" i="44"/>
  <c r="P25" i="44"/>
  <c r="P26" i="44"/>
  <c r="P27" i="44"/>
  <c r="P28" i="44"/>
  <c r="P29" i="44"/>
  <c r="P30" i="44"/>
  <c r="P31" i="44"/>
  <c r="M22" i="44"/>
  <c r="M23" i="44"/>
  <c r="M24" i="44"/>
  <c r="M25" i="44"/>
  <c r="M26" i="44"/>
  <c r="M27" i="44"/>
  <c r="M28" i="44"/>
  <c r="M29" i="44"/>
  <c r="M30" i="44"/>
  <c r="M31" i="44"/>
  <c r="M32" i="44"/>
  <c r="P32" i="44" s="1"/>
  <c r="M33" i="44"/>
  <c r="P33" i="44" s="1"/>
  <c r="M34" i="44"/>
  <c r="P34" i="44" s="1"/>
  <c r="K23" i="59" l="1"/>
  <c r="L23" i="59" s="1"/>
  <c r="K24" i="59"/>
  <c r="L24" i="59" s="1"/>
  <c r="K25" i="59"/>
  <c r="L25" i="59" s="1"/>
  <c r="K26" i="59"/>
  <c r="L26" i="59" s="1"/>
  <c r="K22" i="59"/>
  <c r="L22" i="59" s="1"/>
  <c r="K7" i="59"/>
  <c r="K14" i="59"/>
  <c r="L14" i="59" s="1"/>
  <c r="K15" i="59"/>
  <c r="K16" i="59"/>
  <c r="L16" i="59" s="1"/>
  <c r="K17" i="59"/>
  <c r="L17" i="59" s="1"/>
  <c r="K18" i="59"/>
  <c r="L18" i="59" s="1"/>
  <c r="K19" i="59"/>
  <c r="L19" i="59" s="1"/>
  <c r="K20" i="59"/>
  <c r="L20" i="59" s="1"/>
  <c r="K21" i="59"/>
  <c r="L21" i="59" s="1"/>
  <c r="K27" i="59"/>
  <c r="L27" i="59" s="1"/>
  <c r="K6" i="59"/>
  <c r="I31" i="25" l="1"/>
  <c r="L15" i="59"/>
  <c r="J18" i="62"/>
  <c r="I18" i="62"/>
  <c r="G18" i="62"/>
  <c r="F18" i="62"/>
  <c r="I10" i="62"/>
  <c r="G10" i="62"/>
  <c r="F10" i="62"/>
  <c r="J9" i="62"/>
  <c r="J8" i="62"/>
  <c r="J7" i="62"/>
  <c r="J6" i="62"/>
  <c r="I20" i="62" l="1"/>
  <c r="H30" i="25" s="1"/>
  <c r="H33" i="25" s="1"/>
  <c r="F20" i="62"/>
  <c r="G20" i="62"/>
  <c r="E30" i="25" s="1"/>
  <c r="J10" i="62"/>
  <c r="J20" i="62" s="1"/>
  <c r="G30" i="25" s="1"/>
  <c r="R14" i="22" l="1"/>
  <c r="M14" i="22"/>
  <c r="G8" i="25" l="1"/>
  <c r="G18" i="25"/>
  <c r="G23" i="25"/>
  <c r="G26" i="25"/>
  <c r="G27" i="25"/>
  <c r="G28" i="25"/>
  <c r="G29" i="25"/>
  <c r="I32" i="25" l="1"/>
  <c r="E20" i="25"/>
  <c r="E16" i="25"/>
  <c r="E14" i="25"/>
  <c r="E9" i="25"/>
  <c r="D32" i="25" l="1"/>
  <c r="E33" i="25"/>
  <c r="L18" i="54"/>
  <c r="N18" i="54"/>
  <c r="O18" i="54"/>
  <c r="P18" i="54"/>
  <c r="Q18" i="54"/>
  <c r="J18" i="54"/>
  <c r="M16" i="54"/>
  <c r="R16" i="54" s="1"/>
  <c r="M15" i="54"/>
  <c r="R15" i="54" s="1"/>
  <c r="L11" i="54"/>
  <c r="N11" i="54"/>
  <c r="O11" i="54"/>
  <c r="P11" i="54"/>
  <c r="Q11" i="54"/>
  <c r="J11" i="54"/>
  <c r="N20" i="53"/>
  <c r="O20" i="53"/>
  <c r="P20" i="53"/>
  <c r="Q20" i="53"/>
  <c r="F15" i="25" s="1"/>
  <c r="R19" i="53"/>
  <c r="L19" i="53"/>
  <c r="J19" i="53"/>
  <c r="M18" i="53"/>
  <c r="S18" i="53" s="1"/>
  <c r="M17" i="53"/>
  <c r="S17" i="53" s="1"/>
  <c r="M16" i="53"/>
  <c r="S16" i="53" s="1"/>
  <c r="M15" i="53"/>
  <c r="S15" i="53" s="1"/>
  <c r="R13" i="53"/>
  <c r="L13" i="53"/>
  <c r="J13" i="53"/>
  <c r="J20" i="53" s="1"/>
  <c r="L27" i="52"/>
  <c r="J27" i="52"/>
  <c r="L41" i="52"/>
  <c r="J41" i="52"/>
  <c r="N41" i="52"/>
  <c r="O41" i="52"/>
  <c r="M40" i="52"/>
  <c r="P40" i="52" s="1"/>
  <c r="M39" i="52"/>
  <c r="P39" i="52" s="1"/>
  <c r="M37" i="52"/>
  <c r="P37" i="52" s="1"/>
  <c r="M36" i="52"/>
  <c r="P36" i="52" s="1"/>
  <c r="M35" i="52"/>
  <c r="P35" i="52" s="1"/>
  <c r="M34" i="52"/>
  <c r="P34" i="52" s="1"/>
  <c r="M33" i="52"/>
  <c r="P33" i="52" s="1"/>
  <c r="M32" i="52"/>
  <c r="P32" i="52" s="1"/>
  <c r="M31" i="52"/>
  <c r="P31" i="52" s="1"/>
  <c r="M30" i="52"/>
  <c r="P30" i="52" s="1"/>
  <c r="M29" i="52"/>
  <c r="P29" i="52" s="1"/>
  <c r="N27" i="52"/>
  <c r="O27" i="52"/>
  <c r="R20" i="53" l="1"/>
  <c r="G15" i="25" s="1"/>
  <c r="G16" i="25" s="1"/>
  <c r="J19" i="54"/>
  <c r="P19" i="54"/>
  <c r="O19" i="54"/>
  <c r="J42" i="52"/>
  <c r="O42" i="52"/>
  <c r="G5" i="25" s="1"/>
  <c r="I5" i="25" s="1"/>
  <c r="N42" i="52"/>
  <c r="F5" i="25" s="1"/>
  <c r="L42" i="52"/>
  <c r="P41" i="52"/>
  <c r="M41" i="52"/>
  <c r="L20" i="53"/>
  <c r="Q19" i="54"/>
  <c r="G21" i="25" s="1"/>
  <c r="N19" i="54"/>
  <c r="F21" i="25" s="1"/>
  <c r="M18" i="54"/>
  <c r="R18" i="54"/>
  <c r="L19" i="54"/>
  <c r="M19" i="53"/>
  <c r="S19" i="53"/>
  <c r="M11" i="58"/>
  <c r="K11" i="58"/>
  <c r="I11" i="58"/>
  <c r="L10" i="58"/>
  <c r="L11" i="58" s="1"/>
  <c r="I15" i="25" l="1"/>
  <c r="I16" i="25" s="1"/>
  <c r="I21" i="25"/>
  <c r="I29" i="25"/>
  <c r="D29" i="25" s="1"/>
  <c r="N11" i="58"/>
  <c r="D30" i="25" l="1"/>
  <c r="I30" i="25" l="1"/>
  <c r="O36" i="44"/>
  <c r="G19" i="25" s="1"/>
  <c r="N36" i="44"/>
  <c r="F19" i="25" s="1"/>
  <c r="L36" i="44"/>
  <c r="J36" i="44"/>
  <c r="I18" i="25"/>
  <c r="I19" i="25" l="1"/>
  <c r="J29" i="32" l="1"/>
  <c r="N29" i="32"/>
  <c r="F10" i="25" s="1"/>
  <c r="L29" i="32"/>
  <c r="O29" i="32"/>
  <c r="G10" i="25" l="1"/>
  <c r="K12" i="56"/>
  <c r="G24" i="25" s="1"/>
  <c r="I24" i="25" s="1"/>
  <c r="J12" i="56"/>
  <c r="F24" i="25" s="1"/>
  <c r="H12" i="56"/>
  <c r="D24" i="25" l="1"/>
  <c r="I10" i="25"/>
  <c r="I12" i="56"/>
  <c r="I12" i="55"/>
  <c r="I11" i="55"/>
  <c r="I10" i="55"/>
  <c r="I9" i="55"/>
  <c r="I8" i="55"/>
  <c r="K13" i="55"/>
  <c r="G13" i="25" s="1"/>
  <c r="I13" i="25" s="1"/>
  <c r="J13" i="55"/>
  <c r="F13" i="25" s="1"/>
  <c r="H13" i="55"/>
  <c r="M10" i="45"/>
  <c r="P10" i="45" s="1"/>
  <c r="M9" i="45"/>
  <c r="P9" i="45" s="1"/>
  <c r="M8" i="45"/>
  <c r="P8" i="45" s="1"/>
  <c r="O11" i="45"/>
  <c r="G11" i="25" s="1"/>
  <c r="I11" i="25" s="1"/>
  <c r="N11" i="45"/>
  <c r="F11" i="25" s="1"/>
  <c r="L11" i="45"/>
  <c r="J11" i="45"/>
  <c r="I13" i="55" l="1"/>
  <c r="M11" i="45"/>
  <c r="P11" i="45"/>
  <c r="O24" i="32"/>
  <c r="M14" i="32"/>
  <c r="P14" i="32" s="1"/>
  <c r="J24" i="32"/>
  <c r="M8" i="42" l="1"/>
  <c r="M11" i="53"/>
  <c r="S11" i="53" s="1"/>
  <c r="J12" i="50" l="1"/>
  <c r="N12" i="50" l="1"/>
  <c r="F22" i="25" s="1"/>
  <c r="M10" i="54"/>
  <c r="R10" i="54" s="1"/>
  <c r="M12" i="53"/>
  <c r="S12" i="53" s="1"/>
  <c r="M10" i="53"/>
  <c r="R11" i="54" l="1"/>
  <c r="R19" i="54" s="1"/>
  <c r="M11" i="54"/>
  <c r="M19" i="54" s="1"/>
  <c r="S10" i="53"/>
  <c r="S13" i="53" s="1"/>
  <c r="S20" i="53" s="1"/>
  <c r="M13" i="53"/>
  <c r="M20" i="53" s="1"/>
  <c r="M13" i="32"/>
  <c r="P13" i="32" s="1"/>
  <c r="M35" i="44" l="1"/>
  <c r="P35" i="44" s="1"/>
  <c r="M8" i="44"/>
  <c r="M9" i="44"/>
  <c r="P9" i="44" s="1"/>
  <c r="M10" i="44"/>
  <c r="M11" i="44"/>
  <c r="M12" i="44"/>
  <c r="M13" i="44"/>
  <c r="P8" i="44" l="1"/>
  <c r="M26" i="52"/>
  <c r="P26" i="52" s="1"/>
  <c r="M25" i="52"/>
  <c r="P25" i="52" s="1"/>
  <c r="M24" i="52"/>
  <c r="P24" i="52" s="1"/>
  <c r="M23" i="52"/>
  <c r="P23" i="52" s="1"/>
  <c r="M22" i="52"/>
  <c r="P22" i="52" s="1"/>
  <c r="M21" i="52"/>
  <c r="P21" i="52" s="1"/>
  <c r="M15" i="52"/>
  <c r="P15" i="52" s="1"/>
  <c r="M20" i="52"/>
  <c r="P20" i="52" s="1"/>
  <c r="M19" i="52"/>
  <c r="P19" i="52" s="1"/>
  <c r="M18" i="52"/>
  <c r="P18" i="52" s="1"/>
  <c r="M17" i="52"/>
  <c r="P17" i="52" s="1"/>
  <c r="M16" i="52"/>
  <c r="P16" i="52" s="1"/>
  <c r="M14" i="52"/>
  <c r="M13" i="52"/>
  <c r="O10" i="52"/>
  <c r="N10" i="52"/>
  <c r="L10" i="52"/>
  <c r="M9" i="52"/>
  <c r="M10" i="52" s="1"/>
  <c r="K12" i="51"/>
  <c r="I8" i="25" s="1"/>
  <c r="J12" i="51"/>
  <c r="F8" i="25" s="1"/>
  <c r="H12" i="51"/>
  <c r="I11" i="51"/>
  <c r="I10" i="51"/>
  <c r="I9" i="51"/>
  <c r="I8" i="51"/>
  <c r="D8" i="25" l="1"/>
  <c r="M27" i="52"/>
  <c r="M42" i="52" s="1"/>
  <c r="P13" i="52"/>
  <c r="I12" i="51"/>
  <c r="P9" i="52"/>
  <c r="P10" i="52" s="1"/>
  <c r="P14" i="52"/>
  <c r="P27" i="52" l="1"/>
  <c r="P42" i="52" s="1"/>
  <c r="O12" i="50"/>
  <c r="G22" i="25" s="1"/>
  <c r="G25" i="25" l="1"/>
  <c r="I22" i="25"/>
  <c r="M21" i="44"/>
  <c r="M20" i="44"/>
  <c r="M19" i="44"/>
  <c r="M18" i="44"/>
  <c r="M17" i="44"/>
  <c r="M16" i="44"/>
  <c r="M15" i="44"/>
  <c r="M14" i="44"/>
  <c r="M36" i="44" l="1"/>
  <c r="P36" i="44"/>
  <c r="P19" i="42"/>
  <c r="M13" i="42"/>
  <c r="P13" i="42" s="1"/>
  <c r="M12" i="42"/>
  <c r="P12" i="42" s="1"/>
  <c r="M11" i="42"/>
  <c r="P11" i="42" s="1"/>
  <c r="M10" i="42"/>
  <c r="P10" i="42" s="1"/>
  <c r="M9" i="42"/>
  <c r="P9" i="42" s="1"/>
  <c r="M11" i="50" l="1"/>
  <c r="P11" i="50" s="1"/>
  <c r="M12" i="50" l="1"/>
  <c r="H9" i="34" l="1"/>
  <c r="H8" i="34"/>
  <c r="M23" i="32"/>
  <c r="P23" i="32" s="1"/>
  <c r="M20" i="32"/>
  <c r="P20" i="32" s="1"/>
  <c r="M19" i="32"/>
  <c r="M18" i="32"/>
  <c r="M17" i="32"/>
  <c r="M16" i="32"/>
  <c r="M15" i="32"/>
  <c r="M29" i="32" l="1"/>
  <c r="M24" i="32"/>
  <c r="P15" i="32"/>
  <c r="M19" i="22" l="1"/>
  <c r="R19" i="22" s="1"/>
  <c r="M15" i="22"/>
  <c r="R15" i="22" s="1"/>
  <c r="M13" i="22"/>
  <c r="R13" i="22" s="1"/>
  <c r="M12" i="22"/>
  <c r="R12" i="22" s="1"/>
  <c r="M11" i="22"/>
  <c r="R11" i="22" s="1"/>
  <c r="M10" i="22"/>
  <c r="R10" i="22" s="1"/>
  <c r="M8" i="22"/>
  <c r="R8" i="22" s="1"/>
  <c r="I9" i="19" l="1"/>
  <c r="H10" i="19" l="1"/>
  <c r="L12" i="50" l="1"/>
  <c r="P12" i="50" l="1"/>
  <c r="O20" i="42" l="1"/>
  <c r="N20" i="42"/>
  <c r="F17" i="25" s="1"/>
  <c r="L20" i="42"/>
  <c r="J20" i="42"/>
  <c r="G17" i="25" l="1"/>
  <c r="G20" i="25" s="1"/>
  <c r="M20" i="42"/>
  <c r="P8" i="42"/>
  <c r="P20" i="42" s="1"/>
  <c r="I17" i="25" l="1"/>
  <c r="I20" i="25" s="1"/>
  <c r="P16" i="32"/>
  <c r="P17" i="32"/>
  <c r="P18" i="32"/>
  <c r="Q22" i="49" l="1"/>
  <c r="P22" i="49"/>
  <c r="O22" i="49"/>
  <c r="N22" i="49"/>
  <c r="L22" i="49"/>
  <c r="J22" i="49"/>
  <c r="M21" i="49"/>
  <c r="R21" i="49" s="1"/>
  <c r="M20" i="49"/>
  <c r="M19" i="49"/>
  <c r="R19" i="49" s="1"/>
  <c r="M18" i="49"/>
  <c r="R18" i="49" s="1"/>
  <c r="M17" i="49"/>
  <c r="R17" i="49" s="1"/>
  <c r="R16" i="49"/>
  <c r="M16" i="49"/>
  <c r="M15" i="49"/>
  <c r="R15" i="49" s="1"/>
  <c r="M14" i="49"/>
  <c r="R14" i="49" s="1"/>
  <c r="M13" i="49"/>
  <c r="R13" i="49" s="1"/>
  <c r="M12" i="49"/>
  <c r="R12" i="49" s="1"/>
  <c r="M11" i="49"/>
  <c r="R11" i="49" s="1"/>
  <c r="R22" i="49" l="1"/>
  <c r="M22" i="49"/>
  <c r="Q14" i="48"/>
  <c r="P14" i="48"/>
  <c r="O14" i="48"/>
  <c r="N14" i="48"/>
  <c r="L14" i="48"/>
  <c r="J14" i="48"/>
  <c r="M13" i="48"/>
  <c r="R13" i="48" s="1"/>
  <c r="R14" i="48" s="1"/>
  <c r="M12" i="48"/>
  <c r="M11" i="48"/>
  <c r="M14" i="48" l="1"/>
  <c r="Q26" i="47" l="1"/>
  <c r="O26" i="47"/>
  <c r="N26" i="47"/>
  <c r="L26" i="47"/>
  <c r="J26" i="47"/>
  <c r="M25" i="47"/>
  <c r="M24" i="47"/>
  <c r="M23" i="47"/>
  <c r="M22" i="47"/>
  <c r="M21" i="47"/>
  <c r="M20" i="47"/>
  <c r="M19" i="47"/>
  <c r="M18" i="47"/>
  <c r="M17" i="47"/>
  <c r="M16" i="47"/>
  <c r="M15" i="47"/>
  <c r="M14" i="47"/>
  <c r="M13" i="47"/>
  <c r="M12" i="47"/>
  <c r="M11" i="47"/>
  <c r="M10" i="47"/>
  <c r="M9" i="47"/>
  <c r="M8" i="47"/>
  <c r="M26" i="47" l="1"/>
  <c r="O9" i="13" l="1"/>
  <c r="P9" i="13"/>
  <c r="Q9" i="13"/>
  <c r="R9" i="13"/>
  <c r="M9" i="13"/>
  <c r="K9" i="13"/>
  <c r="F15" i="46" l="1"/>
  <c r="L13" i="30"/>
  <c r="M13" i="30"/>
  <c r="N13" i="30"/>
  <c r="O13" i="30"/>
  <c r="K10" i="30"/>
  <c r="K11" i="30"/>
  <c r="K12" i="30"/>
  <c r="K9" i="30"/>
  <c r="K11" i="31"/>
  <c r="K10" i="31"/>
  <c r="L12" i="31"/>
  <c r="M12" i="31"/>
  <c r="N12" i="31"/>
  <c r="O12" i="31"/>
  <c r="M8" i="43"/>
  <c r="N9" i="43"/>
  <c r="O9" i="43"/>
  <c r="P9" i="43"/>
  <c r="Q9" i="43"/>
  <c r="K10" i="19"/>
  <c r="N9" i="38"/>
  <c r="O9" i="38"/>
  <c r="P9" i="38"/>
  <c r="Q9" i="38"/>
  <c r="M8" i="38"/>
  <c r="I10" i="34"/>
  <c r="F12" i="25" s="1"/>
  <c r="J10" i="34"/>
  <c r="N24" i="32"/>
  <c r="M9" i="22"/>
  <c r="R9" i="22" s="1"/>
  <c r="O20" i="22"/>
  <c r="M10" i="39"/>
  <c r="M11" i="39"/>
  <c r="M12" i="39"/>
  <c r="M13" i="39"/>
  <c r="M14" i="39"/>
  <c r="M15" i="39"/>
  <c r="M16" i="39"/>
  <c r="M17" i="39"/>
  <c r="M18" i="39"/>
  <c r="M19" i="39"/>
  <c r="M9" i="39"/>
  <c r="R9" i="39" s="1"/>
  <c r="M8" i="39"/>
  <c r="R8" i="39" s="1"/>
  <c r="O20" i="39"/>
  <c r="P20" i="39"/>
  <c r="G12" i="25" l="1"/>
  <c r="G14" i="25" s="1"/>
  <c r="I23" i="25"/>
  <c r="I25" i="25" s="1"/>
  <c r="R20" i="22"/>
  <c r="M20" i="22"/>
  <c r="D41" i="46"/>
  <c r="H40" i="46"/>
  <c r="H39" i="46"/>
  <c r="H38" i="46"/>
  <c r="H37" i="46"/>
  <c r="G36" i="46"/>
  <c r="G41" i="46" s="1"/>
  <c r="F36" i="46"/>
  <c r="F41" i="46" s="1"/>
  <c r="E36" i="46"/>
  <c r="E41" i="46" s="1"/>
  <c r="H35" i="46"/>
  <c r="H34" i="46"/>
  <c r="H33" i="46"/>
  <c r="F26" i="46"/>
  <c r="E26" i="46"/>
  <c r="F21" i="46"/>
  <c r="H20" i="46"/>
  <c r="F17" i="46"/>
  <c r="D16" i="46"/>
  <c r="D14" i="46"/>
  <c r="D12" i="46"/>
  <c r="D11" i="46"/>
  <c r="E6" i="46"/>
  <c r="E8" i="46" s="1"/>
  <c r="I12" i="25" l="1"/>
  <c r="I14" i="25" s="1"/>
  <c r="H18" i="46"/>
  <c r="H36" i="46"/>
  <c r="H41" i="46" s="1"/>
  <c r="N8" i="13"/>
  <c r="N9" i="13" l="1"/>
  <c r="H14" i="46" l="1"/>
  <c r="R19" i="39" l="1"/>
  <c r="R18" i="39"/>
  <c r="R17" i="39"/>
  <c r="R16" i="39"/>
  <c r="R15" i="39"/>
  <c r="R14" i="39"/>
  <c r="R13" i="39"/>
  <c r="R11" i="39"/>
  <c r="R10" i="39"/>
  <c r="P10" i="30" l="1"/>
  <c r="P11" i="30"/>
  <c r="R8" i="43" l="1"/>
  <c r="P19" i="32" l="1"/>
  <c r="P29" i="32" s="1"/>
  <c r="P24" i="32" l="1"/>
  <c r="H12" i="46" l="1"/>
  <c r="S8" i="13" l="1"/>
  <c r="S9" i="13" l="1"/>
  <c r="N10" i="32"/>
  <c r="M9" i="32"/>
  <c r="P9" i="32" s="1"/>
  <c r="D10" i="46" l="1"/>
  <c r="D13" i="46" s="1"/>
  <c r="M10" i="32"/>
  <c r="P10" i="32"/>
  <c r="O28" i="32"/>
  <c r="E10" i="46" s="1"/>
  <c r="O10" i="32"/>
  <c r="M27" i="32"/>
  <c r="P27" i="32" s="1"/>
  <c r="L24" i="32"/>
  <c r="L28" i="32"/>
  <c r="J28" i="32"/>
  <c r="L10" i="32"/>
  <c r="N20" i="22"/>
  <c r="F7" i="25" s="1"/>
  <c r="Q20" i="22"/>
  <c r="G7" i="25" s="1"/>
  <c r="Q20" i="39"/>
  <c r="N20" i="39"/>
  <c r="L20" i="39"/>
  <c r="J20" i="39"/>
  <c r="L9" i="43"/>
  <c r="J9" i="43"/>
  <c r="P10" i="31"/>
  <c r="P11" i="31"/>
  <c r="P12" i="30"/>
  <c r="P9" i="30"/>
  <c r="J10" i="19"/>
  <c r="F23" i="25" s="1"/>
  <c r="L20" i="22"/>
  <c r="J20" i="22"/>
  <c r="G10" i="34"/>
  <c r="J9" i="38"/>
  <c r="L9" i="38"/>
  <c r="J13" i="30"/>
  <c r="H13" i="30"/>
  <c r="H12" i="31"/>
  <c r="J12" i="31"/>
  <c r="G9" i="25" l="1"/>
  <c r="G33" i="25" s="1"/>
  <c r="I7" i="25"/>
  <c r="I9" i="25" s="1"/>
  <c r="I33" i="25" s="1"/>
  <c r="F25" i="25"/>
  <c r="D23" i="25"/>
  <c r="D25" i="46"/>
  <c r="G25" i="46"/>
  <c r="D24" i="46"/>
  <c r="H24" i="46" s="1"/>
  <c r="D7" i="46"/>
  <c r="H7" i="46" s="1"/>
  <c r="D5" i="46"/>
  <c r="E9" i="46"/>
  <c r="E13" i="46" s="1"/>
  <c r="F6" i="46"/>
  <c r="F8" i="46" s="1"/>
  <c r="F10" i="46"/>
  <c r="F13" i="46" s="1"/>
  <c r="H29" i="46"/>
  <c r="P12" i="31"/>
  <c r="H28" i="46"/>
  <c r="H27" i="46"/>
  <c r="D21" i="25"/>
  <c r="H16" i="46"/>
  <c r="G17" i="46"/>
  <c r="E17" i="46"/>
  <c r="F16" i="25"/>
  <c r="D15" i="46"/>
  <c r="D12" i="25"/>
  <c r="H11" i="46"/>
  <c r="G21" i="46"/>
  <c r="E19" i="46"/>
  <c r="E21" i="46" s="1"/>
  <c r="F20" i="25"/>
  <c r="D19" i="46"/>
  <c r="K12" i="31"/>
  <c r="R9" i="43"/>
  <c r="D15" i="25"/>
  <c r="M20" i="39"/>
  <c r="D17" i="25"/>
  <c r="D13" i="25"/>
  <c r="P13" i="30"/>
  <c r="K13" i="30"/>
  <c r="I10" i="19"/>
  <c r="M9" i="38"/>
  <c r="R8" i="38"/>
  <c r="R9" i="38" s="1"/>
  <c r="H10" i="34"/>
  <c r="M26" i="32"/>
  <c r="P26" i="32" s="1"/>
  <c r="P28" i="32" s="1"/>
  <c r="M9" i="43"/>
  <c r="D22" i="25" l="1"/>
  <c r="D7" i="25"/>
  <c r="H25" i="46"/>
  <c r="F30" i="46"/>
  <c r="F43" i="46" s="1"/>
  <c r="E30" i="46"/>
  <c r="E43" i="46" s="1"/>
  <c r="D10" i="25"/>
  <c r="D5" i="25"/>
  <c r="D18" i="25"/>
  <c r="D16" i="25"/>
  <c r="D6" i="46"/>
  <c r="H10" i="46"/>
  <c r="D23" i="46"/>
  <c r="H22" i="46"/>
  <c r="G26" i="46"/>
  <c r="H15" i="46"/>
  <c r="D17" i="46"/>
  <c r="H17" i="46" s="1"/>
  <c r="G13" i="46"/>
  <c r="H13" i="46" s="1"/>
  <c r="H9" i="46"/>
  <c r="G8" i="46"/>
  <c r="H5" i="46"/>
  <c r="D21" i="46"/>
  <c r="H19" i="46"/>
  <c r="M28" i="32"/>
  <c r="D9" i="25" l="1"/>
  <c r="F9" i="25"/>
  <c r="D8" i="46"/>
  <c r="H8" i="46" s="1"/>
  <c r="H6" i="46"/>
  <c r="D26" i="46"/>
  <c r="H26" i="46" s="1"/>
  <c r="H23" i="46"/>
  <c r="G30" i="46"/>
  <c r="G43" i="46" s="1"/>
  <c r="H21" i="46"/>
  <c r="D25" i="25" l="1"/>
  <c r="D26" i="25" s="1"/>
  <c r="D30" i="46"/>
  <c r="D43" i="46" s="1"/>
  <c r="H30" i="46"/>
  <c r="H43" i="46" s="1"/>
  <c r="D19" i="25"/>
  <c r="D20" i="25" s="1"/>
  <c r="F14" i="25"/>
  <c r="F33" i="25" s="1"/>
  <c r="D27" i="25" l="1"/>
  <c r="D28" i="25" s="1"/>
  <c r="D11" i="25"/>
  <c r="D14" i="25" s="1"/>
  <c r="D33" i="25" s="1"/>
</calcChain>
</file>

<file path=xl/sharedStrings.xml><?xml version="1.0" encoding="utf-8"?>
<sst xmlns="http://schemas.openxmlformats.org/spreadsheetml/2006/main" count="1460" uniqueCount="569">
  <si>
    <t>Poř.číslo.</t>
  </si>
  <si>
    <t>z toho spolufinan. PO z IF:</t>
  </si>
  <si>
    <t>z toho rozpočet OK:</t>
  </si>
  <si>
    <t>§</t>
  </si>
  <si>
    <t>ORG</t>
  </si>
  <si>
    <t>pol.</t>
  </si>
  <si>
    <t xml:space="preserve">Správce: </t>
  </si>
  <si>
    <t>Ing. Miroslav Kubín</t>
  </si>
  <si>
    <t>ORJ -  17</t>
  </si>
  <si>
    <t xml:space="preserve">vedoucí odboru </t>
  </si>
  <si>
    <t>v tis. Kč</t>
  </si>
  <si>
    <t>Nové investice</t>
  </si>
  <si>
    <t>Oblast:</t>
  </si>
  <si>
    <t>Název akce:</t>
  </si>
  <si>
    <t>Popis:</t>
  </si>
  <si>
    <t>Stávající dokumentace</t>
  </si>
  <si>
    <t>K zajištění</t>
  </si>
  <si>
    <t xml:space="preserve">Celkové náklady s DPH            </t>
  </si>
  <si>
    <t>Termín realizace</t>
  </si>
  <si>
    <t xml:space="preserve">Celkem:     </t>
  </si>
  <si>
    <t>Nová projektová dokumentace</t>
  </si>
  <si>
    <t>Oblast zdravotnictví</t>
  </si>
  <si>
    <t>Poř. číslo.</t>
  </si>
  <si>
    <t>Nové investice - stavební</t>
  </si>
  <si>
    <t>Obor zdravotnictví</t>
  </si>
  <si>
    <t>ORJ - 14</t>
  </si>
  <si>
    <t>Nové investice - nestavební</t>
  </si>
  <si>
    <t>Oblast školství</t>
  </si>
  <si>
    <t>v tis.Kč</t>
  </si>
  <si>
    <t xml:space="preserve">Celkem     </t>
  </si>
  <si>
    <t>Návrh na úvěrový rámec KB</t>
  </si>
  <si>
    <t>Návrh na úvěrový rámec EIB</t>
  </si>
  <si>
    <t>Nové investice - stavební KB</t>
  </si>
  <si>
    <t>Poř. Číslo</t>
  </si>
  <si>
    <t>Poř.číslo</t>
  </si>
  <si>
    <t>Název přílohy</t>
  </si>
  <si>
    <t>Nové investice - stavební EIB</t>
  </si>
  <si>
    <t>Nové investice - stavební OK</t>
  </si>
  <si>
    <t>Nové investice - stavební - OK</t>
  </si>
  <si>
    <t xml:space="preserve">Nové investice - stavební KB </t>
  </si>
  <si>
    <t>Oblast školství - součet</t>
  </si>
  <si>
    <t>Oblast sociální - součet</t>
  </si>
  <si>
    <t>Oblast kultury - součet</t>
  </si>
  <si>
    <t>Oblast zdravotnictví - součet</t>
  </si>
  <si>
    <t>Oblast dopravy - součet</t>
  </si>
  <si>
    <t>Návrh na rozpočet OK</t>
  </si>
  <si>
    <t xml:space="preserve">Odbor dopravy a silničního hospodářství </t>
  </si>
  <si>
    <t>č.silnice</t>
  </si>
  <si>
    <t>Odbor kultury a památkové péče</t>
  </si>
  <si>
    <t>Oblast zdrav. - nájemné SMN a.s.</t>
  </si>
  <si>
    <t>Oblast sociální</t>
  </si>
  <si>
    <t>Poř. číslo</t>
  </si>
  <si>
    <t>Odbor sociálních věcí</t>
  </si>
  <si>
    <t>ORJ -  11</t>
  </si>
  <si>
    <t>ORJ - 0003</t>
  </si>
  <si>
    <t>Správce:</t>
  </si>
  <si>
    <t>Mgr. Lenka Doleželová</t>
  </si>
  <si>
    <t>Odbor  informačních technologií</t>
  </si>
  <si>
    <t>ORJ - 06</t>
  </si>
  <si>
    <t>vedoucí odboru</t>
  </si>
  <si>
    <t>Mgr. Jiří Šafránek</t>
  </si>
  <si>
    <t>KŘ</t>
  </si>
  <si>
    <t>OIT</t>
  </si>
  <si>
    <t>Oblast kultury</t>
  </si>
  <si>
    <t>Oblast dopravy</t>
  </si>
  <si>
    <t>z toho spolufinan. PO z IF</t>
  </si>
  <si>
    <t>z toho rozpočet OK</t>
  </si>
  <si>
    <t>Oblast</t>
  </si>
  <si>
    <t>Nové opravy</t>
  </si>
  <si>
    <t>Popis</t>
  </si>
  <si>
    <t>Název akce</t>
  </si>
  <si>
    <t>CELKEM</t>
  </si>
  <si>
    <t>Odbor investic a evropských programů</t>
  </si>
  <si>
    <t>Popis akce:</t>
  </si>
  <si>
    <t>položka</t>
  </si>
  <si>
    <t>Položka</t>
  </si>
  <si>
    <t>PhDr. Markéta Čožíková</t>
  </si>
  <si>
    <t>Celkem</t>
  </si>
  <si>
    <t>Nové investice OIEP</t>
  </si>
  <si>
    <t>Nové investice SSOK</t>
  </si>
  <si>
    <t xml:space="preserve">Nové investice </t>
  </si>
  <si>
    <t>KH - cestovní ruch</t>
  </si>
  <si>
    <t>Oblast školství  - nová projektová dokumentace celkem</t>
  </si>
  <si>
    <t>Nové  investice EIB</t>
  </si>
  <si>
    <t>Nové investice EIB celkem</t>
  </si>
  <si>
    <t>Oblast zdravotnictví - nová projektová dokumentace celkem</t>
  </si>
  <si>
    <t xml:space="preserve">Spolufinancování PO z ivestičních fondů (IF) je zapojeno do rozpočtu příjmů Olomouckého kraje ve výši 8 046 tis.Kč (oblast školství ve výši 5 146 tis.Kč a oblast zdravotnictví ve výši 2 900 tis.Kč. Zbývající výše 4 089 tis.Kč (oblast kultury ve výši 39 tis.Kč a oblast zdravotnictví ve výši 4 050 tis.Kč) budou realizovat přímo příspěvkové organizace. V těchto případech se jedná o nové investice - nestavební, kdy bude příspěvkovým organizacím poskytnut příspěvek z rozpočtu Olomouckého kraje a akci budou příspěvkové organizace realizovat se zapojením svých investičních fondů. </t>
  </si>
  <si>
    <t>Kancelář hejtmana  - nové investice celkem</t>
  </si>
  <si>
    <t>OIT - nové investice celkem</t>
  </si>
  <si>
    <t>Kancelář ředitele - nové investice celkem</t>
  </si>
  <si>
    <t>Kancelář hejtmana</t>
  </si>
  <si>
    <t>ORJ- 02</t>
  </si>
  <si>
    <t>Odbor Kancelář ředitele</t>
  </si>
  <si>
    <t>Správce</t>
  </si>
  <si>
    <t>Ing. Luděk Niče</t>
  </si>
  <si>
    <t xml:space="preserve">Financování investičních akcí </t>
  </si>
  <si>
    <t>b) Návrh nových investičních akcí v roce 2012</t>
  </si>
  <si>
    <t xml:space="preserve">Z výše uvedeného vyplývá, že v návrhu rozpočtu výdajů Olomouckého kraje jsou nové investice v celkové výši 838 571 tis.Kč (celková výše nových investic 842 660 tis.Kč mínus 4 089 tis.Kč, což je podíl investičních fondů příspěvkových organizací  u akcí, které si  budou příspěvkové organizace realizovat přímo). </t>
  </si>
  <si>
    <t xml:space="preserve">Investice v celkové výši  …….Kč jsou navrhovány financovat z úvěrového rámce EIB, ze kterého je možné financovat akce bez DPH, tj. ve výši …....Kč. Zbylá část ve výši …….Kč musí být hrazena z rozpočtu Olomouckého kraje. </t>
  </si>
  <si>
    <t>z toho KB</t>
  </si>
  <si>
    <t>z toho EIB</t>
  </si>
  <si>
    <t>z toho spolufin. PO z IF</t>
  </si>
  <si>
    <t>změny:</t>
  </si>
  <si>
    <t>Spolufinan. PO z IF:</t>
  </si>
  <si>
    <t>oblast školství</t>
  </si>
  <si>
    <t>oblast sociální</t>
  </si>
  <si>
    <t>oblast kultury</t>
  </si>
  <si>
    <t>oblast dopravy</t>
  </si>
  <si>
    <t>oblast zdravotnictví</t>
  </si>
  <si>
    <t>Celkem po změnách financování</t>
  </si>
  <si>
    <t>Vynaloženo k 31. 12. 2013</t>
  </si>
  <si>
    <t>Návrh na rok 2014</t>
  </si>
  <si>
    <t>Pokračování v roce 2015 a dalších</t>
  </si>
  <si>
    <t>Odbor školství, mládeže a tělovýchovy</t>
  </si>
  <si>
    <t>Mgr. Miroslav Gajdůšek, MBA</t>
  </si>
  <si>
    <t>ORJ - 10</t>
  </si>
  <si>
    <t>Vynaloženo k 31. 12. 2012</t>
  </si>
  <si>
    <t>Návrh na rok 2013</t>
  </si>
  <si>
    <t>Pokračování v roce 2014 a dalších</t>
  </si>
  <si>
    <t>Oblast školství  - nové investice a opravy OŠMT celkem</t>
  </si>
  <si>
    <t>PhDr. Jindřich Garčic</t>
  </si>
  <si>
    <t>ORJ -  13</t>
  </si>
  <si>
    <t>stav akce</t>
  </si>
  <si>
    <t>realizuje se</t>
  </si>
  <si>
    <t>ORJ 11</t>
  </si>
  <si>
    <t>Oblast sociální - nové investice a opravy OSV celkem</t>
  </si>
  <si>
    <t>Oblast kultury - nové investice a opravy OKPP celkem</t>
  </si>
  <si>
    <t>Oblast dopravy - nová projektová dokumentace</t>
  </si>
  <si>
    <t>-</t>
  </si>
  <si>
    <t>IZ</t>
  </si>
  <si>
    <t>Oblast školství - nová projektová dokumentace</t>
  </si>
  <si>
    <t>Oblast školství - nové investice a opravy - OŠMT</t>
  </si>
  <si>
    <t>Oblast  sociální - nové investice a opravy OSV</t>
  </si>
  <si>
    <t>Oblast kultury  - nové  investice a opravy OKPP</t>
  </si>
  <si>
    <t>Odbor zdravotnictví  - nová projektová dokumentace</t>
  </si>
  <si>
    <t xml:space="preserve">Kancelář hejtmana - cestovní ruch - nové investice </t>
  </si>
  <si>
    <t>OIT - nové investice</t>
  </si>
  <si>
    <t>Kancelář ředitele - nové investice</t>
  </si>
  <si>
    <t>DPS</t>
  </si>
  <si>
    <t>CN</t>
  </si>
  <si>
    <t>Odbor zdravotnictví</t>
  </si>
  <si>
    <t>ORJ -  14</t>
  </si>
  <si>
    <t>Ing. Ladislav Růžička</t>
  </si>
  <si>
    <t>Mgr. Irena Sonntagová</t>
  </si>
  <si>
    <t>Návrh na rok 2015</t>
  </si>
  <si>
    <t>Pokračování v roce 2016 a dalších</t>
  </si>
  <si>
    <t>Vynaloženo k 31. 12. 2014</t>
  </si>
  <si>
    <t>Pokračování 
v roce 2016 a dalších</t>
  </si>
  <si>
    <t>DSP</t>
  </si>
  <si>
    <t>2015-2016</t>
  </si>
  <si>
    <t>Oprava schodiště a portálu na B2. Rozestupující podesty schodů zvyšují možnost úrazu jak pro zaměstnance, pro uživatele a i pro návštěvníky zařízení. Vstupní dveře jsou rozeschlé, do budovy proniká chlad a vlhko, v zimě sníh.</t>
  </si>
  <si>
    <t>Rekonstrukce šaten, vybudování sociálního zázemí zaměstnanců, oprava sociálního zařízení uživatelů.</t>
  </si>
  <si>
    <t>Modernizace kuchyně je dlouhodobě plánovaná na základě projektové dokumentace uložené u zřizovatele, s tím spojená rekonstrukce rozvodů vody a vytápění celé provozní části budovy.</t>
  </si>
  <si>
    <t xml:space="preserve">V této části areálu je vzhledem k právě probíhající rekonstrukci objektu určeného pro zahájení poskytování služby osobám s Alzheimerovou chorobou nefunkční komunikace a chybí veřejné osvětlení. Vzhledem k plánované cílové skupině sociální služby bude nezbytné, aby komunikace byla funkční a bezpečná a byl zajištěn bezproblémový příjezd vozidel integrovaného záchranného systému a pro zajištění provozu plánované sociální služby. Tato investice vyplývá z nulové varianty III. fáze revitalizace areálu staré nemocnice v Prostějově. </t>
  </si>
  <si>
    <t>2015 -2016</t>
  </si>
  <si>
    <t>Jedná se o sprchovací vozík (lůžko) hydraulicky a výškově nastavitelné pro bezpečné koupání imobilních klientů, příslušenstvím je sprchový panel, který zajistí bezpečné a kvalitní sprchování pro zcela ležící klienty. Touto vanou se omezí manipulace s klientem na minimum a možné poškození již tak křehké kůže.</t>
  </si>
  <si>
    <t>2015-17</t>
  </si>
  <si>
    <t>Ing. Bohuslav Kolář, MBA</t>
  </si>
  <si>
    <t>PR</t>
  </si>
  <si>
    <t>III/04721</t>
  </si>
  <si>
    <t>Přerov, ul. Tovární</t>
  </si>
  <si>
    <t>II/434</t>
  </si>
  <si>
    <t>Kozlovice - průtah</t>
  </si>
  <si>
    <t>Radslavice - průtah</t>
  </si>
  <si>
    <t xml:space="preserve">III/4436 </t>
  </si>
  <si>
    <t xml:space="preserve">II/444 </t>
  </si>
  <si>
    <t>Šternberk – průtah</t>
  </si>
  <si>
    <t>Toveř - Dolany</t>
  </si>
  <si>
    <t>II/370</t>
  </si>
  <si>
    <t>Leština - Hrabišín</t>
  </si>
  <si>
    <t>II/312</t>
  </si>
  <si>
    <t>hr.okr.Ustí nad O - křiž. II/446 před Hanušovicemi</t>
  </si>
  <si>
    <t>PV</t>
  </si>
  <si>
    <t>III/44926</t>
  </si>
  <si>
    <t>Kaple - Čelechovice na Hané</t>
  </si>
  <si>
    <t>III/43413</t>
  </si>
  <si>
    <t>Grymov - průtah</t>
  </si>
  <si>
    <t>III/0555</t>
  </si>
  <si>
    <t>Přerov,ul.9. května</t>
  </si>
  <si>
    <t>OL</t>
  </si>
  <si>
    <t>III/3732</t>
  </si>
  <si>
    <t>Odrlice- průtah</t>
  </si>
  <si>
    <t>III/444,  III/44410 , III/44414,  III/44412,   III/4494</t>
  </si>
  <si>
    <t>Medlov - průtah</t>
  </si>
  <si>
    <t>III/03551</t>
  </si>
  <si>
    <t>Olomouc,ul.Sladkovského,ul.Holická</t>
  </si>
  <si>
    <t>III/4436</t>
  </si>
  <si>
    <t>Olomouc,ul.Hamerská</t>
  </si>
  <si>
    <t>III/44624</t>
  </si>
  <si>
    <t>Uničov,ul. Stromořadí</t>
  </si>
  <si>
    <t>SU</t>
  </si>
  <si>
    <t>JE</t>
  </si>
  <si>
    <t>III/4576</t>
  </si>
  <si>
    <t>Velká Kraš-kř.se sil. II/457</t>
  </si>
  <si>
    <t>III/3677</t>
  </si>
  <si>
    <t>Most ev.č. 3677 - 1 Bedihošť</t>
  </si>
  <si>
    <t>III/44434</t>
  </si>
  <si>
    <t>Most ev.č. 44434 - 6 za Domašovem</t>
  </si>
  <si>
    <t>III/43311</t>
  </si>
  <si>
    <t>Most ev.č. 43311 - 1 Brodek u Prostějova</t>
  </si>
  <si>
    <t xml:space="preserve">SU </t>
  </si>
  <si>
    <t>III/31231</t>
  </si>
  <si>
    <t>Most ev.č. 31231 - 3 Janoušov</t>
  </si>
  <si>
    <t>III/44821</t>
  </si>
  <si>
    <t>Most ev.č. 44821 - 1 Drahanovice</t>
  </si>
  <si>
    <t>II/635</t>
  </si>
  <si>
    <t>Most ev.č. 635 - 013 Mladeč</t>
  </si>
  <si>
    <t>Most ev.č. 635 - 012 Mladeč</t>
  </si>
  <si>
    <t>III/43415</t>
  </si>
  <si>
    <t>Most ev.č. 43415 - 3 Prosenice</t>
  </si>
  <si>
    <t>Most ev.č. 370-4 Brníčko</t>
  </si>
  <si>
    <t>II/446</t>
  </si>
  <si>
    <t>Most ev.č. 446-052 Staré Město</t>
  </si>
  <si>
    <t>4</t>
  </si>
  <si>
    <t>5</t>
  </si>
  <si>
    <t>6</t>
  </si>
  <si>
    <t>7</t>
  </si>
  <si>
    <t>8</t>
  </si>
  <si>
    <t>Vynalo- ženo k 31. 12. 2014</t>
  </si>
  <si>
    <t>Jedná se o udržovací práce - oprava fasády, repase oken a dveří, restaurování architektonických prvků na stavbě Šumperk, č. pop. 372, ul. Bulharská 8 - nemovitá kulturní památka zámek, rejstříkové číslo 46151/8-1272.</t>
  </si>
  <si>
    <t>DPS, DSP</t>
  </si>
  <si>
    <t>realizace</t>
  </si>
  <si>
    <t xml:space="preserve">Od povodní v roce 1997 se začala na historické budově objevovat trhlina, která se ve vertikálním směru stále zvětšuje následkem změn v podloží přilehlé přístavby gymnázia. Bylo provedeno statické posouzení objektu a k odstranění trhliny navrženo sepnutí zdiva. </t>
  </si>
  <si>
    <t>PD, realizace</t>
  </si>
  <si>
    <t>Řešení havarijního stavu, kdy stávající kanalizace nesplňuje zákonné hygienické limity pro odvod splaškových vod.</t>
  </si>
  <si>
    <t>PD</t>
  </si>
  <si>
    <t>Gymnázium Jeseník - Podlaha tělocvičny vyššího gymnázia</t>
  </si>
  <si>
    <t>Současnou dřevěnnou podlahu, která je poškozena věkem a zatékáním, je třeba vyměnit za novou</t>
  </si>
  <si>
    <t>Rekonstrukce stávající elektroinstalace na tělocvičně domova mládeže. Elektroinstalace je ještě původní v hliníkovém provedení. Dochází k častým závadám a výpadkům. Opravy a udržení chodu jsou velmi náročné.</t>
  </si>
  <si>
    <t>výměna 10 starých kotlů za 2 nové plynové kotle jiného typu a výkonu, vyvložkování komínu (kotelna vytápí budovy školy, ředitelství, internát, kuchyň s jídelnou a učebny a dílny budovy A)</t>
  </si>
  <si>
    <t xml:space="preserve">Rekonstrukce přes 50 let staré světelné a zásuvkové elektroinstalace.V nákladech na akci se počítá i s náklady na PD. </t>
  </si>
  <si>
    <t>Oprava střechy z důvodu častého zatékání a poškozování vybavení školy, střecha je v nevyhovujícím stavu.</t>
  </si>
  <si>
    <t>Rekonstrukce kanalizace, která je ještě původní. Kamerovým systémem zjištěno zborcení a propadení kanalizace. Dochází k ucpávání a prosaku splašků pod budovu stravovny, haly a tělocvičny DM.</t>
  </si>
  <si>
    <t xml:space="preserve">Výměna hliníkových elektrorozvodů za měděné. </t>
  </si>
  <si>
    <t>Nutnost řešit převod práv na trafostanici ze zrušené školy SŠŽ, TaS, kdy zaniklo IČ na nový subjekt, protože došlo od 01.09.2014 ke sloučení dvou školských zařízení. Majitel ČEZ trvá na odkupu trafostanice, ale je možné řešení vybudováním nové trafostanice nebo přejít na maloodběr. Musí být řešeno ve spolupráci s hl. energetikem KÚ OK.</t>
  </si>
  <si>
    <t xml:space="preserve">Oprava podlah resp. položení nového povrchu (lina). Podlahy jsou nevyhovující, povrch se rozpadá a praská, v podlahách jsou díry. Odhad ceny je cca 70 tis. na jednu učebnu. Počet učeben 13. Akci je možné realizovat postupně. Organizace nemá prostředky ani na částečnou postupnou realizaci. </t>
  </si>
  <si>
    <t xml:space="preserve">Kompletní rekonstrukce umýváren a dětského WC </t>
  </si>
  <si>
    <t>Odstranění nevyhovující kabeláže, návrh nové struktury počítačové sítě, provedení montáže kabeláže rozvodů počítačové sítě,nákup a zprovoznění aktivních prvků sítě. Doplnění počítačové sítě o centrální rozvaděč pro umístění zakončení segmentů počítačové sítě v budově A a serverů a propojení sítí budovy A a B.</t>
  </si>
  <si>
    <t>Základní škola a Mateřská škola logopedická Olomouc - Oprava sociálního zařízení</t>
  </si>
  <si>
    <t>Sociální zařízení nevyhovuje hygienickým normám. Výměna sanitárního zařízení, obkladů, plechových příček za zděné.</t>
  </si>
  <si>
    <t>Střední škola, Základní škola a Mateřská škola prof. V. Vejdovského Olomouc – Hejčín - Výměna oken</t>
  </si>
  <si>
    <t>Provedení drobných zednických oprav fasády po výměně oken v roce 2009 a natření barvou celé budovy Dětského domova a Školní jídelny, Přerov, Sušilova 25 ze strany do ulice i ze strany do dvora.</t>
  </si>
  <si>
    <t>Nákup vakuové plničky na výrobu masných výrobků při odborném výcvýku řezník-uzenář. Nová plnička nahradí současnou plničku, která byla zakoupena repasovaná a v současné době vykazuje značný výskyt poruch a chybí požadované funkce stroje - neprovádí porcování a přetáčení výrobku.</t>
  </si>
  <si>
    <t>Střední odborná škola, Šumperk, Zemědělská 3 - Nákup 3 kusů varných kotlů</t>
  </si>
  <si>
    <t>II/437</t>
  </si>
  <si>
    <t>Lhota-hr. Kraje</t>
  </si>
  <si>
    <t>II/4371</t>
  </si>
  <si>
    <t>Loučka - hranice okr.</t>
  </si>
  <si>
    <t>II/377</t>
  </si>
  <si>
    <t>Niva - hr. Kraje</t>
  </si>
  <si>
    <t>III/37346</t>
  </si>
  <si>
    <t>Ludmírov - Dětkovice</t>
  </si>
  <si>
    <t>kř.III/4441 - Litovel</t>
  </si>
  <si>
    <t xml:space="preserve">III/44814 </t>
  </si>
  <si>
    <t>z toho příspěvek města Šumperk:</t>
  </si>
  <si>
    <t>DPS, realizace</t>
  </si>
  <si>
    <t>Protihluková opatření v obci Luběnice</t>
  </si>
  <si>
    <t>Protihluková opatření dle rozhodnutí KHS OK</t>
  </si>
  <si>
    <t>Domov důchodců Kobylá nad Vidnavkou Oprava venkovního schodiště na "Zámku" a vstupu</t>
  </si>
  <si>
    <t>Domov pro seniory Radkova Lhota - Klimatizace servrovny</t>
  </si>
  <si>
    <t>Výměna stupaček v budově Aksamitova, Olomouc.</t>
  </si>
  <si>
    <t>Renovace podlah a stěn garáže VZ Šumperk.</t>
  </si>
  <si>
    <t>Výměna opotřebených garážových vrat na VZ Aksamitova Olomouc.</t>
  </si>
  <si>
    <t>Přestavbou  stávajícího lůžkového výtahu na evakuační výtah dojde k částečnému řešení požadavků na řešení krizových situací (požár, nebezpečí výbuchu…) a z nich vyplývající nutnosti evakuace pacientů z ohrožených prostor. Stávající výtah-lůžkový, nosnost 500 kg, 7 stanic – nelze použít jako evakuační. Nový výtah bude v provedení jako evakuační, nosnost min. 750 kg, 8 stanic.</t>
  </si>
  <si>
    <t xml:space="preserve">Oprava stávající fasády ze dvora - omítka opadává. </t>
  </si>
  <si>
    <t>Osvětlením komunikace se zvýší bezpečnost klientů.</t>
  </si>
  <si>
    <t>Provedení sanačních opatření.</t>
  </si>
  <si>
    <t>Na ošetřovatelské oddělení domova pro seniory plánujeme zakoupit koupací lůžko, které nám usnadní manipulaci s uživateli při hygienických úkonech. Současné zařízení je již zastaralé.</t>
  </si>
  <si>
    <t>Stávající zvedací systém nepokrývá celé ošetřovatelské oddělení. Z důvodu snadnější manipulace s uživateli plánujeme rozšířit zvedací závěsné zařízení do všech pokojů na ošetřovatelském oddělení.</t>
  </si>
  <si>
    <t>postupná obnova nevyhovujících lůžek DD Štíty a DD Jedlí</t>
  </si>
  <si>
    <t>Výměna stávajících praček již dosluhujících, nové pračky zajistí energetickou úsporu a ušetří provozní náklady.</t>
  </si>
  <si>
    <t>Doplnění vybavení zdravotní technikou</t>
  </si>
  <si>
    <t>2015 - 2016</t>
  </si>
  <si>
    <t>Odvlhčení nevyhovujících prostor. Sbírkové předměty jsou ohroženy opakovanou vlhkostí,  plísní a zatékáním střechou.</t>
  </si>
  <si>
    <t>Výměna eternitové krytiny za novou, výměna bednění a klempířských prvků. Podle potřeby oprava krovu. Nebudou prováděny žádné stavební úpravy a vše se po opravě vrátí do původního stavu. Objekt je kulturní památkou a bylo vydáno rozhodnutí MÚ Mohelnice čj. 85/2013 dne 29.11.2013.</t>
  </si>
  <si>
    <t>Oblast školství - nové investice a opravy nad 500 tis.</t>
  </si>
  <si>
    <t>Oblast školství - nové investice a opravy nad 500 tis. celkem</t>
  </si>
  <si>
    <t>Oblast školství - nové investice a opravy 40 - 500 tis.</t>
  </si>
  <si>
    <t>Oblast školství  - nové investice a opravy 40 - 500 tis. celkem</t>
  </si>
  <si>
    <t>Oblast sociální - nové investice a opravy 40 - 500 tis.</t>
  </si>
  <si>
    <t>Oblast sociální - nové investice a opravy 40 - 500 tis. celkem</t>
  </si>
  <si>
    <t>Nové investice - nestavební nad 200 tis.</t>
  </si>
  <si>
    <t>Oblast sociální - nové investice - nestavební nad 200 tis.</t>
  </si>
  <si>
    <t>Oblast sociální - nové investice - nestavební nad 200 tis. celkem</t>
  </si>
  <si>
    <t>Nové investice - nestavební 40 - 200 tis.</t>
  </si>
  <si>
    <t>Oblast sociální - nové investice - nestavební 40 - 200 tis.</t>
  </si>
  <si>
    <t>Oblast sociální - nové investice - nestavební 40 - 200 tis. celkem</t>
  </si>
  <si>
    <t>Oblast dopravy  - nová projektová dokumentace celkem</t>
  </si>
  <si>
    <t>Oblast dopravy - nové akce zajišťované OIEP</t>
  </si>
  <si>
    <t>Oblast dopravy  - nové akce zajišťované OIEP celkem</t>
  </si>
  <si>
    <t>Oblast zdravotnictví  - nové investice a opravy 40 - 500 tis.</t>
  </si>
  <si>
    <t>Oblast zdravotnictví  - nové investice a opravy 40 - 500 tis. celkem</t>
  </si>
  <si>
    <t>Oblast zdravotnictví - nové investice - nestavební nad 200 tis.</t>
  </si>
  <si>
    <t>Oblast zdravotnictví - nové investice - nestavební nad 200 tis. celkem</t>
  </si>
  <si>
    <t>Oblast zdravotnictví  - nové investice - nestavební 40 - 200 tis.</t>
  </si>
  <si>
    <t>Oblast zdravotnictví  - nové investice - nestavební 40 - 200 tis. celkem</t>
  </si>
  <si>
    <t>Oblast školství - nové investice - nestavební nad 200 tis.</t>
  </si>
  <si>
    <t>Oblast sociální  - nové investice a opravy nad 500 tis.</t>
  </si>
  <si>
    <t>Oblast sociální  - nové investice a opravy nad 500 tis. celkem</t>
  </si>
  <si>
    <t xml:space="preserve">Oblast kultury  - nové investice a opravy nad 500 tis. </t>
  </si>
  <si>
    <t>Oblast kultury - nové investice a opravy nad 500 tis. celkem</t>
  </si>
  <si>
    <t xml:space="preserve">Oblast zdravotnictví - nové investice a opravy nad 500 tis. </t>
  </si>
  <si>
    <t>Oblast zdravotnictví - nové investice a opravy nad 500 tis. celkem</t>
  </si>
  <si>
    <t>ORJ</t>
  </si>
  <si>
    <t>Seskup. Pol.</t>
  </si>
  <si>
    <t>Název projektu</t>
  </si>
  <si>
    <t>Celkové náklady</t>
  </si>
  <si>
    <t>Dotace</t>
  </si>
  <si>
    <t>Podíl OK</t>
  </si>
  <si>
    <t>Předfinancování 2015</t>
  </si>
  <si>
    <t>Podíl OK 2015</t>
  </si>
  <si>
    <t>II/439 Ústí – průtah – hranice okr. Vsetín</t>
  </si>
  <si>
    <t>Silnice II/373 Chudobín – směr Slavětín</t>
  </si>
  <si>
    <t>Silnice II/644  hr. okresu – Mohelnice, ve staničení 11,034 – 20,396</t>
  </si>
  <si>
    <t>Stavební úpravy silnice II/150 v Dřevohosticích</t>
  </si>
  <si>
    <t>II/150 Rokytnice - Předmostí</t>
  </si>
  <si>
    <t>III/44317 Velká Bystřice - okružní křižovatka</t>
  </si>
  <si>
    <t>III/36916 Šumperk - okružní křižovatka, ul. Temenická</t>
  </si>
  <si>
    <t>Realizace energeticky úsporných opatření - Domov důchodců Prostějov</t>
  </si>
  <si>
    <t>Penzion pro důchodce Loštice - Rekonstrukce bytových jader</t>
  </si>
  <si>
    <t>Rekonstrukce hygienických a kuchyňských koutů v 41 ubytovacích jednotkách.</t>
  </si>
  <si>
    <t xml:space="preserve">Expozice geologie  - Reinstalace stávající expozice geologie z důvodu únavy materiálu velkoplošných skleněných vitrin, které ohrožují bezpečnost návštěvníků.  </t>
  </si>
  <si>
    <t>Reinstalace části stálé expozice Lovecko-lesnického muzea v Úsově. Jedná se o prostory v druhém patře zámku, kde jsou prezentovány exponáty evropské fauny. Instalace do masivních vitrín je již velmi zastaralá, neatraktivní a bez osvětlení. S modernizováním expozice (nový fundus, osvětlené scény, atd.) bude spojena i reinstalace a repreparace některých exponátů. Zpracování dokumentace expozice - 100 tis. Kč</t>
  </si>
  <si>
    <t>Muzeum a galerie v Prostějově - Expozice geologie</t>
  </si>
  <si>
    <t>Vlastivědné muzeum v Šumperku - Nová expozice v Lovecko-lesnickém muzeu v Úsově</t>
  </si>
  <si>
    <t>Muzeum Komenského v Přerově - hrad Helfštýn - Sanace hradeb</t>
  </si>
  <si>
    <t>Okružní hradba hradu Helfštýn je značně poškozena klimatickými vlivy. Koruna hradby je rozrušená, v některých úsecích chybí kameny. Zdivo hradby je nutné v celé ploše přespárovat a doplnit chybějící kameny.</t>
  </si>
  <si>
    <t>Most nad 1. příkopem, který je jedinou přístupovou komunikací do hradu, je v havarijním stavu. Ocelové nosníky jsou značně zkorodované, došlo ke značnému zeslabení stojin I nosníků. Dožité jsou nosné trámy v mostovce.</t>
  </si>
  <si>
    <t>Muzeum a galerie v Prostějově - odvlhčení depozitáře</t>
  </si>
  <si>
    <t>Vynaloženo k 31.12.2014</t>
  </si>
  <si>
    <t>PROSTĚJOV</t>
  </si>
  <si>
    <t>SMN a.s. - o.z. Nemocnice Prostějov - Parkoviště v areálu nemocnice</t>
  </si>
  <si>
    <t>Spoluúčast na výstavbě parkoviště (Olom. Kraj, Město Prostějov, SMN)</t>
  </si>
  <si>
    <t>DPS,            realizace</t>
  </si>
  <si>
    <t xml:space="preserve">z toho rozpočet OK </t>
  </si>
  <si>
    <t xml:space="preserve">Celkový podíl na nákladechbez DPH            </t>
  </si>
  <si>
    <t xml:space="preserve">Oblast zdravotnictví - podíl OK na investice hrazené z nájemného SMN a.s. celkem              </t>
  </si>
  <si>
    <t xml:space="preserve">Oblast zdravotnictví - podíl OK na investice hrazené z nájemného SMN a.s.             </t>
  </si>
  <si>
    <t xml:space="preserve">Oblast zdravotnictví - podíl OK na investice hrazené z nájemného SMN a.s. </t>
  </si>
  <si>
    <t>ORJ 17</t>
  </si>
  <si>
    <t>ORJ 17 celkem</t>
  </si>
  <si>
    <t xml:space="preserve">Nové investice a opravy nad 500 tis. </t>
  </si>
  <si>
    <t xml:space="preserve">Nové investice a opravy 40 -  500 tis. </t>
  </si>
  <si>
    <t>Správce: Mgr. Miroslav Gajdůšek, MBA</t>
  </si>
  <si>
    <t>Nové investice a opravy nad 500 tis.</t>
  </si>
  <si>
    <t>Nové investice a opravy 40 - 500 tis.</t>
  </si>
  <si>
    <t>Správce: RNDr. Jindřich Garčic</t>
  </si>
  <si>
    <t xml:space="preserve">   vedoucí odboru</t>
  </si>
  <si>
    <t>Odbor kultury a památkové péče ORJ 13</t>
  </si>
  <si>
    <t>ORJ 13</t>
  </si>
  <si>
    <t>ORJ 13 celkem</t>
  </si>
  <si>
    <t>ORJ 14</t>
  </si>
  <si>
    <t>ORJ 14 celkem</t>
  </si>
  <si>
    <t>Správce: Ing. Bohuslav Kolář, MBA</t>
  </si>
  <si>
    <t>Obor zdravotnictví ORJ 14</t>
  </si>
  <si>
    <t>Nova projektová dokumentace SSOK</t>
  </si>
  <si>
    <t>Oblast dopravy - nová projektová dokumentace zajišťovaná SSOK</t>
  </si>
  <si>
    <t>Oblast dopravy  - nová projektová dokumentace zajišťovaná SSOK celkem</t>
  </si>
  <si>
    <r>
      <t xml:space="preserve">Spolufinan. PO z IF: </t>
    </r>
    <r>
      <rPr>
        <b/>
        <sz val="16"/>
        <rFont val="Calibri"/>
        <family val="2"/>
        <charset val="238"/>
      </rPr>
      <t>*</t>
    </r>
  </si>
  <si>
    <r>
      <rPr>
        <sz val="14"/>
        <rFont val="Calibri"/>
        <family val="2"/>
        <charset val="238"/>
      </rPr>
      <t>*</t>
    </r>
    <r>
      <rPr>
        <sz val="12"/>
        <rFont val="Arial"/>
        <family val="2"/>
        <charset val="238"/>
      </rPr>
      <t xml:space="preserve"> </t>
    </r>
    <r>
      <rPr>
        <sz val="14"/>
        <rFont val="Arial"/>
        <family val="2"/>
        <charset val="238"/>
      </rPr>
      <t>1 000 tis. Kč v oblasti školství přispěje město Šumperk</t>
    </r>
  </si>
  <si>
    <t>Předfinancování dotace z rozpočtu OK</t>
  </si>
  <si>
    <t>Návrh na rozpočet OK celkem</t>
  </si>
  <si>
    <t>II/446 Chomoutov - Pňovice, křižovatka silnic II/446 a III/44613</t>
  </si>
  <si>
    <t>Číslo silnice</t>
  </si>
  <si>
    <t>III/37354, III/36618</t>
  </si>
  <si>
    <t>Horní Štěpánov, I. etapa</t>
  </si>
  <si>
    <t>III/44429</t>
  </si>
  <si>
    <t>Šternberk, Hvězdné údolí, I. etapa, 1. stavba</t>
  </si>
  <si>
    <t>III/0462</t>
  </si>
  <si>
    <t>Brodek u Prostějova - průtah</t>
  </si>
  <si>
    <t>Dolní Libina - Mirotínek</t>
  </si>
  <si>
    <t>III/44928</t>
  </si>
  <si>
    <t xml:space="preserve">Olšany u Prostějova - Studenec </t>
  </si>
  <si>
    <t>MÚK Unčovice - Olomouc</t>
  </si>
  <si>
    <t>III/4465</t>
  </si>
  <si>
    <t>Horka n. Moravou - Křelov</t>
  </si>
  <si>
    <t>III/45711</t>
  </si>
  <si>
    <t>Ondřejovice - opěrné zdi, vozovka</t>
  </si>
  <si>
    <t>III/5704</t>
  </si>
  <si>
    <t>Olšany u Prostějova - Bystročice</t>
  </si>
  <si>
    <t>III/44317</t>
  </si>
  <si>
    <t>Hlubočky - domov důchodců</t>
  </si>
  <si>
    <t>II/570</t>
  </si>
  <si>
    <t>Most ev.č. 570-001, Olomouc - Holice</t>
  </si>
  <si>
    <t>II/453</t>
  </si>
  <si>
    <t>Most ev.č. 453-10, Dolní Údolí</t>
  </si>
  <si>
    <t>Most ev.č. 377-017 Niva</t>
  </si>
  <si>
    <t>III/44311</t>
  </si>
  <si>
    <t>Most ev.č. 44311-3, Jívová</t>
  </si>
  <si>
    <t>III/37728</t>
  </si>
  <si>
    <t>Most ev.č. 37728-5, Otinoves</t>
  </si>
  <si>
    <t>Mohelnice - Litovel (kř. Červená Lhota)</t>
  </si>
  <si>
    <t>III/44621</t>
  </si>
  <si>
    <t>Pňovice - průtah, silnice III. třídy</t>
  </si>
  <si>
    <t>III/43510</t>
  </si>
  <si>
    <t>Blatec - průtah</t>
  </si>
  <si>
    <t>III/4537</t>
  </si>
  <si>
    <t>Bernartice - Buková</t>
  </si>
  <si>
    <t xml:space="preserve">Investiční projekty spolufinancované z evropských fondů </t>
  </si>
  <si>
    <t>Zdravotická záchranná služba Olomouckého kraje - Garážová vrata Aksamitova Olomouc</t>
  </si>
  <si>
    <t>Střední škola železniční, technická a služeb, Šumperk - Výměna oken a úprava fasády</t>
  </si>
  <si>
    <t>Střední škola technická a zemědělská, Mohelnice - Rekonstrukce tělocvičny</t>
  </si>
  <si>
    <t xml:space="preserve">Švehlova střední škola polytechnická Prostějov - Elektroinstalace </t>
  </si>
  <si>
    <t>Gymnázium Hranice - Výměna oken a nátěr fasády</t>
  </si>
  <si>
    <t>Základní škola Jeseník -  Odstranění vlhkosti zdiva - Rudná</t>
  </si>
  <si>
    <t>Dětský domov a Školní jídelna, Olomouc - Výměna vzduchotechniky v kuchyni a jídelně</t>
  </si>
  <si>
    <t>Střední odborné učiliště obchodní Prostějov - Sanace zdiva</t>
  </si>
  <si>
    <t>Střední zdravotnická škola, Hranice - Oprava střechy</t>
  </si>
  <si>
    <t>Základní umělecká škola, Mohelnice - Oprava střechy</t>
  </si>
  <si>
    <t>Gymnázium, Zábřeh - Oprava datové sítě</t>
  </si>
  <si>
    <t>Obchodní akademie Prostějov - Oprava podlah</t>
  </si>
  <si>
    <t xml:space="preserve">Dětské centrum Ostrůvek - Přestavba budovy C na zařízení rodinného typu </t>
  </si>
  <si>
    <t>Mateřská škola Olomouc - Rekonstrukce umýváren</t>
  </si>
  <si>
    <t>Gymnázium, Šternberk - Zasíťování budov</t>
  </si>
  <si>
    <t>Odborné učiliště Křenovice  - Kotelna zahradnictví</t>
  </si>
  <si>
    <t>Střední škola polytechnická, Olomouc - Tepelný výměník</t>
  </si>
  <si>
    <t>Dětský domov a Školní jídelna, Přerov - Oprava fasády</t>
  </si>
  <si>
    <t>Domov důchodců Hrubá Voda - Rekonstrukce šatny a sociální zázemí</t>
  </si>
  <si>
    <t>DS POHODA Chválkovice - střecha</t>
  </si>
  <si>
    <t xml:space="preserve">Klíč - centrum sociálních služeb rekonstrukce budovy </t>
  </si>
  <si>
    <t xml:space="preserve">Domov důchodců Šumperk - Rekonstrukce kuchyně </t>
  </si>
  <si>
    <t xml:space="preserve">Domov důchodců Prostějov - Rekonstrukce kuchyně </t>
  </si>
  <si>
    <t xml:space="preserve">Centrum sociálních služeb Prostějov - Pozemní komunikace a veřejné osvětlení </t>
  </si>
  <si>
    <t xml:space="preserve">Domov důchodců Jesenec - Oprava  fasády na hlavní budově </t>
  </si>
  <si>
    <t>Domov Na zámečku Rokytnice - Osvětlení komunikace v areálu Domova</t>
  </si>
  <si>
    <t>Domov Na zámečku Rokytnice - Sanační opatření proti dřevomorce</t>
  </si>
  <si>
    <t xml:space="preserve">Domov důchodců Červenka - Kuchyňský robot            </t>
  </si>
  <si>
    <t>Centrum Dominika Kokory - Sprchovací vozík</t>
  </si>
  <si>
    <t>Domov důchodců Libina - Koupací lůžko</t>
  </si>
  <si>
    <t>Domov důchodců Libina - Rozšíření stropního zvedacího zařízení</t>
  </si>
  <si>
    <t>Domov důchodců Štíty - Nákup polohovatelných  lůžek</t>
  </si>
  <si>
    <t>Domov důchodců Prostějov - 4 ks průmyslové pračky do prádelny</t>
  </si>
  <si>
    <t>Domov Alfreda Skeneho Pavlovice u Přerova - Myčka podložních mís</t>
  </si>
  <si>
    <t>Zdravotická záchranná služba Olomouckého kraje - Stupačky Aksamitova, Olomouc</t>
  </si>
  <si>
    <t>Zdravotická záchranná služba Olomouckého kraje - Podlahy a stěny garáže VZ Šumperk</t>
  </si>
  <si>
    <t xml:space="preserve"> Odborný léčebný ústav Paseka  - Investice do Pavilonu 1 vyžádané realizací Komplex. programu modernizace dděl. OLU Mor. Ber.</t>
  </si>
  <si>
    <t xml:space="preserve"> Odborný léčebný ústav Paseka - Oprava soklu Pavilonu 1 Mor. Ber..</t>
  </si>
  <si>
    <t>Odborný léčebný ústav Paseka -Rekonstrukce stávajícího výtahu na evakuační budovy C</t>
  </si>
  <si>
    <t>Odborný léčebný ústav Paseka -Vybudování plynových kotelen pro výrobu tepla a TUV - Moravský Beroun</t>
  </si>
  <si>
    <t>Odborný léčebný ústav Paseka - Vertikalizační chodník</t>
  </si>
  <si>
    <t>Odborný léčebný ústav Paseka - Myčky podložních mís MB</t>
  </si>
  <si>
    <t>VOŠ a SPŠ elektrotechnická Olomouc - Školní tělocvična</t>
  </si>
  <si>
    <t>Gymnázium Jakuba Škody, Přerov - Statické zajištění historické budovy</t>
  </si>
  <si>
    <t>Obchodní akademie a Jazyková škola s právem státní jazykové zkoušky, Přerov - Střecha</t>
  </si>
  <si>
    <t xml:space="preserve">Výměna poškozené a degradované střešní krytiny nad hlavní budovou školy. Popraskáné a uvolněné střešní tašky a střešní hřebenáče vč. zvětralé malty, která zajišťovala soudržnost mezi ostatním keramickým materiálem střešního pláště. Dírami a trhlinami dochází k zatékání do půdního prostoru a na nově položenou tepelnou izolaci na podlaze půdního prostoru. </t>
  </si>
  <si>
    <t>Základní škola, Šternberk -  Kanalizační přípojka</t>
  </si>
  <si>
    <t>Rekonstrukce havarijního stavu elektroinstalace, včetně rozvaděčů a měření.</t>
  </si>
  <si>
    <t>Výměna oken a osvětlení, zateplení stropu a pláště budovy včetně omítek na tělocvičně Spartakiádní 1, Mohelnice.</t>
  </si>
  <si>
    <t>Výstavba nové tělocvičny školy.</t>
  </si>
  <si>
    <t xml:space="preserve">Střední škola zemědělská a zahradnická, Olomouc -  Sociální zařízení na domově mládeže </t>
  </si>
  <si>
    <t>Odborné učiliště a Praktická škola, Lipová - lázně - Plynová kotelna</t>
  </si>
  <si>
    <t>Obnova sociláního zařízení 2. a 3. NP (sprchy + WC), opotřebovaného stářím a četností používání - poškozené potrubí, špatná hydroizolace.</t>
  </si>
  <si>
    <t>Střední průmyslová škola stavební, Lipník nad Bečvou -  Elektroinstalace</t>
  </si>
  <si>
    <t>Kompletní výměna oken na historické části budovy, nátěr fasády.</t>
  </si>
  <si>
    <t>Odstranění příčin a důsledků vlhkosti zdiva suterénu budovy.</t>
  </si>
  <si>
    <t xml:space="preserve">Základní škola Uničov - Sociální zařízení </t>
  </si>
  <si>
    <t>Výměna rozvodů odpadního a vodovodního potrubí. Budou provedeny nové obklady a dlažby. Dojde k úpravě dispozičního řešení v souladu s potřebami handicapovaných osob. V rámci investice bude přiveden vodovod do tříd, budou osazeny zařízovací předměty a provedeny související obklady.</t>
  </si>
  <si>
    <t>Výměna vzduchotechniky v kuchyni a jídelně včetně výměny kuchyňské linky (nerez).</t>
  </si>
  <si>
    <t>Vyšší odborná škola a Střední průmyslová škola, Šumperk -  Elektroinstalace na tělocvičně domova mládeže</t>
  </si>
  <si>
    <t>Střední odborná škola Litovel - Rekonstrukce střechy</t>
  </si>
  <si>
    <t>Rekonstrukce uliční a dvorní střechy na budově odborného výcviku, včetně zateplení, Uničovská 132, Litovel.</t>
  </si>
  <si>
    <t>Odvlhčení školní kuchyně a kavárny, tělocvičny a bytu školníka.</t>
  </si>
  <si>
    <t>Oprava přední části střechy.</t>
  </si>
  <si>
    <t>Vyšší odborná škola a Střední průmyslová škola, Šumperk - Vodorovná kanalizace na domově mládeže a tělocvičně DM</t>
  </si>
  <si>
    <t>Obchodní akademie, Olomouc - Vzduchotechnika tělocvičny</t>
  </si>
  <si>
    <t>Zabezpečení větratelnosti tělocvičny a zajištění intenzity větrání čerstvým vzduchem.</t>
  </si>
  <si>
    <t>Základní škola a Mateřská škola logopedická Olomouc - Elektroinstalace na pavilonu B</t>
  </si>
  <si>
    <t>Střední škola železniční, technická a služeb, Šumperk - Trafostanice</t>
  </si>
  <si>
    <t xml:space="preserve">Stávající kabeláž je z roku 1996 a již nevyhovuje potřebám a požadavkům na síťovou infrastrukturu školy. Neodpovídá ani z hlediska požadovaných rychlostí, ani z hlediska počtu připojených míst ve škole. Po osmnácti letech jsou aktivní prvky sítě již na pokraji své fyzické životnosti. Cílem je zajistit spolehlivé připojení učeben ICT, běžných učeben vybavených prezentační technikou, kabinetů a kanceláří. Současně bude zajištěno pokrytí celé školy signálem wi-fi, které bude umožňovat budoucí využití notebooků či tabletů ve výuce žáky i učiteli. </t>
  </si>
  <si>
    <t>Gymnázium, Olomouc - Hejčín - Oprava plotu na budově C</t>
  </si>
  <si>
    <t>Cihlový plot na budově C (elokované pracoviště na Dolní Hejčínské 8) je v havarijním stavu a hrozí zřícením.</t>
  </si>
  <si>
    <t>DSP, DPS</t>
  </si>
  <si>
    <t>Výměna vadného tepelného výměníku v kotelně školy.</t>
  </si>
  <si>
    <t>Navazuje na realizaci decentralizace ústředního vytápění v areálu odborného učiliště, jedná se o vybudování nového lokálního zdroje tepla.</t>
  </si>
  <si>
    <t>Výměna oken na odloučeném pracovišti Táboritů 25, Olomouc z důvodu stěhování školy.</t>
  </si>
  <si>
    <t>Střední škola gastronomie a farmářství Jeseník - Nákup vakuové plničky</t>
  </si>
  <si>
    <t>Nákup zmrzlinového stroje pro cukrářskou výrobu.</t>
  </si>
  <si>
    <t>Střední škola gastronomie a farmářství Jeseník - Nákup zmrzlinového stroje pro cukrářskou výrobu</t>
  </si>
  <si>
    <t>Střední škola gastronomie a farmářství Jeseník - Nákup profesionálního kutru pro uzenářskou výrobu</t>
  </si>
  <si>
    <t>Stávající kutr je zastaralý, repasovaný výrobek, který je poruchový a nelze sehnat náhradní díly.</t>
  </si>
  <si>
    <t>Jedná se o výměnu zastaralých varných kotlů z roku 1996 za nové, při revizi byl zjištěn velký obsah CO v komíně, vzhledem k absenci náhradních dílu nelze provést opravu. Revizní technik již nevydá pro letošní rok osvědčení o funkčnosti kotlů a nebude udělen souhlas s provozem a dalším užíváním kotlů z hlediska emisí.</t>
  </si>
  <si>
    <t>Nový pavilon, klimatizace servrovny a větrání kotelny.</t>
  </si>
  <si>
    <t xml:space="preserve"> Rekonstrukce střechy.</t>
  </si>
  <si>
    <t>Rekonstrukce budovy č. 2 v areálu Dolní Hejčínská 50/28, Olomouc.</t>
  </si>
  <si>
    <t>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t>
  </si>
  <si>
    <t>Nákup kuchyňského robotu. Náhrada za dosluhujícího robota (rok pořízení 1998), který je na hraně životnosti, část funkcí již nevykonává a má časté poruchy, obtížně se shání náhradní díly na opravy.</t>
  </si>
  <si>
    <t>Výstavba parkoviště zámeckého areálu Čechy pod Kosířem.</t>
  </si>
  <si>
    <t>Zámek Čechy pod Kosířem - Rekonstrukce a využití objektů - Parkoviště</t>
  </si>
  <si>
    <t>Vlastivědné muzeum v Šumperku -   Střecha hlavní budovy Muzea Mohelnice</t>
  </si>
  <si>
    <t>Muzeum Komenského v Přerově - hrad Helfštýn - Most nad 1. příkopem</t>
  </si>
  <si>
    <t>S</t>
  </si>
  <si>
    <t>Přestavba stávající budovy dle zpracované dokumentace, I.etapa výměna oken a dveří byla provedena v roce 2013.</t>
  </si>
  <si>
    <t>Strukturovaná kabeláž v 1.PP, rozšíření EPS v 1.PP a 3.NP, doplnění aktivních prvků počítačové sítě.</t>
  </si>
  <si>
    <t>Východní část budovy není ve spodní části zateplená (1.NP), je třeba zateplit východní stěnu v oblasti 1:NP a sjednotit barevný ráz budovy a opravit sokl.</t>
  </si>
  <si>
    <t>Nákup a realizace.</t>
  </si>
  <si>
    <t>celkem 4 kusy myček podložních mís na nově rekonstruované oddělení a dále obnova stávajícího zařízení.</t>
  </si>
  <si>
    <t xml:space="preserve"> Odborný léčebný ústav Paseka Budova "C" I. etapa, 1. část - nástavba oddělení izolace pro pacienty TBC nad kinosálem</t>
  </si>
  <si>
    <t>ORJ 12</t>
  </si>
  <si>
    <t>Odborné učiliště Křenovice – Oprava rozvodů vody na školní zahradě</t>
  </si>
  <si>
    <t>Oprava dožitých rozvodů vody na školní zahradě.</t>
  </si>
  <si>
    <t>5171</t>
  </si>
  <si>
    <t>6121</t>
  </si>
  <si>
    <t>úprava PD, realizace</t>
  </si>
  <si>
    <t>SSOK</t>
  </si>
  <si>
    <t>Realizace výstavby náhradního zdroje elektrické energie vč. přemístění hlavního elektrického rozvaděče ZZS OK Hněvotínská Olomouc</t>
  </si>
  <si>
    <t>Projekty spolufinancované ze SFDI (dotace činí 279 686 tis. Kč)</t>
  </si>
  <si>
    <t>SU, OL</t>
  </si>
  <si>
    <t>II/449</t>
  </si>
  <si>
    <t>Uničov - hr. okr. Bruntál</t>
  </si>
  <si>
    <t>II/448</t>
  </si>
  <si>
    <t>Laškov - Kandia - hr. okr. OL</t>
  </si>
  <si>
    <t>II/444</t>
  </si>
  <si>
    <t>Úsov - Uničov</t>
  </si>
  <si>
    <t>II/456</t>
  </si>
  <si>
    <t>Žulová - křiž. II/457</t>
  </si>
  <si>
    <t>II/150</t>
  </si>
  <si>
    <t>hr. kraje - Prostějov</t>
  </si>
  <si>
    <t>hr. okr. Kroměříž - Lipník nad Bečvou</t>
  </si>
  <si>
    <t>II/315</t>
  </si>
  <si>
    <t>hr. okr. Ústí nad Orlicí - Zábřeh - Leština</t>
  </si>
  <si>
    <t>Odbor veřejných zakázek a investic ORJ 17</t>
  </si>
  <si>
    <t>Odbor veřejných zakázek a investic</t>
  </si>
  <si>
    <t>Podíl OK celkem</t>
  </si>
  <si>
    <t>Projekty spolufinancované z dotace - zdravotnictví</t>
  </si>
  <si>
    <t>Dotace 2015</t>
  </si>
  <si>
    <t>Dotace 80 %</t>
  </si>
  <si>
    <t>Podíl OK celkem 20 %</t>
  </si>
  <si>
    <t>Střední škola gastronomie a farmářství Jeseník - výměna hydrantových uzavíracích ventilů</t>
  </si>
  <si>
    <t xml:space="preserve">Střední škola logistiky a chemie, Olomouc – výměna podlahové krytiny na domově mládeže </t>
  </si>
  <si>
    <t>Základní škola Uničov - oprava a znovuotevření sportovního sálku</t>
  </si>
  <si>
    <t xml:space="preserve">Domov pro seniory Radkova Lhota - úprava čističky odpadních vod </t>
  </si>
  <si>
    <t>Investiční projekty spolufinancované z dotace MZ</t>
  </si>
  <si>
    <t>Investiční projekty spolufinancované ze SFDI</t>
  </si>
  <si>
    <t>Návrh nových investičních akcí na rok 2015 - aktualizace</t>
  </si>
  <si>
    <t>Přerov - studie dopravního napojení areálu Bochoř</t>
  </si>
  <si>
    <t>Dodávka 3 ks přenosných defibrilátorů  s monitorem                   (OLÚ Paseka)</t>
  </si>
  <si>
    <t>Ošetřovatelská dokumentace elektronická (OLÚ Paseka)</t>
  </si>
  <si>
    <t>Částečná digitalizace rentgenu radiologického pracoviště OLÚ Paseka a pracoviště Moravský Beroun</t>
  </si>
  <si>
    <t>Dorozumívací zařízení sestra x pacient (OLÚ Paseka)</t>
  </si>
  <si>
    <t>Telefonní ústředna ZZS OK</t>
  </si>
  <si>
    <t>VPN koncentrátory ZZS OK</t>
  </si>
  <si>
    <t>Centrální datové úložiště ZZS OK</t>
  </si>
  <si>
    <t>Centrální logovací systém ZZS OK</t>
  </si>
  <si>
    <t xml:space="preserve">Obnova dialyzačních monitorů </t>
  </si>
  <si>
    <t xml:space="preserve">Obnova endoskopů </t>
  </si>
  <si>
    <t xml:space="preserve">Obnova laparoskopické věže </t>
  </si>
  <si>
    <t xml:space="preserve">Obnova echokardiografického přístroje </t>
  </si>
  <si>
    <t>Přerov - jihozápadní obchvat, přeložka</t>
  </si>
  <si>
    <t>Penzion pro důchodce Loštice - zateplení 1. PP</t>
  </si>
  <si>
    <t>Oblast školství - nová projektová dokumentace celkem</t>
  </si>
  <si>
    <t>z toho IF PO:</t>
  </si>
  <si>
    <t>Realizace energeticky úsporných opatření - OU a praktická škola Lipová - lázně</t>
  </si>
  <si>
    <t>Realizace energeticky úsporných opatření - SPŠ Hranice</t>
  </si>
  <si>
    <t>Zpracování projektové dokumentace na zateplení objektu.</t>
  </si>
  <si>
    <t>Zateplení 1.PP, kdy bude využito zemního odkopu kolem objektu v souvislosti s reklamovanými pracemi v rámci již provedené akce "Sanace zdiva".</t>
  </si>
  <si>
    <t>Úprava čističky odpadních vod realizované v rámci nového pavilonu. Čistička bude doplněna o stripovací nádrž s příslušenstvím z důvodu nadměrného výskytu amoniaku.</t>
  </si>
  <si>
    <t>Projekty spolufinancované z evropských fondů - po aktualizaci předfinancování SSOK</t>
  </si>
  <si>
    <t>Akce zajišťované OVZI</t>
  </si>
  <si>
    <t>Akce zajišťované SSOK</t>
  </si>
  <si>
    <t>CELKEM OVZI</t>
  </si>
  <si>
    <t>CELKEM SSOK</t>
  </si>
  <si>
    <t>Seskupení pol.</t>
  </si>
  <si>
    <t xml:space="preserve">                 pověřen vedením odboru </t>
  </si>
  <si>
    <t>ORJ 19</t>
  </si>
  <si>
    <t>ORJ -  19</t>
  </si>
  <si>
    <t xml:space="preserve">pověřen vedením odboru </t>
  </si>
  <si>
    <t>Odbor podpory řízení příspěvkových organizací ORJ 19</t>
  </si>
  <si>
    <t>Odbor podpory řízení příspěvkových organizací</t>
  </si>
  <si>
    <t>ORJ 19 celkem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</si>
</sst>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
  </numFmts>
  <fonts count="65" x14ac:knownFonts="1">
    <font>
      <sz val="10"/>
      <name val="Arial"/>
      <charset val="238"/>
    </font>
    <font>
      <sz val="10"/>
      <color theme="1"/>
      <name val="Arial"/>
      <family val="2"/>
      <charset val="238"/>
    </font>
    <font>
      <sz val="10"/>
      <name val="Arial"/>
      <family val="2"/>
      <charset val="238"/>
    </font>
    <font>
      <sz val="8"/>
      <name val="Arial"/>
      <family val="2"/>
      <charset val="238"/>
    </font>
    <font>
      <b/>
      <sz val="10"/>
      <name val="Arial"/>
      <family val="2"/>
      <charset val="238"/>
    </font>
    <font>
      <sz val="12"/>
      <name val="Arial"/>
      <family val="2"/>
      <charset val="238"/>
    </font>
    <font>
      <sz val="10"/>
      <name val="Arial"/>
      <family val="2"/>
      <charset val="238"/>
    </font>
    <font>
      <b/>
      <sz val="10"/>
      <name val="Arial"/>
      <family val="2"/>
      <charset val="238"/>
    </font>
    <font>
      <b/>
      <sz val="8"/>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2"/>
      <name val="Arial"/>
      <family val="2"/>
      <charset val="238"/>
    </font>
    <font>
      <b/>
      <sz val="14"/>
      <name val="Arial"/>
      <family val="2"/>
      <charset val="238"/>
    </font>
    <font>
      <sz val="14"/>
      <name val="Arial"/>
      <family val="2"/>
      <charset val="238"/>
    </font>
    <font>
      <sz val="12"/>
      <name val="Arial"/>
      <family val="2"/>
      <charset val="238"/>
    </font>
    <font>
      <sz val="10"/>
      <name val="Arial CE"/>
      <family val="2"/>
      <charset val="238"/>
    </font>
    <font>
      <sz val="11"/>
      <name val="Arial"/>
      <family val="2"/>
      <charset val="238"/>
    </font>
    <font>
      <b/>
      <sz val="16"/>
      <name val="Arial"/>
      <family val="2"/>
      <charset val="238"/>
    </font>
    <font>
      <b/>
      <sz val="20"/>
      <name val="Arial"/>
      <family val="2"/>
      <charset val="238"/>
    </font>
    <font>
      <sz val="8"/>
      <name val="Arial"/>
      <family val="2"/>
      <charset val="238"/>
    </font>
    <font>
      <sz val="11"/>
      <name val="Arial"/>
      <family val="2"/>
      <charset val="238"/>
    </font>
    <font>
      <sz val="8"/>
      <name val="Arial CE"/>
      <family val="2"/>
      <charset val="238"/>
    </font>
    <font>
      <sz val="9"/>
      <name val="Arial CE"/>
      <family val="2"/>
      <charset val="238"/>
    </font>
    <font>
      <i/>
      <sz val="8"/>
      <name val="Arial CE"/>
      <family val="2"/>
      <charset val="238"/>
    </font>
    <font>
      <sz val="10"/>
      <name val="Arial CE"/>
      <family val="2"/>
      <charset val="238"/>
    </font>
    <font>
      <b/>
      <u/>
      <sz val="10"/>
      <name val="Arial CE"/>
      <family val="2"/>
      <charset val="238"/>
    </font>
    <font>
      <sz val="12"/>
      <name val="Arial CE"/>
      <family val="2"/>
      <charset val="238"/>
    </font>
    <font>
      <b/>
      <sz val="12"/>
      <name val="Arial CE"/>
      <family val="2"/>
      <charset val="238"/>
    </font>
    <font>
      <sz val="12"/>
      <name val="Arial CE"/>
      <family val="2"/>
      <charset val="238"/>
    </font>
    <font>
      <b/>
      <sz val="14"/>
      <name val="Arial CE"/>
      <family val="2"/>
      <charset val="238"/>
    </font>
    <font>
      <b/>
      <sz val="18"/>
      <name val="Arial"/>
      <family val="2"/>
      <charset val="238"/>
    </font>
    <font>
      <b/>
      <sz val="11"/>
      <name val="Arial"/>
      <family val="2"/>
      <charset val="238"/>
    </font>
    <font>
      <sz val="10"/>
      <color indexed="48"/>
      <name val="Arial"/>
      <family val="2"/>
      <charset val="238"/>
    </font>
    <font>
      <sz val="14"/>
      <name val="Arial"/>
      <family val="2"/>
      <charset val="238"/>
    </font>
    <font>
      <b/>
      <sz val="12"/>
      <name val="Arial"/>
      <family val="2"/>
      <charset val="238"/>
    </font>
    <font>
      <sz val="10"/>
      <name val="Arial CE"/>
      <family val="2"/>
      <charset val="238"/>
    </font>
    <font>
      <sz val="12"/>
      <name val="Arial CE"/>
      <family val="2"/>
      <charset val="238"/>
    </font>
    <font>
      <b/>
      <sz val="12"/>
      <name val="Arial CE"/>
      <family val="2"/>
      <charset val="238"/>
    </font>
    <font>
      <b/>
      <sz val="10"/>
      <color indexed="8"/>
      <name val="Arial"/>
      <family val="2"/>
      <charset val="238"/>
    </font>
    <font>
      <b/>
      <sz val="10"/>
      <color theme="1"/>
      <name val="Arial"/>
      <family val="2"/>
      <charset val="238"/>
    </font>
    <font>
      <sz val="10"/>
      <color indexed="8"/>
      <name val="Arial"/>
      <family val="2"/>
      <charset val="238"/>
    </font>
    <font>
      <sz val="10"/>
      <name val="Calibri"/>
      <family val="2"/>
      <charset val="238"/>
    </font>
    <font>
      <sz val="14"/>
      <name val="Arial CE"/>
      <family val="2"/>
      <charset val="238"/>
    </font>
    <font>
      <sz val="12"/>
      <color theme="1"/>
      <name val="Arial"/>
      <family val="2"/>
      <charset val="238"/>
    </font>
    <font>
      <sz val="12"/>
      <color rgb="FF000000"/>
      <name val="Arial"/>
      <family val="2"/>
      <charset val="238"/>
    </font>
    <font>
      <b/>
      <sz val="12"/>
      <color theme="1"/>
      <name val="Arial"/>
      <family val="2"/>
      <charset val="238"/>
    </font>
    <font>
      <b/>
      <sz val="16"/>
      <color rgb="FFFF0000"/>
      <name val="Arial"/>
      <family val="2"/>
      <charset val="238"/>
    </font>
    <font>
      <sz val="14"/>
      <name val="Calibri"/>
      <family val="2"/>
      <charset val="238"/>
    </font>
    <font>
      <b/>
      <sz val="16"/>
      <name val="Calibri"/>
      <family val="2"/>
      <charset val="238"/>
    </font>
    <font>
      <i/>
      <sz val="10"/>
      <color theme="1"/>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s>
  <borders count="93">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s>
  <cellStyleXfs count="60">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0" borderId="1" applyNumberFormat="0" applyFill="0" applyAlignment="0" applyProtection="0"/>
    <xf numFmtId="0" fontId="12" fillId="3" borderId="0" applyNumberFormat="0" applyBorder="0" applyAlignment="0" applyProtection="0"/>
    <xf numFmtId="0" fontId="13" fillId="16" borderId="2"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17" borderId="0" applyNumberFormat="0" applyBorder="0" applyAlignment="0" applyProtection="0"/>
    <xf numFmtId="0" fontId="9" fillId="0" borderId="0"/>
    <xf numFmtId="0" fontId="2" fillId="0" borderId="0"/>
    <xf numFmtId="0" fontId="2" fillId="0" borderId="0"/>
    <xf numFmtId="0" fontId="2" fillId="0" borderId="0"/>
    <xf numFmtId="0" fontId="2" fillId="0" borderId="0"/>
    <xf numFmtId="0" fontId="6" fillId="0" borderId="0"/>
    <xf numFmtId="0" fontId="2" fillId="0" borderId="0"/>
    <xf numFmtId="0" fontId="9" fillId="0" borderId="0"/>
    <xf numFmtId="0" fontId="2" fillId="0" borderId="0"/>
    <xf numFmtId="0" fontId="2" fillId="0" borderId="0"/>
    <xf numFmtId="0" fontId="6" fillId="0" borderId="0"/>
    <xf numFmtId="0" fontId="2" fillId="0" borderId="0"/>
    <xf numFmtId="0" fontId="6" fillId="0" borderId="0"/>
    <xf numFmtId="0" fontId="2" fillId="18" borderId="6" applyNumberFormat="0" applyFont="0" applyAlignment="0" applyProtection="0"/>
    <xf numFmtId="0" fontId="19" fillId="0" borderId="7" applyNumberFormat="0" applyFill="0" applyAlignment="0" applyProtection="0"/>
    <xf numFmtId="0" fontId="20" fillId="4" borderId="0" applyNumberFormat="0" applyBorder="0" applyAlignment="0" applyProtection="0"/>
    <xf numFmtId="0" fontId="21" fillId="0" borderId="0" applyNumberFormat="0" applyFill="0" applyBorder="0" applyAlignment="0" applyProtection="0"/>
    <xf numFmtId="0" fontId="22" fillId="7" borderId="8" applyNumberFormat="0" applyAlignment="0" applyProtection="0"/>
    <xf numFmtId="0" fontId="23" fillId="19" borderId="8" applyNumberFormat="0" applyAlignment="0" applyProtection="0"/>
    <xf numFmtId="0" fontId="24" fillId="19" borderId="9" applyNumberFormat="0" applyAlignment="0" applyProtection="0"/>
    <xf numFmtId="0" fontId="25"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3" borderId="0" applyNumberFormat="0" applyBorder="0" applyAlignment="0" applyProtection="0"/>
    <xf numFmtId="0" fontId="6" fillId="0" borderId="0"/>
    <xf numFmtId="0" fontId="9" fillId="0" borderId="0"/>
    <xf numFmtId="0" fontId="2" fillId="0" borderId="0"/>
    <xf numFmtId="0" fontId="2" fillId="0" borderId="0"/>
    <xf numFmtId="0" fontId="2" fillId="0" borderId="0"/>
  </cellStyleXfs>
  <cellXfs count="1601">
    <xf numFmtId="0" fontId="0" fillId="0" borderId="0" xfId="0"/>
    <xf numFmtId="0" fontId="2" fillId="0" borderId="0" xfId="0" applyFont="1" applyFill="1"/>
    <xf numFmtId="0" fontId="2" fillId="0" borderId="0" xfId="0" applyFont="1" applyFill="1" applyBorder="1"/>
    <xf numFmtId="0" fontId="2" fillId="0" borderId="10" xfId="0" applyFont="1" applyFill="1" applyBorder="1" applyAlignment="1">
      <alignment horizontal="center" vertical="center"/>
    </xf>
    <xf numFmtId="0" fontId="6" fillId="0" borderId="0" xfId="0" applyFont="1" applyFill="1"/>
    <xf numFmtId="0" fontId="2" fillId="0" borderId="11" xfId="0" applyFont="1" applyFill="1" applyBorder="1" applyAlignment="1">
      <alignment horizontal="center" vertical="center"/>
    </xf>
    <xf numFmtId="3" fontId="2" fillId="0" borderId="0" xfId="0" applyNumberFormat="1" applyFont="1" applyFill="1" applyBorder="1" applyAlignment="1">
      <alignment horizontal="right" indent="1"/>
    </xf>
    <xf numFmtId="3" fontId="2" fillId="0" borderId="0" xfId="0" applyNumberFormat="1" applyFont="1" applyFill="1" applyAlignment="1">
      <alignment horizontal="right" indent="1"/>
    </xf>
    <xf numFmtId="2" fontId="2" fillId="0" borderId="0" xfId="0" applyNumberFormat="1" applyFont="1" applyFill="1" applyBorder="1" applyAlignment="1">
      <alignment horizontal="center"/>
    </xf>
    <xf numFmtId="2" fontId="2" fillId="0" borderId="0" xfId="0" applyNumberFormat="1" applyFont="1" applyFill="1" applyAlignment="1">
      <alignment horizontal="center"/>
    </xf>
    <xf numFmtId="0" fontId="0" fillId="0" borderId="0" xfId="0" applyFill="1" applyBorder="1" applyAlignment="1">
      <alignment vertical="center"/>
    </xf>
    <xf numFmtId="0" fontId="27" fillId="0" borderId="0" xfId="0" applyFont="1" applyFill="1" applyBorder="1" applyAlignment="1">
      <alignment vertical="center"/>
    </xf>
    <xf numFmtId="0" fontId="6" fillId="0" borderId="0" xfId="32" applyFont="1" applyFill="1" applyBorder="1" applyAlignment="1">
      <alignment horizontal="center"/>
    </xf>
    <xf numFmtId="0" fontId="27" fillId="0" borderId="12" xfId="39" applyFont="1" applyFill="1" applyBorder="1" applyAlignment="1">
      <alignment horizontal="left" vertical="center"/>
    </xf>
    <xf numFmtId="49" fontId="33" fillId="0" borderId="12" xfId="39" applyNumberFormat="1" applyFont="1" applyFill="1" applyBorder="1" applyAlignment="1">
      <alignment horizontal="right" vertical="center"/>
    </xf>
    <xf numFmtId="3" fontId="33" fillId="0" borderId="12" xfId="39" applyNumberFormat="1" applyFont="1" applyFill="1" applyBorder="1" applyAlignment="1">
      <alignment horizontal="right" vertical="center"/>
    </xf>
    <xf numFmtId="0" fontId="33" fillId="0" borderId="12" xfId="39" applyFont="1" applyFill="1" applyBorder="1" applyAlignment="1">
      <alignment horizontal="left" vertical="center"/>
    </xf>
    <xf numFmtId="0" fontId="6" fillId="0" borderId="0" xfId="0" applyFont="1" applyFill="1" applyBorder="1" applyAlignment="1">
      <alignment vertical="center"/>
    </xf>
    <xf numFmtId="0" fontId="27"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0" fillId="0" borderId="20" xfId="0" applyFill="1" applyBorder="1" applyAlignment="1">
      <alignment horizontal="left" vertical="center" indent="1"/>
    </xf>
    <xf numFmtId="0" fontId="6" fillId="0" borderId="21" xfId="0" applyFont="1" applyFill="1" applyBorder="1" applyAlignment="1">
      <alignment horizontal="center" vertical="center"/>
    </xf>
    <xf numFmtId="3" fontId="29" fillId="0" borderId="21" xfId="0" applyNumberFormat="1" applyFont="1" applyFill="1" applyBorder="1" applyAlignment="1">
      <alignment horizontal="right" vertical="center" indent="1"/>
    </xf>
    <xf numFmtId="3" fontId="26" fillId="0" borderId="0" xfId="38" applyNumberFormat="1" applyFont="1" applyFill="1" applyBorder="1" applyAlignment="1">
      <alignment vertical="center" wrapText="1"/>
    </xf>
    <xf numFmtId="0" fontId="2" fillId="0" borderId="0" xfId="37" applyFill="1"/>
    <xf numFmtId="0" fontId="27" fillId="0" borderId="22" xfId="36" applyFont="1" applyFill="1" applyBorder="1" applyAlignment="1">
      <alignment horizontal="center" vertical="center"/>
    </xf>
    <xf numFmtId="0" fontId="27" fillId="0" borderId="17" xfId="30" applyFont="1" applyFill="1" applyBorder="1" applyAlignment="1">
      <alignment horizontal="left" vertical="center"/>
    </xf>
    <xf numFmtId="0" fontId="27" fillId="0" borderId="12" xfId="30" applyFont="1" applyFill="1" applyBorder="1" applyAlignment="1">
      <alignment horizontal="left" vertical="center" wrapText="1"/>
    </xf>
    <xf numFmtId="0" fontId="32" fillId="0" borderId="24" xfId="36" applyFont="1" applyFill="1" applyBorder="1" applyAlignment="1">
      <alignment horizontal="left" vertical="center" indent="1"/>
    </xf>
    <xf numFmtId="0" fontId="32" fillId="0" borderId="25" xfId="36" applyFont="1" applyFill="1" applyBorder="1" applyAlignment="1">
      <alignment horizontal="left" vertical="center" indent="1"/>
    </xf>
    <xf numFmtId="0" fontId="27" fillId="0" borderId="26" xfId="36" applyFont="1" applyFill="1" applyBorder="1" applyAlignment="1">
      <alignment horizontal="center" vertical="center"/>
    </xf>
    <xf numFmtId="0" fontId="30" fillId="0" borderId="11" xfId="0" applyFont="1" applyFill="1" applyBorder="1" applyAlignment="1">
      <alignment horizontal="center" vertical="center" wrapText="1"/>
    </xf>
    <xf numFmtId="0" fontId="31" fillId="0" borderId="0" xfId="31" applyFont="1" applyFill="1" applyBorder="1" applyAlignment="1">
      <alignment horizontal="center"/>
    </xf>
    <xf numFmtId="0" fontId="28" fillId="0" borderId="15" xfId="36" applyFont="1" applyFill="1" applyBorder="1" applyAlignment="1">
      <alignment horizontal="left" vertical="center" indent="1"/>
    </xf>
    <xf numFmtId="0" fontId="28" fillId="0" borderId="28" xfId="36" applyFont="1" applyFill="1" applyBorder="1" applyAlignment="1">
      <alignment horizontal="left" vertical="center" indent="1"/>
    </xf>
    <xf numFmtId="0" fontId="28" fillId="0" borderId="29" xfId="36" applyFont="1" applyFill="1" applyBorder="1" applyAlignment="1">
      <alignment horizontal="left" vertical="center" indent="1"/>
    </xf>
    <xf numFmtId="0" fontId="28" fillId="0" borderId="10" xfId="36" applyFont="1" applyFill="1" applyBorder="1" applyAlignment="1">
      <alignment horizontal="left" vertical="center" indent="1"/>
    </xf>
    <xf numFmtId="0" fontId="28" fillId="0" borderId="30" xfId="36" applyFont="1" applyFill="1" applyBorder="1" applyAlignment="1">
      <alignment horizontal="left" vertical="center" indent="1"/>
    </xf>
    <xf numFmtId="3" fontId="28" fillId="0" borderId="32" xfId="37" applyNumberFormat="1" applyFont="1" applyFill="1" applyBorder="1" applyAlignment="1">
      <alignment horizontal="right" vertical="center" indent="1"/>
    </xf>
    <xf numFmtId="3" fontId="28" fillId="0" borderId="33" xfId="37" applyNumberFormat="1" applyFont="1" applyFill="1" applyBorder="1" applyAlignment="1">
      <alignment horizontal="right" vertical="center" indent="1"/>
    </xf>
    <xf numFmtId="3" fontId="28" fillId="0" borderId="34" xfId="37" applyNumberFormat="1" applyFont="1" applyFill="1" applyBorder="1" applyAlignment="1">
      <alignment horizontal="right" vertical="center" indent="1"/>
    </xf>
    <xf numFmtId="3" fontId="28" fillId="0" borderId="35" xfId="37" applyNumberFormat="1" applyFont="1" applyFill="1" applyBorder="1" applyAlignment="1">
      <alignment horizontal="right" vertical="center" indent="1"/>
    </xf>
    <xf numFmtId="0" fontId="27" fillId="0" borderId="31" xfId="36" applyFont="1" applyFill="1" applyBorder="1" applyAlignment="1">
      <alignment horizontal="center" vertical="center" wrapText="1"/>
    </xf>
    <xf numFmtId="0" fontId="28" fillId="0" borderId="36" xfId="36" applyFont="1" applyFill="1" applyBorder="1" applyAlignment="1">
      <alignment horizontal="left" vertical="center" wrapText="1" indent="1"/>
    </xf>
    <xf numFmtId="0" fontId="6" fillId="0" borderId="0" xfId="38" applyFont="1" applyFill="1" applyBorder="1" applyAlignment="1">
      <alignment horizontal="left" vertical="center" wrapText="1"/>
    </xf>
    <xf numFmtId="0" fontId="30" fillId="0" borderId="37" xfId="0" applyFont="1" applyFill="1" applyBorder="1" applyAlignment="1">
      <alignment horizontal="center" vertical="center" wrapText="1"/>
    </xf>
    <xf numFmtId="0" fontId="30" fillId="0" borderId="10" xfId="0" applyFont="1" applyFill="1" applyBorder="1" applyAlignment="1">
      <alignment horizontal="center" vertical="center" wrapText="1"/>
    </xf>
    <xf numFmtId="3" fontId="28" fillId="0" borderId="40" xfId="37" applyNumberFormat="1" applyFont="1" applyFill="1" applyBorder="1" applyAlignment="1">
      <alignment horizontal="right" vertical="center" indent="1"/>
    </xf>
    <xf numFmtId="3" fontId="2" fillId="0" borderId="0" xfId="37" applyNumberFormat="1" applyFill="1"/>
    <xf numFmtId="0" fontId="0" fillId="0" borderId="0" xfId="0" applyFill="1"/>
    <xf numFmtId="0" fontId="27" fillId="0" borderId="24" xfId="0" applyFont="1" applyFill="1" applyBorder="1" applyAlignment="1">
      <alignment vertical="center"/>
    </xf>
    <xf numFmtId="3" fontId="27" fillId="0" borderId="12" xfId="30" applyNumberFormat="1" applyFont="1" applyFill="1" applyBorder="1" applyAlignment="1">
      <alignment horizontal="right" vertical="center"/>
    </xf>
    <xf numFmtId="3" fontId="27" fillId="0" borderId="17" xfId="30" applyNumberFormat="1" applyFont="1" applyFill="1" applyBorder="1" applyAlignment="1">
      <alignment horizontal="right" vertical="center"/>
    </xf>
    <xf numFmtId="0" fontId="0" fillId="0" borderId="0" xfId="0" applyFill="1" applyBorder="1"/>
    <xf numFmtId="0" fontId="6" fillId="0" borderId="0" xfId="0" applyFont="1" applyFill="1" applyBorder="1" applyAlignment="1">
      <alignment vertical="center" wrapText="1" shrinkToFit="1"/>
    </xf>
    <xf numFmtId="0" fontId="6" fillId="0" borderId="0" xfId="31" applyFont="1" applyFill="1" applyBorder="1" applyAlignment="1">
      <alignment horizontal="left" vertical="center" wrapText="1"/>
    </xf>
    <xf numFmtId="0" fontId="6" fillId="0" borderId="0" xfId="33" applyFont="1" applyFill="1" applyBorder="1" applyAlignment="1">
      <alignment horizontal="left" vertical="center" wrapText="1"/>
    </xf>
    <xf numFmtId="0" fontId="6" fillId="0" borderId="0" xfId="0" applyFont="1" applyFill="1" applyBorder="1" applyAlignment="1">
      <alignment horizontal="left" vertical="center" wrapText="1"/>
    </xf>
    <xf numFmtId="3" fontId="48" fillId="0" borderId="39" xfId="37" applyNumberFormat="1" applyFont="1" applyFill="1" applyBorder="1" applyAlignment="1">
      <alignment horizontal="right" vertical="center" indent="1"/>
    </xf>
    <xf numFmtId="3" fontId="48" fillId="0" borderId="32" xfId="37" applyNumberFormat="1" applyFont="1" applyFill="1" applyBorder="1" applyAlignment="1">
      <alignment horizontal="right" vertical="center" indent="1"/>
    </xf>
    <xf numFmtId="0" fontId="2" fillId="0" borderId="37" xfId="0" applyFont="1" applyFill="1" applyBorder="1" applyAlignment="1">
      <alignment horizontal="center" vertical="center"/>
    </xf>
    <xf numFmtId="0" fontId="2" fillId="0" borderId="29" xfId="0" applyFont="1" applyFill="1" applyBorder="1" applyAlignment="1">
      <alignment horizontal="center" vertical="center"/>
    </xf>
    <xf numFmtId="0" fontId="0" fillId="0" borderId="0" xfId="0" applyFill="1" applyBorder="1" applyAlignment="1">
      <alignment vertical="top" wrapText="1"/>
    </xf>
    <xf numFmtId="0" fontId="37" fillId="0" borderId="53" xfId="0" applyFont="1" applyFill="1" applyBorder="1" applyAlignment="1">
      <alignment horizontal="center" vertical="center" wrapText="1"/>
    </xf>
    <xf numFmtId="0" fontId="26" fillId="0" borderId="15" xfId="0" applyFont="1" applyFill="1" applyBorder="1" applyAlignment="1">
      <alignment horizontal="left" vertical="center" wrapText="1"/>
    </xf>
    <xf numFmtId="164" fontId="7" fillId="0" borderId="21" xfId="32" applyNumberFormat="1" applyFont="1" applyFill="1" applyBorder="1" applyAlignment="1">
      <alignment horizontal="center" vertical="center" wrapText="1"/>
    </xf>
    <xf numFmtId="3" fontId="7" fillId="0" borderId="21" xfId="32" applyNumberFormat="1" applyFont="1" applyFill="1" applyBorder="1" applyAlignment="1">
      <alignment horizontal="center" vertical="center" wrapText="1"/>
    </xf>
    <xf numFmtId="0" fontId="28" fillId="0" borderId="58" xfId="36" applyFont="1" applyFill="1" applyBorder="1" applyAlignment="1">
      <alignment horizontal="left" vertical="center" wrapText="1" indent="1"/>
    </xf>
    <xf numFmtId="0" fontId="28" fillId="0" borderId="50" xfId="36" applyFont="1" applyFill="1" applyBorder="1" applyAlignment="1">
      <alignment horizontal="left" vertical="center" wrapText="1" indent="1"/>
    </xf>
    <xf numFmtId="0" fontId="28" fillId="0" borderId="49" xfId="36" applyFont="1" applyFill="1" applyBorder="1" applyAlignment="1">
      <alignment horizontal="left" vertical="center" wrapText="1" indent="1"/>
    </xf>
    <xf numFmtId="0" fontId="28" fillId="0" borderId="46" xfId="36" applyFont="1" applyFill="1" applyBorder="1" applyAlignment="1">
      <alignment horizontal="left" vertical="center" wrapText="1" indent="1"/>
    </xf>
    <xf numFmtId="0" fontId="28" fillId="0" borderId="43" xfId="36" applyFont="1" applyFill="1" applyBorder="1" applyAlignment="1">
      <alignment horizontal="left" vertical="center" wrapText="1" indent="1"/>
    </xf>
    <xf numFmtId="0" fontId="28" fillId="0" borderId="59" xfId="36" applyFont="1" applyFill="1" applyBorder="1" applyAlignment="1">
      <alignment horizontal="left" vertical="center" wrapText="1" indent="1"/>
    </xf>
    <xf numFmtId="0" fontId="28" fillId="0" borderId="51" xfId="36" applyFont="1" applyFill="1" applyBorder="1" applyAlignment="1">
      <alignment horizontal="left" vertical="center" wrapText="1" indent="1"/>
    </xf>
    <xf numFmtId="3" fontId="29" fillId="0" borderId="29" xfId="0" applyNumberFormat="1" applyFont="1" applyFill="1" applyBorder="1" applyAlignment="1">
      <alignment horizontal="right" vertical="center" wrapText="1" indent="1"/>
    </xf>
    <xf numFmtId="0" fontId="26" fillId="0" borderId="29" xfId="38" applyFont="1" applyFill="1" applyBorder="1" applyAlignment="1">
      <alignment horizontal="left" vertical="center" wrapText="1"/>
    </xf>
    <xf numFmtId="0" fontId="30" fillId="0" borderId="29" xfId="0" applyFont="1" applyFill="1" applyBorder="1" applyAlignment="1">
      <alignment horizontal="center" vertical="center" wrapText="1"/>
    </xf>
    <xf numFmtId="3" fontId="5" fillId="0" borderId="29" xfId="0" applyNumberFormat="1" applyFont="1" applyFill="1" applyBorder="1" applyAlignment="1">
      <alignment horizontal="right" vertical="center" indent="1"/>
    </xf>
    <xf numFmtId="0" fontId="7" fillId="0" borderId="0" xfId="39" applyFont="1" applyFill="1" applyBorder="1"/>
    <xf numFmtId="3" fontId="26" fillId="0" borderId="18" xfId="0" applyNumberFormat="1" applyFont="1" applyFill="1" applyBorder="1" applyAlignment="1">
      <alignment horizontal="right" vertical="center" indent="1"/>
    </xf>
    <xf numFmtId="0" fontId="6" fillId="0" borderId="21" xfId="40" applyFont="1" applyFill="1" applyBorder="1" applyAlignment="1">
      <alignment horizontal="center" vertical="center" wrapText="1"/>
    </xf>
    <xf numFmtId="0" fontId="6" fillId="0" borderId="12" xfId="39"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31" applyFont="1" applyFill="1" applyBorder="1" applyAlignment="1">
      <alignment horizontal="center" vertical="center" wrapText="1"/>
    </xf>
    <xf numFmtId="0" fontId="6" fillId="0" borderId="0" xfId="0" applyFont="1" applyFill="1" applyBorder="1" applyAlignment="1">
      <alignment horizontal="left" vertical="center" wrapText="1" shrinkToFit="1"/>
    </xf>
    <xf numFmtId="49" fontId="6" fillId="0" borderId="0" xfId="30" applyNumberFormat="1" applyFont="1" applyFill="1" applyBorder="1" applyAlignment="1">
      <alignment horizontal="center" vertical="center" wrapText="1"/>
    </xf>
    <xf numFmtId="0" fontId="6" fillId="0" borderId="0" xfId="30" applyFont="1" applyFill="1" applyBorder="1" applyAlignment="1">
      <alignment horizontal="left" vertical="center" wrapText="1"/>
    </xf>
    <xf numFmtId="0" fontId="27" fillId="0" borderId="13" xfId="32" applyFont="1" applyFill="1" applyBorder="1" applyAlignment="1">
      <alignment horizontal="center" vertical="center" wrapText="1"/>
    </xf>
    <xf numFmtId="0" fontId="27" fillId="0" borderId="13" xfId="34"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3" fontId="42" fillId="0" borderId="53" xfId="0" applyNumberFormat="1" applyFont="1" applyFill="1" applyBorder="1" applyAlignment="1">
      <alignment horizontal="right" vertical="center" indent="1"/>
    </xf>
    <xf numFmtId="3" fontId="42" fillId="0" borderId="21" xfId="0" applyNumberFormat="1" applyFont="1" applyFill="1" applyBorder="1" applyAlignment="1">
      <alignment horizontal="right" vertical="center" indent="1"/>
    </xf>
    <xf numFmtId="3" fontId="26" fillId="0" borderId="56" xfId="39" applyNumberFormat="1" applyFont="1" applyFill="1" applyBorder="1" applyAlignment="1">
      <alignment horizontal="right" vertical="center" wrapText="1" indent="1"/>
    </xf>
    <xf numFmtId="3" fontId="26" fillId="0" borderId="18" xfId="39" applyNumberFormat="1" applyFont="1" applyFill="1" applyBorder="1" applyAlignment="1">
      <alignment horizontal="right" vertical="center" wrapText="1" indent="1"/>
    </xf>
    <xf numFmtId="3" fontId="26" fillId="0" borderId="17" xfId="39" applyNumberFormat="1" applyFont="1" applyFill="1" applyBorder="1" applyAlignment="1">
      <alignment horizontal="right" vertical="center" wrapText="1" indent="1"/>
    </xf>
    <xf numFmtId="3" fontId="26" fillId="0" borderId="21" xfId="0" applyNumberFormat="1" applyFont="1" applyFill="1" applyBorder="1" applyAlignment="1">
      <alignment horizontal="right" vertical="center" wrapText="1" indent="1"/>
    </xf>
    <xf numFmtId="0" fontId="35" fillId="0" borderId="29" xfId="0"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0" fontId="35" fillId="0" borderId="10" xfId="0" applyFont="1" applyFill="1" applyBorder="1" applyAlignment="1">
      <alignment horizontal="center" vertical="center" wrapText="1"/>
    </xf>
    <xf numFmtId="0" fontId="0" fillId="0" borderId="10" xfId="0" applyFill="1" applyBorder="1" applyAlignment="1">
      <alignment horizontal="center" vertical="center"/>
    </xf>
    <xf numFmtId="3" fontId="29" fillId="0" borderId="10" xfId="0" applyNumberFormat="1" applyFont="1" applyFill="1" applyBorder="1" applyAlignment="1">
      <alignment horizontal="right" vertical="center" wrapText="1" indent="1"/>
    </xf>
    <xf numFmtId="3" fontId="26" fillId="0" borderId="35" xfId="39" applyNumberFormat="1" applyFont="1" applyFill="1" applyBorder="1" applyAlignment="1">
      <alignment horizontal="right" vertical="center" indent="1"/>
    </xf>
    <xf numFmtId="49" fontId="26" fillId="0" borderId="56" xfId="39" applyNumberFormat="1" applyFont="1" applyFill="1" applyBorder="1" applyAlignment="1">
      <alignment horizontal="right" vertical="center" wrapText="1" indent="1"/>
    </xf>
    <xf numFmtId="3" fontId="27" fillId="0" borderId="31" xfId="36" applyNumberFormat="1" applyFont="1" applyFill="1" applyBorder="1" applyAlignment="1">
      <alignment horizontal="center" vertical="center" wrapText="1"/>
    </xf>
    <xf numFmtId="3" fontId="26" fillId="0" borderId="60" xfId="0" applyNumberFormat="1" applyFont="1" applyFill="1" applyBorder="1" applyAlignment="1">
      <alignment horizontal="right" vertical="center" indent="1"/>
    </xf>
    <xf numFmtId="3" fontId="26" fillId="0" borderId="32" xfId="0" applyNumberFormat="1" applyFont="1" applyFill="1" applyBorder="1" applyAlignment="1">
      <alignment horizontal="right" vertical="center" indent="1"/>
    </xf>
    <xf numFmtId="0" fontId="0" fillId="0" borderId="15" xfId="0" applyFill="1" applyBorder="1" applyAlignment="1">
      <alignment horizontal="center" vertical="center"/>
    </xf>
    <xf numFmtId="0" fontId="32" fillId="0" borderId="0" xfId="37" applyFont="1" applyFill="1"/>
    <xf numFmtId="0" fontId="26" fillId="0" borderId="0" xfId="37" applyFont="1" applyFill="1" applyAlignment="1">
      <alignment horizontal="center"/>
    </xf>
    <xf numFmtId="0" fontId="32" fillId="0" borderId="31" xfId="36" applyFont="1" applyFill="1" applyBorder="1" applyAlignment="1">
      <alignment horizontal="left" vertical="center" indent="1"/>
    </xf>
    <xf numFmtId="3" fontId="27" fillId="0" borderId="13" xfId="37" applyNumberFormat="1" applyFont="1" applyFill="1" applyBorder="1" applyAlignment="1">
      <alignment horizontal="right" vertical="center" indent="1"/>
    </xf>
    <xf numFmtId="0" fontId="2" fillId="0" borderId="12" xfId="37" applyFill="1" applyBorder="1"/>
    <xf numFmtId="0" fontId="27" fillId="0" borderId="12" xfId="36" applyFont="1" applyFill="1" applyBorder="1" applyAlignment="1">
      <alignment horizontal="left" vertical="center" wrapText="1" indent="1"/>
    </xf>
    <xf numFmtId="0" fontId="31" fillId="0" borderId="0" xfId="37" applyFont="1" applyFill="1"/>
    <xf numFmtId="0" fontId="5" fillId="0" borderId="0" xfId="37" applyFont="1" applyFill="1" applyAlignment="1">
      <alignment horizontal="justify"/>
    </xf>
    <xf numFmtId="3" fontId="0" fillId="0" borderId="0" xfId="0" applyNumberFormat="1" applyFill="1"/>
    <xf numFmtId="3" fontId="45" fillId="0" borderId="0" xfId="0" applyNumberFormat="1" applyFont="1" applyFill="1"/>
    <xf numFmtId="10" fontId="0" fillId="0" borderId="0" xfId="0" applyNumberFormat="1" applyFill="1"/>
    <xf numFmtId="1" fontId="31" fillId="0" borderId="0" xfId="0" applyNumberFormat="1" applyFont="1" applyFill="1" applyAlignment="1">
      <alignment horizontal="left"/>
    </xf>
    <xf numFmtId="1" fontId="0" fillId="0" borderId="0" xfId="0" applyNumberFormat="1" applyFill="1" applyAlignment="1">
      <alignment horizontal="center"/>
    </xf>
    <xf numFmtId="1" fontId="5" fillId="0" borderId="0" xfId="0" applyNumberFormat="1" applyFont="1" applyFill="1" applyAlignment="1">
      <alignment horizontal="left"/>
    </xf>
    <xf numFmtId="0" fontId="9" fillId="0" borderId="0" xfId="35" applyFill="1"/>
    <xf numFmtId="0" fontId="7" fillId="0" borderId="19" xfId="34" applyFont="1" applyFill="1" applyBorder="1" applyAlignment="1">
      <alignment horizontal="center" vertical="center" wrapText="1"/>
    </xf>
    <xf numFmtId="0" fontId="5" fillId="0" borderId="11" xfId="0" applyFont="1" applyFill="1" applyBorder="1" applyAlignment="1">
      <alignment horizontal="center" vertical="center"/>
    </xf>
    <xf numFmtId="0" fontId="35" fillId="0" borderId="15" xfId="0" applyFont="1" applyFill="1" applyBorder="1" applyAlignment="1">
      <alignment horizontal="center" vertical="center" wrapText="1"/>
    </xf>
    <xf numFmtId="3" fontId="26" fillId="0" borderId="34" xfId="0" applyNumberFormat="1" applyFont="1" applyFill="1" applyBorder="1" applyAlignment="1">
      <alignment horizontal="right" vertical="center" indent="1"/>
    </xf>
    <xf numFmtId="0" fontId="0" fillId="0" borderId="21" xfId="0" applyFill="1" applyBorder="1"/>
    <xf numFmtId="3" fontId="7" fillId="0" borderId="21" xfId="0" applyNumberFormat="1" applyFont="1" applyFill="1" applyBorder="1"/>
    <xf numFmtId="165" fontId="0" fillId="0" borderId="0" xfId="0" applyNumberFormat="1" applyFill="1"/>
    <xf numFmtId="0" fontId="27" fillId="0" borderId="0" xfId="35" applyFont="1" applyFill="1"/>
    <xf numFmtId="0" fontId="27" fillId="0" borderId="0" xfId="35" applyFont="1" applyFill="1" applyAlignment="1">
      <alignment wrapText="1"/>
    </xf>
    <xf numFmtId="0" fontId="9" fillId="0" borderId="0" xfId="35" applyFill="1" applyAlignment="1">
      <alignment wrapText="1"/>
    </xf>
    <xf numFmtId="0" fontId="35" fillId="0" borderId="0" xfId="35" applyFont="1" applyFill="1"/>
    <xf numFmtId="0" fontId="35" fillId="0" borderId="0" xfId="35" applyFont="1" applyFill="1" applyAlignment="1">
      <alignment wrapText="1"/>
    </xf>
    <xf numFmtId="0" fontId="6" fillId="0" borderId="0" xfId="35" applyFont="1" applyFill="1"/>
    <xf numFmtId="14" fontId="9" fillId="0" borderId="0" xfId="35" applyNumberFormat="1" applyFill="1" applyAlignment="1">
      <alignment wrapText="1"/>
    </xf>
    <xf numFmtId="0" fontId="7" fillId="0" borderId="13" xfId="34" applyFont="1" applyFill="1" applyBorder="1" applyAlignment="1">
      <alignment horizontal="center" vertical="center" wrapText="1"/>
    </xf>
    <xf numFmtId="0" fontId="5" fillId="0" borderId="14" xfId="0" applyFont="1" applyFill="1" applyBorder="1" applyAlignment="1">
      <alignment horizontal="center" vertical="center"/>
    </xf>
    <xf numFmtId="3" fontId="6" fillId="0" borderId="15" xfId="0" applyNumberFormat="1" applyFont="1" applyFill="1" applyBorder="1" applyAlignment="1">
      <alignment horizontal="center" vertical="center" wrapText="1"/>
    </xf>
    <xf numFmtId="0" fontId="5" fillId="0" borderId="42" xfId="0" applyFont="1" applyFill="1" applyBorder="1" applyAlignment="1">
      <alignment horizontal="center" vertical="center"/>
    </xf>
    <xf numFmtId="0" fontId="0" fillId="0" borderId="28" xfId="0" applyFill="1" applyBorder="1" applyAlignment="1">
      <alignment horizontal="center" vertical="center"/>
    </xf>
    <xf numFmtId="49" fontId="26" fillId="0" borderId="28" xfId="28" applyNumberFormat="1" applyFont="1" applyFill="1" applyBorder="1" applyAlignment="1">
      <alignment vertical="center"/>
    </xf>
    <xf numFmtId="0" fontId="35" fillId="0" borderId="54" xfId="0" applyFont="1" applyFill="1" applyBorder="1" applyAlignment="1">
      <alignment horizontal="center" vertical="center" wrapText="1"/>
    </xf>
    <xf numFmtId="0" fontId="35" fillId="0" borderId="28" xfId="0" applyFont="1" applyFill="1" applyBorder="1" applyAlignment="1">
      <alignment horizontal="center" vertical="center" wrapText="1"/>
    </xf>
    <xf numFmtId="3" fontId="29" fillId="0" borderId="28" xfId="0" applyNumberFormat="1" applyFont="1" applyFill="1" applyBorder="1" applyAlignment="1">
      <alignment horizontal="right" vertical="center" wrapText="1" indent="1"/>
    </xf>
    <xf numFmtId="3" fontId="6" fillId="0" borderId="28" xfId="0" applyNumberFormat="1" applyFont="1" applyFill="1" applyBorder="1" applyAlignment="1">
      <alignment horizontal="center" vertical="center" wrapText="1"/>
    </xf>
    <xf numFmtId="3" fontId="29" fillId="0" borderId="49" xfId="0" applyNumberFormat="1" applyFont="1" applyFill="1" applyBorder="1" applyAlignment="1">
      <alignment horizontal="right" vertical="center" wrapText="1" indent="1"/>
    </xf>
    <xf numFmtId="3" fontId="26" fillId="0" borderId="39" xfId="0" applyNumberFormat="1" applyFont="1" applyFill="1" applyBorder="1" applyAlignment="1">
      <alignment horizontal="right" vertical="center" wrapText="1" indent="1"/>
    </xf>
    <xf numFmtId="0" fontId="26" fillId="0" borderId="71" xfId="0" applyFont="1" applyFill="1" applyBorder="1" applyAlignment="1"/>
    <xf numFmtId="3" fontId="26" fillId="0" borderId="13" xfId="0" applyNumberFormat="1" applyFont="1" applyFill="1" applyBorder="1" applyAlignment="1">
      <alignment horizontal="right" vertical="center" indent="1"/>
    </xf>
    <xf numFmtId="0" fontId="27" fillId="0" borderId="0" xfId="0" applyFont="1" applyFill="1"/>
    <xf numFmtId="0" fontId="31" fillId="0" borderId="0" xfId="0" applyFont="1" applyFill="1"/>
    <xf numFmtId="0" fontId="27" fillId="0" borderId="0" xfId="0" applyFont="1" applyFill="1" applyAlignment="1">
      <alignment horizontal="center"/>
    </xf>
    <xf numFmtId="0" fontId="31" fillId="0" borderId="0" xfId="0" applyFont="1" applyFill="1" applyAlignment="1">
      <alignment horizontal="center"/>
    </xf>
    <xf numFmtId="0" fontId="6" fillId="0" borderId="0" xfId="39" applyFont="1" applyFill="1" applyAlignment="1">
      <alignment vertical="center"/>
    </xf>
    <xf numFmtId="0" fontId="34" fillId="0" borderId="0" xfId="39" applyFont="1" applyFill="1" applyBorder="1"/>
    <xf numFmtId="0" fontId="6" fillId="0" borderId="0" xfId="40" applyFill="1"/>
    <xf numFmtId="0" fontId="34" fillId="0" borderId="0" xfId="39" applyFont="1" applyFill="1"/>
    <xf numFmtId="0" fontId="35" fillId="0" borderId="0" xfId="0" applyFont="1" applyFill="1" applyAlignment="1">
      <alignment horizontal="justify"/>
    </xf>
    <xf numFmtId="0" fontId="27" fillId="0" borderId="0" xfId="38" applyFont="1" applyFill="1"/>
    <xf numFmtId="0" fontId="2" fillId="0" borderId="0" xfId="39" applyFill="1"/>
    <xf numFmtId="0" fontId="31" fillId="0" borderId="0" xfId="31" applyFont="1" applyFill="1" applyBorder="1"/>
    <xf numFmtId="0" fontId="31" fillId="0" borderId="0" xfId="31" applyFont="1" applyFill="1"/>
    <xf numFmtId="49" fontId="2" fillId="0" borderId="0" xfId="39" applyNumberFormat="1" applyFill="1"/>
    <xf numFmtId="3" fontId="2" fillId="0" borderId="0" xfId="39" applyNumberFormat="1" applyFill="1"/>
    <xf numFmtId="0" fontId="27" fillId="0" borderId="0" xfId="39" applyFont="1" applyFill="1"/>
    <xf numFmtId="0" fontId="4" fillId="0" borderId="0" xfId="0" applyFont="1" applyFill="1" applyAlignment="1">
      <alignment horizontal="left"/>
    </xf>
    <xf numFmtId="0" fontId="27" fillId="0" borderId="0" xfId="31" applyFont="1" applyFill="1" applyAlignment="1">
      <alignment horizontal="center"/>
    </xf>
    <xf numFmtId="0" fontId="5" fillId="0" borderId="0" xfId="31" applyFont="1" applyFill="1" applyBorder="1" applyAlignment="1">
      <alignment horizontal="center"/>
    </xf>
    <xf numFmtId="0" fontId="31" fillId="0" borderId="20" xfId="31" applyFont="1" applyFill="1" applyBorder="1"/>
    <xf numFmtId="0" fontId="31" fillId="0" borderId="0" xfId="31" applyFont="1" applyFill="1" applyAlignment="1">
      <alignment horizontal="center"/>
    </xf>
    <xf numFmtId="0" fontId="7" fillId="0" borderId="17" xfId="39" applyFont="1" applyFill="1" applyBorder="1" applyAlignment="1">
      <alignment vertical="center"/>
    </xf>
    <xf numFmtId="0" fontId="26" fillId="0" borderId="0" xfId="31" applyFont="1" applyFill="1" applyAlignment="1">
      <alignment horizontal="center"/>
    </xf>
    <xf numFmtId="0" fontId="27" fillId="0" borderId="0" xfId="39" applyFont="1" applyFill="1" applyBorder="1"/>
    <xf numFmtId="0" fontId="6" fillId="0" borderId="0" xfId="38" applyFill="1"/>
    <xf numFmtId="0" fontId="6" fillId="0" borderId="0" xfId="38" applyFill="1" applyAlignment="1"/>
    <xf numFmtId="0" fontId="0" fillId="0" borderId="0" xfId="0" applyFill="1" applyBorder="1" applyAlignment="1">
      <alignment horizontal="center" vertical="center"/>
    </xf>
    <xf numFmtId="0" fontId="6" fillId="0" borderId="0" xfId="38" applyFill="1" applyAlignment="1">
      <alignment horizontal="center"/>
    </xf>
    <xf numFmtId="3" fontId="6" fillId="0" borderId="0" xfId="38" applyNumberFormat="1" applyFill="1"/>
    <xf numFmtId="3" fontId="31" fillId="0" borderId="0" xfId="31" applyNumberFormat="1" applyFont="1" applyFill="1"/>
    <xf numFmtId="0" fontId="31" fillId="0" borderId="0" xfId="31" applyFont="1" applyFill="1" applyAlignment="1">
      <alignment horizontal="right"/>
    </xf>
    <xf numFmtId="0" fontId="2" fillId="0" borderId="0" xfId="32" applyFill="1" applyBorder="1" applyAlignment="1">
      <alignment horizontal="left" vertical="center" indent="1"/>
    </xf>
    <xf numFmtId="0" fontId="7" fillId="0" borderId="24" xfId="39" applyFont="1" applyFill="1" applyBorder="1"/>
    <xf numFmtId="3" fontId="0" fillId="0"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46" fillId="0" borderId="0" xfId="31" applyFont="1" applyFill="1" applyAlignment="1">
      <alignment horizontal="center"/>
    </xf>
    <xf numFmtId="0" fontId="6" fillId="0" borderId="0" xfId="38" applyFont="1" applyFill="1" applyAlignment="1">
      <alignment horizontal="center"/>
    </xf>
    <xf numFmtId="0" fontId="27" fillId="0" borderId="0" xfId="31" applyFont="1" applyFill="1" applyBorder="1"/>
    <xf numFmtId="0" fontId="29" fillId="0" borderId="0" xfId="31" applyFont="1" applyFill="1" applyBorder="1"/>
    <xf numFmtId="0" fontId="29" fillId="0" borderId="0" xfId="31" applyFont="1" applyFill="1"/>
    <xf numFmtId="0" fontId="46" fillId="0" borderId="0" xfId="31" applyFont="1" applyFill="1" applyBorder="1" applyAlignment="1">
      <alignment horizontal="center"/>
    </xf>
    <xf numFmtId="0" fontId="7" fillId="0" borderId="0" xfId="0" applyFont="1" applyFill="1" applyAlignment="1">
      <alignment horizontal="center"/>
    </xf>
    <xf numFmtId="0" fontId="27" fillId="0" borderId="20" xfId="30" applyFont="1" applyFill="1" applyBorder="1" applyAlignment="1">
      <alignment horizontal="left" vertical="center"/>
    </xf>
    <xf numFmtId="0" fontId="38" fillId="0" borderId="0" xfId="0" applyFont="1" applyFill="1"/>
    <xf numFmtId="0" fontId="36" fillId="0" borderId="0" xfId="0" applyFont="1" applyFill="1"/>
    <xf numFmtId="0" fontId="40" fillId="0" borderId="0" xfId="0" applyFont="1" applyFill="1" applyAlignment="1"/>
    <xf numFmtId="0" fontId="0" fillId="0" borderId="0" xfId="0" applyFill="1" applyAlignment="1">
      <alignment wrapText="1"/>
    </xf>
    <xf numFmtId="3" fontId="0" fillId="0" borderId="0" xfId="0" applyNumberFormat="1" applyFill="1" applyAlignment="1">
      <alignment horizontal="right" vertical="center"/>
    </xf>
    <xf numFmtId="3" fontId="6" fillId="0" borderId="0" xfId="38" applyNumberFormat="1" applyFill="1" applyAlignment="1">
      <alignment horizontal="right" vertical="center"/>
    </xf>
    <xf numFmtId="3" fontId="31" fillId="0" borderId="0" xfId="31" applyNumberFormat="1" applyFont="1" applyFill="1" applyAlignment="1">
      <alignment horizontal="right" vertical="center"/>
    </xf>
    <xf numFmtId="0" fontId="27" fillId="0" borderId="20" xfId="30" applyFont="1" applyFill="1" applyBorder="1" applyAlignment="1">
      <alignment horizontal="left" vertical="center" wrapText="1"/>
    </xf>
    <xf numFmtId="3" fontId="27" fillId="0" borderId="20" xfId="30" applyNumberFormat="1" applyFont="1" applyFill="1" applyBorder="1" applyAlignment="1">
      <alignment horizontal="right" vertical="center"/>
    </xf>
    <xf numFmtId="0" fontId="36" fillId="0" borderId="53" xfId="0" applyFont="1" applyFill="1" applyBorder="1" applyAlignment="1">
      <alignment horizontal="center" vertical="center" wrapText="1"/>
    </xf>
    <xf numFmtId="0" fontId="38" fillId="0" borderId="0" xfId="0" applyFont="1" applyFill="1" applyAlignment="1">
      <alignment wrapText="1"/>
    </xf>
    <xf numFmtId="0" fontId="39" fillId="0" borderId="0" xfId="0" applyFont="1" applyFill="1" applyBorder="1" applyAlignment="1">
      <alignment wrapText="1"/>
    </xf>
    <xf numFmtId="0" fontId="36" fillId="0" borderId="0" xfId="0" applyFont="1" applyFill="1" applyAlignment="1">
      <alignment horizontal="center"/>
    </xf>
    <xf numFmtId="3" fontId="36" fillId="0" borderId="0" xfId="0" applyNumberFormat="1" applyFont="1" applyFill="1" applyAlignment="1">
      <alignment horizontal="right" wrapText="1"/>
    </xf>
    <xf numFmtId="3" fontId="36" fillId="0" borderId="0" xfId="0" applyNumberFormat="1" applyFont="1" applyFill="1" applyAlignment="1">
      <alignment horizontal="right" vertical="center" indent="1"/>
    </xf>
    <xf numFmtId="3" fontId="36" fillId="0" borderId="0" xfId="0" applyNumberFormat="1" applyFont="1" applyFill="1" applyAlignment="1">
      <alignment horizontal="right" vertical="center"/>
    </xf>
    <xf numFmtId="3" fontId="39" fillId="0" borderId="0" xfId="0" applyNumberFormat="1" applyFont="1" applyFill="1" applyBorder="1" applyAlignment="1">
      <alignment horizontal="right" vertical="center"/>
    </xf>
    <xf numFmtId="0" fontId="40" fillId="0" borderId="0" xfId="0" applyFont="1" applyFill="1" applyAlignment="1">
      <alignment wrapText="1"/>
    </xf>
    <xf numFmtId="0" fontId="0" fillId="0" borderId="0" xfId="0" applyFill="1" applyAlignment="1">
      <alignment horizontal="center" wrapText="1"/>
    </xf>
    <xf numFmtId="3" fontId="38" fillId="0" borderId="0" xfId="0" applyNumberFormat="1" applyFont="1" applyFill="1" applyAlignment="1">
      <alignment horizontal="right" wrapText="1"/>
    </xf>
    <xf numFmtId="0" fontId="36" fillId="0" borderId="0" xfId="0" applyFont="1" applyFill="1" applyAlignment="1">
      <alignment wrapText="1"/>
    </xf>
    <xf numFmtId="0" fontId="39"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47" fillId="0" borderId="0" xfId="38" applyFont="1" applyFill="1" applyAlignment="1">
      <alignment horizontal="center"/>
    </xf>
    <xf numFmtId="3" fontId="26" fillId="0" borderId="60" xfId="38" applyNumberFormat="1" applyFont="1" applyFill="1" applyBorder="1" applyAlignment="1">
      <alignment horizontal="right" vertical="center" wrapText="1" indent="1"/>
    </xf>
    <xf numFmtId="0" fontId="5" fillId="0" borderId="0" xfId="0" applyFont="1" applyFill="1" applyBorder="1" applyAlignment="1">
      <alignment horizontal="left" vertical="center" indent="1"/>
    </xf>
    <xf numFmtId="0" fontId="2" fillId="0" borderId="0" xfId="0" applyFont="1" applyFill="1" applyBorder="1" applyAlignment="1">
      <alignment vertical="top" wrapText="1"/>
    </xf>
    <xf numFmtId="0" fontId="7" fillId="0" borderId="39" xfId="34" applyFont="1" applyFill="1" applyBorder="1" applyAlignment="1">
      <alignment horizontal="center" vertical="center" wrapText="1"/>
    </xf>
    <xf numFmtId="0" fontId="6" fillId="0" borderId="0" xfId="0" applyFont="1" applyFill="1" applyBorder="1" applyAlignment="1">
      <alignment horizontal="center" vertical="center"/>
    </xf>
    <xf numFmtId="3" fontId="26" fillId="0" borderId="73" xfId="0" applyNumberFormat="1" applyFont="1" applyFill="1" applyBorder="1" applyAlignment="1">
      <alignment horizontal="right" vertical="center" indent="1"/>
    </xf>
    <xf numFmtId="164" fontId="7" fillId="0" borderId="21" xfId="32" applyNumberFormat="1" applyFont="1" applyFill="1" applyBorder="1" applyAlignment="1">
      <alignment horizontal="center" vertical="center" textRotation="90" wrapText="1"/>
    </xf>
    <xf numFmtId="3" fontId="26" fillId="0" borderId="13" xfId="0" applyNumberFormat="1" applyFont="1" applyFill="1" applyBorder="1" applyAlignment="1">
      <alignment horizontal="right" vertical="center" wrapText="1" indent="1"/>
    </xf>
    <xf numFmtId="3" fontId="26" fillId="0" borderId="31" xfId="0" applyNumberFormat="1" applyFont="1" applyFill="1" applyBorder="1" applyAlignment="1">
      <alignment horizontal="right" vertical="center" indent="1"/>
    </xf>
    <xf numFmtId="3" fontId="29" fillId="0" borderId="15" xfId="0" applyNumberFormat="1" applyFont="1" applyFill="1" applyBorder="1" applyAlignment="1">
      <alignment horizontal="right" vertical="center" wrapText="1" indent="1"/>
    </xf>
    <xf numFmtId="3" fontId="29" fillId="0" borderId="59"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indent="1"/>
    </xf>
    <xf numFmtId="3" fontId="26" fillId="0" borderId="77" xfId="0" applyNumberFormat="1" applyFont="1" applyFill="1" applyBorder="1" applyAlignment="1">
      <alignment horizontal="right" vertical="center" indent="1"/>
    </xf>
    <xf numFmtId="3" fontId="29" fillId="0" borderId="43" xfId="0" applyNumberFormat="1" applyFont="1" applyFill="1" applyBorder="1" applyAlignment="1">
      <alignment horizontal="right" vertical="center" wrapText="1" indent="1"/>
    </xf>
    <xf numFmtId="0" fontId="27" fillId="0" borderId="78" xfId="30" applyFont="1" applyFill="1" applyBorder="1" applyAlignment="1">
      <alignment horizontal="left" vertical="center"/>
    </xf>
    <xf numFmtId="0" fontId="27" fillId="0" borderId="66" xfId="30" applyFont="1" applyFill="1" applyBorder="1" applyAlignment="1">
      <alignment horizontal="center" vertical="center"/>
    </xf>
    <xf numFmtId="3" fontId="5" fillId="0" borderId="10" xfId="0" applyNumberFormat="1" applyFont="1" applyFill="1" applyBorder="1" applyAlignment="1">
      <alignment horizontal="right" vertical="center" indent="1"/>
    </xf>
    <xf numFmtId="3" fontId="26" fillId="0" borderId="56" xfId="0" applyNumberFormat="1" applyFont="1" applyFill="1" applyBorder="1" applyAlignment="1">
      <alignment horizontal="right" vertical="center" indent="1"/>
    </xf>
    <xf numFmtId="3" fontId="2" fillId="0" borderId="0" xfId="0" applyNumberFormat="1" applyFont="1" applyFill="1"/>
    <xf numFmtId="0" fontId="2" fillId="0" borderId="23" xfId="0" applyFont="1" applyFill="1" applyBorder="1" applyAlignment="1">
      <alignment horizontal="center" vertical="center"/>
    </xf>
    <xf numFmtId="3" fontId="2" fillId="0" borderId="0" xfId="0" applyNumberFormat="1" applyFont="1" applyFill="1" applyBorder="1"/>
    <xf numFmtId="3" fontId="0" fillId="0" borderId="0" xfId="0" applyNumberFormat="1"/>
    <xf numFmtId="3" fontId="32" fillId="0" borderId="0" xfId="37" applyNumberFormat="1" applyFont="1" applyFill="1"/>
    <xf numFmtId="0" fontId="35" fillId="0" borderId="0" xfId="0" applyFont="1" applyFill="1"/>
    <xf numFmtId="3" fontId="29" fillId="0" borderId="70" xfId="0" applyNumberFormat="1" applyFont="1" applyFill="1" applyBorder="1" applyAlignment="1">
      <alignment horizontal="right" vertical="center" indent="1"/>
    </xf>
    <xf numFmtId="3" fontId="26" fillId="0" borderId="17" xfId="0" applyNumberFormat="1" applyFont="1" applyFill="1" applyBorder="1" applyAlignment="1">
      <alignment horizontal="right" vertical="center" indent="1"/>
    </xf>
    <xf numFmtId="3" fontId="29" fillId="0" borderId="34" xfId="0" applyNumberFormat="1" applyFont="1" applyFill="1" applyBorder="1" applyAlignment="1">
      <alignment horizontal="right" vertical="center" indent="1"/>
    </xf>
    <xf numFmtId="3" fontId="29" fillId="0" borderId="33" xfId="0" applyNumberFormat="1" applyFont="1" applyFill="1" applyBorder="1" applyAlignment="1">
      <alignment horizontal="right" vertical="center" indent="1"/>
    </xf>
    <xf numFmtId="0" fontId="7" fillId="0" borderId="22" xfId="32" applyFont="1" applyFill="1" applyBorder="1" applyAlignment="1">
      <alignment horizontal="center" vertical="center" wrapText="1"/>
    </xf>
    <xf numFmtId="0" fontId="7" fillId="0" borderId="23" xfId="32" applyFont="1" applyFill="1" applyBorder="1" applyAlignment="1">
      <alignment horizontal="center" vertical="center" wrapText="1"/>
    </xf>
    <xf numFmtId="164" fontId="7" fillId="0" borderId="23" xfId="32" applyNumberFormat="1" applyFont="1" applyFill="1" applyBorder="1" applyAlignment="1">
      <alignment horizontal="left" vertical="center" wrapText="1"/>
    </xf>
    <xf numFmtId="164" fontId="7" fillId="0" borderId="23" xfId="32" applyNumberFormat="1" applyFont="1" applyFill="1" applyBorder="1" applyAlignment="1">
      <alignment horizontal="center" vertical="center" textRotation="90" wrapText="1"/>
    </xf>
    <xf numFmtId="164" fontId="7" fillId="0" borderId="23" xfId="32" applyNumberFormat="1" applyFont="1" applyFill="1" applyBorder="1" applyAlignment="1">
      <alignment horizontal="center" vertical="center" wrapText="1"/>
    </xf>
    <xf numFmtId="3" fontId="29" fillId="0" borderId="23" xfId="32" applyNumberFormat="1" applyFont="1" applyFill="1" applyBorder="1" applyAlignment="1">
      <alignment horizontal="center" vertical="center" wrapText="1"/>
    </xf>
    <xf numFmtId="3" fontId="7" fillId="0" borderId="23" xfId="32" applyNumberFormat="1" applyFont="1" applyFill="1" applyBorder="1" applyAlignment="1">
      <alignment horizontal="center" vertical="center" wrapText="1"/>
    </xf>
    <xf numFmtId="0" fontId="29" fillId="0" borderId="0" xfId="34" applyFont="1" applyFill="1" applyBorder="1" applyAlignment="1">
      <alignment horizontal="center" vertical="center" wrapText="1"/>
    </xf>
    <xf numFmtId="3" fontId="29" fillId="0" borderId="13" xfId="0" applyNumberFormat="1" applyFont="1" applyFill="1" applyBorder="1" applyAlignment="1">
      <alignment horizontal="right" vertical="center" indent="1"/>
    </xf>
    <xf numFmtId="3" fontId="26" fillId="0" borderId="48" xfId="0" applyNumberFormat="1" applyFont="1" applyFill="1" applyBorder="1" applyAlignment="1">
      <alignment horizontal="right" vertical="center" indent="1"/>
    </xf>
    <xf numFmtId="3" fontId="7" fillId="0" borderId="18" xfId="32" applyNumberFormat="1" applyFont="1" applyFill="1" applyBorder="1" applyAlignment="1">
      <alignment horizontal="center" vertical="center" wrapText="1"/>
    </xf>
    <xf numFmtId="3" fontId="26" fillId="0" borderId="74" xfId="0" applyNumberFormat="1" applyFont="1" applyFill="1" applyBorder="1" applyAlignment="1">
      <alignment horizontal="right" vertical="center" wrapText="1" indent="1"/>
    </xf>
    <xf numFmtId="3" fontId="26" fillId="0" borderId="76" xfId="0" applyNumberFormat="1" applyFont="1" applyFill="1" applyBorder="1" applyAlignment="1">
      <alignment horizontal="right" vertical="center" wrapText="1" indent="1"/>
    </xf>
    <xf numFmtId="3" fontId="26" fillId="0" borderId="60" xfId="39" applyNumberFormat="1" applyFont="1" applyFill="1" applyBorder="1" applyAlignment="1">
      <alignment horizontal="right" vertical="center" indent="1"/>
    </xf>
    <xf numFmtId="3" fontId="26" fillId="0" borderId="74" xfId="38" applyNumberFormat="1" applyFont="1" applyFill="1" applyBorder="1" applyAlignment="1">
      <alignment horizontal="right" vertical="center" wrapText="1" indent="1"/>
    </xf>
    <xf numFmtId="3" fontId="42" fillId="0" borderId="77" xfId="0" applyNumberFormat="1" applyFont="1" applyFill="1" applyBorder="1" applyAlignment="1">
      <alignment horizontal="right" vertical="center" indent="1"/>
    </xf>
    <xf numFmtId="0" fontId="26" fillId="0" borderId="28" xfId="0" applyFont="1" applyFill="1" applyBorder="1" applyAlignment="1">
      <alignment horizontal="left" vertical="center" wrapText="1"/>
    </xf>
    <xf numFmtId="3" fontId="5" fillId="0" borderId="35" xfId="0" applyNumberFormat="1" applyFont="1" applyFill="1" applyBorder="1" applyAlignment="1">
      <alignment horizontal="right" vertical="center" indent="1"/>
    </xf>
    <xf numFmtId="3" fontId="5" fillId="0" borderId="33" xfId="0" applyNumberFormat="1" applyFont="1" applyFill="1" applyBorder="1" applyAlignment="1">
      <alignment horizontal="right" vertical="center" indent="1"/>
    </xf>
    <xf numFmtId="3" fontId="5" fillId="0" borderId="34" xfId="0" applyNumberFormat="1" applyFont="1" applyFill="1" applyBorder="1" applyAlignment="1">
      <alignment horizontal="right" vertical="center" indent="1"/>
    </xf>
    <xf numFmtId="0" fontId="6" fillId="0" borderId="22" xfId="39" applyFont="1" applyFill="1" applyBorder="1" applyAlignment="1">
      <alignment horizontal="center" vertical="center" wrapText="1"/>
    </xf>
    <xf numFmtId="0" fontId="6" fillId="0" borderId="23" xfId="39" applyFont="1" applyFill="1" applyBorder="1" applyAlignment="1">
      <alignment horizontal="center" vertical="center"/>
    </xf>
    <xf numFmtId="3" fontId="27" fillId="24" borderId="13" xfId="37" applyNumberFormat="1" applyFont="1" applyFill="1" applyBorder="1" applyAlignment="1">
      <alignment horizontal="right" vertical="center" indent="1"/>
    </xf>
    <xf numFmtId="3" fontId="27" fillId="24" borderId="47" xfId="37" applyNumberFormat="1" applyFont="1" applyFill="1" applyBorder="1" applyAlignment="1">
      <alignment horizontal="right" vertical="center" indent="1"/>
    </xf>
    <xf numFmtId="0" fontId="6" fillId="0" borderId="57" xfId="0" applyFont="1" applyFill="1" applyBorder="1" applyAlignment="1">
      <alignment horizontal="center" vertical="center"/>
    </xf>
    <xf numFmtId="0" fontId="6" fillId="0" borderId="27" xfId="0" applyFont="1" applyFill="1" applyBorder="1" applyAlignment="1">
      <alignment horizontal="center" vertical="center"/>
    </xf>
    <xf numFmtId="0" fontId="0" fillId="0" borderId="0" xfId="0" applyFill="1"/>
    <xf numFmtId="3" fontId="43" fillId="0" borderId="35" xfId="0" applyNumberFormat="1" applyFont="1" applyBorder="1" applyAlignment="1">
      <alignment horizontal="right" vertical="center" indent="1"/>
    </xf>
    <xf numFmtId="3" fontId="49" fillId="0" borderId="35" xfId="31" applyNumberFormat="1" applyFont="1" applyFill="1" applyBorder="1" applyAlignment="1">
      <alignment horizontal="right" vertical="center" wrapText="1" indent="1"/>
    </xf>
    <xf numFmtId="0" fontId="6" fillId="0" borderId="0" xfId="0" applyFont="1"/>
    <xf numFmtId="0" fontId="28" fillId="0" borderId="53" xfId="36" applyFont="1" applyFill="1" applyBorder="1" applyAlignment="1">
      <alignment horizontal="left" vertical="center" indent="1"/>
    </xf>
    <xf numFmtId="0" fontId="28" fillId="0" borderId="77" xfId="36" applyFont="1" applyFill="1" applyBorder="1" applyAlignment="1">
      <alignment horizontal="left" vertical="center" wrapText="1" indent="1"/>
    </xf>
    <xf numFmtId="3" fontId="28" fillId="0" borderId="60" xfId="37" applyNumberFormat="1" applyFont="1" applyFill="1" applyBorder="1" applyAlignment="1">
      <alignment horizontal="right" vertical="center" indent="1"/>
    </xf>
    <xf numFmtId="0" fontId="27" fillId="0" borderId="14" xfId="36" applyFont="1" applyFill="1" applyBorder="1" applyAlignment="1">
      <alignment horizontal="center" vertical="center"/>
    </xf>
    <xf numFmtId="3" fontId="48" fillId="0" borderId="33" xfId="37" applyNumberFormat="1" applyFont="1" applyFill="1" applyBorder="1" applyAlignment="1">
      <alignment horizontal="right" vertical="center" indent="1"/>
    </xf>
    <xf numFmtId="3" fontId="41" fillId="0" borderId="10" xfId="0" applyNumberFormat="1" applyFont="1" applyFill="1" applyBorder="1" applyAlignment="1">
      <alignment vertical="center"/>
    </xf>
    <xf numFmtId="0" fontId="2" fillId="0" borderId="15" xfId="0" applyFont="1" applyFill="1" applyBorder="1" applyAlignment="1">
      <alignment horizontal="center" vertical="center"/>
    </xf>
    <xf numFmtId="3" fontId="5" fillId="0" borderId="29" xfId="0" applyNumberFormat="1" applyFont="1" applyFill="1" applyBorder="1" applyAlignment="1">
      <alignment horizontal="right" vertical="center" wrapText="1" indent="1"/>
    </xf>
    <xf numFmtId="3" fontId="5" fillId="0" borderId="10" xfId="0" applyNumberFormat="1" applyFont="1" applyFill="1" applyBorder="1" applyAlignment="1">
      <alignment horizontal="right" vertical="center" wrapText="1" indent="1"/>
    </xf>
    <xf numFmtId="3" fontId="28" fillId="0" borderId="21" xfId="0" applyNumberFormat="1" applyFont="1" applyFill="1" applyBorder="1" applyAlignment="1">
      <alignment horizontal="right" vertical="center" indent="1"/>
    </xf>
    <xf numFmtId="3" fontId="26" fillId="0" borderId="80" xfId="0" applyNumberFormat="1" applyFont="1" applyFill="1" applyBorder="1" applyAlignment="1">
      <alignment horizontal="right" vertical="center" indent="1"/>
    </xf>
    <xf numFmtId="0" fontId="2"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29" xfId="39" applyNumberFormat="1" applyFont="1" applyFill="1" applyBorder="1" applyAlignment="1">
      <alignment horizontal="center" vertical="center"/>
    </xf>
    <xf numFmtId="0" fontId="5" fillId="0" borderId="10" xfId="39" applyNumberFormat="1" applyFont="1" applyFill="1" applyBorder="1" applyAlignment="1">
      <alignment horizontal="center" vertical="center"/>
    </xf>
    <xf numFmtId="0" fontId="2" fillId="0" borderId="10" xfId="32" applyFont="1" applyFill="1" applyBorder="1" applyAlignment="1">
      <alignment horizontal="center" vertical="center" wrapText="1"/>
    </xf>
    <xf numFmtId="0" fontId="2" fillId="0" borderId="15" xfId="0" applyFont="1" applyFill="1" applyBorder="1" applyAlignment="1">
      <alignment horizontal="center" vertical="center" wrapText="1"/>
    </xf>
    <xf numFmtId="164" fontId="2" fillId="0" borderId="29" xfId="32"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ill="1"/>
    <xf numFmtId="0" fontId="27" fillId="0" borderId="12" xfId="30" applyFont="1" applyFill="1" applyBorder="1" applyAlignment="1">
      <alignment horizontal="left" vertical="center"/>
    </xf>
    <xf numFmtId="3" fontId="29" fillId="0" borderId="32" xfId="0" applyNumberFormat="1" applyFont="1" applyFill="1" applyBorder="1" applyAlignment="1">
      <alignment horizontal="right" vertical="center" indent="1"/>
    </xf>
    <xf numFmtId="3" fontId="8" fillId="0" borderId="62" xfId="32" applyNumberFormat="1" applyFont="1" applyFill="1" applyBorder="1" applyAlignment="1">
      <alignment horizontal="center" vertical="center" wrapText="1"/>
    </xf>
    <xf numFmtId="0" fontId="2" fillId="0" borderId="37" xfId="32" applyFont="1" applyFill="1" applyBorder="1" applyAlignment="1">
      <alignment horizontal="center" vertical="center" wrapText="1"/>
    </xf>
    <xf numFmtId="0" fontId="2" fillId="0" borderId="29" xfId="32" applyFont="1" applyFill="1" applyBorder="1" applyAlignment="1">
      <alignment horizontal="center" vertical="center" wrapText="1"/>
    </xf>
    <xf numFmtId="0" fontId="2" fillId="0" borderId="29" xfId="32" applyNumberFormat="1" applyFont="1" applyFill="1" applyBorder="1" applyAlignment="1">
      <alignment horizontal="center" vertical="center" wrapText="1"/>
    </xf>
    <xf numFmtId="3" fontId="5" fillId="0" borderId="29" xfId="39" applyNumberFormat="1" applyFont="1" applyFill="1" applyBorder="1" applyAlignment="1">
      <alignment horizontal="right" vertical="center" indent="1"/>
    </xf>
    <xf numFmtId="3" fontId="5" fillId="0" borderId="58" xfId="0" applyNumberFormat="1" applyFont="1" applyFill="1" applyBorder="1" applyAlignment="1">
      <alignment horizontal="right" vertical="center" wrapText="1" indent="1"/>
    </xf>
    <xf numFmtId="3" fontId="5" fillId="0" borderId="32" xfId="32" applyNumberFormat="1" applyFont="1" applyFill="1" applyBorder="1" applyAlignment="1">
      <alignment horizontal="right" vertical="center" wrapText="1" indent="1"/>
    </xf>
    <xf numFmtId="0" fontId="2" fillId="0" borderId="0" xfId="32" applyFont="1" applyFill="1" applyBorder="1" applyAlignment="1">
      <alignment horizontal="center"/>
    </xf>
    <xf numFmtId="3" fontId="5" fillId="0" borderId="33" xfId="32" applyNumberFormat="1" applyFont="1" applyFill="1" applyBorder="1" applyAlignment="1">
      <alignment horizontal="right" vertical="center" wrapText="1" indent="1"/>
    </xf>
    <xf numFmtId="0" fontId="4" fillId="0" borderId="10" xfId="32" applyNumberFormat="1" applyFont="1" applyFill="1" applyBorder="1" applyAlignment="1">
      <alignment horizontal="center" vertical="center" wrapText="1"/>
    </xf>
    <xf numFmtId="164" fontId="2" fillId="0" borderId="10" xfId="32" applyNumberFormat="1" applyFont="1" applyFill="1" applyBorder="1" applyAlignment="1">
      <alignment horizontal="center" vertical="center" wrapText="1"/>
    </xf>
    <xf numFmtId="3" fontId="5" fillId="0" borderId="10" xfId="39" applyNumberFormat="1" applyFont="1" applyFill="1" applyBorder="1" applyAlignment="1">
      <alignment horizontal="right" vertical="center" indent="1"/>
    </xf>
    <xf numFmtId="3" fontId="5" fillId="0" borderId="50" xfId="0" applyNumberFormat="1" applyFont="1" applyFill="1" applyBorder="1" applyAlignment="1">
      <alignment horizontal="right" vertical="center" wrapText="1" indent="1"/>
    </xf>
    <xf numFmtId="0" fontId="5" fillId="0" borderId="33" xfId="34" applyFont="1" applyFill="1" applyBorder="1" applyAlignment="1">
      <alignment horizontal="right" vertical="center" wrapText="1" indent="1"/>
    </xf>
    <xf numFmtId="0" fontId="5" fillId="0" borderId="10" xfId="0" applyNumberFormat="1" applyFont="1" applyFill="1" applyBorder="1" applyAlignment="1">
      <alignment horizontal="center" vertical="center" wrapText="1"/>
    </xf>
    <xf numFmtId="3" fontId="5" fillId="0" borderId="33" xfId="34" applyNumberFormat="1" applyFont="1" applyFill="1" applyBorder="1" applyAlignment="1">
      <alignment horizontal="right" vertical="center" wrapText="1" indent="1"/>
    </xf>
    <xf numFmtId="0" fontId="26" fillId="0" borderId="84" xfId="34" applyFont="1" applyFill="1" applyBorder="1" applyAlignment="1">
      <alignment horizontal="right" vertical="center" wrapText="1" indent="1"/>
    </xf>
    <xf numFmtId="0" fontId="26" fillId="0" borderId="16" xfId="34" applyFont="1" applyFill="1" applyBorder="1" applyAlignment="1">
      <alignment horizontal="right" vertical="center" wrapText="1" indent="1"/>
    </xf>
    <xf numFmtId="0" fontId="2" fillId="0" borderId="11" xfId="32"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3" fontId="5" fillId="0" borderId="15" xfId="0" applyNumberFormat="1" applyFont="1" applyFill="1" applyBorder="1" applyAlignment="1">
      <alignment horizontal="right" vertical="center" wrapText="1" indent="1"/>
    </xf>
    <xf numFmtId="0" fontId="2" fillId="0" borderId="0" xfId="0" applyFont="1" applyFill="1" applyBorder="1" applyAlignment="1">
      <alignment vertical="center"/>
    </xf>
    <xf numFmtId="0" fontId="0" fillId="0" borderId="0" xfId="0" applyFill="1"/>
    <xf numFmtId="0" fontId="0" fillId="0" borderId="0" xfId="0" applyFill="1"/>
    <xf numFmtId="0" fontId="27" fillId="0" borderId="61" xfId="30" applyFont="1" applyFill="1" applyBorder="1" applyAlignment="1">
      <alignment horizontal="left" vertical="center" indent="1"/>
    </xf>
    <xf numFmtId="0" fontId="2" fillId="0" borderId="10" xfId="32" applyNumberFormat="1" applyFont="1" applyFill="1" applyBorder="1" applyAlignment="1">
      <alignment horizontal="center" vertical="center" wrapText="1"/>
    </xf>
    <xf numFmtId="0" fontId="26" fillId="0" borderId="65" xfId="34" applyFont="1" applyFill="1" applyBorder="1" applyAlignment="1">
      <alignment horizontal="right" vertical="center" wrapText="1" indent="1"/>
    </xf>
    <xf numFmtId="3" fontId="26" fillId="0" borderId="41" xfId="0" applyNumberFormat="1" applyFont="1" applyFill="1" applyBorder="1" applyAlignment="1">
      <alignment horizontal="right" vertical="center" wrapText="1" indent="1"/>
    </xf>
    <xf numFmtId="0" fontId="5" fillId="0" borderId="35" xfId="34" applyFont="1" applyFill="1" applyBorder="1" applyAlignment="1">
      <alignment horizontal="right" vertical="center" wrapText="1" indent="1"/>
    </xf>
    <xf numFmtId="3" fontId="5" fillId="0" borderId="33" xfId="0" applyNumberFormat="1" applyFont="1" applyFill="1" applyBorder="1" applyAlignment="1">
      <alignment horizontal="right" vertical="center" wrapText="1" indent="1"/>
    </xf>
    <xf numFmtId="3" fontId="41" fillId="0" borderId="29" xfId="0" applyNumberFormat="1" applyFont="1" applyFill="1" applyBorder="1" applyAlignment="1">
      <alignment vertical="center"/>
    </xf>
    <xf numFmtId="3" fontId="41" fillId="0" borderId="30" xfId="0" applyNumberFormat="1" applyFont="1" applyFill="1" applyBorder="1" applyAlignment="1">
      <alignment vertical="center"/>
    </xf>
    <xf numFmtId="0" fontId="2" fillId="0" borderId="42" xfId="32" applyFont="1" applyFill="1" applyBorder="1" applyAlignment="1">
      <alignment horizontal="center" vertical="center" wrapText="1"/>
    </xf>
    <xf numFmtId="0" fontId="2" fillId="0" borderId="28" xfId="32" applyFont="1" applyFill="1" applyBorder="1" applyAlignment="1">
      <alignment horizontal="center" vertical="center" wrapText="1"/>
    </xf>
    <xf numFmtId="0" fontId="4" fillId="0" borderId="28" xfId="32" applyNumberFormat="1" applyFont="1" applyFill="1" applyBorder="1" applyAlignment="1">
      <alignment horizontal="center" vertical="center" wrapText="1"/>
    </xf>
    <xf numFmtId="164" fontId="2" fillId="0" borderId="28" xfId="32" applyNumberFormat="1" applyFont="1" applyFill="1" applyBorder="1" applyAlignment="1">
      <alignment horizontal="center" vertical="center" wrapText="1"/>
    </xf>
    <xf numFmtId="3" fontId="5" fillId="0" borderId="28" xfId="39" applyNumberFormat="1" applyFont="1" applyFill="1" applyBorder="1" applyAlignment="1">
      <alignment horizontal="right" vertical="center" indent="1"/>
    </xf>
    <xf numFmtId="0" fontId="5" fillId="0" borderId="28" xfId="39" applyNumberFormat="1" applyFont="1" applyFill="1" applyBorder="1" applyAlignment="1">
      <alignment horizontal="center" vertical="center"/>
    </xf>
    <xf numFmtId="3" fontId="5" fillId="0" borderId="81" xfId="0" applyNumberFormat="1" applyFont="1" applyFill="1" applyBorder="1" applyAlignment="1">
      <alignment horizontal="right" vertical="center" wrapText="1" indent="1"/>
    </xf>
    <xf numFmtId="0" fontId="5" fillId="0" borderId="40" xfId="34" applyFont="1" applyFill="1" applyBorder="1" applyAlignment="1">
      <alignment horizontal="right" vertical="center" wrapText="1" indent="1"/>
    </xf>
    <xf numFmtId="0" fontId="26" fillId="0" borderId="83" xfId="34" applyFont="1" applyFill="1" applyBorder="1" applyAlignment="1">
      <alignment horizontal="right" vertical="center" wrapText="1" indent="1"/>
    </xf>
    <xf numFmtId="3" fontId="29" fillId="0" borderId="18" xfId="0" applyNumberFormat="1" applyFont="1" applyFill="1" applyBorder="1" applyAlignment="1">
      <alignment horizontal="right" vertical="center" indent="1"/>
    </xf>
    <xf numFmtId="3" fontId="29" fillId="0" borderId="40" xfId="0" applyNumberFormat="1" applyFont="1" applyFill="1" applyBorder="1" applyAlignment="1">
      <alignment horizontal="right" vertical="center" indent="1"/>
    </xf>
    <xf numFmtId="49" fontId="5" fillId="0" borderId="23" xfId="55" applyNumberFormat="1" applyFont="1" applyFill="1" applyBorder="1" applyAlignment="1">
      <alignment horizontal="center" vertical="center" wrapText="1"/>
    </xf>
    <xf numFmtId="3" fontId="5" fillId="0" borderId="86" xfId="55" applyNumberFormat="1" applyFont="1" applyFill="1" applyBorder="1" applyAlignment="1">
      <alignment horizontal="right" vertical="center" indent="1"/>
    </xf>
    <xf numFmtId="3" fontId="26" fillId="0" borderId="39" xfId="55" applyNumberFormat="1" applyFont="1" applyFill="1" applyBorder="1" applyAlignment="1">
      <alignment horizontal="right" vertical="center" indent="1"/>
    </xf>
    <xf numFmtId="3" fontId="5" fillId="0" borderId="16" xfId="32" applyNumberFormat="1" applyFont="1" applyFill="1" applyBorder="1" applyAlignment="1">
      <alignment horizontal="right" vertical="center" wrapText="1" indent="1"/>
    </xf>
    <xf numFmtId="3" fontId="5" fillId="0" borderId="83" xfId="32" applyNumberFormat="1" applyFont="1" applyFill="1" applyBorder="1" applyAlignment="1">
      <alignment horizontal="right" vertical="center" wrapText="1" indent="1"/>
    </xf>
    <xf numFmtId="0" fontId="26" fillId="0" borderId="0" xfId="0" applyFont="1" applyFill="1" applyBorder="1" applyAlignment="1">
      <alignment wrapText="1"/>
    </xf>
    <xf numFmtId="3" fontId="26" fillId="0" borderId="40" xfId="39" applyNumberFormat="1" applyFont="1" applyFill="1" applyBorder="1" applyAlignment="1">
      <alignment horizontal="right" vertical="center" indent="1"/>
    </xf>
    <xf numFmtId="3" fontId="26" fillId="0" borderId="80" xfId="38" applyNumberFormat="1" applyFont="1" applyFill="1" applyBorder="1" applyAlignment="1">
      <alignment horizontal="right" vertical="center" wrapText="1" indent="1"/>
    </xf>
    <xf numFmtId="3" fontId="27" fillId="0" borderId="63" xfId="30" applyNumberFormat="1" applyFont="1" applyFill="1" applyBorder="1" applyAlignment="1">
      <alignment horizontal="right" vertical="center"/>
    </xf>
    <xf numFmtId="0" fontId="2" fillId="0" borderId="23" xfId="40" applyFont="1" applyFill="1" applyBorder="1" applyAlignment="1">
      <alignment horizontal="center" vertical="center" wrapText="1"/>
    </xf>
    <xf numFmtId="0" fontId="2" fillId="0" borderId="23" xfId="55" applyFont="1" applyFill="1" applyBorder="1" applyAlignment="1">
      <alignment horizontal="center" vertical="center" wrapText="1"/>
    </xf>
    <xf numFmtId="3" fontId="5" fillId="0" borderId="23" xfId="55" applyNumberFormat="1" applyFont="1" applyFill="1" applyBorder="1" applyAlignment="1">
      <alignment horizontal="right" vertical="center" indent="1"/>
    </xf>
    <xf numFmtId="3" fontId="5" fillId="0" borderId="0" xfId="55" applyNumberFormat="1" applyFont="1" applyFill="1" applyBorder="1" applyAlignment="1">
      <alignment horizontal="right" vertical="center" indent="1"/>
    </xf>
    <xf numFmtId="3" fontId="29" fillId="0" borderId="39" xfId="39" applyNumberFormat="1" applyFont="1" applyFill="1" applyBorder="1" applyAlignment="1">
      <alignment horizontal="right" vertical="center" indent="1"/>
    </xf>
    <xf numFmtId="3" fontId="5" fillId="0" borderId="0" xfId="0" applyNumberFormat="1" applyFont="1" applyFill="1" applyBorder="1" applyAlignment="1">
      <alignment horizontal="right" vertical="center" indent="1"/>
    </xf>
    <xf numFmtId="0" fontId="30" fillId="0" borderId="30" xfId="0" applyFont="1" applyFill="1" applyBorder="1" applyAlignment="1">
      <alignment horizontal="center" vertical="center" wrapText="1"/>
    </xf>
    <xf numFmtId="0" fontId="50" fillId="0" borderId="10" xfId="0" applyFont="1" applyFill="1" applyBorder="1" applyAlignment="1">
      <alignment horizontal="center" vertical="center" wrapText="1"/>
    </xf>
    <xf numFmtId="3" fontId="51" fillId="0" borderId="10" xfId="0" applyNumberFormat="1" applyFont="1" applyFill="1" applyBorder="1" applyAlignment="1">
      <alignment vertical="center"/>
    </xf>
    <xf numFmtId="0" fontId="2" fillId="0" borderId="10" xfId="0" applyNumberFormat="1" applyFont="1" applyFill="1" applyBorder="1" applyAlignment="1">
      <alignment horizontal="center" vertical="center"/>
    </xf>
    <xf numFmtId="0" fontId="50" fillId="0" borderId="11" xfId="0" applyFont="1" applyFill="1" applyBorder="1" applyAlignment="1">
      <alignment horizontal="center" vertical="center" wrapText="1"/>
    </xf>
    <xf numFmtId="0" fontId="30" fillId="0" borderId="55" xfId="0" applyFont="1" applyFill="1" applyBorder="1" applyAlignment="1">
      <alignment horizontal="center" vertical="center" wrapText="1"/>
    </xf>
    <xf numFmtId="3" fontId="41" fillId="0" borderId="43" xfId="0" applyNumberFormat="1" applyFont="1" applyFill="1" applyBorder="1" applyAlignment="1">
      <alignment horizontal="right" vertical="center" indent="1"/>
    </xf>
    <xf numFmtId="0" fontId="27" fillId="0" borderId="12" xfId="36" applyFont="1" applyFill="1" applyBorder="1" applyAlignment="1">
      <alignment horizontal="left" vertical="center" indent="1"/>
    </xf>
    <xf numFmtId="0" fontId="0" fillId="0" borderId="0" xfId="0" applyFill="1"/>
    <xf numFmtId="0" fontId="4" fillId="0" borderId="13" xfId="34" applyFont="1" applyFill="1" applyBorder="1" applyAlignment="1">
      <alignment horizontal="center" vertical="center" wrapText="1"/>
    </xf>
    <xf numFmtId="0" fontId="28" fillId="0" borderId="0" xfId="0" applyFont="1" applyFill="1"/>
    <xf numFmtId="0" fontId="5" fillId="0" borderId="0" xfId="37" applyFont="1" applyFill="1"/>
    <xf numFmtId="0" fontId="28" fillId="0" borderId="0" xfId="37" applyFont="1" applyFill="1"/>
    <xf numFmtId="3" fontId="28" fillId="0" borderId="0" xfId="37" applyNumberFormat="1" applyFont="1" applyFill="1"/>
    <xf numFmtId="0" fontId="28" fillId="0" borderId="65" xfId="37" applyFont="1" applyFill="1" applyBorder="1"/>
    <xf numFmtId="0" fontId="4" fillId="0" borderId="0" xfId="37" applyFont="1" applyFill="1"/>
    <xf numFmtId="0" fontId="28" fillId="0" borderId="82" xfId="37" applyFont="1" applyFill="1" applyBorder="1"/>
    <xf numFmtId="0" fontId="28" fillId="0" borderId="84" xfId="37" applyFont="1" applyFill="1" applyBorder="1"/>
    <xf numFmtId="3" fontId="28" fillId="0" borderId="39" xfId="37" applyNumberFormat="1" applyFont="1" applyFill="1" applyBorder="1"/>
    <xf numFmtId="3" fontId="28" fillId="0" borderId="32" xfId="37" applyNumberFormat="1" applyFont="1" applyFill="1" applyBorder="1"/>
    <xf numFmtId="0" fontId="28" fillId="0" borderId="69" xfId="37" applyFont="1" applyFill="1" applyBorder="1"/>
    <xf numFmtId="0" fontId="28" fillId="0" borderId="62" xfId="37" applyFont="1" applyFill="1" applyBorder="1"/>
    <xf numFmtId="0" fontId="28" fillId="0" borderId="64" xfId="37" applyFont="1" applyFill="1" applyBorder="1"/>
    <xf numFmtId="3" fontId="28" fillId="0" borderId="19" xfId="37" applyNumberFormat="1" applyFont="1" applyFill="1" applyBorder="1"/>
    <xf numFmtId="0" fontId="28" fillId="0" borderId="24" xfId="37" applyFont="1" applyFill="1" applyBorder="1"/>
    <xf numFmtId="0" fontId="28" fillId="0" borderId="0" xfId="37" applyFont="1" applyFill="1" applyBorder="1"/>
    <xf numFmtId="0" fontId="28" fillId="0" borderId="76" xfId="37" applyFont="1" applyFill="1" applyBorder="1"/>
    <xf numFmtId="0" fontId="27" fillId="0" borderId="61" xfId="37" applyFont="1" applyFill="1" applyBorder="1"/>
    <xf numFmtId="0" fontId="27" fillId="0" borderId="20" xfId="37" applyFont="1" applyFill="1" applyBorder="1"/>
    <xf numFmtId="0" fontId="27" fillId="0" borderId="63" xfId="37" applyFont="1" applyFill="1" applyBorder="1"/>
    <xf numFmtId="3" fontId="27" fillId="0" borderId="60" xfId="37" applyNumberFormat="1" applyFont="1" applyFill="1" applyBorder="1"/>
    <xf numFmtId="0" fontId="32" fillId="0" borderId="24" xfId="37" applyFont="1" applyFill="1" applyBorder="1"/>
    <xf numFmtId="0" fontId="45" fillId="0" borderId="31" xfId="37" applyFont="1" applyFill="1" applyBorder="1"/>
    <xf numFmtId="0" fontId="27" fillId="0" borderId="12" xfId="37" applyFont="1" applyFill="1" applyBorder="1"/>
    <xf numFmtId="3" fontId="32" fillId="0" borderId="31" xfId="37" applyNumberFormat="1" applyFont="1" applyFill="1" applyBorder="1"/>
    <xf numFmtId="3" fontId="32" fillId="0" borderId="13" xfId="37" applyNumberFormat="1" applyFont="1" applyFill="1" applyBorder="1"/>
    <xf numFmtId="3" fontId="32" fillId="0" borderId="12" xfId="37" applyNumberFormat="1" applyFont="1" applyFill="1" applyBorder="1"/>
    <xf numFmtId="0" fontId="32" fillId="0" borderId="31" xfId="37" applyFont="1" applyFill="1" applyBorder="1"/>
    <xf numFmtId="0" fontId="2" fillId="0" borderId="17" xfId="37" applyFill="1" applyBorder="1"/>
    <xf numFmtId="0" fontId="5" fillId="0" borderId="16" xfId="34" applyFont="1" applyFill="1" applyBorder="1" applyAlignment="1">
      <alignment horizontal="right" vertical="center" wrapText="1" indent="1"/>
    </xf>
    <xf numFmtId="0" fontId="5" fillId="0" borderId="84" xfId="34" applyFont="1" applyFill="1" applyBorder="1" applyAlignment="1">
      <alignment horizontal="right" vertical="center" wrapText="1" indent="1"/>
    </xf>
    <xf numFmtId="0" fontId="5" fillId="0" borderId="83" xfId="34" applyFont="1" applyFill="1" applyBorder="1" applyAlignment="1">
      <alignment horizontal="right" vertical="center" wrapText="1" indent="1"/>
    </xf>
    <xf numFmtId="0" fontId="4" fillId="0" borderId="19" xfId="34" applyFont="1" applyFill="1" applyBorder="1" applyAlignment="1">
      <alignment horizontal="center" vertical="center" wrapText="1"/>
    </xf>
    <xf numFmtId="0" fontId="5" fillId="0" borderId="32" xfId="34" applyFont="1" applyFill="1" applyBorder="1" applyAlignment="1">
      <alignment horizontal="right" vertical="center" wrapText="1" indent="1"/>
    </xf>
    <xf numFmtId="0" fontId="7" fillId="0" borderId="17" xfId="34" applyFont="1" applyFill="1" applyBorder="1" applyAlignment="1">
      <alignment horizontal="center" vertical="center" wrapText="1"/>
    </xf>
    <xf numFmtId="0" fontId="4" fillId="0" borderId="39" xfId="34" applyFont="1" applyFill="1" applyBorder="1" applyAlignment="1">
      <alignment horizontal="center" vertical="center" wrapText="1"/>
    </xf>
    <xf numFmtId="3" fontId="4" fillId="0" borderId="19" xfId="34" applyNumberFormat="1" applyFont="1" applyFill="1" applyBorder="1" applyAlignment="1">
      <alignment horizontal="center" vertical="center" wrapText="1"/>
    </xf>
    <xf numFmtId="3" fontId="26" fillId="0" borderId="69" xfId="0" applyNumberFormat="1" applyFont="1" applyFill="1" applyBorder="1" applyAlignment="1">
      <alignment horizontal="right" vertical="center" indent="1"/>
    </xf>
    <xf numFmtId="3" fontId="26" fillId="0" borderId="24" xfId="0" applyNumberFormat="1" applyFont="1" applyFill="1" applyBorder="1" applyAlignment="1">
      <alignment horizontal="right" vertical="center" indent="1"/>
    </xf>
    <xf numFmtId="3" fontId="5" fillId="0" borderId="13" xfId="55" applyNumberFormat="1" applyFont="1" applyFill="1" applyBorder="1" applyAlignment="1">
      <alignment horizontal="right" vertical="center" indent="1"/>
    </xf>
    <xf numFmtId="3" fontId="29" fillId="0" borderId="65" xfId="0" applyNumberFormat="1" applyFont="1" applyFill="1" applyBorder="1" applyAlignment="1">
      <alignment horizontal="right" vertical="center" indent="1"/>
    </xf>
    <xf numFmtId="3" fontId="29" fillId="0" borderId="44" xfId="0" applyNumberFormat="1" applyFont="1" applyFill="1" applyBorder="1" applyAlignment="1">
      <alignment horizontal="right" vertical="center" indent="1"/>
    </xf>
    <xf numFmtId="0" fontId="4" fillId="0" borderId="17" xfId="34" applyFont="1" applyFill="1" applyBorder="1" applyAlignment="1">
      <alignment horizontal="center" vertical="center" wrapText="1"/>
    </xf>
    <xf numFmtId="0" fontId="7" fillId="0" borderId="31" xfId="34" applyFont="1" applyFill="1" applyBorder="1" applyAlignment="1">
      <alignment horizontal="center" vertical="center" wrapText="1"/>
    </xf>
    <xf numFmtId="3" fontId="29" fillId="0" borderId="76" xfId="0" applyNumberFormat="1" applyFont="1" applyFill="1" applyBorder="1" applyAlignment="1">
      <alignment horizontal="right" vertical="center" indent="1"/>
    </xf>
    <xf numFmtId="3" fontId="29" fillId="0" borderId="73" xfId="0" applyNumberFormat="1" applyFont="1" applyFill="1" applyBorder="1" applyAlignment="1">
      <alignment horizontal="right" vertical="center" indent="1"/>
    </xf>
    <xf numFmtId="3" fontId="5" fillId="0" borderId="51" xfId="0" applyNumberFormat="1" applyFont="1" applyFill="1" applyBorder="1" applyAlignment="1">
      <alignment horizontal="right" vertical="center" wrapText="1" indent="1"/>
    </xf>
    <xf numFmtId="3" fontId="26" fillId="0" borderId="48" xfId="0" applyNumberFormat="1" applyFont="1" applyFill="1" applyBorder="1" applyAlignment="1">
      <alignment horizontal="right" vertical="center" wrapText="1" indent="1"/>
    </xf>
    <xf numFmtId="0" fontId="2" fillId="0" borderId="27"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0" xfId="0" applyFont="1" applyFill="1" applyBorder="1" applyAlignment="1">
      <alignment horizontal="center" vertical="center"/>
    </xf>
    <xf numFmtId="0" fontId="26" fillId="0" borderId="29" xfId="0" applyFont="1" applyFill="1" applyBorder="1" applyAlignment="1" applyProtection="1">
      <alignment horizontal="left" vertical="center" wrapText="1" indent="1"/>
      <protection locked="0"/>
    </xf>
    <xf numFmtId="0" fontId="2" fillId="0" borderId="29"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wrapText="1"/>
      <protection locked="0"/>
    </xf>
    <xf numFmtId="0" fontId="26" fillId="0" borderId="28" xfId="0" applyFont="1" applyFill="1" applyBorder="1" applyAlignment="1" applyProtection="1">
      <alignment horizontal="left" vertical="center" wrapText="1" indent="1"/>
      <protection locked="0"/>
    </xf>
    <xf numFmtId="0" fontId="2" fillId="0" borderId="28"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indent="1"/>
      <protection locked="0"/>
    </xf>
    <xf numFmtId="0" fontId="5" fillId="0" borderId="15" xfId="0" applyFont="1" applyFill="1" applyBorder="1" applyAlignment="1" applyProtection="1">
      <alignment horizontal="left" vertical="center" wrapText="1" indent="1"/>
      <protection locked="0"/>
    </xf>
    <xf numFmtId="0" fontId="42" fillId="0" borderId="10" xfId="0" applyFont="1" applyFill="1" applyBorder="1" applyAlignment="1" applyProtection="1">
      <alignment vertical="center" wrapText="1"/>
      <protection locked="0"/>
    </xf>
    <xf numFmtId="0" fontId="42" fillId="0" borderId="30" xfId="0" applyFont="1" applyFill="1" applyBorder="1" applyAlignment="1" applyProtection="1">
      <alignment vertical="center" wrapText="1"/>
      <protection locked="0"/>
    </xf>
    <xf numFmtId="0" fontId="4" fillId="0" borderId="23" xfId="55" applyFont="1" applyFill="1" applyBorder="1" applyAlignment="1" applyProtection="1">
      <alignment horizontal="left" vertical="center" wrapText="1"/>
      <protection locked="0"/>
    </xf>
    <xf numFmtId="0" fontId="2" fillId="0" borderId="23" xfId="55" applyFont="1" applyFill="1" applyBorder="1" applyAlignment="1" applyProtection="1">
      <alignment horizontal="left" vertical="center" wrapText="1" indent="1"/>
      <protection locked="0"/>
    </xf>
    <xf numFmtId="49" fontId="26" fillId="0" borderId="15" xfId="28" applyNumberFormat="1" applyFont="1" applyFill="1" applyBorder="1" applyAlignment="1" applyProtection="1">
      <alignment vertical="center"/>
      <protection locked="0"/>
    </xf>
    <xf numFmtId="0" fontId="26" fillId="0" borderId="15" xfId="0" applyFont="1" applyFill="1" applyBorder="1" applyAlignment="1" applyProtection="1">
      <alignment vertical="center"/>
      <protection locked="0"/>
    </xf>
    <xf numFmtId="0" fontId="6" fillId="0" borderId="15" xfId="0" applyFont="1" applyFill="1" applyBorder="1" applyAlignment="1" applyProtection="1">
      <alignment horizontal="left" vertical="center" wrapText="1"/>
      <protection locked="0"/>
    </xf>
    <xf numFmtId="1" fontId="6" fillId="0" borderId="10" xfId="0" applyNumberFormat="1" applyFont="1" applyFill="1" applyBorder="1" applyAlignment="1" applyProtection="1">
      <alignment vertical="center" wrapText="1"/>
      <protection locked="0"/>
    </xf>
    <xf numFmtId="0" fontId="28" fillId="0" borderId="0" xfId="37" applyFont="1" applyFill="1" applyAlignment="1">
      <alignment horizontal="justify"/>
    </xf>
    <xf numFmtId="0" fontId="42" fillId="0" borderId="15" xfId="0" applyFont="1" applyFill="1" applyBorder="1" applyAlignment="1" applyProtection="1">
      <alignment vertical="center" wrapText="1"/>
      <protection locked="0"/>
    </xf>
    <xf numFmtId="0" fontId="30" fillId="0" borderId="10" xfId="0" applyFont="1" applyFill="1" applyBorder="1" applyAlignment="1" applyProtection="1">
      <alignment horizontal="left" vertical="center" wrapText="1"/>
      <protection locked="0"/>
    </xf>
    <xf numFmtId="0" fontId="42" fillId="0" borderId="29" xfId="0" applyFont="1" applyFill="1" applyBorder="1" applyAlignment="1" applyProtection="1">
      <alignment vertical="center" wrapText="1"/>
      <protection locked="0"/>
    </xf>
    <xf numFmtId="0" fontId="30" fillId="0" borderId="29" xfId="0" applyFont="1" applyFill="1" applyBorder="1" applyAlignment="1" applyProtection="1">
      <alignment horizontal="left" vertical="center" wrapText="1"/>
      <protection locked="0"/>
    </xf>
    <xf numFmtId="0" fontId="50" fillId="0" borderId="10" xfId="0" applyFont="1" applyFill="1" applyBorder="1" applyAlignment="1" applyProtection="1">
      <alignment horizontal="left" vertical="center" wrapText="1"/>
      <protection locked="0"/>
    </xf>
    <xf numFmtId="0" fontId="30" fillId="0" borderId="30" xfId="0" applyFont="1" applyFill="1" applyBorder="1" applyAlignment="1" applyProtection="1">
      <alignment horizontal="left" vertical="center" wrapText="1"/>
      <protection locked="0"/>
    </xf>
    <xf numFmtId="3" fontId="30" fillId="0" borderId="29" xfId="0" applyNumberFormat="1" applyFont="1" applyFill="1" applyBorder="1" applyAlignment="1" applyProtection="1">
      <alignment horizontal="left" vertical="center" wrapText="1"/>
      <protection locked="0"/>
    </xf>
    <xf numFmtId="0" fontId="2" fillId="0" borderId="46" xfId="0" applyFont="1" applyFill="1" applyBorder="1" applyAlignment="1" applyProtection="1">
      <alignment horizontal="left" vertical="center" wrapText="1"/>
      <protection locked="0"/>
    </xf>
    <xf numFmtId="1" fontId="2" fillId="0" borderId="30" xfId="0" applyNumberFormat="1" applyFont="1" applyFill="1" applyBorder="1" applyAlignment="1">
      <alignment vertical="center" wrapText="1"/>
    </xf>
    <xf numFmtId="0" fontId="0" fillId="0" borderId="0" xfId="0" applyFill="1"/>
    <xf numFmtId="0" fontId="27" fillId="0" borderId="31" xfId="30" applyFont="1" applyFill="1" applyBorder="1" applyAlignment="1">
      <alignment horizontal="left" vertical="center" indent="1"/>
    </xf>
    <xf numFmtId="1" fontId="2" fillId="0" borderId="15" xfId="0" applyNumberFormat="1" applyFont="1" applyFill="1" applyBorder="1" applyAlignment="1">
      <alignment horizontal="center" vertical="center" wrapText="1"/>
    </xf>
    <xf numFmtId="0" fontId="5" fillId="0" borderId="59" xfId="0" applyNumberFormat="1" applyFont="1" applyFill="1" applyBorder="1" applyAlignment="1">
      <alignment horizontal="right" vertical="center" wrapText="1" indent="1"/>
    </xf>
    <xf numFmtId="3" fontId="5" fillId="0" borderId="37" xfId="0" applyNumberFormat="1" applyFont="1" applyFill="1" applyBorder="1" applyAlignment="1">
      <alignment horizontal="right" vertical="center" wrapText="1" indent="1"/>
    </xf>
    <xf numFmtId="3" fontId="26" fillId="0" borderId="29" xfId="0" applyNumberFormat="1" applyFont="1" applyFill="1" applyBorder="1" applyAlignment="1">
      <alignment horizontal="right" vertical="center" wrapText="1" indent="1"/>
    </xf>
    <xf numFmtId="3" fontId="26" fillId="0" borderId="58" xfId="0" applyNumberFormat="1" applyFont="1" applyFill="1" applyBorder="1" applyAlignment="1">
      <alignment horizontal="right" vertical="center" wrapText="1" indent="1"/>
    </xf>
    <xf numFmtId="3" fontId="5" fillId="0" borderId="84"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26" fillId="0" borderId="10" xfId="0" applyNumberFormat="1" applyFont="1" applyFill="1" applyBorder="1" applyAlignment="1">
      <alignment horizontal="right" vertical="center" wrapText="1" indent="1"/>
    </xf>
    <xf numFmtId="3" fontId="26" fillId="0" borderId="50" xfId="0" applyNumberFormat="1" applyFont="1" applyFill="1" applyBorder="1" applyAlignment="1">
      <alignment horizontal="right" vertical="center" wrapText="1" indent="1"/>
    </xf>
    <xf numFmtId="3" fontId="5" fillId="0" borderId="16" xfId="0" applyNumberFormat="1" applyFont="1" applyFill="1" applyBorder="1" applyAlignment="1">
      <alignment horizontal="right" vertical="center" wrapText="1" indent="1"/>
    </xf>
    <xf numFmtId="3" fontId="5" fillId="0" borderId="55" xfId="0" applyNumberFormat="1" applyFont="1" applyFill="1" applyBorder="1" applyAlignment="1">
      <alignment horizontal="right" vertical="center" wrapText="1" indent="1"/>
    </xf>
    <xf numFmtId="3" fontId="26" fillId="0" borderId="30" xfId="0" applyNumberFormat="1" applyFont="1" applyFill="1" applyBorder="1" applyAlignment="1">
      <alignment horizontal="right" vertical="center" wrapText="1" indent="1"/>
    </xf>
    <xf numFmtId="3" fontId="5" fillId="0" borderId="30" xfId="0" applyNumberFormat="1" applyFont="1" applyFill="1" applyBorder="1" applyAlignment="1">
      <alignment horizontal="right" vertical="center" wrapText="1" indent="1"/>
    </xf>
    <xf numFmtId="3" fontId="26" fillId="0" borderId="51" xfId="0" applyNumberFormat="1" applyFont="1" applyFill="1" applyBorder="1" applyAlignment="1">
      <alignment horizontal="right" vertical="center" wrapText="1" indent="1"/>
    </xf>
    <xf numFmtId="0" fontId="4" fillId="0" borderId="21" xfId="0" applyFont="1" applyFill="1" applyBorder="1" applyAlignment="1">
      <alignment horizontal="center" vertical="center"/>
    </xf>
    <xf numFmtId="3" fontId="5" fillId="0" borderId="21" xfId="0" applyNumberFormat="1" applyFont="1" applyFill="1" applyBorder="1" applyAlignment="1">
      <alignment horizontal="right" vertical="center" indent="1"/>
    </xf>
    <xf numFmtId="3" fontId="5" fillId="0" borderId="56" xfId="0" applyNumberFormat="1" applyFont="1" applyFill="1" applyBorder="1" applyAlignment="1">
      <alignment horizontal="right" vertical="center" indent="1"/>
    </xf>
    <xf numFmtId="3" fontId="5" fillId="0" borderId="47" xfId="0" applyNumberFormat="1" applyFont="1" applyFill="1" applyBorder="1" applyAlignment="1">
      <alignment horizontal="right" vertical="center" indent="1"/>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27" fillId="0" borderId="25" xfId="36" applyFont="1" applyFill="1" applyBorder="1" applyAlignment="1">
      <alignment vertical="center"/>
    </xf>
    <xf numFmtId="0" fontId="0" fillId="0" borderId="22" xfId="0" applyFill="1" applyBorder="1" applyAlignment="1">
      <alignment vertical="center"/>
    </xf>
    <xf numFmtId="0" fontId="4" fillId="0" borderId="0" xfId="0" applyFont="1" applyFill="1" applyAlignment="1">
      <alignment horizontal="center"/>
    </xf>
    <xf numFmtId="3" fontId="4" fillId="0" borderId="13" xfId="34" applyNumberFormat="1" applyFont="1" applyFill="1" applyBorder="1" applyAlignment="1">
      <alignment horizontal="center" vertical="center" wrapText="1"/>
    </xf>
    <xf numFmtId="0" fontId="30" fillId="0" borderId="15" xfId="0" applyFont="1" applyFill="1" applyBorder="1" applyAlignment="1" applyProtection="1">
      <alignment horizontal="left" vertical="center" wrapText="1"/>
      <protection locked="0"/>
    </xf>
    <xf numFmtId="3" fontId="41" fillId="0" borderId="15" xfId="0" applyNumberFormat="1" applyFont="1" applyFill="1" applyBorder="1" applyAlignment="1">
      <alignment vertical="center"/>
    </xf>
    <xf numFmtId="0" fontId="2" fillId="0" borderId="15" xfId="0" applyNumberFormat="1" applyFont="1" applyFill="1" applyBorder="1" applyAlignment="1">
      <alignment horizontal="center" vertical="center"/>
    </xf>
    <xf numFmtId="3" fontId="41" fillId="0" borderId="59" xfId="0" applyNumberFormat="1" applyFont="1" applyFill="1" applyBorder="1" applyAlignment="1">
      <alignment horizontal="right" vertical="center" indent="1"/>
    </xf>
    <xf numFmtId="3" fontId="41" fillId="0" borderId="14" xfId="0" applyNumberFormat="1" applyFont="1" applyFill="1" applyBorder="1" applyAlignment="1">
      <alignment horizontal="right" vertical="center" indent="1"/>
    </xf>
    <xf numFmtId="3" fontId="26" fillId="0" borderId="15" xfId="0" applyNumberFormat="1" applyFont="1" applyFill="1" applyBorder="1" applyAlignment="1">
      <alignment horizontal="right" vertical="center" indent="1"/>
    </xf>
    <xf numFmtId="3" fontId="41" fillId="0" borderId="15" xfId="0" applyNumberFormat="1" applyFont="1" applyFill="1" applyBorder="1" applyAlignment="1">
      <alignment horizontal="right" vertical="center" indent="1"/>
    </xf>
    <xf numFmtId="3" fontId="5" fillId="0" borderId="85" xfId="0" applyNumberFormat="1" applyFont="1" applyFill="1" applyBorder="1" applyAlignment="1">
      <alignment horizontal="right" vertical="center" indent="1"/>
    </xf>
    <xf numFmtId="3" fontId="5" fillId="0" borderId="84" xfId="0" applyNumberFormat="1" applyFont="1" applyFill="1" applyBorder="1" applyAlignment="1">
      <alignment horizontal="right" vertical="center" indent="1"/>
    </xf>
    <xf numFmtId="0" fontId="30" fillId="0" borderId="2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42" fillId="0" borderId="23" xfId="0" applyFont="1" applyFill="1" applyBorder="1" applyAlignment="1" applyProtection="1">
      <alignment vertical="center" wrapText="1"/>
      <protection locked="0"/>
    </xf>
    <xf numFmtId="0" fontId="30" fillId="0" borderId="23" xfId="0" applyFont="1" applyFill="1" applyBorder="1" applyAlignment="1" applyProtection="1">
      <alignment horizontal="left" vertical="center" wrapText="1"/>
      <protection locked="0"/>
    </xf>
    <xf numFmtId="3" fontId="41" fillId="0" borderId="23" xfId="0" applyNumberFormat="1" applyFont="1" applyFill="1" applyBorder="1" applyAlignment="1">
      <alignment vertical="center"/>
    </xf>
    <xf numFmtId="0" fontId="2" fillId="0" borderId="23" xfId="0" applyNumberFormat="1" applyFont="1" applyFill="1" applyBorder="1" applyAlignment="1">
      <alignment horizontal="center" vertical="center"/>
    </xf>
    <xf numFmtId="3" fontId="41" fillId="0" borderId="75" xfId="0" applyNumberFormat="1" applyFont="1" applyFill="1" applyBorder="1" applyAlignment="1">
      <alignment horizontal="right" vertical="center" indent="1"/>
    </xf>
    <xf numFmtId="3" fontId="41" fillId="0" borderId="22" xfId="0" applyNumberFormat="1" applyFont="1" applyFill="1" applyBorder="1" applyAlignment="1">
      <alignment horizontal="right" vertical="center" indent="1"/>
    </xf>
    <xf numFmtId="3" fontId="26" fillId="0" borderId="23" xfId="0" applyNumberFormat="1" applyFont="1" applyFill="1" applyBorder="1" applyAlignment="1">
      <alignment horizontal="right" vertical="center" indent="1"/>
    </xf>
    <xf numFmtId="3" fontId="41" fillId="0" borderId="23" xfId="0" applyNumberFormat="1" applyFont="1" applyFill="1" applyBorder="1" applyAlignment="1">
      <alignment horizontal="right" vertical="center" indent="1"/>
    </xf>
    <xf numFmtId="3" fontId="5" fillId="0" borderId="86" xfId="0" applyNumberFormat="1" applyFont="1" applyFill="1" applyBorder="1" applyAlignment="1">
      <alignment horizontal="right" vertical="center" indent="1"/>
    </xf>
    <xf numFmtId="0" fontId="30" fillId="0" borderId="42"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2" fillId="0" borderId="28" xfId="0" applyFont="1" applyFill="1" applyBorder="1" applyAlignment="1">
      <alignment horizontal="center" vertical="center"/>
    </xf>
    <xf numFmtId="0" fontId="42" fillId="0" borderId="28" xfId="0" applyFont="1" applyFill="1" applyBorder="1" applyAlignment="1" applyProtection="1">
      <alignment vertical="center" wrapText="1"/>
      <protection locked="0"/>
    </xf>
    <xf numFmtId="0" fontId="30" fillId="0" borderId="28" xfId="0" applyFont="1" applyFill="1" applyBorder="1" applyAlignment="1" applyProtection="1">
      <alignment horizontal="left" vertical="center" wrapText="1"/>
      <protection locked="0"/>
    </xf>
    <xf numFmtId="3" fontId="41" fillId="0" borderId="28" xfId="0" applyNumberFormat="1" applyFont="1" applyFill="1" applyBorder="1" applyAlignment="1">
      <alignment vertical="center"/>
    </xf>
    <xf numFmtId="0" fontId="2" fillId="0" borderId="28" xfId="0" applyNumberFormat="1" applyFont="1" applyFill="1" applyBorder="1" applyAlignment="1">
      <alignment horizontal="center" vertical="center"/>
    </xf>
    <xf numFmtId="3" fontId="41" fillId="0" borderId="49" xfId="0" applyNumberFormat="1" applyFont="1" applyFill="1" applyBorder="1" applyAlignment="1">
      <alignment horizontal="right" vertical="center" indent="1"/>
    </xf>
    <xf numFmtId="3" fontId="41" fillId="0" borderId="42" xfId="0" applyNumberFormat="1" applyFont="1" applyFill="1" applyBorder="1" applyAlignment="1">
      <alignment horizontal="right" vertical="center" indent="1"/>
    </xf>
    <xf numFmtId="3" fontId="26" fillId="0" borderId="28" xfId="0" applyNumberFormat="1" applyFont="1" applyFill="1" applyBorder="1" applyAlignment="1">
      <alignment horizontal="right" vertical="center" indent="1"/>
    </xf>
    <xf numFmtId="3" fontId="41" fillId="0" borderId="28" xfId="0" applyNumberFormat="1" applyFont="1" applyFill="1" applyBorder="1" applyAlignment="1">
      <alignment horizontal="right" vertical="center" indent="1"/>
    </xf>
    <xf numFmtId="3" fontId="5" fillId="0" borderId="81" xfId="0" applyNumberFormat="1" applyFont="1" applyFill="1" applyBorder="1" applyAlignment="1">
      <alignment horizontal="right" vertical="center" indent="1"/>
    </xf>
    <xf numFmtId="3" fontId="5" fillId="0" borderId="83" xfId="0" applyNumberFormat="1" applyFont="1" applyFill="1" applyBorder="1" applyAlignment="1">
      <alignment horizontal="right" vertical="center" indent="1"/>
    </xf>
    <xf numFmtId="0" fontId="36" fillId="0" borderId="21" xfId="0" applyFont="1" applyFill="1" applyBorder="1" applyAlignment="1">
      <alignment horizontal="center" vertical="center" wrapText="1"/>
    </xf>
    <xf numFmtId="0" fontId="37" fillId="0" borderId="21" xfId="0" applyFont="1" applyFill="1" applyBorder="1" applyAlignment="1">
      <alignment horizontal="center" vertical="center" wrapText="1"/>
    </xf>
    <xf numFmtId="3" fontId="42" fillId="0" borderId="56" xfId="0" applyNumberFormat="1" applyFont="1" applyFill="1" applyBorder="1" applyAlignment="1">
      <alignment horizontal="right" vertical="center" indent="1"/>
    </xf>
    <xf numFmtId="3" fontId="42" fillId="0" borderId="31" xfId="0" applyNumberFormat="1" applyFont="1" applyFill="1" applyBorder="1" applyAlignment="1">
      <alignment horizontal="right" vertical="center" indent="1"/>
    </xf>
    <xf numFmtId="3" fontId="42" fillId="0" borderId="47" xfId="0" applyNumberFormat="1" applyFont="1" applyFill="1" applyBorder="1" applyAlignment="1">
      <alignment horizontal="right" vertical="center" indent="1"/>
    </xf>
    <xf numFmtId="3" fontId="42" fillId="0" borderId="18" xfId="0" applyNumberFormat="1" applyFont="1" applyFill="1" applyBorder="1" applyAlignment="1">
      <alignment horizontal="right" vertical="center" indent="1"/>
    </xf>
    <xf numFmtId="3" fontId="42" fillId="0" borderId="17" xfId="0" applyNumberFormat="1" applyFont="1" applyFill="1" applyBorder="1" applyAlignment="1">
      <alignment horizontal="right" vertical="center" indent="1"/>
    </xf>
    <xf numFmtId="0" fontId="30" fillId="0" borderId="0" xfId="0" applyFont="1" applyFill="1" applyBorder="1" applyAlignment="1">
      <alignment wrapText="1"/>
    </xf>
    <xf numFmtId="3" fontId="30" fillId="0" borderId="0" xfId="0" applyNumberFormat="1" applyFont="1" applyFill="1" applyBorder="1" applyAlignment="1">
      <alignment horizontal="right" vertical="center"/>
    </xf>
    <xf numFmtId="0" fontId="30" fillId="0" borderId="0" xfId="0" applyFont="1" applyFill="1"/>
    <xf numFmtId="0" fontId="2" fillId="0" borderId="29" xfId="0" applyNumberFormat="1" applyFont="1" applyFill="1" applyBorder="1" applyAlignment="1">
      <alignment horizontal="center" vertical="center"/>
    </xf>
    <xf numFmtId="3" fontId="41" fillId="0" borderId="46" xfId="0" applyNumberFormat="1" applyFont="1" applyFill="1" applyBorder="1" applyAlignment="1">
      <alignment horizontal="right" vertical="center" indent="1"/>
    </xf>
    <xf numFmtId="3" fontId="41" fillId="0" borderId="37" xfId="0" applyNumberFormat="1" applyFont="1" applyFill="1" applyBorder="1" applyAlignment="1">
      <alignment horizontal="right" vertical="center" indent="1"/>
    </xf>
    <xf numFmtId="3" fontId="26" fillId="0" borderId="29" xfId="0" applyNumberFormat="1" applyFont="1" applyFill="1" applyBorder="1" applyAlignment="1">
      <alignment horizontal="right" vertical="center" indent="1"/>
    </xf>
    <xf numFmtId="3" fontId="41" fillId="0" borderId="29" xfId="0" applyNumberFormat="1" applyFont="1" applyFill="1" applyBorder="1" applyAlignment="1">
      <alignment horizontal="right" vertical="center" indent="1"/>
    </xf>
    <xf numFmtId="3" fontId="26" fillId="0" borderId="58" xfId="0" applyNumberFormat="1" applyFont="1" applyFill="1" applyBorder="1" applyAlignment="1">
      <alignment horizontal="right" vertical="center" indent="1"/>
    </xf>
    <xf numFmtId="3" fontId="5" fillId="0" borderId="68" xfId="0" applyNumberFormat="1" applyFont="1" applyFill="1" applyBorder="1" applyAlignment="1">
      <alignment horizontal="right" vertical="center" indent="1"/>
    </xf>
    <xf numFmtId="3" fontId="41" fillId="0" borderId="11" xfId="0" applyNumberFormat="1" applyFont="1" applyFill="1" applyBorder="1" applyAlignment="1">
      <alignment horizontal="right" vertical="center" indent="1"/>
    </xf>
    <xf numFmtId="3" fontId="26" fillId="0" borderId="10" xfId="0" applyNumberFormat="1" applyFont="1" applyFill="1" applyBorder="1" applyAlignment="1">
      <alignment horizontal="right" vertical="center" indent="1"/>
    </xf>
    <xf numFmtId="3" fontId="41" fillId="0" borderId="10" xfId="0" applyNumberFormat="1" applyFont="1" applyFill="1" applyBorder="1" applyAlignment="1">
      <alignment horizontal="right" vertical="center" indent="1"/>
    </xf>
    <xf numFmtId="3" fontId="26" fillId="0" borderId="50" xfId="0" applyNumberFormat="1" applyFont="1" applyFill="1" applyBorder="1" applyAlignment="1">
      <alignment horizontal="right" vertical="center" indent="1"/>
    </xf>
    <xf numFmtId="3" fontId="5" fillId="0" borderId="16" xfId="0" applyNumberFormat="1" applyFont="1" applyFill="1" applyBorder="1" applyAlignment="1">
      <alignment horizontal="right" vertical="center" indent="1"/>
    </xf>
    <xf numFmtId="3" fontId="52" fillId="0" borderId="10" xfId="0" applyNumberFormat="1" applyFont="1" applyFill="1" applyBorder="1" applyAlignment="1">
      <alignment vertical="center"/>
    </xf>
    <xf numFmtId="3" fontId="52" fillId="0" borderId="50" xfId="0" applyNumberFormat="1" applyFont="1" applyFill="1" applyBorder="1" applyAlignment="1">
      <alignment vertical="center"/>
    </xf>
    <xf numFmtId="0" fontId="2" fillId="0" borderId="30" xfId="0" applyNumberFormat="1" applyFont="1" applyFill="1" applyBorder="1" applyAlignment="1">
      <alignment horizontal="center" vertical="center"/>
    </xf>
    <xf numFmtId="3" fontId="41" fillId="0" borderId="36" xfId="0" applyNumberFormat="1" applyFont="1" applyFill="1" applyBorder="1" applyAlignment="1">
      <alignment horizontal="right" vertical="center" indent="1"/>
    </xf>
    <xf numFmtId="3" fontId="26" fillId="0" borderId="81" xfId="0" applyNumberFormat="1" applyFont="1" applyFill="1" applyBorder="1" applyAlignment="1">
      <alignment horizontal="right" vertical="center" indent="1"/>
    </xf>
    <xf numFmtId="3" fontId="5" fillId="0" borderId="70" xfId="0" applyNumberFormat="1" applyFont="1" applyFill="1" applyBorder="1" applyAlignment="1">
      <alignment horizontal="right" vertical="center" indent="1"/>
    </xf>
    <xf numFmtId="0" fontId="28" fillId="0" borderId="23" xfId="36" applyFont="1" applyFill="1" applyBorder="1" applyAlignment="1">
      <alignment horizontal="left" vertical="center" indent="1"/>
    </xf>
    <xf numFmtId="0" fontId="0" fillId="0" borderId="0" xfId="0" applyFill="1"/>
    <xf numFmtId="0" fontId="4" fillId="0" borderId="19" xfId="34" applyFont="1" applyFill="1" applyBorder="1" applyAlignment="1">
      <alignment horizontal="center" vertical="center" wrapText="1"/>
    </xf>
    <xf numFmtId="3" fontId="2" fillId="0" borderId="0" xfId="0" applyNumberFormat="1" applyFont="1" applyFill="1" applyBorder="1" applyAlignment="1">
      <alignment horizontal="right" indent="1"/>
    </xf>
    <xf numFmtId="3" fontId="29" fillId="0" borderId="37" xfId="0" applyNumberFormat="1" applyFont="1" applyFill="1" applyBorder="1" applyAlignment="1">
      <alignment horizontal="right" vertical="center" wrapText="1" indent="1"/>
    </xf>
    <xf numFmtId="3" fontId="29" fillId="0" borderId="55" xfId="0" applyNumberFormat="1" applyFont="1" applyFill="1" applyBorder="1" applyAlignment="1">
      <alignment horizontal="right" vertical="center" wrapText="1" indent="1"/>
    </xf>
    <xf numFmtId="3" fontId="29" fillId="0" borderId="30" xfId="0" applyNumberFormat="1" applyFont="1" applyFill="1" applyBorder="1" applyAlignment="1">
      <alignment horizontal="right" vertical="center" wrapText="1" indent="1"/>
    </xf>
    <xf numFmtId="0" fontId="5" fillId="0" borderId="0" xfId="0" applyFont="1" applyFill="1"/>
    <xf numFmtId="3" fontId="29" fillId="0" borderId="68" xfId="0" applyNumberFormat="1" applyFont="1" applyFill="1" applyBorder="1" applyAlignment="1">
      <alignment horizontal="right" vertical="center" indent="1"/>
    </xf>
    <xf numFmtId="3" fontId="5" fillId="0" borderId="15" xfId="0" applyNumberFormat="1" applyFont="1" applyFill="1" applyBorder="1" applyAlignment="1">
      <alignment horizontal="right" vertical="center" indent="1"/>
    </xf>
    <xf numFmtId="0" fontId="0" fillId="0" borderId="0" xfId="0" applyFill="1"/>
    <xf numFmtId="3" fontId="30" fillId="0" borderId="15" xfId="0" applyNumberFormat="1" applyFont="1" applyFill="1" applyBorder="1" applyAlignment="1">
      <alignment horizontal="center" vertical="center" wrapText="1"/>
    </xf>
    <xf numFmtId="3" fontId="30" fillId="0" borderId="29" xfId="0" applyNumberFormat="1" applyFont="1" applyFill="1" applyBorder="1" applyAlignment="1">
      <alignment horizontal="center" vertical="center" wrapText="1"/>
    </xf>
    <xf numFmtId="3" fontId="28" fillId="0" borderId="39" xfId="37" applyNumberFormat="1" applyFont="1" applyFill="1" applyBorder="1" applyAlignment="1">
      <alignment horizontal="right" vertical="center" indent="1"/>
    </xf>
    <xf numFmtId="0" fontId="5" fillId="0" borderId="66" xfId="0" applyFont="1" applyFill="1" applyBorder="1" applyAlignment="1" applyProtection="1">
      <alignment horizontal="left" vertical="center" wrapText="1"/>
      <protection locked="0"/>
    </xf>
    <xf numFmtId="0" fontId="2" fillId="0" borderId="66" xfId="0" applyFont="1" applyFill="1" applyBorder="1" applyAlignment="1" applyProtection="1">
      <alignment horizontal="left" vertical="center" wrapText="1"/>
      <protection locked="0"/>
    </xf>
    <xf numFmtId="0" fontId="31" fillId="0" borderId="66" xfId="0" applyFont="1" applyFill="1" applyBorder="1" applyAlignment="1">
      <alignment horizontal="center" vertical="center" wrapText="1"/>
    </xf>
    <xf numFmtId="3" fontId="5" fillId="0" borderId="66" xfId="0" applyNumberFormat="1" applyFont="1" applyFill="1" applyBorder="1" applyAlignment="1">
      <alignment horizontal="right" vertical="center" wrapText="1" indent="1"/>
    </xf>
    <xf numFmtId="3" fontId="2" fillId="0" borderId="66" xfId="0" applyNumberFormat="1" applyFont="1" applyFill="1" applyBorder="1" applyAlignment="1">
      <alignment horizontal="center" vertical="center" wrapText="1"/>
    </xf>
    <xf numFmtId="3" fontId="5" fillId="0" borderId="79" xfId="0" applyNumberFormat="1" applyFont="1" applyFill="1" applyBorder="1" applyAlignment="1">
      <alignment horizontal="right" vertical="center" wrapText="1" indent="1"/>
    </xf>
    <xf numFmtId="3" fontId="26" fillId="0" borderId="69" xfId="0" applyNumberFormat="1" applyFont="1" applyFill="1" applyBorder="1" applyAlignment="1">
      <alignment horizontal="right" vertical="center" wrapText="1" indent="1"/>
    </xf>
    <xf numFmtId="3" fontId="5" fillId="0" borderId="25" xfId="0" applyNumberFormat="1" applyFont="1" applyFill="1" applyBorder="1" applyAlignment="1">
      <alignment horizontal="right" vertical="center" wrapText="1" indent="1"/>
    </xf>
    <xf numFmtId="3" fontId="26" fillId="0" borderId="72" xfId="0" applyNumberFormat="1" applyFont="1" applyFill="1" applyBorder="1" applyAlignment="1">
      <alignment horizontal="right" vertical="center" wrapText="1" indent="1"/>
    </xf>
    <xf numFmtId="3" fontId="5" fillId="0" borderId="64" xfId="0" applyNumberFormat="1" applyFont="1" applyFill="1" applyBorder="1" applyAlignment="1">
      <alignment horizontal="right" vertical="center" indent="1"/>
    </xf>
    <xf numFmtId="3" fontId="0" fillId="0" borderId="0" xfId="0" applyNumberFormat="1" applyFill="1" applyBorder="1" applyAlignment="1">
      <alignment vertical="center"/>
    </xf>
    <xf numFmtId="3" fontId="41" fillId="0" borderId="0" xfId="0" applyNumberFormat="1" applyFont="1" applyFill="1" applyAlignment="1">
      <alignment horizontal="right" vertical="center" indent="1"/>
    </xf>
    <xf numFmtId="3" fontId="27" fillId="25" borderId="13" xfId="37" applyNumberFormat="1" applyFont="1" applyFill="1" applyBorder="1" applyAlignment="1">
      <alignment horizontal="right" vertical="center" indent="1"/>
    </xf>
    <xf numFmtId="3" fontId="27" fillId="25" borderId="47" xfId="37" applyNumberFormat="1" applyFont="1" applyFill="1" applyBorder="1" applyAlignment="1">
      <alignment horizontal="right" vertical="center" indent="1"/>
    </xf>
    <xf numFmtId="0" fontId="32" fillId="25" borderId="31" xfId="36" applyFont="1" applyFill="1" applyBorder="1" applyAlignment="1">
      <alignment horizontal="left" vertical="center" indent="1"/>
    </xf>
    <xf numFmtId="0" fontId="2" fillId="25" borderId="12" xfId="37" applyFill="1" applyBorder="1"/>
    <xf numFmtId="3" fontId="26" fillId="0" borderId="19" xfId="0" applyNumberFormat="1" applyFont="1" applyFill="1" applyBorder="1" applyAlignment="1">
      <alignment horizontal="right" vertical="center" indent="1"/>
    </xf>
    <xf numFmtId="3" fontId="26" fillId="0" borderId="40" xfId="0" applyNumberFormat="1" applyFont="1" applyFill="1" applyBorder="1" applyAlignment="1">
      <alignment horizontal="right" vertical="center" indent="1"/>
    </xf>
    <xf numFmtId="3" fontId="41" fillId="0" borderId="52" xfId="0" applyNumberFormat="1" applyFont="1" applyFill="1" applyBorder="1" applyAlignment="1">
      <alignment horizontal="right" vertical="center" indent="1"/>
    </xf>
    <xf numFmtId="0" fontId="0" fillId="0" borderId="0" xfId="0" applyFill="1"/>
    <xf numFmtId="0" fontId="2" fillId="26" borderId="10" xfId="0" applyFont="1" applyFill="1" applyBorder="1" applyAlignment="1">
      <alignment horizontal="center" vertical="center"/>
    </xf>
    <xf numFmtId="49" fontId="2" fillId="26" borderId="10" xfId="0" applyNumberFormat="1" applyFont="1" applyFill="1" applyBorder="1" applyAlignment="1">
      <alignment horizontal="center" vertical="center" wrapText="1"/>
    </xf>
    <xf numFmtId="0" fontId="2" fillId="26" borderId="10" xfId="0" applyFont="1" applyFill="1" applyBorder="1" applyAlignment="1">
      <alignment horizontal="center" vertical="center" wrapText="1"/>
    </xf>
    <xf numFmtId="0" fontId="53" fillId="0" borderId="10" xfId="0" applyFont="1" applyBorder="1" applyAlignment="1">
      <alignment horizontal="left" vertical="center" wrapText="1"/>
    </xf>
    <xf numFmtId="0" fontId="54" fillId="0" borderId="10" xfId="0" applyFont="1" applyBorder="1" applyAlignment="1">
      <alignment horizontal="left" vertical="center" wrapText="1"/>
    </xf>
    <xf numFmtId="0" fontId="55" fillId="0" borderId="1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30" xfId="0" applyFont="1" applyBorder="1" applyAlignment="1">
      <alignment horizontal="center" vertical="center"/>
    </xf>
    <xf numFmtId="0" fontId="1" fillId="26" borderId="10" xfId="0" applyFont="1" applyFill="1" applyBorder="1" applyAlignment="1">
      <alignment horizontal="center" vertical="center" wrapText="1"/>
    </xf>
    <xf numFmtId="0" fontId="2" fillId="26" borderId="10" xfId="0" applyFont="1" applyFill="1" applyBorder="1" applyAlignment="1">
      <alignment horizontal="left" vertical="center"/>
    </xf>
    <xf numFmtId="0" fontId="5" fillId="26" borderId="38" xfId="38" applyFont="1" applyFill="1" applyBorder="1" applyAlignment="1">
      <alignment horizontal="center" vertical="center"/>
    </xf>
    <xf numFmtId="0" fontId="5" fillId="26" borderId="46" xfId="38" applyFont="1" applyFill="1" applyBorder="1" applyAlignment="1">
      <alignment horizontal="center" vertical="center"/>
    </xf>
    <xf numFmtId="0" fontId="5" fillId="26" borderId="52" xfId="38" applyFont="1" applyFill="1" applyBorder="1" applyAlignment="1">
      <alignment horizontal="center" vertical="center"/>
    </xf>
    <xf numFmtId="0" fontId="5" fillId="26" borderId="43" xfId="38" applyFont="1" applyFill="1" applyBorder="1" applyAlignment="1">
      <alignment horizontal="center" vertical="center"/>
    </xf>
    <xf numFmtId="0" fontId="0" fillId="0" borderId="0" xfId="0" applyFill="1"/>
    <xf numFmtId="0" fontId="53" fillId="0" borderId="29" xfId="0" applyFont="1" applyBorder="1" applyAlignment="1">
      <alignment horizontal="left" vertical="center" wrapText="1"/>
    </xf>
    <xf numFmtId="0" fontId="55" fillId="0" borderId="29" xfId="0" applyFont="1" applyFill="1" applyBorder="1" applyAlignment="1">
      <alignment horizontal="center" vertical="center"/>
    </xf>
    <xf numFmtId="3" fontId="41" fillId="0" borderId="38" xfId="0" applyNumberFormat="1" applyFont="1" applyFill="1" applyBorder="1" applyAlignment="1">
      <alignment horizontal="right" vertical="center" indent="1"/>
    </xf>
    <xf numFmtId="3" fontId="41" fillId="0" borderId="87" xfId="0" applyNumberFormat="1" applyFont="1" applyFill="1" applyBorder="1" applyAlignment="1">
      <alignment horizontal="right" vertical="center" indent="1"/>
    </xf>
    <xf numFmtId="3" fontId="5" fillId="0" borderId="30" xfId="0" applyNumberFormat="1" applyFont="1" applyFill="1" applyBorder="1" applyAlignment="1">
      <alignment horizontal="right" vertical="center" indent="1"/>
    </xf>
    <xf numFmtId="3" fontId="26" fillId="26" borderId="35" xfId="39" applyNumberFormat="1" applyFont="1" applyFill="1" applyBorder="1" applyAlignment="1">
      <alignment horizontal="right" vertical="center" indent="1"/>
    </xf>
    <xf numFmtId="0" fontId="2" fillId="26" borderId="29" xfId="0" applyFont="1" applyFill="1" applyBorder="1" applyAlignment="1">
      <alignment horizontal="center" vertical="center"/>
    </xf>
    <xf numFmtId="49" fontId="2" fillId="0" borderId="29" xfId="0" applyNumberFormat="1" applyFont="1" applyFill="1" applyBorder="1" applyAlignment="1">
      <alignment horizontal="center" vertical="center" wrapText="1"/>
    </xf>
    <xf numFmtId="0" fontId="2" fillId="0" borderId="10" xfId="0" applyFont="1" applyFill="1" applyBorder="1" applyAlignment="1">
      <alignment vertical="center"/>
    </xf>
    <xf numFmtId="0" fontId="4" fillId="0" borderId="10" xfId="39" applyFont="1" applyFill="1" applyBorder="1" applyAlignment="1">
      <alignment horizontal="center" vertical="center" wrapText="1"/>
    </xf>
    <xf numFmtId="0" fontId="4" fillId="0" borderId="30" xfId="39" applyFont="1" applyFill="1" applyBorder="1" applyAlignment="1">
      <alignment horizontal="center" vertical="center" wrapText="1"/>
    </xf>
    <xf numFmtId="0" fontId="0" fillId="0" borderId="0" xfId="0" applyFill="1"/>
    <xf numFmtId="0" fontId="0" fillId="0" borderId="0" xfId="0" applyFill="1"/>
    <xf numFmtId="0" fontId="0" fillId="0" borderId="0" xfId="0" applyFill="1"/>
    <xf numFmtId="0" fontId="55"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30" xfId="0" applyFont="1" applyBorder="1" applyAlignment="1">
      <alignment horizontal="left" vertical="center" wrapText="1"/>
    </xf>
    <xf numFmtId="0" fontId="55" fillId="0" borderId="29" xfId="0" applyFont="1" applyBorder="1" applyAlignment="1">
      <alignment horizontal="left" vertical="center" wrapText="1"/>
    </xf>
    <xf numFmtId="49" fontId="2" fillId="0" borderId="43" xfId="39" applyNumberFormat="1" applyFont="1" applyFill="1" applyBorder="1" applyAlignment="1">
      <alignment horizontal="center" vertical="center" wrapText="1"/>
    </xf>
    <xf numFmtId="0" fontId="53" fillId="0" borderId="15" xfId="0" applyFont="1" applyBorder="1" applyAlignment="1">
      <alignment vertical="center" wrapText="1"/>
    </xf>
    <xf numFmtId="0" fontId="55" fillId="0" borderId="15" xfId="0" applyFont="1" applyBorder="1" applyAlignment="1">
      <alignment horizontal="center" vertical="center"/>
    </xf>
    <xf numFmtId="0" fontId="55" fillId="0" borderId="15" xfId="0" applyFont="1" applyFill="1" applyBorder="1" applyAlignment="1">
      <alignment horizontal="center" vertical="center"/>
    </xf>
    <xf numFmtId="3" fontId="26" fillId="0" borderId="39" xfId="0" applyNumberFormat="1" applyFont="1" applyFill="1" applyBorder="1" applyAlignment="1">
      <alignment horizontal="right" vertical="center" indent="1"/>
    </xf>
    <xf numFmtId="3" fontId="41" fillId="0" borderId="27" xfId="0" applyNumberFormat="1" applyFont="1" applyFill="1" applyBorder="1" applyAlignment="1">
      <alignment horizontal="right" vertical="center" indent="1"/>
    </xf>
    <xf numFmtId="3" fontId="7" fillId="0" borderId="13" xfId="34" applyNumberFormat="1" applyFont="1" applyFill="1" applyBorder="1" applyAlignment="1">
      <alignment horizontal="center" vertical="center" wrapText="1"/>
    </xf>
    <xf numFmtId="0" fontId="0" fillId="0" borderId="0" xfId="0" applyFill="1"/>
    <xf numFmtId="3" fontId="26" fillId="0" borderId="53" xfId="0" applyNumberFormat="1" applyFont="1" applyFill="1" applyBorder="1" applyAlignment="1">
      <alignment horizontal="right" vertical="center" indent="1"/>
    </xf>
    <xf numFmtId="0" fontId="7" fillId="26" borderId="10" xfId="32" applyFont="1" applyFill="1" applyBorder="1" applyAlignment="1">
      <alignment horizontal="center" vertical="center" wrapText="1"/>
    </xf>
    <xf numFmtId="0" fontId="2" fillId="0" borderId="38" xfId="0" applyFont="1" applyFill="1" applyBorder="1" applyAlignment="1">
      <alignment horizontal="center" vertical="center"/>
    </xf>
    <xf numFmtId="3" fontId="26" fillId="0" borderId="65" xfId="0" applyNumberFormat="1" applyFont="1" applyFill="1" applyBorder="1" applyAlignment="1">
      <alignment horizontal="right" vertical="center" wrapText="1" indent="1"/>
    </xf>
    <xf numFmtId="3" fontId="27" fillId="0" borderId="53" xfId="0" applyNumberFormat="1" applyFont="1" applyFill="1" applyBorder="1" applyAlignment="1">
      <alignment horizontal="right" vertical="center" indent="1"/>
    </xf>
    <xf numFmtId="3" fontId="26" fillId="0" borderId="35" xfId="0" applyNumberFormat="1" applyFont="1" applyFill="1" applyBorder="1" applyAlignment="1">
      <alignment horizontal="right" vertical="center" wrapText="1" indent="1"/>
    </xf>
    <xf numFmtId="3" fontId="26" fillId="0" borderId="33" xfId="0" applyNumberFormat="1" applyFont="1" applyFill="1" applyBorder="1" applyAlignment="1">
      <alignment horizontal="right" vertical="center" wrapText="1" indent="1"/>
    </xf>
    <xf numFmtId="3" fontId="26" fillId="26" borderId="45" xfId="39" applyNumberFormat="1" applyFont="1" applyFill="1" applyBorder="1" applyAlignment="1">
      <alignment horizontal="right" vertical="center" indent="1"/>
    </xf>
    <xf numFmtId="3" fontId="26" fillId="26" borderId="41" xfId="39" applyNumberFormat="1" applyFont="1" applyFill="1" applyBorder="1" applyAlignment="1">
      <alignment horizontal="right" vertical="center" indent="1"/>
    </xf>
    <xf numFmtId="3" fontId="26" fillId="26" borderId="67" xfId="39" applyNumberFormat="1" applyFont="1" applyFill="1" applyBorder="1" applyAlignment="1">
      <alignment horizontal="right" vertical="center" indent="1"/>
    </xf>
    <xf numFmtId="3" fontId="26" fillId="26" borderId="68" xfId="39" applyNumberFormat="1" applyFont="1" applyFill="1" applyBorder="1" applyAlignment="1">
      <alignment horizontal="right" vertical="center" indent="1"/>
    </xf>
    <xf numFmtId="3" fontId="26" fillId="26" borderId="16" xfId="39" applyNumberFormat="1" applyFont="1" applyFill="1" applyBorder="1" applyAlignment="1">
      <alignment horizontal="right" vertical="center" indent="1"/>
    </xf>
    <xf numFmtId="0" fontId="2" fillId="0" borderId="10" xfId="38" applyFont="1" applyFill="1" applyBorder="1" applyAlignment="1">
      <alignment horizontal="center" vertical="center"/>
    </xf>
    <xf numFmtId="0" fontId="1" fillId="26" borderId="10" xfId="0" applyFont="1" applyFill="1" applyBorder="1" applyAlignment="1">
      <alignment horizontal="left" vertical="center" wrapText="1"/>
    </xf>
    <xf numFmtId="0" fontId="4" fillId="26" borderId="10" xfId="0" applyFont="1" applyFill="1" applyBorder="1" applyAlignment="1">
      <alignment horizontal="left" vertical="center" wrapText="1"/>
    </xf>
    <xf numFmtId="0" fontId="2" fillId="26" borderId="10" xfId="0" applyFont="1" applyFill="1" applyBorder="1" applyAlignment="1">
      <alignment horizontal="left" vertical="center" wrapText="1"/>
    </xf>
    <xf numFmtId="0" fontId="2" fillId="26" borderId="10" xfId="38" applyFont="1" applyFill="1" applyBorder="1" applyAlignment="1">
      <alignment horizontal="center" vertical="center" wrapText="1"/>
    </xf>
    <xf numFmtId="0" fontId="2" fillId="26" borderId="10" xfId="0" applyFont="1" applyFill="1" applyBorder="1" applyAlignment="1" applyProtection="1">
      <alignment horizontal="left" vertical="center" wrapText="1"/>
      <protection locked="0"/>
    </xf>
    <xf numFmtId="0" fontId="2" fillId="0" borderId="29" xfId="38" applyFont="1" applyFill="1" applyBorder="1" applyAlignment="1">
      <alignment horizontal="center" vertical="center"/>
    </xf>
    <xf numFmtId="0" fontId="1" fillId="26" borderId="29" xfId="0" applyFont="1" applyFill="1" applyBorder="1" applyAlignment="1">
      <alignment horizontal="left" vertical="center" wrapText="1"/>
    </xf>
    <xf numFmtId="0" fontId="2" fillId="0" borderId="30" xfId="38" applyFont="1" applyFill="1" applyBorder="1" applyAlignment="1">
      <alignment horizontal="center" vertical="center"/>
    </xf>
    <xf numFmtId="0" fontId="5" fillId="0" borderId="37" xfId="38" applyFont="1" applyFill="1" applyBorder="1" applyAlignment="1">
      <alignment horizontal="center" vertical="center"/>
    </xf>
    <xf numFmtId="0" fontId="5" fillId="0" borderId="11" xfId="38" applyFont="1" applyFill="1" applyBorder="1" applyAlignment="1">
      <alignment horizontal="center" vertical="center"/>
    </xf>
    <xf numFmtId="0" fontId="4" fillId="26" borderId="29" xfId="0" applyFont="1" applyFill="1" applyBorder="1" applyAlignment="1">
      <alignment horizontal="left" vertical="center" wrapText="1"/>
    </xf>
    <xf numFmtId="0" fontId="4" fillId="26" borderId="30" xfId="0" applyFont="1" applyFill="1" applyBorder="1" applyAlignment="1">
      <alignment horizontal="left" vertical="center" wrapText="1"/>
    </xf>
    <xf numFmtId="0" fontId="2" fillId="26" borderId="29" xfId="0" applyFont="1" applyFill="1" applyBorder="1" applyAlignment="1">
      <alignment horizontal="left" vertical="center" wrapText="1"/>
    </xf>
    <xf numFmtId="0" fontId="2" fillId="26" borderId="30" xfId="0" applyFont="1" applyFill="1" applyBorder="1" applyAlignment="1">
      <alignment horizontal="left" vertical="center" wrapText="1"/>
    </xf>
    <xf numFmtId="0" fontId="2" fillId="26" borderId="30" xfId="0" applyFont="1" applyFill="1" applyBorder="1" applyAlignment="1">
      <alignment horizontal="center" vertical="center"/>
    </xf>
    <xf numFmtId="0" fontId="2" fillId="26" borderId="10" xfId="38" applyFont="1" applyFill="1" applyBorder="1" applyAlignment="1">
      <alignment horizontal="center" vertical="center"/>
    </xf>
    <xf numFmtId="0" fontId="2" fillId="26" borderId="10" xfId="56" applyFont="1" applyFill="1" applyBorder="1" applyAlignment="1">
      <alignment horizontal="left" vertical="center" wrapText="1"/>
    </xf>
    <xf numFmtId="0" fontId="2" fillId="26" borderId="29" xfId="38" applyFont="1" applyFill="1" applyBorder="1" applyAlignment="1">
      <alignment horizontal="center" vertical="center"/>
    </xf>
    <xf numFmtId="0" fontId="6" fillId="26" borderId="11" xfId="38" applyFont="1" applyFill="1" applyBorder="1" applyAlignment="1">
      <alignment horizontal="center" vertical="center"/>
    </xf>
    <xf numFmtId="0" fontId="2" fillId="26" borderId="30" xfId="38" applyFont="1" applyFill="1" applyBorder="1" applyAlignment="1">
      <alignment horizontal="center" vertical="center"/>
    </xf>
    <xf numFmtId="0" fontId="2" fillId="0" borderId="11" xfId="38" applyFont="1" applyFill="1" applyBorder="1" applyAlignment="1">
      <alignment horizontal="center" vertical="center"/>
    </xf>
    <xf numFmtId="0" fontId="4" fillId="0" borderId="10" xfId="30" applyFont="1" applyFill="1" applyBorder="1" applyAlignment="1">
      <alignment horizontal="left" vertical="center" indent="1"/>
    </xf>
    <xf numFmtId="49" fontId="4" fillId="26" borderId="10" xfId="0" applyNumberFormat="1" applyFont="1" applyFill="1" applyBorder="1" applyAlignment="1">
      <alignment horizontal="left" vertical="center" wrapText="1"/>
    </xf>
    <xf numFmtId="0" fontId="2" fillId="0" borderId="10" xfId="30" applyFont="1" applyFill="1" applyBorder="1" applyAlignment="1">
      <alignment horizontal="center" vertical="center"/>
    </xf>
    <xf numFmtId="0" fontId="2" fillId="0" borderId="37" xfId="38" applyFont="1" applyFill="1" applyBorder="1" applyAlignment="1">
      <alignment horizontal="center" vertical="center"/>
    </xf>
    <xf numFmtId="0" fontId="4" fillId="0" borderId="29" xfId="30" applyFont="1" applyFill="1" applyBorder="1" applyAlignment="1">
      <alignment horizontal="left" vertical="center" indent="1"/>
    </xf>
    <xf numFmtId="49" fontId="2" fillId="26" borderId="29" xfId="0" applyNumberFormat="1" applyFont="1" applyFill="1" applyBorder="1" applyAlignment="1">
      <alignment horizontal="center" vertical="center" wrapText="1"/>
    </xf>
    <xf numFmtId="49" fontId="4" fillId="26" borderId="29" xfId="0" applyNumberFormat="1" applyFont="1" applyFill="1" applyBorder="1" applyAlignment="1">
      <alignment horizontal="left" vertical="center" wrapText="1"/>
    </xf>
    <xf numFmtId="0" fontId="2" fillId="0" borderId="29" xfId="30" applyFont="1" applyFill="1" applyBorder="1" applyAlignment="1">
      <alignment horizontal="center" vertical="center"/>
    </xf>
    <xf numFmtId="0" fontId="28" fillId="0" borderId="53" xfId="40" applyFont="1" applyFill="1" applyBorder="1" applyAlignment="1">
      <alignment horizontal="center" vertical="center" wrapText="1"/>
    </xf>
    <xf numFmtId="0" fontId="28" fillId="0" borderId="53" xfId="39" applyFont="1" applyFill="1" applyBorder="1" applyAlignment="1">
      <alignment horizontal="center" vertical="center" wrapText="1"/>
    </xf>
    <xf numFmtId="0" fontId="4" fillId="0" borderId="10"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0" borderId="11" xfId="0" applyFont="1" applyBorder="1" applyAlignment="1">
      <alignment horizontal="center" vertical="center" wrapText="1"/>
    </xf>
    <xf numFmtId="0" fontId="2" fillId="0" borderId="55" xfId="0" applyFont="1" applyBorder="1" applyAlignment="1">
      <alignment horizontal="center" vertical="center" wrapText="1"/>
    </xf>
    <xf numFmtId="0" fontId="4" fillId="0" borderId="30" xfId="0" applyFont="1" applyBorder="1" applyAlignment="1">
      <alignment horizontal="left" vertical="center" wrapText="1"/>
    </xf>
    <xf numFmtId="0" fontId="2" fillId="0" borderId="30" xfId="0" applyFont="1" applyBorder="1" applyAlignment="1">
      <alignment horizontal="center" vertical="center"/>
    </xf>
    <xf numFmtId="0" fontId="4" fillId="0" borderId="10" xfId="34" applyFont="1" applyFill="1" applyBorder="1" applyAlignment="1">
      <alignment horizontal="right" vertical="center" wrapText="1" indent="1"/>
    </xf>
    <xf numFmtId="3" fontId="2" fillId="0" borderId="10" xfId="0" applyNumberFormat="1" applyFont="1" applyFill="1" applyBorder="1" applyAlignment="1">
      <alignment horizontal="right" vertical="center" indent="1"/>
    </xf>
    <xf numFmtId="3" fontId="2" fillId="26" borderId="50" xfId="0" applyNumberFormat="1" applyFont="1" applyFill="1" applyBorder="1" applyAlignment="1">
      <alignment horizontal="right" vertical="center" indent="1"/>
    </xf>
    <xf numFmtId="3" fontId="2" fillId="0" borderId="52" xfId="0" applyNumberFormat="1" applyFont="1" applyFill="1" applyBorder="1" applyAlignment="1">
      <alignment horizontal="right" vertical="center" indent="1"/>
    </xf>
    <xf numFmtId="3" fontId="2" fillId="0" borderId="50" xfId="0" applyNumberFormat="1" applyFont="1" applyFill="1" applyBorder="1" applyAlignment="1">
      <alignment horizontal="right" vertical="center" indent="1"/>
    </xf>
    <xf numFmtId="3" fontId="2" fillId="0" borderId="51" xfId="0" applyNumberFormat="1" applyFont="1" applyBorder="1" applyAlignment="1">
      <alignment horizontal="right" vertical="center" indent="1"/>
    </xf>
    <xf numFmtId="3" fontId="2" fillId="0" borderId="57" xfId="0" applyNumberFormat="1" applyFont="1" applyBorder="1" applyAlignment="1">
      <alignment horizontal="right" vertical="center" indent="1"/>
    </xf>
    <xf numFmtId="0" fontId="4" fillId="0" borderId="28" xfId="34" applyFont="1" applyFill="1" applyBorder="1" applyAlignment="1">
      <alignment horizontal="right" vertical="center" wrapText="1" indent="1"/>
    </xf>
    <xf numFmtId="3" fontId="2" fillId="0" borderId="81" xfId="0" applyNumberFormat="1" applyFont="1" applyBorder="1" applyAlignment="1">
      <alignment horizontal="right" vertical="center" indent="1"/>
    </xf>
    <xf numFmtId="3" fontId="2" fillId="0" borderId="30" xfId="0" applyNumberFormat="1" applyFont="1" applyBorder="1" applyAlignment="1">
      <alignment horizontal="center" vertical="center"/>
    </xf>
    <xf numFmtId="0" fontId="2" fillId="0" borderId="10" xfId="0" applyFont="1" applyFill="1" applyBorder="1" applyAlignment="1">
      <alignment horizontal="left" vertical="center" wrapText="1"/>
    </xf>
    <xf numFmtId="3" fontId="2" fillId="0" borderId="10" xfId="0" applyNumberFormat="1" applyFont="1" applyFill="1" applyBorder="1" applyAlignment="1">
      <alignment horizontal="right" vertical="center" wrapText="1" indent="1"/>
    </xf>
    <xf numFmtId="3" fontId="2" fillId="26" borderId="10" xfId="0" applyNumberFormat="1" applyFont="1" applyFill="1" applyBorder="1" applyAlignment="1">
      <alignment horizontal="right" vertical="center" indent="1"/>
    </xf>
    <xf numFmtId="0" fontId="2" fillId="0" borderId="21" xfId="39" applyFont="1" applyFill="1" applyBorder="1" applyAlignment="1">
      <alignment horizontal="center" vertical="center"/>
    </xf>
    <xf numFmtId="0" fontId="54" fillId="0" borderId="56" xfId="0" applyFont="1" applyFill="1" applyBorder="1" applyAlignment="1">
      <alignment horizontal="left" vertical="center" wrapText="1"/>
    </xf>
    <xf numFmtId="0" fontId="1" fillId="0" borderId="56" xfId="0" applyFont="1" applyFill="1" applyBorder="1" applyAlignment="1">
      <alignment horizontal="justify" vertical="center"/>
    </xf>
    <xf numFmtId="0" fontId="2" fillId="0" borderId="10" xfId="39" applyFont="1" applyFill="1" applyBorder="1" applyAlignment="1">
      <alignment horizontal="center" vertical="center" wrapText="1"/>
    </xf>
    <xf numFmtId="0" fontId="4" fillId="0" borderId="10" xfId="32" applyFont="1" applyFill="1" applyBorder="1" applyAlignment="1">
      <alignment horizontal="center" vertical="center" wrapText="1"/>
    </xf>
    <xf numFmtId="0" fontId="53" fillId="0" borderId="10" xfId="0" applyFont="1" applyBorder="1" applyAlignment="1">
      <alignment vertical="center" wrapText="1"/>
    </xf>
    <xf numFmtId="0" fontId="55" fillId="0" borderId="10" xfId="0" applyFont="1" applyFill="1" applyBorder="1" applyAlignment="1">
      <alignment horizontal="center" vertical="center"/>
    </xf>
    <xf numFmtId="3" fontId="26" fillId="0" borderId="45" xfId="34" applyNumberFormat="1" applyFont="1" applyFill="1" applyBorder="1" applyAlignment="1">
      <alignment horizontal="right" vertical="center" wrapText="1" indent="1"/>
    </xf>
    <xf numFmtId="3" fontId="55" fillId="0" borderId="58" xfId="0" applyNumberFormat="1" applyFont="1" applyBorder="1" applyAlignment="1">
      <alignment horizontal="right" vertical="center" indent="1"/>
    </xf>
    <xf numFmtId="3" fontId="26" fillId="0" borderId="41" xfId="34" applyNumberFormat="1" applyFont="1" applyFill="1" applyBorder="1" applyAlignment="1">
      <alignment horizontal="right" vertical="center" wrapText="1" indent="1"/>
    </xf>
    <xf numFmtId="3" fontId="1" fillId="0" borderId="11" xfId="0" applyNumberFormat="1" applyFont="1" applyFill="1" applyBorder="1" applyAlignment="1">
      <alignment horizontal="right" vertical="center" indent="1"/>
    </xf>
    <xf numFmtId="3" fontId="55" fillId="0" borderId="50" xfId="0" applyNumberFormat="1" applyFont="1" applyBorder="1" applyAlignment="1">
      <alignment horizontal="right" vertical="center" indent="1"/>
    </xf>
    <xf numFmtId="3" fontId="1" fillId="0" borderId="47" xfId="0" applyNumberFormat="1" applyFont="1" applyBorder="1" applyAlignment="1">
      <alignment horizontal="right" vertical="center" indent="1"/>
    </xf>
    <xf numFmtId="3" fontId="1" fillId="0" borderId="18" xfId="0" applyNumberFormat="1" applyFont="1" applyBorder="1" applyAlignment="1">
      <alignment horizontal="right" vertical="center" indent="1"/>
    </xf>
    <xf numFmtId="0" fontId="26" fillId="26" borderId="41" xfId="34" applyFont="1" applyFill="1" applyBorder="1" applyAlignment="1">
      <alignment horizontal="right" vertical="center" wrapText="1" indent="1"/>
    </xf>
    <xf numFmtId="0" fontId="2" fillId="26" borderId="16" xfId="32" applyFont="1" applyFill="1" applyBorder="1" applyAlignment="1">
      <alignment horizontal="right" vertical="center" wrapText="1" indent="1"/>
    </xf>
    <xf numFmtId="3" fontId="30" fillId="0" borderId="15" xfId="0" applyNumberFormat="1" applyFont="1" applyFill="1" applyBorder="1" applyAlignment="1">
      <alignment horizontal="right" vertical="center" indent="1"/>
    </xf>
    <xf numFmtId="3" fontId="30" fillId="0" borderId="10" xfId="0" applyNumberFormat="1" applyFont="1" applyFill="1" applyBorder="1" applyAlignment="1">
      <alignment horizontal="right" vertical="center" indent="1"/>
    </xf>
    <xf numFmtId="3" fontId="55" fillId="0" borderId="85" xfId="0" applyNumberFormat="1" applyFont="1" applyBorder="1" applyAlignment="1">
      <alignment horizontal="right" vertical="center" indent="1"/>
    </xf>
    <xf numFmtId="3" fontId="1" fillId="0" borderId="50" xfId="0" applyNumberFormat="1" applyFont="1" applyBorder="1" applyAlignment="1">
      <alignment horizontal="right" vertical="center" indent="1"/>
    </xf>
    <xf numFmtId="3" fontId="2" fillId="0" borderId="32" xfId="0" applyNumberFormat="1" applyFont="1" applyFill="1" applyBorder="1" applyAlignment="1">
      <alignment horizontal="right" vertical="center" indent="1"/>
    </xf>
    <xf numFmtId="3" fontId="2" fillId="0" borderId="33" xfId="0" applyNumberFormat="1" applyFont="1" applyFill="1" applyBorder="1" applyAlignment="1">
      <alignment horizontal="right" vertical="center" indent="1"/>
    </xf>
    <xf numFmtId="3" fontId="2" fillId="0" borderId="34" xfId="0" applyNumberFormat="1" applyFont="1" applyFill="1" applyBorder="1" applyAlignment="1">
      <alignment horizontal="right" vertical="center" indent="1"/>
    </xf>
    <xf numFmtId="0" fontId="2" fillId="27" borderId="10" xfId="0" applyFont="1" applyFill="1" applyBorder="1" applyAlignment="1">
      <alignment horizontal="left" vertical="center" wrapText="1" indent="1"/>
    </xf>
    <xf numFmtId="49" fontId="2" fillId="27" borderId="10" xfId="0" applyNumberFormat="1" applyFont="1" applyFill="1" applyBorder="1" applyAlignment="1">
      <alignment horizontal="center" vertical="center" wrapText="1"/>
    </xf>
    <xf numFmtId="3" fontId="2" fillId="27" borderId="10" xfId="0" applyNumberFormat="1" applyFont="1" applyFill="1" applyBorder="1" applyAlignment="1">
      <alignment horizontal="right" vertical="center" wrapText="1" indent="2"/>
    </xf>
    <xf numFmtId="0" fontId="2" fillId="27" borderId="10" xfId="0" applyNumberFormat="1" applyFont="1" applyFill="1" applyBorder="1" applyAlignment="1">
      <alignment horizontal="center" vertical="center" wrapText="1"/>
    </xf>
    <xf numFmtId="0" fontId="2" fillId="27" borderId="10" xfId="0" applyFont="1" applyFill="1" applyBorder="1" applyAlignment="1">
      <alignment horizontal="center" vertical="center" wrapText="1"/>
    </xf>
    <xf numFmtId="3" fontId="2" fillId="26" borderId="10" xfId="0" applyNumberFormat="1" applyFont="1" applyFill="1" applyBorder="1" applyAlignment="1">
      <alignment horizontal="right" vertical="center" wrapText="1" indent="2"/>
    </xf>
    <xf numFmtId="3" fontId="2" fillId="0" borderId="16" xfId="34" applyNumberFormat="1" applyFont="1" applyFill="1" applyBorder="1" applyAlignment="1">
      <alignment horizontal="right" vertical="center" wrapText="1" indent="1"/>
    </xf>
    <xf numFmtId="3" fontId="2" fillId="27" borderId="50" xfId="0" applyNumberFormat="1" applyFont="1" applyFill="1" applyBorder="1" applyAlignment="1">
      <alignment horizontal="right" vertical="center" wrapText="1" indent="2"/>
    </xf>
    <xf numFmtId="3" fontId="2" fillId="27" borderId="52" xfId="0" applyNumberFormat="1" applyFont="1" applyFill="1" applyBorder="1" applyAlignment="1">
      <alignment horizontal="right" vertical="center" wrapText="1" indent="2"/>
    </xf>
    <xf numFmtId="3" fontId="2" fillId="0" borderId="52" xfId="0" applyNumberFormat="1" applyFont="1" applyFill="1" applyBorder="1" applyAlignment="1">
      <alignment horizontal="right" vertical="center" wrapText="1" indent="2"/>
    </xf>
    <xf numFmtId="0" fontId="2" fillId="0" borderId="29" xfId="0" applyFont="1" applyBorder="1" applyAlignment="1">
      <alignment horizontal="center" vertical="center" wrapText="1"/>
    </xf>
    <xf numFmtId="0" fontId="2" fillId="27" borderId="29" xfId="0" applyFont="1" applyFill="1" applyBorder="1" applyAlignment="1">
      <alignment horizontal="left" vertical="center" wrapText="1" indent="1"/>
    </xf>
    <xf numFmtId="0" fontId="2" fillId="27" borderId="29" xfId="0" applyNumberFormat="1" applyFont="1" applyFill="1" applyBorder="1" applyAlignment="1">
      <alignment horizontal="center" vertical="center" wrapText="1"/>
    </xf>
    <xf numFmtId="0" fontId="2" fillId="27" borderId="58" xfId="0" applyNumberFormat="1" applyFont="1" applyFill="1" applyBorder="1" applyAlignment="1">
      <alignment horizontal="right" vertical="center" wrapText="1" indent="2"/>
    </xf>
    <xf numFmtId="0" fontId="2" fillId="27" borderId="50" xfId="0" applyNumberFormat="1" applyFont="1" applyFill="1" applyBorder="1" applyAlignment="1">
      <alignment horizontal="right" vertical="center" wrapText="1" indent="2"/>
    </xf>
    <xf numFmtId="3" fontId="2" fillId="27" borderId="38" xfId="0" applyNumberFormat="1" applyFont="1" applyFill="1" applyBorder="1" applyAlignment="1">
      <alignment horizontal="right" vertical="center" wrapText="1" indent="2"/>
    </xf>
    <xf numFmtId="3" fontId="2" fillId="0" borderId="35" xfId="34" applyNumberFormat="1" applyFont="1" applyFill="1" applyBorder="1" applyAlignment="1">
      <alignment horizontal="right" vertical="center" wrapText="1" indent="1"/>
    </xf>
    <xf numFmtId="3" fontId="2" fillId="0" borderId="33" xfId="34" applyNumberFormat="1" applyFont="1" applyFill="1" applyBorder="1" applyAlignment="1">
      <alignment horizontal="right" vertical="center" wrapText="1" indent="1"/>
    </xf>
    <xf numFmtId="0" fontId="2" fillId="26" borderId="37" xfId="38" applyFont="1" applyFill="1" applyBorder="1" applyAlignment="1">
      <alignment horizontal="center" vertical="center"/>
    </xf>
    <xf numFmtId="0" fontId="2" fillId="26" borderId="11" xfId="38" applyFont="1" applyFill="1" applyBorder="1" applyAlignment="1">
      <alignment horizontal="center" vertical="center"/>
    </xf>
    <xf numFmtId="0" fontId="2" fillId="26" borderId="55" xfId="38" applyFont="1" applyFill="1" applyBorder="1" applyAlignment="1">
      <alignment horizontal="center" vertical="center"/>
    </xf>
    <xf numFmtId="3" fontId="2" fillId="26" borderId="37" xfId="39" applyNumberFormat="1" applyFont="1" applyFill="1" applyBorder="1" applyAlignment="1">
      <alignment horizontal="right" vertical="center" indent="1"/>
    </xf>
    <xf numFmtId="3" fontId="2" fillId="27" borderId="58" xfId="0" applyNumberFormat="1" applyFont="1" applyFill="1" applyBorder="1" applyAlignment="1">
      <alignment horizontal="right" vertical="center" wrapText="1" indent="2"/>
    </xf>
    <xf numFmtId="3" fontId="2" fillId="26" borderId="11" xfId="39" applyNumberFormat="1" applyFont="1" applyFill="1" applyBorder="1" applyAlignment="1">
      <alignment horizontal="right" vertical="center" indent="1"/>
    </xf>
    <xf numFmtId="3" fontId="2" fillId="26" borderId="42" xfId="39" applyNumberFormat="1" applyFont="1" applyFill="1" applyBorder="1" applyAlignment="1">
      <alignment horizontal="right" vertical="center" indent="1"/>
    </xf>
    <xf numFmtId="3" fontId="2" fillId="27" borderId="81" xfId="0" applyNumberFormat="1" applyFont="1" applyFill="1" applyBorder="1" applyAlignment="1">
      <alignment horizontal="right" vertical="center" wrapText="1" indent="2"/>
    </xf>
    <xf numFmtId="49" fontId="2" fillId="27" borderId="29" xfId="0" applyNumberFormat="1" applyFont="1" applyFill="1" applyBorder="1" applyAlignment="1">
      <alignment horizontal="center" vertical="center" wrapText="1"/>
    </xf>
    <xf numFmtId="0" fontId="2" fillId="0" borderId="10" xfId="0" applyFont="1" applyBorder="1" applyAlignment="1">
      <alignment horizontal="center" vertical="center" wrapText="1"/>
    </xf>
    <xf numFmtId="3" fontId="2" fillId="0" borderId="37" xfId="0" applyNumberFormat="1" applyFont="1" applyFill="1" applyBorder="1" applyAlignment="1">
      <alignment horizontal="right" vertical="center" wrapText="1" indent="1"/>
    </xf>
    <xf numFmtId="3" fontId="2" fillId="0" borderId="29" xfId="0" applyNumberFormat="1" applyFont="1" applyFill="1" applyBorder="1" applyAlignment="1">
      <alignment horizontal="right" vertical="center" wrapText="1" indent="1"/>
    </xf>
    <xf numFmtId="3" fontId="2" fillId="0" borderId="68" xfId="0" applyNumberFormat="1" applyFont="1" applyFill="1" applyBorder="1" applyAlignment="1">
      <alignment horizontal="right" vertical="center" wrapText="1" indent="1"/>
    </xf>
    <xf numFmtId="3" fontId="2" fillId="0" borderId="11" xfId="0" applyNumberFormat="1" applyFont="1" applyFill="1" applyBorder="1" applyAlignment="1">
      <alignment horizontal="right" vertical="center" wrapText="1" indent="1"/>
    </xf>
    <xf numFmtId="3" fontId="2" fillId="0" borderId="16" xfId="0" applyNumberFormat="1" applyFont="1" applyFill="1" applyBorder="1" applyAlignment="1">
      <alignment horizontal="right" vertical="center" wrapText="1" indent="1"/>
    </xf>
    <xf numFmtId="3" fontId="2" fillId="26" borderId="58" xfId="0" applyNumberFormat="1" applyFont="1" applyFill="1" applyBorder="1" applyAlignment="1">
      <alignment horizontal="right" vertical="center" indent="1"/>
    </xf>
    <xf numFmtId="3" fontId="2" fillId="26" borderId="50" xfId="0" applyNumberFormat="1" applyFont="1" applyFill="1" applyBorder="1" applyAlignment="1">
      <alignment horizontal="right" vertical="center" wrapText="1" indent="1"/>
    </xf>
    <xf numFmtId="3" fontId="2" fillId="0" borderId="35" xfId="38" applyNumberFormat="1" applyFont="1" applyFill="1" applyBorder="1" applyAlignment="1">
      <alignment horizontal="right" vertical="center" wrapText="1" indent="1"/>
    </xf>
    <xf numFmtId="3" fontId="2" fillId="0" borderId="33" xfId="38" applyNumberFormat="1" applyFont="1" applyFill="1" applyBorder="1" applyAlignment="1">
      <alignment horizontal="right" vertical="center" wrapText="1" indent="1"/>
    </xf>
    <xf numFmtId="3" fontId="2" fillId="26" borderId="50" xfId="38" applyNumberFormat="1" applyFont="1" applyFill="1" applyBorder="1" applyAlignment="1">
      <alignment horizontal="right" vertical="center" wrapText="1" indent="1"/>
    </xf>
    <xf numFmtId="3" fontId="2" fillId="26" borderId="68" xfId="39" applyNumberFormat="1" applyFont="1" applyFill="1" applyBorder="1" applyAlignment="1">
      <alignment horizontal="right" vertical="center" indent="1"/>
    </xf>
    <xf numFmtId="3" fontId="2" fillId="26" borderId="16" xfId="39" applyNumberFormat="1" applyFont="1" applyFill="1" applyBorder="1" applyAlignment="1">
      <alignment horizontal="right" vertical="center" indent="1"/>
    </xf>
    <xf numFmtId="0" fontId="26" fillId="26" borderId="67" xfId="34" applyFont="1" applyFill="1" applyBorder="1" applyAlignment="1">
      <alignment horizontal="right" vertical="center" wrapText="1" indent="1"/>
    </xf>
    <xf numFmtId="3" fontId="2" fillId="26" borderId="10" xfId="39" applyNumberFormat="1" applyFont="1" applyFill="1" applyBorder="1" applyAlignment="1">
      <alignment horizontal="right" vertical="center" indent="1"/>
    </xf>
    <xf numFmtId="3" fontId="2" fillId="26" borderId="30" xfId="39" applyNumberFormat="1" applyFont="1" applyFill="1" applyBorder="1" applyAlignment="1">
      <alignment horizontal="right" vertical="center" indent="1"/>
    </xf>
    <xf numFmtId="3" fontId="2" fillId="26" borderId="50" xfId="39" applyNumberFormat="1" applyFont="1" applyFill="1" applyBorder="1" applyAlignment="1">
      <alignment horizontal="right" vertical="center" indent="1"/>
    </xf>
    <xf numFmtId="3" fontId="2" fillId="26" borderId="51" xfId="39" applyNumberFormat="1" applyFont="1" applyFill="1" applyBorder="1" applyAlignment="1">
      <alignment horizontal="right" vertical="center" indent="1"/>
    </xf>
    <xf numFmtId="0" fontId="27" fillId="0" borderId="62" xfId="30" applyFont="1" applyFill="1" applyBorder="1" applyAlignment="1">
      <alignment horizontal="left" vertical="center"/>
    </xf>
    <xf numFmtId="0" fontId="27" fillId="0" borderId="64" xfId="30" applyFont="1" applyFill="1" applyBorder="1" applyAlignment="1">
      <alignment horizontal="left" vertical="center"/>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0" fontId="27" fillId="0" borderId="17" xfId="30" applyFont="1" applyFill="1" applyBorder="1" applyAlignment="1">
      <alignment horizontal="left" vertical="center"/>
    </xf>
    <xf numFmtId="0" fontId="2" fillId="27" borderId="10" xfId="0" applyNumberFormat="1"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9" xfId="0" applyFont="1" applyFill="1" applyBorder="1" applyAlignment="1">
      <alignment horizontal="center" vertical="center" wrapText="1"/>
    </xf>
    <xf numFmtId="3" fontId="2" fillId="27" borderId="10" xfId="0" applyNumberFormat="1" applyFont="1" applyFill="1" applyBorder="1" applyAlignment="1">
      <alignment horizontal="right" vertical="center" wrapText="1" indent="1"/>
    </xf>
    <xf numFmtId="0" fontId="2" fillId="0" borderId="10" xfId="0" applyFont="1" applyBorder="1" applyAlignment="1">
      <alignment horizontal="right" vertical="center" wrapText="1" indent="1"/>
    </xf>
    <xf numFmtId="0" fontId="2" fillId="26" borderId="58" xfId="0" applyFont="1" applyFill="1" applyBorder="1" applyAlignment="1">
      <alignment horizontal="right" vertical="center" wrapText="1" indent="1"/>
    </xf>
    <xf numFmtId="0" fontId="2" fillId="27" borderId="50" xfId="0" applyNumberFormat="1" applyFont="1" applyFill="1" applyBorder="1" applyAlignment="1">
      <alignment horizontal="right" vertical="center" wrapText="1" indent="1"/>
    </xf>
    <xf numFmtId="0" fontId="2" fillId="0" borderId="50" xfId="0" applyFont="1" applyBorder="1" applyAlignment="1">
      <alignment horizontal="right" vertical="center" wrapText="1" indent="1"/>
    </xf>
    <xf numFmtId="3" fontId="2" fillId="27" borderId="50" xfId="0" applyNumberFormat="1" applyFont="1" applyFill="1" applyBorder="1" applyAlignment="1">
      <alignment horizontal="right" vertical="center" wrapText="1" indent="1"/>
    </xf>
    <xf numFmtId="3" fontId="2" fillId="26" borderId="58" xfId="0" applyNumberFormat="1" applyFont="1" applyFill="1" applyBorder="1" applyAlignment="1">
      <alignment horizontal="right" vertical="center" wrapText="1" indent="1"/>
    </xf>
    <xf numFmtId="3" fontId="2" fillId="0" borderId="50" xfId="0" applyNumberFormat="1" applyFont="1" applyFill="1" applyBorder="1" applyAlignment="1">
      <alignment horizontal="right" vertical="center" wrapText="1" indent="1"/>
    </xf>
    <xf numFmtId="3" fontId="2" fillId="26" borderId="52" xfId="0" applyNumberFormat="1" applyFont="1" applyFill="1" applyBorder="1" applyAlignment="1">
      <alignment horizontal="right" vertical="center" wrapText="1" indent="1"/>
    </xf>
    <xf numFmtId="0" fontId="2" fillId="26" borderId="52" xfId="0" applyFont="1" applyFill="1" applyBorder="1" applyAlignment="1">
      <alignment horizontal="right" vertical="center" wrapText="1" indent="1"/>
    </xf>
    <xf numFmtId="3" fontId="2" fillId="27" borderId="52" xfId="0" applyNumberFormat="1" applyFont="1" applyFill="1" applyBorder="1" applyAlignment="1">
      <alignment horizontal="right" vertical="center" wrapText="1" indent="1"/>
    </xf>
    <xf numFmtId="3" fontId="27" fillId="0" borderId="21" xfId="0" applyNumberFormat="1" applyFont="1" applyFill="1" applyBorder="1" applyAlignment="1">
      <alignment horizontal="right" vertical="center" indent="1"/>
    </xf>
    <xf numFmtId="3" fontId="27" fillId="0" borderId="56" xfId="0" applyNumberFormat="1" applyFont="1" applyFill="1" applyBorder="1" applyAlignment="1">
      <alignment horizontal="right" vertical="center" indent="1"/>
    </xf>
    <xf numFmtId="3" fontId="27" fillId="0" borderId="13" xfId="0" applyNumberFormat="1" applyFont="1" applyFill="1" applyBorder="1" applyAlignment="1">
      <alignment horizontal="right" vertical="center" indent="1"/>
    </xf>
    <xf numFmtId="3" fontId="27" fillId="0" borderId="47" xfId="0" applyNumberFormat="1" applyFont="1" applyFill="1" applyBorder="1" applyAlignment="1">
      <alignment horizontal="right" vertical="center" indent="1"/>
    </xf>
    <xf numFmtId="0" fontId="28" fillId="0" borderId="21" xfId="0" applyFont="1" applyFill="1" applyBorder="1" applyAlignment="1">
      <alignment horizontal="center" vertical="center"/>
    </xf>
    <xf numFmtId="0" fontId="28" fillId="0" borderId="0" xfId="0" applyFont="1" applyFill="1" applyBorder="1" applyAlignment="1">
      <alignment vertical="center"/>
    </xf>
    <xf numFmtId="0" fontId="27" fillId="0" borderId="53" xfId="0" applyFont="1" applyFill="1" applyBorder="1" applyAlignment="1">
      <alignment horizontal="center" vertical="center"/>
    </xf>
    <xf numFmtId="3" fontId="27" fillId="0" borderId="77" xfId="0" applyNumberFormat="1" applyFont="1" applyFill="1" applyBorder="1" applyAlignment="1">
      <alignment horizontal="right" vertical="center" indent="1"/>
    </xf>
    <xf numFmtId="3" fontId="27" fillId="0" borderId="31" xfId="0" applyNumberFormat="1" applyFont="1" applyFill="1" applyBorder="1" applyAlignment="1">
      <alignment horizontal="right" vertical="center" indent="1"/>
    </xf>
    <xf numFmtId="3" fontId="27" fillId="0" borderId="18" xfId="0" applyNumberFormat="1" applyFont="1" applyFill="1" applyBorder="1" applyAlignment="1">
      <alignment horizontal="right" vertical="center" indent="1"/>
    </xf>
    <xf numFmtId="3" fontId="27" fillId="0" borderId="17" xfId="0" applyNumberFormat="1" applyFont="1" applyFill="1" applyBorder="1" applyAlignment="1">
      <alignment horizontal="right" vertical="center" indent="1"/>
    </xf>
    <xf numFmtId="3" fontId="27" fillId="0" borderId="88" xfId="38" applyNumberFormat="1" applyFont="1" applyFill="1" applyBorder="1" applyAlignment="1">
      <alignment horizontal="right" vertical="center" wrapText="1" indent="1"/>
    </xf>
    <xf numFmtId="3" fontId="27" fillId="0" borderId="61" xfId="38" applyNumberFormat="1" applyFont="1" applyFill="1" applyBorder="1" applyAlignment="1">
      <alignment horizontal="right" vertical="center" wrapText="1" indent="1"/>
    </xf>
    <xf numFmtId="3" fontId="27" fillId="0" borderId="47" xfId="38" applyNumberFormat="1" applyFont="1" applyFill="1" applyBorder="1" applyAlignment="1">
      <alignment horizontal="right" vertical="center" wrapText="1" indent="1"/>
    </xf>
    <xf numFmtId="3" fontId="27" fillId="0" borderId="18" xfId="38" applyNumberFormat="1" applyFont="1" applyFill="1" applyBorder="1" applyAlignment="1">
      <alignment horizontal="right" vertical="center" wrapText="1" indent="1"/>
    </xf>
    <xf numFmtId="0" fontId="2" fillId="27" borderId="58" xfId="0" applyFont="1" applyFill="1" applyBorder="1" applyAlignment="1">
      <alignment horizontal="right" vertical="center" wrapText="1" indent="1"/>
    </xf>
    <xf numFmtId="0" fontId="2" fillId="27" borderId="50" xfId="0" applyFont="1" applyFill="1" applyBorder="1" applyAlignment="1">
      <alignment horizontal="right" vertical="center" wrapText="1" indent="1"/>
    </xf>
    <xf numFmtId="0" fontId="2" fillId="27" borderId="51" xfId="0" applyFont="1" applyFill="1" applyBorder="1" applyAlignment="1">
      <alignment horizontal="right" vertical="center" wrapText="1" indent="1"/>
    </xf>
    <xf numFmtId="3" fontId="26" fillId="0" borderId="79" xfId="0" applyNumberFormat="1" applyFont="1" applyFill="1" applyBorder="1" applyAlignment="1">
      <alignment horizontal="right" vertical="center" indent="1"/>
    </xf>
    <xf numFmtId="0" fontId="28" fillId="0" borderId="21" xfId="38" applyFont="1" applyFill="1" applyBorder="1" applyAlignment="1">
      <alignment horizontal="center" vertical="center" wrapText="1"/>
    </xf>
    <xf numFmtId="0" fontId="27" fillId="0" borderId="21" xfId="38" applyFont="1" applyFill="1" applyBorder="1" applyAlignment="1">
      <alignment horizontal="center" vertical="center" wrapText="1"/>
    </xf>
    <xf numFmtId="3" fontId="27" fillId="0" borderId="21" xfId="38" applyNumberFormat="1" applyFont="1" applyFill="1" applyBorder="1" applyAlignment="1">
      <alignment horizontal="right" vertical="center" wrapText="1" indent="1"/>
    </xf>
    <xf numFmtId="3" fontId="27" fillId="0" borderId="12" xfId="38" applyNumberFormat="1" applyFont="1" applyFill="1" applyBorder="1" applyAlignment="1">
      <alignment horizontal="right" vertical="center" wrapText="1" indent="1"/>
    </xf>
    <xf numFmtId="3" fontId="27" fillId="0" borderId="13" xfId="38" applyNumberFormat="1" applyFont="1" applyFill="1" applyBorder="1" applyAlignment="1">
      <alignment horizontal="right" vertical="center" wrapText="1" indent="1"/>
    </xf>
    <xf numFmtId="0" fontId="28" fillId="0" borderId="0" xfId="0" applyFont="1" applyFill="1" applyBorder="1"/>
    <xf numFmtId="0" fontId="2" fillId="0" borderId="0" xfId="38" applyFont="1" applyFill="1"/>
    <xf numFmtId="0" fontId="2" fillId="0" borderId="0" xfId="38" applyFont="1" applyFill="1" applyAlignment="1"/>
    <xf numFmtId="3" fontId="2" fillId="0" borderId="0" xfId="38" applyNumberFormat="1" applyFont="1" applyFill="1"/>
    <xf numFmtId="0" fontId="2" fillId="0" borderId="0" xfId="38" applyFont="1" applyFill="1" applyAlignment="1">
      <alignment horizontal="center"/>
    </xf>
    <xf numFmtId="0" fontId="4" fillId="0" borderId="12" xfId="34" applyFont="1" applyFill="1" applyBorder="1" applyAlignment="1">
      <alignment horizontal="center" vertical="center" wrapText="1"/>
    </xf>
    <xf numFmtId="0" fontId="2" fillId="0" borderId="22" xfId="38" applyFont="1" applyFill="1" applyBorder="1" applyAlignment="1">
      <alignment horizontal="center" vertical="center"/>
    </xf>
    <xf numFmtId="0" fontId="2" fillId="0" borderId="23" xfId="38" applyFont="1" applyFill="1" applyBorder="1" applyAlignment="1">
      <alignment horizontal="center" vertical="center"/>
    </xf>
    <xf numFmtId="0" fontId="2" fillId="0" borderId="15" xfId="39" applyFont="1" applyFill="1" applyBorder="1" applyAlignment="1">
      <alignment horizontal="left" vertical="center" wrapText="1"/>
    </xf>
    <xf numFmtId="0" fontId="2" fillId="0" borderId="23" xfId="38" applyFont="1" applyFill="1" applyBorder="1" applyAlignment="1">
      <alignment horizontal="center" vertical="center" wrapText="1"/>
    </xf>
    <xf numFmtId="3" fontId="5" fillId="0" borderId="23" xfId="39" applyNumberFormat="1" applyFont="1" applyFill="1" applyBorder="1" applyAlignment="1">
      <alignment horizontal="right" vertical="center" indent="1"/>
    </xf>
    <xf numFmtId="0" fontId="2" fillId="0" borderId="23" xfId="38" applyFont="1" applyFill="1" applyBorder="1" applyAlignment="1">
      <alignment horizontal="right" vertical="center" wrapText="1" indent="1"/>
    </xf>
    <xf numFmtId="3" fontId="5" fillId="0" borderId="75" xfId="38" applyNumberFormat="1" applyFont="1" applyFill="1" applyBorder="1" applyAlignment="1">
      <alignment horizontal="right" vertical="center" wrapText="1" indent="1"/>
    </xf>
    <xf numFmtId="3" fontId="5" fillId="0" borderId="0" xfId="38" applyNumberFormat="1" applyFont="1" applyFill="1" applyBorder="1" applyAlignment="1">
      <alignment horizontal="right" vertical="center" wrapText="1" indent="1"/>
    </xf>
    <xf numFmtId="3" fontId="5" fillId="0" borderId="13" xfId="38" applyNumberFormat="1" applyFont="1" applyFill="1" applyBorder="1" applyAlignment="1">
      <alignment horizontal="right" vertical="center" wrapText="1" indent="1"/>
    </xf>
    <xf numFmtId="164" fontId="4" fillId="0" borderId="62" xfId="32" applyNumberFormat="1" applyFont="1" applyFill="1" applyBorder="1" applyAlignment="1">
      <alignment horizontal="center" vertical="center" textRotation="90" wrapText="1"/>
    </xf>
    <xf numFmtId="164" fontId="4" fillId="0" borderId="62" xfId="32" applyNumberFormat="1" applyFont="1" applyFill="1" applyBorder="1" applyAlignment="1">
      <alignment horizontal="center" vertical="center" wrapText="1"/>
    </xf>
    <xf numFmtId="3" fontId="4" fillId="0" borderId="62" xfId="32" applyNumberFormat="1" applyFont="1" applyFill="1" applyBorder="1" applyAlignment="1">
      <alignment horizontal="center" vertical="center" wrapText="1"/>
    </xf>
    <xf numFmtId="0" fontId="4" fillId="0" borderId="62" xfId="34" applyFont="1" applyFill="1" applyBorder="1" applyAlignment="1">
      <alignment horizontal="center" vertical="center" wrapText="1"/>
    </xf>
    <xf numFmtId="0" fontId="4" fillId="0" borderId="82" xfId="32" applyFont="1" applyFill="1" applyBorder="1" applyAlignment="1">
      <alignment horizontal="center" vertical="center" wrapText="1"/>
    </xf>
    <xf numFmtId="0" fontId="2" fillId="0" borderId="10" xfId="0" applyFont="1" applyFill="1" applyBorder="1"/>
    <xf numFmtId="0" fontId="2" fillId="0" borderId="55" xfId="38" applyFont="1" applyFill="1" applyBorder="1" applyAlignment="1">
      <alignment horizontal="center" vertical="center"/>
    </xf>
    <xf numFmtId="0" fontId="2" fillId="0" borderId="53" xfId="0" applyFont="1" applyFill="1" applyBorder="1" applyAlignment="1">
      <alignment horizontal="center" vertical="center"/>
    </xf>
    <xf numFmtId="0" fontId="2" fillId="0" borderId="29" xfId="38" applyFont="1" applyFill="1" applyBorder="1" applyAlignment="1">
      <alignment horizontal="left" vertical="center" wrapText="1"/>
    </xf>
    <xf numFmtId="0" fontId="2" fillId="0" borderId="29" xfId="38" applyFont="1" applyFill="1" applyBorder="1" applyAlignment="1">
      <alignment horizontal="center" vertical="center" wrapText="1"/>
    </xf>
    <xf numFmtId="0" fontId="2" fillId="0" borderId="46" xfId="38" applyFont="1" applyFill="1" applyBorder="1" applyAlignment="1">
      <alignment horizontal="right" vertical="center" wrapText="1" indent="1"/>
    </xf>
    <xf numFmtId="3" fontId="5" fillId="0" borderId="35" xfId="38" applyNumberFormat="1" applyFont="1" applyFill="1" applyBorder="1" applyAlignment="1">
      <alignment horizontal="right" vertical="center" wrapText="1" indent="1"/>
    </xf>
    <xf numFmtId="0" fontId="2" fillId="0" borderId="42" xfId="38" applyFont="1" applyFill="1" applyBorder="1" applyAlignment="1">
      <alignment horizontal="center" vertical="center"/>
    </xf>
    <xf numFmtId="0" fontId="2" fillId="0" borderId="28" xfId="38" applyFont="1" applyFill="1" applyBorder="1" applyAlignment="1">
      <alignment horizontal="center" vertical="center"/>
    </xf>
    <xf numFmtId="0" fontId="2" fillId="0" borderId="28" xfId="0" applyFont="1" applyFill="1" applyBorder="1" applyAlignment="1">
      <alignment vertical="center" wrapText="1"/>
    </xf>
    <xf numFmtId="0" fontId="2" fillId="0" borderId="28" xfId="38" applyFont="1" applyFill="1" applyBorder="1" applyAlignment="1">
      <alignment horizontal="center" vertical="center" wrapText="1"/>
    </xf>
    <xf numFmtId="0" fontId="2" fillId="0" borderId="49" xfId="38" applyFont="1" applyFill="1" applyBorder="1" applyAlignment="1">
      <alignment horizontal="right" vertical="center" wrapText="1" indent="1"/>
    </xf>
    <xf numFmtId="3" fontId="5" fillId="0" borderId="40" xfId="38" applyNumberFormat="1" applyFont="1" applyFill="1" applyBorder="1" applyAlignment="1">
      <alignment horizontal="right" vertical="center" wrapText="1" indent="1"/>
    </xf>
    <xf numFmtId="3" fontId="5" fillId="0" borderId="34" xfId="38" applyNumberFormat="1" applyFont="1" applyFill="1" applyBorder="1" applyAlignment="1">
      <alignment horizontal="right" vertical="center" wrapText="1" indent="1"/>
    </xf>
    <xf numFmtId="0" fontId="2" fillId="0" borderId="66" xfId="0" applyFont="1" applyFill="1" applyBorder="1" applyAlignment="1">
      <alignment horizontal="center" vertical="center"/>
    </xf>
    <xf numFmtId="0" fontId="2" fillId="0" borderId="79" xfId="0" applyFont="1" applyFill="1" applyBorder="1" applyAlignment="1">
      <alignment horizontal="center" vertical="center"/>
    </xf>
    <xf numFmtId="0" fontId="54" fillId="26" borderId="29" xfId="0" applyFont="1" applyFill="1" applyBorder="1" applyAlignment="1">
      <alignment horizontal="left" vertical="center" wrapText="1"/>
    </xf>
    <xf numFmtId="0" fontId="54" fillId="26" borderId="10" xfId="0" applyFont="1" applyFill="1" applyBorder="1" applyAlignment="1">
      <alignment horizontal="left" vertical="center" wrapText="1"/>
    </xf>
    <xf numFmtId="0" fontId="4" fillId="0" borderId="30" xfId="32" applyFont="1" applyFill="1" applyBorder="1" applyAlignment="1">
      <alignment horizontal="center" vertical="center" wrapText="1"/>
    </xf>
    <xf numFmtId="3" fontId="27" fillId="0" borderId="71" xfId="0" applyNumberFormat="1" applyFont="1" applyFill="1" applyBorder="1" applyAlignment="1">
      <alignment horizontal="right" vertical="center" indent="1"/>
    </xf>
    <xf numFmtId="0" fontId="2" fillId="26" borderId="70" xfId="32" applyFont="1" applyFill="1" applyBorder="1" applyAlignment="1">
      <alignment horizontal="right" vertical="center" wrapText="1" indent="1"/>
    </xf>
    <xf numFmtId="0" fontId="4" fillId="26" borderId="10" xfId="56" applyFont="1" applyFill="1" applyBorder="1" applyAlignment="1">
      <alignment horizontal="left" vertical="center" wrapText="1"/>
    </xf>
    <xf numFmtId="0" fontId="4" fillId="26" borderId="10" xfId="0" applyFont="1" applyFill="1" applyBorder="1" applyAlignment="1" applyProtection="1">
      <alignment horizontal="left" vertical="center" wrapText="1"/>
      <protection locked="0"/>
    </xf>
    <xf numFmtId="0" fontId="57" fillId="0" borderId="21" xfId="0" applyFont="1" applyFill="1" applyBorder="1" applyAlignment="1">
      <alignment horizontal="center" vertical="center" wrapText="1"/>
    </xf>
    <xf numFmtId="3" fontId="44" fillId="0" borderId="21" xfId="0" applyNumberFormat="1" applyFont="1" applyFill="1" applyBorder="1" applyAlignment="1">
      <alignment horizontal="right" vertical="center" indent="1"/>
    </xf>
    <xf numFmtId="3" fontId="44" fillId="0" borderId="56" xfId="0" applyNumberFormat="1" applyFont="1" applyFill="1" applyBorder="1" applyAlignment="1">
      <alignment horizontal="right" vertical="center" indent="1"/>
    </xf>
    <xf numFmtId="3" fontId="44" fillId="0" borderId="13" xfId="0" applyNumberFormat="1" applyFont="1" applyFill="1" applyBorder="1" applyAlignment="1">
      <alignment horizontal="right" vertical="center" indent="1"/>
    </xf>
    <xf numFmtId="3" fontId="44" fillId="0" borderId="47" xfId="0" applyNumberFormat="1" applyFont="1" applyFill="1" applyBorder="1" applyAlignment="1">
      <alignment horizontal="right" vertical="center" indent="1"/>
    </xf>
    <xf numFmtId="3" fontId="30" fillId="0" borderId="46" xfId="0" applyNumberFormat="1" applyFont="1" applyFill="1" applyBorder="1" applyAlignment="1">
      <alignment horizontal="right" vertical="center" indent="1"/>
    </xf>
    <xf numFmtId="3" fontId="30" fillId="0" borderId="43" xfId="0" applyNumberFormat="1" applyFont="1" applyFill="1" applyBorder="1" applyAlignment="1">
      <alignment horizontal="right" vertical="center" indent="1"/>
    </xf>
    <xf numFmtId="3" fontId="30" fillId="0" borderId="37" xfId="0" applyNumberFormat="1" applyFont="1" applyFill="1" applyBorder="1" applyAlignment="1">
      <alignment horizontal="right" vertical="center" indent="1"/>
    </xf>
    <xf numFmtId="3" fontId="2" fillId="0" borderId="35" xfId="0" applyNumberFormat="1" applyFont="1" applyFill="1" applyBorder="1" applyAlignment="1">
      <alignment horizontal="right" vertical="center" indent="1"/>
    </xf>
    <xf numFmtId="3" fontId="30" fillId="0" borderId="11" xfId="0" applyNumberFormat="1" applyFont="1" applyFill="1" applyBorder="1" applyAlignment="1">
      <alignment horizontal="right" vertical="center" indent="1"/>
    </xf>
    <xf numFmtId="3" fontId="44" fillId="0" borderId="18" xfId="0" applyNumberFormat="1" applyFont="1" applyFill="1" applyBorder="1" applyAlignment="1">
      <alignment horizontal="right" vertical="center" indent="1"/>
    </xf>
    <xf numFmtId="0" fontId="2" fillId="0" borderId="0" xfId="0" applyFont="1" applyFill="1" applyAlignment="1">
      <alignment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30" fillId="0" borderId="38" xfId="0" applyNumberFormat="1" applyFont="1" applyFill="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vertical="center"/>
    </xf>
    <xf numFmtId="0" fontId="30" fillId="0" borderId="27" xfId="0" applyNumberFormat="1" applyFont="1" applyFill="1" applyBorder="1" applyAlignment="1">
      <alignment horizontal="center" vertical="center"/>
    </xf>
    <xf numFmtId="49" fontId="4" fillId="26" borderId="10" xfId="0" applyNumberFormat="1" applyFont="1" applyFill="1" applyBorder="1" applyAlignment="1">
      <alignment horizontal="center" vertical="center" wrapText="1"/>
    </xf>
    <xf numFmtId="0" fontId="4" fillId="26" borderId="10" xfId="0" applyFont="1" applyFill="1" applyBorder="1" applyAlignment="1">
      <alignment horizontal="center" vertical="center"/>
    </xf>
    <xf numFmtId="49" fontId="4" fillId="26" borderId="15" xfId="0" applyNumberFormat="1" applyFont="1" applyFill="1" applyBorder="1" applyAlignment="1">
      <alignment horizontal="center" vertical="center" wrapText="1"/>
    </xf>
    <xf numFmtId="49" fontId="4" fillId="26" borderId="15" xfId="0" applyNumberFormat="1" applyFont="1" applyFill="1" applyBorder="1" applyAlignment="1">
      <alignment horizontal="left" vertical="center" wrapText="1"/>
    </xf>
    <xf numFmtId="3" fontId="2" fillId="0" borderId="29" xfId="0" applyNumberFormat="1" applyFont="1" applyFill="1" applyBorder="1" applyAlignment="1">
      <alignment horizontal="right" vertical="center" indent="1"/>
    </xf>
    <xf numFmtId="3" fontId="2" fillId="0" borderId="15" xfId="0" applyNumberFormat="1" applyFont="1" applyFill="1" applyBorder="1" applyAlignment="1">
      <alignment horizontal="right" vertical="center" indent="1"/>
    </xf>
    <xf numFmtId="3" fontId="30" fillId="0" borderId="46" xfId="0" applyNumberFormat="1" applyFont="1" applyBorder="1" applyAlignment="1">
      <alignment horizontal="right" vertical="center" indent="1"/>
    </xf>
    <xf numFmtId="3" fontId="30" fillId="0" borderId="43" xfId="0" applyNumberFormat="1" applyFont="1" applyBorder="1" applyAlignment="1">
      <alignment horizontal="right" vertical="center" indent="1"/>
    </xf>
    <xf numFmtId="3" fontId="2" fillId="0" borderId="43" xfId="31" applyNumberFormat="1" applyFont="1" applyFill="1" applyBorder="1" applyAlignment="1">
      <alignment horizontal="right" vertical="center" wrapText="1" indent="1"/>
    </xf>
    <xf numFmtId="0" fontId="2" fillId="0" borderId="10" xfId="30" applyFont="1" applyFill="1" applyBorder="1" applyAlignment="1">
      <alignment horizontal="right" vertical="center" indent="1"/>
    </xf>
    <xf numFmtId="0" fontId="28" fillId="0" borderId="21" xfId="0" applyFont="1" applyFill="1" applyBorder="1"/>
    <xf numFmtId="0" fontId="27" fillId="0" borderId="21" xfId="0" applyFont="1" applyFill="1" applyBorder="1"/>
    <xf numFmtId="0" fontId="2" fillId="0" borderId="46" xfId="0" applyFont="1" applyFill="1" applyBorder="1" applyAlignment="1">
      <alignment horizontal="right" vertical="center" indent="1"/>
    </xf>
    <xf numFmtId="3" fontId="30" fillId="0" borderId="35" xfId="0" applyNumberFormat="1" applyFont="1" applyBorder="1" applyAlignment="1">
      <alignment horizontal="right" vertical="center" indent="1"/>
    </xf>
    <xf numFmtId="0" fontId="26" fillId="0" borderId="68" xfId="30" applyFont="1" applyFill="1" applyBorder="1" applyAlignment="1">
      <alignment horizontal="right" vertical="center" indent="1"/>
    </xf>
    <xf numFmtId="0" fontId="2" fillId="0" borderId="68" xfId="30" applyFont="1" applyFill="1" applyBorder="1" applyAlignment="1">
      <alignment horizontal="right" vertical="center" indent="1"/>
    </xf>
    <xf numFmtId="0" fontId="26" fillId="0" borderId="16" xfId="30" applyFont="1" applyFill="1" applyBorder="1" applyAlignment="1">
      <alignment horizontal="right" vertical="center" indent="1"/>
    </xf>
    <xf numFmtId="0" fontId="2" fillId="0" borderId="16" xfId="30" applyFont="1" applyFill="1" applyBorder="1" applyAlignment="1">
      <alignment horizontal="right" vertical="center" indent="1"/>
    </xf>
    <xf numFmtId="0" fontId="26" fillId="0" borderId="41" xfId="30" applyFont="1" applyFill="1" applyBorder="1" applyAlignment="1">
      <alignment horizontal="right" vertical="center" indent="1"/>
    </xf>
    <xf numFmtId="0" fontId="2" fillId="0" borderId="85" xfId="30" applyFont="1" applyFill="1" applyBorder="1" applyAlignment="1">
      <alignment horizontal="right" vertical="center" indent="1"/>
    </xf>
    <xf numFmtId="0" fontId="2" fillId="0" borderId="50" xfId="30" applyFont="1" applyFill="1" applyBorder="1" applyAlignment="1">
      <alignment horizontal="right" vertical="center" indent="1"/>
    </xf>
    <xf numFmtId="0" fontId="2" fillId="0" borderId="29" xfId="30" applyFont="1" applyFill="1" applyBorder="1" applyAlignment="1">
      <alignment horizontal="right" vertical="center" indent="1"/>
    </xf>
    <xf numFmtId="3" fontId="27" fillId="0" borderId="26" xfId="0" applyNumberFormat="1" applyFont="1" applyFill="1" applyBorder="1" applyAlignment="1">
      <alignment horizontal="right" vertical="center" indent="1"/>
    </xf>
    <xf numFmtId="3" fontId="27" fillId="0" borderId="88" xfId="0" applyNumberFormat="1" applyFont="1" applyFill="1" applyBorder="1" applyAlignment="1">
      <alignment horizontal="center" vertical="center"/>
    </xf>
    <xf numFmtId="3" fontId="27" fillId="0" borderId="12" xfId="0" applyNumberFormat="1" applyFont="1" applyFill="1" applyBorder="1" applyAlignment="1">
      <alignment horizontal="center" vertical="center"/>
    </xf>
    <xf numFmtId="0" fontId="2" fillId="26" borderId="28" xfId="0" applyFont="1" applyFill="1" applyBorder="1" applyAlignment="1">
      <alignment horizontal="center" vertical="center"/>
    </xf>
    <xf numFmtId="0" fontId="2" fillId="0" borderId="28" xfId="0" applyFont="1" applyFill="1" applyBorder="1"/>
    <xf numFmtId="49" fontId="2" fillId="26" borderId="28" xfId="0" applyNumberFormat="1" applyFont="1" applyFill="1" applyBorder="1" applyAlignment="1">
      <alignment horizontal="center" vertical="center" wrapText="1"/>
    </xf>
    <xf numFmtId="49" fontId="4" fillId="26" borderId="28" xfId="0" applyNumberFormat="1" applyFont="1" applyFill="1" applyBorder="1" applyAlignment="1">
      <alignment horizontal="left" vertical="center" wrapText="1"/>
    </xf>
    <xf numFmtId="0" fontId="2" fillId="0" borderId="28" xfId="30" applyFont="1" applyFill="1" applyBorder="1" applyAlignment="1">
      <alignment horizontal="right" vertical="center" indent="1"/>
    </xf>
    <xf numFmtId="0" fontId="2" fillId="0" borderId="28" xfId="30" applyFont="1" applyFill="1" applyBorder="1" applyAlignment="1">
      <alignment horizontal="center" vertical="center"/>
    </xf>
    <xf numFmtId="3" fontId="27" fillId="0" borderId="21" xfId="0" applyNumberFormat="1" applyFont="1" applyFill="1" applyBorder="1" applyAlignment="1">
      <alignment horizontal="center" vertical="center"/>
    </xf>
    <xf numFmtId="3" fontId="27" fillId="0" borderId="53" xfId="39" applyNumberFormat="1" applyFont="1" applyFill="1" applyBorder="1" applyAlignment="1">
      <alignment horizontal="right" vertical="center" wrapText="1" indent="1"/>
    </xf>
    <xf numFmtId="3" fontId="27" fillId="0" borderId="47" xfId="39" applyNumberFormat="1" applyFont="1" applyFill="1" applyBorder="1" applyAlignment="1">
      <alignment horizontal="right" vertical="center" wrapText="1" indent="1"/>
    </xf>
    <xf numFmtId="3" fontId="27" fillId="0" borderId="21" xfId="39" applyNumberFormat="1" applyFont="1" applyFill="1" applyBorder="1" applyAlignment="1">
      <alignment horizontal="right" vertical="center" wrapText="1" indent="1"/>
    </xf>
    <xf numFmtId="3" fontId="27" fillId="0" borderId="18" xfId="39" applyNumberFormat="1" applyFont="1" applyFill="1" applyBorder="1" applyAlignment="1">
      <alignment horizontal="right" vertical="center" wrapText="1" indent="1"/>
    </xf>
    <xf numFmtId="49" fontId="27" fillId="0" borderId="12" xfId="39" applyNumberFormat="1" applyFont="1" applyFill="1" applyBorder="1" applyAlignment="1">
      <alignment horizontal="right" vertical="center"/>
    </xf>
    <xf numFmtId="3" fontId="27" fillId="0" borderId="12" xfId="39" applyNumberFormat="1" applyFont="1" applyFill="1" applyBorder="1" applyAlignment="1">
      <alignment horizontal="right" vertical="center"/>
    </xf>
    <xf numFmtId="0" fontId="27" fillId="0" borderId="17" xfId="39" applyFont="1" applyFill="1" applyBorder="1" applyAlignment="1">
      <alignment vertical="center"/>
    </xf>
    <xf numFmtId="0" fontId="28" fillId="0" borderId="0" xfId="39" applyFont="1" applyFill="1" applyAlignment="1">
      <alignment vertical="center"/>
    </xf>
    <xf numFmtId="3" fontId="2" fillId="0" borderId="16" xfId="32" applyNumberFormat="1" applyFont="1" applyFill="1" applyBorder="1" applyAlignment="1">
      <alignment horizontal="right" vertical="center" wrapText="1" indent="1"/>
    </xf>
    <xf numFmtId="3" fontId="26" fillId="0" borderId="16" xfId="34" applyNumberFormat="1" applyFont="1" applyFill="1" applyBorder="1" applyAlignment="1">
      <alignment horizontal="right" vertical="center" wrapText="1" indent="1"/>
    </xf>
    <xf numFmtId="3" fontId="26" fillId="0" borderId="70" xfId="34" applyNumberFormat="1" applyFont="1" applyFill="1" applyBorder="1" applyAlignment="1">
      <alignment horizontal="right" vertical="center" wrapText="1" indent="1"/>
    </xf>
    <xf numFmtId="3" fontId="2" fillId="0" borderId="83" xfId="32" applyNumberFormat="1" applyFont="1" applyFill="1" applyBorder="1" applyAlignment="1">
      <alignment horizontal="right" vertical="center" wrapText="1" indent="1"/>
    </xf>
    <xf numFmtId="0" fontId="4" fillId="0" borderId="10" xfId="39" applyFont="1" applyFill="1" applyBorder="1" applyAlignment="1">
      <alignment horizontal="center" vertical="center" textRotation="90" wrapText="1"/>
    </xf>
    <xf numFmtId="0" fontId="2" fillId="0" borderId="42" xfId="0" applyFont="1" applyBorder="1" applyAlignment="1">
      <alignment horizontal="center" vertical="center" wrapText="1"/>
    </xf>
    <xf numFmtId="0" fontId="4" fillId="0" borderId="28" xfId="0" applyFont="1" applyBorder="1" applyAlignment="1">
      <alignment horizontal="left" vertical="center" wrapText="1"/>
    </xf>
    <xf numFmtId="0" fontId="55" fillId="0" borderId="28" xfId="0" applyFont="1" applyBorder="1" applyAlignment="1">
      <alignment horizontal="left" vertical="center" wrapText="1"/>
    </xf>
    <xf numFmtId="3" fontId="2" fillId="0" borderId="28" xfId="0" applyNumberFormat="1" applyFont="1" applyBorder="1" applyAlignment="1">
      <alignment horizontal="right" vertical="center" indent="1"/>
    </xf>
    <xf numFmtId="0" fontId="28" fillId="0" borderId="21" xfId="0" applyFont="1" applyFill="1" applyBorder="1" applyAlignment="1">
      <alignment horizontal="center" vertical="center" wrapText="1"/>
    </xf>
    <xf numFmtId="0" fontId="2" fillId="0" borderId="11" xfId="39" applyFont="1" applyFill="1" applyBorder="1" applyAlignment="1">
      <alignment horizontal="center" vertical="center" wrapText="1"/>
    </xf>
    <xf numFmtId="3" fontId="30" fillId="0" borderId="50" xfId="0" applyNumberFormat="1" applyFont="1" applyFill="1" applyBorder="1" applyAlignment="1">
      <alignment horizontal="right" vertical="center" indent="1"/>
    </xf>
    <xf numFmtId="0" fontId="2" fillId="0" borderId="47" xfId="39" applyFont="1" applyFill="1" applyBorder="1" applyAlignment="1">
      <alignment horizontal="center" vertical="center" wrapText="1"/>
    </xf>
    <xf numFmtId="3" fontId="26" fillId="0" borderId="73" xfId="39" applyNumberFormat="1" applyFont="1" applyFill="1" applyBorder="1" applyAlignment="1">
      <alignment horizontal="right" vertical="center" indent="1"/>
    </xf>
    <xf numFmtId="0" fontId="27" fillId="0" borderId="17" xfId="39" applyFont="1" applyFill="1" applyBorder="1" applyAlignment="1">
      <alignment horizontal="left" vertical="center"/>
    </xf>
    <xf numFmtId="0" fontId="28" fillId="0" borderId="0" xfId="39" applyFont="1" applyFill="1" applyBorder="1" applyAlignment="1">
      <alignment vertical="center"/>
    </xf>
    <xf numFmtId="3" fontId="27" fillId="0" borderId="56" xfId="39" applyNumberFormat="1" applyFont="1" applyFill="1" applyBorder="1" applyAlignment="1">
      <alignment horizontal="right" vertical="center" wrapText="1" indent="1"/>
    </xf>
    <xf numFmtId="0" fontId="28" fillId="0" borderId="0" xfId="39" applyFont="1" applyFill="1"/>
    <xf numFmtId="0" fontId="28" fillId="0" borderId="88" xfId="36" applyFont="1" applyFill="1" applyBorder="1" applyAlignment="1">
      <alignment horizontal="left" vertical="center" wrapText="1" indent="1"/>
    </xf>
    <xf numFmtId="0" fontId="32" fillId="0" borderId="12" xfId="36" applyFont="1" applyFill="1" applyBorder="1" applyAlignment="1">
      <alignment horizontal="left" vertical="center" indent="1"/>
    </xf>
    <xf numFmtId="3" fontId="32" fillId="0" borderId="13" xfId="37" applyNumberFormat="1" applyFont="1" applyFill="1" applyBorder="1" applyAlignment="1">
      <alignment horizontal="right" vertical="center" indent="1"/>
    </xf>
    <xf numFmtId="0" fontId="2" fillId="26" borderId="66" xfId="39" applyFont="1" applyFill="1" applyBorder="1" applyAlignment="1">
      <alignment horizontal="center" vertical="center" wrapText="1"/>
    </xf>
    <xf numFmtId="49" fontId="2" fillId="28" borderId="66" xfId="39" applyNumberFormat="1" applyFont="1" applyFill="1" applyBorder="1" applyAlignment="1">
      <alignment horizontal="center" vertical="center" wrapText="1"/>
    </xf>
    <xf numFmtId="0" fontId="54" fillId="0" borderId="66" xfId="0" applyFont="1" applyFill="1" applyBorder="1" applyAlignment="1">
      <alignment horizontal="left" vertical="center" wrapText="1"/>
    </xf>
    <xf numFmtId="3" fontId="44" fillId="0" borderId="12" xfId="0" applyNumberFormat="1" applyFont="1" applyFill="1" applyBorder="1" applyAlignment="1">
      <alignment horizontal="right" vertical="center" indent="1"/>
    </xf>
    <xf numFmtId="3" fontId="44" fillId="0" borderId="26" xfId="0" applyNumberFormat="1" applyFont="1" applyFill="1" applyBorder="1" applyAlignment="1">
      <alignment horizontal="right" vertical="center" indent="1"/>
    </xf>
    <xf numFmtId="3" fontId="44" fillId="0" borderId="88" xfId="0" applyNumberFormat="1" applyFont="1" applyFill="1" applyBorder="1" applyAlignment="1">
      <alignment horizontal="right" vertical="center" indent="1"/>
    </xf>
    <xf numFmtId="3" fontId="2" fillId="0" borderId="66" xfId="0" applyNumberFormat="1" applyFont="1" applyBorder="1" applyAlignment="1">
      <alignment horizontal="right" vertical="center" indent="1"/>
    </xf>
    <xf numFmtId="0" fontId="2" fillId="26" borderId="25" xfId="39" applyFont="1" applyFill="1" applyBorder="1" applyAlignment="1">
      <alignment horizontal="center" vertical="center" wrapText="1"/>
    </xf>
    <xf numFmtId="0" fontId="2" fillId="28" borderId="66" xfId="39" applyFont="1" applyFill="1" applyBorder="1" applyAlignment="1">
      <alignment horizontal="center" vertical="center" wrapText="1"/>
    </xf>
    <xf numFmtId="0" fontId="1" fillId="0" borderId="66" xfId="0" applyFont="1" applyBorder="1" applyAlignment="1">
      <alignment horizontal="left" vertical="center" wrapText="1"/>
    </xf>
    <xf numFmtId="3" fontId="2" fillId="27" borderId="29" xfId="0" applyNumberFormat="1" applyFont="1" applyFill="1" applyBorder="1" applyAlignment="1">
      <alignment horizontal="right" vertical="center" wrapText="1" indent="1"/>
    </xf>
    <xf numFmtId="0" fontId="2" fillId="0" borderId="50" xfId="0" applyFont="1" applyFill="1" applyBorder="1" applyAlignment="1">
      <alignment horizontal="right" vertical="center" indent="1"/>
    </xf>
    <xf numFmtId="0" fontId="2" fillId="27" borderId="29" xfId="0" applyNumberFormat="1" applyFont="1" applyFill="1" applyBorder="1" applyAlignment="1">
      <alignment horizontal="left" vertical="center" wrapText="1"/>
    </xf>
    <xf numFmtId="0" fontId="2" fillId="27" borderId="30" xfId="0" applyNumberFormat="1" applyFont="1" applyFill="1" applyBorder="1" applyAlignment="1">
      <alignment horizontal="left" vertical="center" wrapText="1"/>
    </xf>
    <xf numFmtId="0" fontId="4" fillId="27" borderId="10" xfId="0" quotePrefix="1" applyFont="1" applyFill="1" applyBorder="1" applyAlignment="1">
      <alignment horizontal="left" vertical="center" wrapText="1"/>
    </xf>
    <xf numFmtId="0" fontId="2" fillId="27" borderId="10" xfId="0" quotePrefix="1" applyFont="1" applyFill="1" applyBorder="1" applyAlignment="1">
      <alignment horizontal="left" vertical="center" wrapText="1"/>
    </xf>
    <xf numFmtId="0" fontId="4" fillId="26" borderId="10" xfId="0" quotePrefix="1" applyFont="1" applyFill="1" applyBorder="1" applyAlignment="1">
      <alignment horizontal="left" vertical="center" wrapText="1"/>
    </xf>
    <xf numFmtId="0" fontId="4" fillId="0" borderId="10" xfId="0" quotePrefix="1" applyFont="1" applyFill="1" applyBorder="1" applyAlignment="1">
      <alignment horizontal="left" vertical="center" wrapText="1"/>
    </xf>
    <xf numFmtId="0" fontId="4" fillId="27" borderId="10" xfId="0" applyFont="1" applyFill="1" applyBorder="1" applyAlignment="1">
      <alignment horizontal="left" vertical="center" wrapText="1"/>
    </xf>
    <xf numFmtId="3" fontId="2" fillId="26" borderId="11" xfId="38" applyNumberFormat="1" applyFont="1" applyFill="1" applyBorder="1" applyAlignment="1">
      <alignment horizontal="right" vertical="center" wrapText="1" indent="1"/>
    </xf>
    <xf numFmtId="3" fontId="30" fillId="0" borderId="29" xfId="0" applyNumberFormat="1" applyFont="1" applyFill="1" applyBorder="1" applyAlignment="1">
      <alignment horizontal="right" vertical="center" indent="1"/>
    </xf>
    <xf numFmtId="3" fontId="30" fillId="0" borderId="38" xfId="0" applyNumberFormat="1" applyFont="1" applyBorder="1" applyAlignment="1">
      <alignment horizontal="right" vertical="center" indent="1"/>
    </xf>
    <xf numFmtId="3" fontId="30" fillId="0" borderId="52" xfId="0" applyNumberFormat="1" applyFont="1" applyBorder="1" applyAlignment="1">
      <alignment horizontal="right" vertical="center" indent="1"/>
    </xf>
    <xf numFmtId="3" fontId="49" fillId="0" borderId="33" xfId="31" applyNumberFormat="1" applyFont="1" applyFill="1" applyBorder="1" applyAlignment="1">
      <alignment horizontal="right" vertical="center" wrapText="1" inden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3" fontId="2" fillId="0" borderId="10" xfId="34" applyNumberFormat="1" applyFont="1" applyFill="1" applyBorder="1" applyAlignment="1">
      <alignment horizontal="right" vertical="center" wrapText="1" indent="1"/>
    </xf>
    <xf numFmtId="0" fontId="4" fillId="0" borderId="28" xfId="39" applyFont="1" applyFill="1" applyBorder="1" applyAlignment="1">
      <alignment horizontal="center" vertical="center" wrapText="1"/>
    </xf>
    <xf numFmtId="0" fontId="4" fillId="0" borderId="28" xfId="39" applyFont="1" applyFill="1" applyBorder="1" applyAlignment="1">
      <alignment horizontal="center" vertical="center" textRotation="90" wrapText="1"/>
    </xf>
    <xf numFmtId="3" fontId="2" fillId="0" borderId="44" xfId="0" applyNumberFormat="1" applyFont="1" applyBorder="1" applyAlignment="1">
      <alignment horizontal="right" vertical="center" indent="1"/>
    </xf>
    <xf numFmtId="0" fontId="4" fillId="0" borderId="44" xfId="34" applyFont="1" applyFill="1" applyBorder="1" applyAlignment="1">
      <alignment horizontal="right" vertical="center" wrapText="1" indent="1"/>
    </xf>
    <xf numFmtId="3" fontId="26" fillId="0" borderId="83" xfId="34" applyNumberFormat="1" applyFont="1" applyFill="1" applyBorder="1" applyAlignment="1">
      <alignment horizontal="right" vertical="center" wrapText="1" indent="1"/>
    </xf>
    <xf numFmtId="0" fontId="60" fillId="0" borderId="0" xfId="0" applyFont="1" applyFill="1" applyBorder="1"/>
    <xf numFmtId="0" fontId="60" fillId="0" borderId="0" xfId="0" applyFont="1" applyFill="1" applyBorder="1" applyAlignment="1"/>
    <xf numFmtId="0" fontId="60" fillId="0" borderId="0" xfId="0" applyFont="1" applyFill="1" applyBorder="1" applyAlignment="1">
      <alignment horizontal="right"/>
    </xf>
    <xf numFmtId="0" fontId="5" fillId="0" borderId="0" xfId="0" applyFont="1" applyFill="1" applyBorder="1"/>
    <xf numFmtId="0" fontId="5" fillId="0" borderId="0" xfId="0" applyFont="1" applyFill="1" applyAlignment="1">
      <alignment wrapText="1"/>
    </xf>
    <xf numFmtId="0" fontId="54" fillId="0" borderId="10" xfId="0" applyFont="1" applyFill="1" applyBorder="1" applyAlignment="1">
      <alignment horizontal="left" vertical="center" wrapText="1"/>
    </xf>
    <xf numFmtId="0" fontId="4" fillId="0" borderId="19" xfId="34" applyFont="1" applyFill="1" applyBorder="1" applyAlignment="1">
      <alignment horizontal="center" vertical="center" wrapText="1"/>
    </xf>
    <xf numFmtId="0" fontId="2" fillId="0" borderId="0" xfId="57" applyFill="1"/>
    <xf numFmtId="3" fontId="2" fillId="0" borderId="0" xfId="57" applyNumberFormat="1" applyFill="1"/>
    <xf numFmtId="49" fontId="2" fillId="0" borderId="0" xfId="57" applyNumberFormat="1" applyFill="1"/>
    <xf numFmtId="0" fontId="31" fillId="0" borderId="0" xfId="58" applyFont="1" applyFill="1"/>
    <xf numFmtId="0" fontId="26" fillId="0" borderId="0" xfId="58" applyFont="1" applyFill="1" applyAlignment="1">
      <alignment horizontal="center"/>
    </xf>
    <xf numFmtId="0" fontId="31" fillId="0" borderId="0" xfId="58" applyFont="1" applyFill="1" applyBorder="1"/>
    <xf numFmtId="0" fontId="31" fillId="0" borderId="0" xfId="58" applyFont="1" applyFill="1" applyAlignment="1">
      <alignment horizontal="center"/>
    </xf>
    <xf numFmtId="0" fontId="27" fillId="0" borderId="12" xfId="57" applyFont="1" applyFill="1" applyBorder="1" applyAlignment="1">
      <alignment horizontal="left" vertical="center"/>
    </xf>
    <xf numFmtId="0" fontId="3" fillId="0" borderId="0" xfId="39" applyFont="1" applyFill="1" applyBorder="1"/>
    <xf numFmtId="0" fontId="3" fillId="0" borderId="0" xfId="39" applyFont="1" applyFill="1"/>
    <xf numFmtId="3" fontId="26" fillId="0" borderId="12" xfId="57" applyNumberFormat="1" applyFont="1" applyFill="1" applyBorder="1" applyAlignment="1">
      <alignment horizontal="left" vertical="center" wrapText="1" indent="1"/>
    </xf>
    <xf numFmtId="0" fontId="4" fillId="0" borderId="0" xfId="39" applyFont="1" applyFill="1" applyBorder="1"/>
    <xf numFmtId="0" fontId="2" fillId="0" borderId="14" xfId="57" applyFont="1" applyFill="1" applyBorder="1" applyAlignment="1">
      <alignment horizontal="center" vertical="center" wrapText="1"/>
    </xf>
    <xf numFmtId="0" fontId="2" fillId="0" borderId="15" xfId="57" applyFont="1" applyFill="1" applyBorder="1" applyAlignment="1">
      <alignment horizontal="center" vertical="center"/>
    </xf>
    <xf numFmtId="0" fontId="2" fillId="0" borderId="15" xfId="57" applyFont="1" applyFill="1" applyBorder="1" applyAlignment="1">
      <alignment horizontal="center" vertical="center" wrapText="1"/>
    </xf>
    <xf numFmtId="3" fontId="2" fillId="0" borderId="59" xfId="57" applyNumberFormat="1" applyFont="1" applyFill="1" applyBorder="1" applyAlignment="1">
      <alignment horizontal="center" vertical="center"/>
    </xf>
    <xf numFmtId="0" fontId="4" fillId="0" borderId="10" xfId="0" applyFont="1" applyFill="1" applyBorder="1" applyAlignment="1" applyProtection="1">
      <alignment vertical="center" wrapText="1"/>
      <protection locked="0"/>
    </xf>
    <xf numFmtId="0" fontId="2" fillId="0" borderId="10" xfId="40" applyFont="1" applyFill="1" applyBorder="1" applyAlignment="1" applyProtection="1">
      <alignment horizontal="left" vertical="center" wrapText="1"/>
      <protection locked="0"/>
    </xf>
    <xf numFmtId="0" fontId="2" fillId="0" borderId="10" xfId="40" applyFont="1" applyFill="1" applyBorder="1" applyAlignment="1">
      <alignment horizontal="center" vertical="center" wrapText="1"/>
    </xf>
    <xf numFmtId="3" fontId="31" fillId="0" borderId="10" xfId="57" applyNumberFormat="1" applyFont="1" applyFill="1" applyBorder="1" applyAlignment="1">
      <alignment horizontal="right" vertical="center" indent="1"/>
    </xf>
    <xf numFmtId="3" fontId="31" fillId="0" borderId="50" xfId="57" applyNumberFormat="1" applyFont="1" applyFill="1" applyBorder="1" applyAlignment="1">
      <alignment horizontal="right" vertical="center" indent="1"/>
    </xf>
    <xf numFmtId="3" fontId="31" fillId="0" borderId="33" xfId="57" applyNumberFormat="1" applyFont="1" applyFill="1" applyBorder="1" applyAlignment="1">
      <alignment horizontal="right" vertical="center" indent="1"/>
    </xf>
    <xf numFmtId="0" fontId="31" fillId="0" borderId="0" xfId="40" applyFont="1" applyFill="1"/>
    <xf numFmtId="0" fontId="2" fillId="0" borderId="62" xfId="39" applyFont="1" applyFill="1" applyBorder="1"/>
    <xf numFmtId="0" fontId="2" fillId="0" borderId="0" xfId="39" applyFont="1" applyFill="1"/>
    <xf numFmtId="4" fontId="4" fillId="0" borderId="0" xfId="39" applyNumberFormat="1" applyFont="1" applyFill="1"/>
    <xf numFmtId="0" fontId="4" fillId="0" borderId="0" xfId="39" applyFont="1" applyFill="1"/>
    <xf numFmtId="3" fontId="31" fillId="0" borderId="0" xfId="57" applyNumberFormat="1" applyFont="1" applyFill="1" applyBorder="1" applyAlignment="1">
      <alignment horizontal="right" vertical="center" indent="1"/>
    </xf>
    <xf numFmtId="4" fontId="2" fillId="0" borderId="0" xfId="39" applyNumberFormat="1" applyFont="1" applyFill="1"/>
    <xf numFmtId="3" fontId="61" fillId="0" borderId="0" xfId="40" applyNumberFormat="1" applyFont="1" applyFill="1"/>
    <xf numFmtId="3" fontId="6" fillId="0" borderId="0" xfId="40" applyNumberFormat="1" applyFill="1"/>
    <xf numFmtId="4" fontId="2" fillId="0" borderId="0" xfId="39" applyNumberFormat="1" applyFill="1"/>
    <xf numFmtId="49" fontId="27" fillId="0" borderId="12" xfId="57" applyNumberFormat="1" applyFont="1" applyFill="1" applyBorder="1" applyAlignment="1">
      <alignment horizontal="right" vertical="center"/>
    </xf>
    <xf numFmtId="3" fontId="27" fillId="0" borderId="12" xfId="57" applyNumberFormat="1" applyFont="1" applyFill="1" applyBorder="1" applyAlignment="1">
      <alignment horizontal="right" vertical="center"/>
    </xf>
    <xf numFmtId="2" fontId="27" fillId="0" borderId="56" xfId="57" applyNumberFormat="1" applyFont="1" applyFill="1" applyBorder="1" applyAlignment="1">
      <alignment horizontal="left" vertical="center" wrapText="1" indent="1"/>
    </xf>
    <xf numFmtId="2" fontId="27" fillId="0" borderId="21" xfId="57" applyNumberFormat="1" applyFont="1" applyFill="1" applyBorder="1" applyAlignment="1">
      <alignment horizontal="left" vertical="center" wrapText="1" indent="1"/>
    </xf>
    <xf numFmtId="3" fontId="27" fillId="0" borderId="21" xfId="57" applyNumberFormat="1" applyFont="1" applyFill="1" applyBorder="1" applyAlignment="1">
      <alignment horizontal="right" vertical="center" wrapText="1" indent="1"/>
    </xf>
    <xf numFmtId="3" fontId="27" fillId="0" borderId="12" xfId="57" applyNumberFormat="1" applyFont="1" applyFill="1" applyBorder="1" applyAlignment="1">
      <alignment horizontal="right" vertical="center" wrapText="1" indent="1"/>
    </xf>
    <xf numFmtId="3" fontId="27" fillId="0" borderId="13" xfId="57" applyNumberFormat="1" applyFont="1" applyFill="1" applyBorder="1" applyAlignment="1">
      <alignment horizontal="right" vertical="center" wrapText="1" indent="1"/>
    </xf>
    <xf numFmtId="3" fontId="31" fillId="0" borderId="44" xfId="57" applyNumberFormat="1" applyFont="1" applyFill="1" applyBorder="1" applyAlignment="1">
      <alignment horizontal="right" vertical="center" indent="1"/>
    </xf>
    <xf numFmtId="3" fontId="26" fillId="0" borderId="33" xfId="57" applyNumberFormat="1" applyFont="1" applyFill="1" applyBorder="1" applyAlignment="1">
      <alignment horizontal="right" vertical="center" indent="1"/>
    </xf>
    <xf numFmtId="49" fontId="26" fillId="0" borderId="12" xfId="57" applyNumberFormat="1" applyFont="1" applyFill="1" applyBorder="1" applyAlignment="1">
      <alignment horizontal="left" vertical="center" wrapText="1" indent="1"/>
    </xf>
    <xf numFmtId="3" fontId="2" fillId="26" borderId="27" xfId="0" applyNumberFormat="1" applyFont="1" applyFill="1" applyBorder="1" applyAlignment="1">
      <alignment horizontal="right" vertical="center" wrapText="1" indent="1"/>
    </xf>
    <xf numFmtId="3" fontId="2" fillId="0" borderId="84" xfId="34" applyNumberFormat="1" applyFont="1" applyFill="1" applyBorder="1" applyAlignment="1">
      <alignment horizontal="right" vertical="center" wrapText="1" indent="1"/>
    </xf>
    <xf numFmtId="0" fontId="5" fillId="0" borderId="21" xfId="0" applyFont="1" applyFill="1" applyBorder="1" applyAlignment="1">
      <alignment horizontal="center" vertical="center"/>
    </xf>
    <xf numFmtId="3" fontId="26" fillId="0" borderId="21" xfId="0" applyNumberFormat="1" applyFont="1" applyFill="1" applyBorder="1" applyAlignment="1">
      <alignment horizontal="right" vertical="center" indent="1"/>
    </xf>
    <xf numFmtId="3" fontId="26" fillId="0" borderId="47" xfId="0" applyNumberFormat="1" applyFont="1" applyFill="1" applyBorder="1" applyAlignment="1">
      <alignment horizontal="right" vertical="center" indent="1"/>
    </xf>
    <xf numFmtId="0" fontId="5" fillId="0" borderId="0" xfId="0" applyFont="1" applyFill="1" applyBorder="1" applyAlignment="1">
      <alignment vertical="center"/>
    </xf>
    <xf numFmtId="0" fontId="41" fillId="0" borderId="21" xfId="0" applyFont="1" applyFill="1" applyBorder="1" applyAlignment="1">
      <alignment horizontal="center" vertical="center" wrapText="1"/>
    </xf>
    <xf numFmtId="3" fontId="42" fillId="0" borderId="13" xfId="0" applyNumberFormat="1" applyFont="1" applyFill="1" applyBorder="1" applyAlignment="1">
      <alignment horizontal="right" vertical="center" indent="1"/>
    </xf>
    <xf numFmtId="0" fontId="55" fillId="0" borderId="15" xfId="0" applyFont="1" applyBorder="1" applyAlignment="1">
      <alignment vertical="center" wrapText="1"/>
    </xf>
    <xf numFmtId="0" fontId="6" fillId="0" borderId="12" xfId="0" applyFont="1" applyFill="1" applyBorder="1"/>
    <xf numFmtId="0" fontId="6" fillId="0" borderId="17" xfId="0" applyFont="1" applyFill="1" applyBorder="1"/>
    <xf numFmtId="3" fontId="44" fillId="0" borderId="71" xfId="0" applyNumberFormat="1" applyFont="1" applyFill="1" applyBorder="1" applyAlignment="1">
      <alignment horizontal="right" vertical="center" indent="1"/>
    </xf>
    <xf numFmtId="0" fontId="2" fillId="0" borderId="0" xfId="37" applyFill="1" applyAlignment="1">
      <alignment vertical="center"/>
    </xf>
    <xf numFmtId="0" fontId="5" fillId="0" borderId="53" xfId="40" applyFont="1" applyFill="1" applyBorder="1" applyAlignment="1">
      <alignment horizontal="center" vertical="center" wrapText="1"/>
    </xf>
    <xf numFmtId="0" fontId="5" fillId="0" borderId="53" xfId="39" applyFont="1" applyFill="1" applyBorder="1" applyAlignment="1">
      <alignment horizontal="center" vertical="center" wrapText="1"/>
    </xf>
    <xf numFmtId="3" fontId="26" fillId="0" borderId="53" xfId="39" applyNumberFormat="1" applyFont="1" applyFill="1" applyBorder="1" applyAlignment="1">
      <alignment horizontal="right" vertical="center" wrapText="1" indent="1"/>
    </xf>
    <xf numFmtId="3" fontId="26" fillId="0" borderId="47" xfId="39" applyNumberFormat="1" applyFont="1" applyFill="1" applyBorder="1" applyAlignment="1">
      <alignment horizontal="right" vertical="center" wrapText="1" indent="1"/>
    </xf>
    <xf numFmtId="3" fontId="26" fillId="0" borderId="21" xfId="39" applyNumberFormat="1" applyFont="1" applyFill="1" applyBorder="1" applyAlignment="1">
      <alignment horizontal="right" vertical="center" wrapText="1" indent="1"/>
    </xf>
    <xf numFmtId="0" fontId="26" fillId="0" borderId="0" xfId="39" applyFont="1" applyFill="1" applyBorder="1"/>
    <xf numFmtId="3" fontId="26" fillId="0" borderId="77" xfId="39" applyNumberFormat="1" applyFont="1" applyFill="1" applyBorder="1" applyAlignment="1">
      <alignment horizontal="right" vertical="center" wrapText="1" indent="1"/>
    </xf>
    <xf numFmtId="3" fontId="26" fillId="0" borderId="13" xfId="39" applyNumberFormat="1" applyFont="1" applyFill="1" applyBorder="1" applyAlignment="1">
      <alignment horizontal="right" vertical="center" wrapText="1" indent="1"/>
    </xf>
    <xf numFmtId="3" fontId="27" fillId="0" borderId="77" xfId="39" applyNumberFormat="1" applyFont="1" applyFill="1" applyBorder="1" applyAlignment="1">
      <alignment horizontal="right" vertical="center" wrapText="1" indent="1"/>
    </xf>
    <xf numFmtId="3" fontId="27" fillId="0" borderId="13" xfId="39" applyNumberFormat="1" applyFont="1" applyFill="1" applyBorder="1" applyAlignment="1">
      <alignment horizontal="right" vertical="center" wrapText="1" indent="1"/>
    </xf>
    <xf numFmtId="3" fontId="26" fillId="0" borderId="84" xfId="0" applyNumberFormat="1" applyFont="1" applyFill="1" applyBorder="1" applyAlignment="1">
      <alignment horizontal="right" vertical="center" wrapText="1" indent="1"/>
    </xf>
    <xf numFmtId="3" fontId="26" fillId="0" borderId="16" xfId="0" applyNumberFormat="1" applyFont="1" applyFill="1" applyBorder="1" applyAlignment="1">
      <alignment horizontal="right" vertical="center" wrapText="1" indent="1"/>
    </xf>
    <xf numFmtId="0" fontId="5" fillId="0" borderId="53" xfId="0" applyFont="1" applyFill="1" applyBorder="1" applyAlignment="1">
      <alignment horizontal="center" vertical="center"/>
    </xf>
    <xf numFmtId="0" fontId="2" fillId="26" borderId="29" xfId="0" applyNumberFormat="1" applyFont="1" applyFill="1" applyBorder="1" applyAlignment="1">
      <alignment horizontal="center" vertical="center" wrapText="1"/>
    </xf>
    <xf numFmtId="0" fontId="2" fillId="26" borderId="58" xfId="0" applyNumberFormat="1" applyFont="1" applyFill="1" applyBorder="1" applyAlignment="1">
      <alignment horizontal="right" vertical="center" wrapText="1" indent="1"/>
    </xf>
    <xf numFmtId="0" fontId="2" fillId="26" borderId="50" xfId="0" applyNumberFormat="1" applyFont="1" applyFill="1" applyBorder="1" applyAlignment="1">
      <alignment horizontal="right" vertical="center" wrapText="1" indent="1"/>
    </xf>
    <xf numFmtId="0" fontId="2" fillId="26" borderId="50" xfId="0" applyFont="1" applyFill="1" applyBorder="1" applyAlignment="1">
      <alignment horizontal="right" vertical="center" wrapText="1" indent="1"/>
    </xf>
    <xf numFmtId="3" fontId="42" fillId="0" borderId="60" xfId="0" applyNumberFormat="1" applyFont="1" applyFill="1" applyBorder="1" applyAlignment="1">
      <alignment horizontal="right" vertical="center" indent="1"/>
    </xf>
    <xf numFmtId="3" fontId="26" fillId="0" borderId="35" xfId="0" applyNumberFormat="1" applyFont="1" applyFill="1" applyBorder="1" applyAlignment="1">
      <alignment horizontal="right" vertical="center" indent="1"/>
    </xf>
    <xf numFmtId="3" fontId="26" fillId="0" borderId="33" xfId="0" applyNumberFormat="1" applyFont="1" applyFill="1" applyBorder="1" applyAlignment="1">
      <alignment horizontal="right" vertical="center" indent="1"/>
    </xf>
    <xf numFmtId="0" fontId="28" fillId="0" borderId="0" xfId="37" applyFont="1" applyFill="1" applyAlignment="1">
      <alignment horizontal="justify" wrapText="1"/>
    </xf>
    <xf numFmtId="0" fontId="28" fillId="0" borderId="0" xfId="0" applyFont="1" applyFill="1" applyAlignment="1">
      <alignment horizontal="justify" wrapText="1"/>
    </xf>
    <xf numFmtId="0" fontId="27" fillId="0" borderId="17" xfId="57" applyFont="1" applyFill="1" applyBorder="1" applyAlignment="1">
      <alignment vertical="center"/>
    </xf>
    <xf numFmtId="3" fontId="26" fillId="0" borderId="17" xfId="57" applyNumberFormat="1" applyFont="1" applyFill="1" applyBorder="1" applyAlignment="1">
      <alignment horizontal="left" vertical="center" wrapText="1" indent="1"/>
    </xf>
    <xf numFmtId="0" fontId="2" fillId="0" borderId="0" xfId="0" applyFont="1" applyFill="1"/>
    <xf numFmtId="3" fontId="2" fillId="26" borderId="50" xfId="32" applyNumberFormat="1" applyFont="1" applyFill="1" applyBorder="1" applyAlignment="1">
      <alignment horizontal="right" vertical="center" wrapText="1" indent="1"/>
    </xf>
    <xf numFmtId="3" fontId="2" fillId="26" borderId="51" xfId="32" applyNumberFormat="1" applyFont="1" applyFill="1" applyBorder="1" applyAlignment="1">
      <alignment horizontal="right" vertical="center" wrapText="1" indent="1"/>
    </xf>
    <xf numFmtId="0" fontId="2" fillId="26" borderId="11" xfId="34" applyFont="1" applyFill="1" applyBorder="1" applyAlignment="1">
      <alignment horizontal="right" vertical="center" wrapText="1" indent="1"/>
    </xf>
    <xf numFmtId="0" fontId="2" fillId="26" borderId="55" xfId="34" applyFont="1" applyFill="1" applyBorder="1" applyAlignment="1">
      <alignment horizontal="right" vertical="center" wrapText="1" indent="1"/>
    </xf>
    <xf numFmtId="3" fontId="30" fillId="0" borderId="59" xfId="0" applyNumberFormat="1" applyFont="1" applyFill="1" applyBorder="1" applyAlignment="1">
      <alignment horizontal="right" vertical="center" indent="1"/>
    </xf>
    <xf numFmtId="3" fontId="30" fillId="0" borderId="36" xfId="0" applyNumberFormat="1" applyFont="1" applyFill="1" applyBorder="1" applyAlignment="1">
      <alignment horizontal="right" vertical="center" indent="1"/>
    </xf>
    <xf numFmtId="3" fontId="30" fillId="0" borderId="14" xfId="0" applyNumberFormat="1" applyFont="1" applyFill="1" applyBorder="1" applyAlignment="1">
      <alignment horizontal="right" vertical="center" indent="1"/>
    </xf>
    <xf numFmtId="3" fontId="30" fillId="0" borderId="55" xfId="0" applyNumberFormat="1" applyFont="1" applyFill="1" applyBorder="1" applyAlignment="1">
      <alignment horizontal="right" vertical="center" indent="1"/>
    </xf>
    <xf numFmtId="0" fontId="2" fillId="0" borderId="59" xfId="0" applyFont="1" applyFill="1" applyBorder="1" applyAlignment="1">
      <alignment horizontal="right" vertical="center" indent="1"/>
    </xf>
    <xf numFmtId="0" fontId="2" fillId="0" borderId="11" xfId="30" applyFont="1" applyFill="1" applyBorder="1" applyAlignment="1">
      <alignment horizontal="right" vertical="center" indent="1"/>
    </xf>
    <xf numFmtId="0" fontId="2" fillId="0" borderId="81" xfId="0" applyFont="1" applyFill="1" applyBorder="1" applyAlignment="1">
      <alignment horizontal="right" vertical="center" indent="1"/>
    </xf>
    <xf numFmtId="0" fontId="2" fillId="0" borderId="11" xfId="0" applyFont="1" applyFill="1" applyBorder="1" applyAlignment="1">
      <alignment horizontal="right" vertical="center" indent="1"/>
    </xf>
    <xf numFmtId="0" fontId="28" fillId="0" borderId="18" xfId="36" applyFont="1" applyFill="1" applyBorder="1" applyAlignment="1">
      <alignment horizontal="left" vertical="center" wrapText="1" indent="1"/>
    </xf>
    <xf numFmtId="0" fontId="27" fillId="25" borderId="17" xfId="36" applyFont="1" applyFill="1" applyBorder="1" applyAlignment="1">
      <alignment horizontal="left" vertical="center" wrapText="1" indent="1"/>
    </xf>
    <xf numFmtId="0" fontId="28" fillId="0" borderId="0" xfId="0" applyFont="1" applyFill="1" applyAlignment="1">
      <alignment horizontal="justify"/>
    </xf>
    <xf numFmtId="0" fontId="2" fillId="0" borderId="0" xfId="37" applyFill="1" applyAlignment="1"/>
    <xf numFmtId="1" fontId="27" fillId="25" borderId="13" xfId="37" applyNumberFormat="1" applyFont="1" applyFill="1" applyBorder="1" applyAlignment="1">
      <alignment horizontal="right" vertical="center" indent="1"/>
    </xf>
    <xf numFmtId="1" fontId="28" fillId="0" borderId="45" xfId="36" applyNumberFormat="1" applyFont="1" applyFill="1" applyBorder="1" applyAlignment="1">
      <alignment horizontal="right" vertical="center" wrapText="1" indent="1"/>
    </xf>
    <xf numFmtId="1" fontId="28" fillId="0" borderId="41" xfId="36" applyNumberFormat="1" applyFont="1" applyFill="1" applyBorder="1" applyAlignment="1">
      <alignment horizontal="right" vertical="center" wrapText="1" indent="1"/>
    </xf>
    <xf numFmtId="1" fontId="28" fillId="0" borderId="0" xfId="36" applyNumberFormat="1" applyFont="1" applyFill="1" applyBorder="1" applyAlignment="1">
      <alignment horizontal="right" vertical="center" wrapText="1" indent="1"/>
    </xf>
    <xf numFmtId="1" fontId="28" fillId="0" borderId="65" xfId="36" applyNumberFormat="1" applyFont="1" applyFill="1" applyBorder="1" applyAlignment="1">
      <alignment horizontal="right" vertical="center" wrapText="1" indent="1"/>
    </xf>
    <xf numFmtId="1" fontId="28" fillId="0" borderId="33" xfId="36" applyNumberFormat="1" applyFont="1" applyFill="1" applyBorder="1" applyAlignment="1">
      <alignment horizontal="right" vertical="center" wrapText="1" indent="1"/>
    </xf>
    <xf numFmtId="3" fontId="28" fillId="0" borderId="0" xfId="37" applyNumberFormat="1" applyFont="1" applyFill="1" applyAlignment="1">
      <alignment horizontal="justify" vertical="center"/>
    </xf>
    <xf numFmtId="0" fontId="27" fillId="0" borderId="0" xfId="37" applyFont="1" applyFill="1"/>
    <xf numFmtId="0" fontId="27" fillId="0" borderId="0" xfId="37" applyFont="1" applyFill="1" applyBorder="1" applyAlignment="1">
      <alignment horizontal="left" vertical="center"/>
    </xf>
    <xf numFmtId="1" fontId="28" fillId="0" borderId="39" xfId="36" applyNumberFormat="1" applyFont="1" applyFill="1" applyBorder="1" applyAlignment="1">
      <alignment horizontal="right" vertical="center" wrapText="1" indent="1"/>
    </xf>
    <xf numFmtId="1" fontId="27" fillId="25" borderId="31" xfId="37" applyNumberFormat="1" applyFont="1" applyFill="1" applyBorder="1" applyAlignment="1">
      <alignment horizontal="right" vertical="center" indent="1"/>
    </xf>
    <xf numFmtId="1" fontId="28" fillId="0" borderId="44" xfId="36" applyNumberFormat="1" applyFont="1" applyFill="1" applyBorder="1" applyAlignment="1">
      <alignment horizontal="right" vertical="center" wrapText="1" indent="1"/>
    </xf>
    <xf numFmtId="1" fontId="28" fillId="0" borderId="73" xfId="36" applyNumberFormat="1" applyFont="1" applyFill="1" applyBorder="1" applyAlignment="1">
      <alignment horizontal="right" vertical="center" wrapText="1" indent="1"/>
    </xf>
    <xf numFmtId="1" fontId="28" fillId="0" borderId="35" xfId="36" applyNumberFormat="1" applyFont="1" applyFill="1" applyBorder="1" applyAlignment="1">
      <alignment horizontal="right" vertical="center" wrapText="1" indent="1"/>
    </xf>
    <xf numFmtId="1" fontId="28" fillId="0" borderId="32" xfId="36" applyNumberFormat="1" applyFont="1" applyFill="1" applyBorder="1" applyAlignment="1">
      <alignment horizontal="right" vertical="center" wrapText="1" indent="1"/>
    </xf>
    <xf numFmtId="1" fontId="28" fillId="0" borderId="40" xfId="36" applyNumberFormat="1" applyFont="1" applyFill="1" applyBorder="1" applyAlignment="1">
      <alignment horizontal="right" vertical="center" wrapText="1" indent="1"/>
    </xf>
    <xf numFmtId="1" fontId="28" fillId="0" borderId="34" xfId="36" applyNumberFormat="1" applyFont="1" applyFill="1" applyBorder="1" applyAlignment="1">
      <alignment horizontal="right" vertical="center" wrapText="1" indent="1"/>
    </xf>
    <xf numFmtId="0" fontId="2" fillId="0" borderId="0" xfId="0" applyFont="1" applyFill="1" applyAlignment="1">
      <alignment wrapText="1"/>
    </xf>
    <xf numFmtId="0" fontId="64" fillId="0" borderId="0" xfId="0" applyFont="1" applyFill="1"/>
    <xf numFmtId="0" fontId="4" fillId="0" borderId="47" xfId="0" applyFont="1" applyFill="1" applyBorder="1" applyAlignment="1">
      <alignment horizontal="center" vertical="center" wrapText="1"/>
    </xf>
    <xf numFmtId="0" fontId="64" fillId="0" borderId="21" xfId="0" applyFont="1" applyFill="1" applyBorder="1"/>
    <xf numFmtId="0" fontId="2" fillId="0" borderId="29" xfId="0" applyFont="1" applyFill="1" applyBorder="1" applyAlignment="1">
      <alignment vertical="center"/>
    </xf>
    <xf numFmtId="0" fontId="2" fillId="0" borderId="29"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5" xfId="39" applyFont="1" applyFill="1" applyBorder="1" applyAlignment="1">
      <alignment horizontal="center" vertical="center" wrapText="1"/>
    </xf>
    <xf numFmtId="0" fontId="4" fillId="0" borderId="15" xfId="0" applyFont="1" applyBorder="1" applyAlignment="1">
      <alignment horizontal="left" vertical="center" wrapText="1"/>
    </xf>
    <xf numFmtId="0" fontId="55" fillId="0" borderId="15" xfId="0" applyFont="1" applyBorder="1" applyAlignment="1">
      <alignment horizontal="left" vertical="center" wrapText="1"/>
    </xf>
    <xf numFmtId="0" fontId="4" fillId="0" borderId="15" xfId="39" applyFont="1" applyFill="1" applyBorder="1" applyAlignment="1">
      <alignment horizontal="center" vertical="center" textRotation="90" wrapText="1"/>
    </xf>
    <xf numFmtId="3" fontId="2" fillId="0" borderId="15" xfId="0" applyNumberFormat="1" applyFont="1" applyBorder="1" applyAlignment="1">
      <alignment horizontal="right" vertical="center" indent="1"/>
    </xf>
    <xf numFmtId="3" fontId="2" fillId="0" borderId="85" xfId="0" applyNumberFormat="1" applyFont="1" applyBorder="1" applyAlignment="1">
      <alignment horizontal="right" vertical="center" indent="1"/>
    </xf>
    <xf numFmtId="3" fontId="26" fillId="0" borderId="84" xfId="34" applyNumberFormat="1" applyFont="1" applyFill="1" applyBorder="1" applyAlignment="1">
      <alignment horizontal="right" vertical="center" wrapText="1" indent="1"/>
    </xf>
    <xf numFmtId="3" fontId="2" fillId="0" borderId="27" xfId="0" applyNumberFormat="1" applyFont="1" applyBorder="1" applyAlignment="1">
      <alignment horizontal="right" vertical="center" indent="1"/>
    </xf>
    <xf numFmtId="0" fontId="4" fillId="0" borderId="15" xfId="34" applyFont="1" applyFill="1" applyBorder="1" applyAlignment="1">
      <alignment horizontal="right" vertical="center" wrapText="1" indent="1"/>
    </xf>
    <xf numFmtId="3" fontId="2" fillId="0" borderId="84" xfId="32" applyNumberFormat="1" applyFont="1" applyFill="1" applyBorder="1" applyAlignment="1">
      <alignment horizontal="right" vertical="center" wrapText="1" indent="1"/>
    </xf>
    <xf numFmtId="0" fontId="2" fillId="0" borderId="58" xfId="0" applyFont="1" applyFill="1" applyBorder="1" applyAlignment="1">
      <alignment horizontal="right" vertical="center" indent="1"/>
    </xf>
    <xf numFmtId="0" fontId="2" fillId="0" borderId="37" xfId="0" applyFont="1" applyFill="1" applyBorder="1" applyAlignment="1">
      <alignment horizontal="right" vertical="center" indent="1"/>
    </xf>
    <xf numFmtId="0" fontId="5" fillId="0" borderId="21" xfId="40" applyFont="1" applyFill="1" applyBorder="1" applyAlignment="1">
      <alignment horizontal="center" vertical="center" wrapText="1"/>
    </xf>
    <xf numFmtId="0" fontId="5" fillId="0" borderId="21" xfId="39" applyFont="1" applyFill="1" applyBorder="1" applyAlignment="1">
      <alignment horizontal="center" vertical="center" wrapText="1"/>
    </xf>
    <xf numFmtId="164" fontId="2" fillId="26" borderId="10" xfId="32" applyNumberFormat="1" applyFont="1" applyFill="1" applyBorder="1" applyAlignment="1">
      <alignment horizontal="center" vertical="center" wrapText="1"/>
    </xf>
    <xf numFmtId="164" fontId="2" fillId="26" borderId="30" xfId="32" applyNumberFormat="1" applyFont="1" applyFill="1" applyBorder="1" applyAlignment="1">
      <alignment horizontal="center" vertical="center" wrapText="1"/>
    </xf>
    <xf numFmtId="0" fontId="2" fillId="0" borderId="37" xfId="30" applyFont="1" applyFill="1" applyBorder="1" applyAlignment="1">
      <alignment horizontal="right" vertical="center" indent="1"/>
    </xf>
    <xf numFmtId="0" fontId="2" fillId="0" borderId="14" xfId="30" applyFont="1" applyFill="1" applyBorder="1" applyAlignment="1">
      <alignment horizontal="right" vertical="center" indent="1"/>
    </xf>
    <xf numFmtId="0" fontId="2" fillId="0" borderId="35" xfId="30" applyFont="1" applyFill="1" applyBorder="1" applyAlignment="1">
      <alignment horizontal="right" vertical="center" indent="1"/>
    </xf>
    <xf numFmtId="0" fontId="2" fillId="0" borderId="33" xfId="30" applyFont="1" applyFill="1" applyBorder="1" applyAlignment="1">
      <alignment horizontal="right" vertical="center" indent="1"/>
    </xf>
    <xf numFmtId="164" fontId="2" fillId="0" borderId="30" xfId="32" applyNumberFormat="1" applyFont="1" applyFill="1" applyBorder="1" applyAlignment="1">
      <alignment horizontal="center" vertical="center" wrapText="1"/>
    </xf>
    <xf numFmtId="0" fontId="2" fillId="0" borderId="30" xfId="39" applyFont="1" applyFill="1" applyBorder="1" applyAlignment="1">
      <alignment horizontal="center" vertical="center" wrapText="1"/>
    </xf>
    <xf numFmtId="164" fontId="2" fillId="0" borderId="15" xfId="32" applyNumberFormat="1" applyFont="1" applyFill="1" applyBorder="1" applyAlignment="1">
      <alignment horizontal="center" vertical="center" wrapText="1"/>
    </xf>
    <xf numFmtId="0" fontId="6" fillId="26" borderId="42" xfId="38" applyFont="1" applyFill="1" applyBorder="1" applyAlignment="1">
      <alignment horizontal="center" vertical="center"/>
    </xf>
    <xf numFmtId="0" fontId="2" fillId="26" borderId="28" xfId="38" applyFont="1" applyFill="1" applyBorder="1" applyAlignment="1">
      <alignment horizontal="center" vertical="center"/>
    </xf>
    <xf numFmtId="0" fontId="7" fillId="26" borderId="28" xfId="32" applyFont="1" applyFill="1" applyBorder="1" applyAlignment="1">
      <alignment horizontal="center" vertical="center" wrapText="1"/>
    </xf>
    <xf numFmtId="0" fontId="4" fillId="26" borderId="28" xfId="0" applyFont="1" applyFill="1" applyBorder="1" applyAlignment="1">
      <alignment horizontal="left" vertical="center" wrapText="1"/>
    </xf>
    <xf numFmtId="0" fontId="2" fillId="26" borderId="28" xfId="0" applyFont="1" applyFill="1" applyBorder="1" applyAlignment="1">
      <alignment horizontal="left" vertical="center" wrapText="1"/>
    </xf>
    <xf numFmtId="3" fontId="2" fillId="26" borderId="28" xfId="39" applyNumberFormat="1" applyFont="1" applyFill="1" applyBorder="1" applyAlignment="1">
      <alignment horizontal="right" vertical="center" indent="1"/>
    </xf>
    <xf numFmtId="0" fontId="6" fillId="26" borderId="14" xfId="38" applyFont="1" applyFill="1" applyBorder="1" applyAlignment="1">
      <alignment horizontal="center" vertical="center"/>
    </xf>
    <xf numFmtId="0" fontId="2" fillId="26" borderId="15" xfId="38" applyFont="1" applyFill="1" applyBorder="1" applyAlignment="1">
      <alignment horizontal="center" vertical="center"/>
    </xf>
    <xf numFmtId="0" fontId="7" fillId="26" borderId="15" xfId="32" applyFont="1" applyFill="1" applyBorder="1" applyAlignment="1">
      <alignment horizontal="center" vertical="center" wrapText="1"/>
    </xf>
    <xf numFmtId="0" fontId="4" fillId="26" borderId="15" xfId="56" applyFont="1" applyFill="1" applyBorder="1" applyAlignment="1">
      <alignment horizontal="left" vertical="center" wrapText="1"/>
    </xf>
    <xf numFmtId="0" fontId="2" fillId="26" borderId="15" xfId="56" applyFont="1" applyFill="1" applyBorder="1" applyAlignment="1">
      <alignment horizontal="left" vertical="center" wrapText="1"/>
    </xf>
    <xf numFmtId="3" fontId="2" fillId="26" borderId="15" xfId="39" applyNumberFormat="1" applyFont="1" applyFill="1" applyBorder="1" applyAlignment="1">
      <alignment horizontal="right" vertical="center" indent="1"/>
    </xf>
    <xf numFmtId="0" fontId="26" fillId="26" borderId="65" xfId="34" applyFont="1" applyFill="1" applyBorder="1" applyAlignment="1">
      <alignment horizontal="right" vertical="center" wrapText="1" indent="1"/>
    </xf>
    <xf numFmtId="0" fontId="2" fillId="26" borderId="14" xfId="34" applyFont="1" applyFill="1" applyBorder="1" applyAlignment="1">
      <alignment horizontal="right" vertical="center" wrapText="1" indent="1"/>
    </xf>
    <xf numFmtId="3" fontId="2" fillId="26" borderId="85" xfId="39" applyNumberFormat="1" applyFont="1" applyFill="1" applyBorder="1" applyAlignment="1">
      <alignment horizontal="right" vertical="center" indent="1"/>
    </xf>
    <xf numFmtId="0" fontId="7" fillId="0" borderId="60" xfId="34" applyFont="1" applyFill="1" applyBorder="1" applyAlignment="1">
      <alignment horizontal="center" vertical="center" wrapText="1"/>
    </xf>
    <xf numFmtId="3" fontId="26" fillId="26" borderId="40" xfId="39" applyNumberFormat="1" applyFont="1" applyFill="1" applyBorder="1" applyAlignment="1">
      <alignment horizontal="right" vertical="center" indent="1"/>
    </xf>
    <xf numFmtId="3" fontId="2" fillId="26" borderId="83" xfId="39" applyNumberFormat="1" applyFont="1" applyFill="1" applyBorder="1" applyAlignment="1">
      <alignment horizontal="right" vertical="center" indent="1"/>
    </xf>
    <xf numFmtId="3" fontId="27" fillId="0" borderId="17" xfId="38" applyNumberFormat="1" applyFont="1" applyFill="1" applyBorder="1" applyAlignment="1">
      <alignment horizontal="right" vertical="center" wrapText="1" indent="1"/>
    </xf>
    <xf numFmtId="3" fontId="4" fillId="0" borderId="0" xfId="0" applyNumberFormat="1" applyFont="1" applyFill="1" applyAlignment="1">
      <alignment horizontal="right" vertical="center"/>
    </xf>
    <xf numFmtId="0" fontId="2" fillId="0" borderId="58" xfId="30" applyFont="1" applyFill="1" applyBorder="1" applyAlignment="1">
      <alignment horizontal="right" vertical="center" indent="1"/>
    </xf>
    <xf numFmtId="0" fontId="46" fillId="0" borderId="0" xfId="31" applyFont="1" applyFill="1" applyBorder="1"/>
    <xf numFmtId="0" fontId="46" fillId="0" borderId="0" xfId="31" applyFont="1" applyFill="1"/>
    <xf numFmtId="0" fontId="54" fillId="0" borderId="30" xfId="0" applyFont="1" applyFill="1" applyBorder="1" applyAlignment="1">
      <alignment horizontal="left" vertical="center" wrapText="1"/>
    </xf>
    <xf numFmtId="49" fontId="4" fillId="0" borderId="10" xfId="0" applyNumberFormat="1" applyFont="1" applyFill="1" applyBorder="1" applyAlignment="1">
      <alignment horizontal="center" vertical="center" wrapText="1"/>
    </xf>
    <xf numFmtId="0" fontId="6" fillId="0" borderId="0" xfId="38" applyFill="1" applyAlignment="1">
      <alignment horizontal="center" vertical="center"/>
    </xf>
    <xf numFmtId="0" fontId="31" fillId="0" borderId="0" xfId="31" applyFont="1" applyFill="1" applyAlignment="1">
      <alignment horizontal="center" vertical="center"/>
    </xf>
    <xf numFmtId="3" fontId="2" fillId="28" borderId="29" xfId="0" applyNumberFormat="1" applyFont="1" applyFill="1" applyBorder="1" applyAlignment="1">
      <alignment horizontal="right" vertical="center" indent="1"/>
    </xf>
    <xf numFmtId="3" fontId="2" fillId="28" borderId="50" xfId="0" applyNumberFormat="1" applyFont="1" applyFill="1" applyBorder="1" applyAlignment="1">
      <alignment horizontal="right" vertical="center" indent="1"/>
    </xf>
    <xf numFmtId="0" fontId="2" fillId="28" borderId="10" xfId="0" applyFont="1" applyFill="1" applyBorder="1" applyAlignment="1">
      <alignment horizontal="center" vertical="center"/>
    </xf>
    <xf numFmtId="3" fontId="2" fillId="28" borderId="33" xfId="38" applyNumberFormat="1" applyFont="1" applyFill="1" applyBorder="1" applyAlignment="1">
      <alignment horizontal="right" vertical="center" wrapText="1" indent="1"/>
    </xf>
    <xf numFmtId="3" fontId="2" fillId="28" borderId="10" xfId="0" applyNumberFormat="1" applyFont="1" applyFill="1" applyBorder="1" applyAlignment="1">
      <alignment horizontal="right" vertical="center" indent="1"/>
    </xf>
    <xf numFmtId="3" fontId="2" fillId="28" borderId="29" xfId="0" applyNumberFormat="1" applyFont="1" applyFill="1" applyBorder="1" applyAlignment="1">
      <alignment horizontal="right" vertical="center" wrapText="1" indent="2"/>
    </xf>
    <xf numFmtId="3" fontId="2" fillId="28" borderId="85" xfId="0" applyNumberFormat="1" applyFont="1" applyFill="1" applyBorder="1" applyAlignment="1">
      <alignment horizontal="right" vertical="center" wrapText="1" indent="1"/>
    </xf>
    <xf numFmtId="3" fontId="2" fillId="28" borderId="10" xfId="0" applyNumberFormat="1" applyFont="1" applyFill="1" applyBorder="1" applyAlignment="1">
      <alignment horizontal="right" vertical="center" wrapText="1" indent="2"/>
    </xf>
    <xf numFmtId="3" fontId="2" fillId="28" borderId="50" xfId="0" applyNumberFormat="1" applyFont="1" applyFill="1" applyBorder="1" applyAlignment="1">
      <alignment horizontal="right" vertical="center" wrapText="1" indent="1"/>
    </xf>
    <xf numFmtId="3" fontId="2" fillId="28" borderId="16" xfId="34" applyNumberFormat="1" applyFont="1" applyFill="1" applyBorder="1" applyAlignment="1">
      <alignment horizontal="right" vertical="center" wrapText="1" indent="1"/>
    </xf>
    <xf numFmtId="0" fontId="2" fillId="28" borderId="10" xfId="0" applyNumberFormat="1" applyFont="1" applyFill="1" applyBorder="1" applyAlignment="1">
      <alignment horizontal="center" vertical="center" wrapText="1"/>
    </xf>
    <xf numFmtId="3" fontId="30" fillId="28" borderId="10" xfId="0" applyNumberFormat="1" applyFont="1" applyFill="1" applyBorder="1" applyAlignment="1">
      <alignment horizontal="right" vertical="center" indent="1"/>
    </xf>
    <xf numFmtId="3" fontId="2" fillId="28" borderId="32" xfId="0" applyNumberFormat="1" applyFont="1" applyFill="1" applyBorder="1" applyAlignment="1">
      <alignment horizontal="right" vertical="center" indent="1"/>
    </xf>
    <xf numFmtId="3" fontId="30" fillId="28" borderId="30" xfId="0" applyNumberFormat="1" applyFont="1" applyFill="1" applyBorder="1" applyAlignment="1">
      <alignment horizontal="right" vertical="center" indent="1"/>
    </xf>
    <xf numFmtId="3" fontId="1" fillId="28" borderId="51" xfId="0" applyNumberFormat="1" applyFont="1" applyFill="1" applyBorder="1" applyAlignment="1">
      <alignment horizontal="right" vertical="center" indent="1"/>
    </xf>
    <xf numFmtId="3" fontId="27" fillId="0" borderId="53" xfId="0" applyNumberFormat="1" applyFont="1" applyFill="1" applyBorder="1" applyAlignment="1">
      <alignment horizontal="center" vertical="center"/>
    </xf>
    <xf numFmtId="0" fontId="4" fillId="0" borderId="13" xfId="0" applyFont="1" applyFill="1" applyBorder="1" applyAlignment="1">
      <alignment horizontal="center" vertical="center"/>
    </xf>
    <xf numFmtId="3" fontId="4" fillId="0" borderId="13" xfId="0" applyNumberFormat="1" applyFont="1" applyFill="1" applyBorder="1" applyAlignment="1">
      <alignment horizontal="left" vertical="center" indent="4"/>
    </xf>
    <xf numFmtId="3" fontId="4" fillId="0" borderId="17" xfId="0" applyNumberFormat="1" applyFont="1" applyFill="1" applyBorder="1" applyAlignment="1">
      <alignment horizontal="left" vertical="center" indent="4"/>
    </xf>
    <xf numFmtId="0" fontId="2" fillId="0" borderId="42" xfId="0" applyFont="1" applyFill="1" applyBorder="1" applyAlignment="1">
      <alignment horizontal="right" vertical="center" indent="1"/>
    </xf>
    <xf numFmtId="0" fontId="2" fillId="0" borderId="81" xfId="30" applyFont="1" applyFill="1" applyBorder="1" applyAlignment="1">
      <alignment horizontal="right" vertical="center" indent="1"/>
    </xf>
    <xf numFmtId="0" fontId="2" fillId="29" borderId="42" xfId="38" applyFont="1" applyFill="1" applyBorder="1" applyAlignment="1">
      <alignment horizontal="center" vertical="center"/>
    </xf>
    <xf numFmtId="0" fontId="2" fillId="29" borderId="28" xfId="0" applyFont="1" applyFill="1" applyBorder="1" applyAlignment="1">
      <alignment horizontal="center" vertical="center"/>
    </xf>
    <xf numFmtId="0" fontId="2" fillId="29" borderId="28" xfId="0" applyFont="1" applyFill="1" applyBorder="1"/>
    <xf numFmtId="49" fontId="2" fillId="29" borderId="28" xfId="0" applyNumberFormat="1" applyFont="1" applyFill="1" applyBorder="1" applyAlignment="1">
      <alignment horizontal="center" vertical="center" wrapText="1"/>
    </xf>
    <xf numFmtId="49" fontId="4" fillId="29" borderId="28" xfId="0" applyNumberFormat="1" applyFont="1" applyFill="1" applyBorder="1" applyAlignment="1">
      <alignment horizontal="left" vertical="center" wrapText="1"/>
    </xf>
    <xf numFmtId="0" fontId="2" fillId="29" borderId="28" xfId="30" applyFont="1" applyFill="1" applyBorder="1" applyAlignment="1">
      <alignment horizontal="center" vertical="center"/>
    </xf>
    <xf numFmtId="0" fontId="2" fillId="29" borderId="28" xfId="30" applyFont="1" applyFill="1" applyBorder="1" applyAlignment="1">
      <alignment horizontal="right" vertical="center" indent="1"/>
    </xf>
    <xf numFmtId="0" fontId="2" fillId="29" borderId="81" xfId="0" applyFont="1" applyFill="1" applyBorder="1" applyAlignment="1">
      <alignment horizontal="right" vertical="center" indent="1"/>
    </xf>
    <xf numFmtId="0" fontId="26" fillId="29" borderId="41" xfId="30" applyFont="1" applyFill="1" applyBorder="1" applyAlignment="1">
      <alignment horizontal="right" vertical="center" indent="1"/>
    </xf>
    <xf numFmtId="0" fontId="2" fillId="29" borderId="42" xfId="0" applyFont="1" applyFill="1" applyBorder="1" applyAlignment="1">
      <alignment horizontal="right" vertical="center" indent="1"/>
    </xf>
    <xf numFmtId="0" fontId="2" fillId="29" borderId="81" xfId="30" applyFont="1" applyFill="1" applyBorder="1" applyAlignment="1">
      <alignment horizontal="right" vertical="center" indent="1"/>
    </xf>
    <xf numFmtId="0" fontId="2" fillId="29" borderId="33" xfId="30" applyFont="1" applyFill="1" applyBorder="1" applyAlignment="1">
      <alignment horizontal="right" vertical="center" indent="1"/>
    </xf>
    <xf numFmtId="0" fontId="2" fillId="29" borderId="28" xfId="0" applyFont="1" applyFill="1" applyBorder="1" applyAlignment="1">
      <alignment horizontal="center" vertical="center" wrapText="1"/>
    </xf>
    <xf numFmtId="0" fontId="26" fillId="29" borderId="67" xfId="30" applyFont="1" applyFill="1" applyBorder="1" applyAlignment="1">
      <alignment horizontal="right" vertical="center" indent="1"/>
    </xf>
    <xf numFmtId="0" fontId="2" fillId="29" borderId="55" xfId="0" applyFont="1" applyFill="1" applyBorder="1" applyAlignment="1">
      <alignment horizontal="right" vertical="center" indent="1"/>
    </xf>
    <xf numFmtId="0" fontId="2" fillId="29" borderId="51" xfId="30" applyFont="1" applyFill="1" applyBorder="1" applyAlignment="1">
      <alignment horizontal="right" vertical="center" indent="1"/>
    </xf>
    <xf numFmtId="0" fontId="2" fillId="29" borderId="83" xfId="30" applyFont="1" applyFill="1" applyBorder="1" applyAlignment="1">
      <alignment horizontal="right" vertical="center" indent="1"/>
    </xf>
    <xf numFmtId="49" fontId="4" fillId="0" borderId="10" xfId="0" applyNumberFormat="1" applyFont="1" applyFill="1" applyBorder="1" applyAlignment="1">
      <alignment horizontal="left" vertical="center" wrapText="1"/>
    </xf>
    <xf numFmtId="0" fontId="2" fillId="29" borderId="11" xfId="0" applyFont="1" applyFill="1" applyBorder="1" applyAlignment="1">
      <alignment horizontal="center" vertical="center"/>
    </xf>
    <xf numFmtId="0" fontId="2" fillId="29" borderId="15" xfId="0" applyFont="1" applyFill="1" applyBorder="1" applyAlignment="1">
      <alignment horizontal="center" vertical="center"/>
    </xf>
    <xf numFmtId="49" fontId="4" fillId="29" borderId="15" xfId="0" applyNumberFormat="1" applyFont="1" applyFill="1" applyBorder="1" applyAlignment="1">
      <alignment horizontal="center" vertical="center" wrapText="1"/>
    </xf>
    <xf numFmtId="49" fontId="4" fillId="29" borderId="15" xfId="0" applyNumberFormat="1" applyFont="1" applyFill="1" applyBorder="1" applyAlignment="1">
      <alignment horizontal="left" vertical="center" wrapText="1"/>
    </xf>
    <xf numFmtId="3" fontId="30" fillId="29" borderId="15" xfId="0" applyNumberFormat="1" applyFont="1" applyFill="1" applyBorder="1" applyAlignment="1">
      <alignment horizontal="center" vertical="center" wrapText="1"/>
    </xf>
    <xf numFmtId="3" fontId="2" fillId="29" borderId="15" xfId="0" applyNumberFormat="1" applyFont="1" applyFill="1" applyBorder="1" applyAlignment="1">
      <alignment horizontal="right" vertical="center" indent="1"/>
    </xf>
    <xf numFmtId="0" fontId="30" fillId="29" borderId="27" xfId="0" applyNumberFormat="1" applyFont="1" applyFill="1" applyBorder="1" applyAlignment="1">
      <alignment horizontal="center" vertical="center"/>
    </xf>
    <xf numFmtId="0" fontId="2" fillId="29" borderId="59" xfId="0" applyFont="1" applyFill="1" applyBorder="1" applyAlignment="1">
      <alignment horizontal="right" vertical="center" indent="1"/>
    </xf>
    <xf numFmtId="3" fontId="49" fillId="29" borderId="33" xfId="31" applyNumberFormat="1" applyFont="1" applyFill="1" applyBorder="1" applyAlignment="1">
      <alignment horizontal="right" vertical="center" wrapText="1" indent="1"/>
    </xf>
    <xf numFmtId="3" fontId="30" fillId="29" borderId="52" xfId="0" applyNumberFormat="1" applyFont="1" applyFill="1" applyBorder="1" applyAlignment="1">
      <alignment horizontal="right" vertical="center" indent="1"/>
    </xf>
    <xf numFmtId="0" fontId="2" fillId="29" borderId="10" xfId="30" applyFont="1" applyFill="1" applyBorder="1" applyAlignment="1">
      <alignment horizontal="right" vertical="center" indent="1"/>
    </xf>
    <xf numFmtId="3" fontId="2" fillId="29" borderId="33" xfId="0" applyNumberFormat="1" applyFont="1" applyFill="1" applyBorder="1" applyAlignment="1">
      <alignment horizontal="right" vertical="center" indent="1"/>
    </xf>
    <xf numFmtId="3" fontId="5" fillId="0" borderId="0" xfId="0" applyNumberFormat="1" applyFont="1" applyFill="1"/>
    <xf numFmtId="0" fontId="2" fillId="0" borderId="0" xfId="0" applyFont="1" applyFill="1"/>
    <xf numFmtId="0" fontId="58" fillId="0" borderId="10" xfId="0" applyFont="1" applyFill="1" applyBorder="1" applyAlignment="1">
      <alignment horizontal="center" vertical="center"/>
    </xf>
    <xf numFmtId="0" fontId="58" fillId="26" borderId="10" xfId="0" applyFont="1" applyFill="1" applyBorder="1" applyAlignment="1">
      <alignment horizontal="left" vertical="center" wrapText="1"/>
    </xf>
    <xf numFmtId="3" fontId="58"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xf>
    <xf numFmtId="0" fontId="58" fillId="0" borderId="37" xfId="0" applyFont="1" applyFill="1" applyBorder="1" applyAlignment="1">
      <alignment horizontal="center" vertical="center"/>
    </xf>
    <xf numFmtId="0" fontId="58" fillId="0" borderId="29" xfId="0" applyFont="1" applyFill="1" applyBorder="1" applyAlignment="1">
      <alignment horizontal="center" vertical="center"/>
    </xf>
    <xf numFmtId="0" fontId="58" fillId="26" borderId="29" xfId="0" applyFont="1" applyFill="1" applyBorder="1" applyAlignment="1">
      <alignment horizontal="left" vertical="center" wrapText="1"/>
    </xf>
    <xf numFmtId="3" fontId="58" fillId="0" borderId="29" xfId="0" applyNumberFormat="1" applyFont="1" applyFill="1" applyBorder="1" applyAlignment="1">
      <alignment horizontal="center" vertical="center"/>
    </xf>
    <xf numFmtId="3" fontId="58" fillId="0" borderId="58" xfId="0" applyNumberFormat="1" applyFont="1" applyFill="1" applyBorder="1" applyAlignment="1">
      <alignment horizontal="center" vertical="center" wrapText="1"/>
    </xf>
    <xf numFmtId="0" fontId="58" fillId="0" borderId="11" xfId="0" applyFont="1" applyFill="1" applyBorder="1" applyAlignment="1">
      <alignment horizontal="center" vertical="center"/>
    </xf>
    <xf numFmtId="3" fontId="58" fillId="0" borderId="50" xfId="0" applyNumberFormat="1" applyFont="1" applyFill="1" applyBorder="1" applyAlignment="1">
      <alignment horizontal="center" vertical="center" wrapText="1"/>
    </xf>
    <xf numFmtId="0" fontId="58" fillId="0" borderId="55" xfId="0" applyFont="1" applyFill="1" applyBorder="1" applyAlignment="1">
      <alignment horizontal="center" vertical="center"/>
    </xf>
    <xf numFmtId="0" fontId="58" fillId="0" borderId="30" xfId="0" applyFont="1" applyFill="1" applyBorder="1" applyAlignment="1">
      <alignment horizontal="center" vertical="center"/>
    </xf>
    <xf numFmtId="0" fontId="58" fillId="26" borderId="30" xfId="0" applyFont="1" applyFill="1" applyBorder="1" applyAlignment="1">
      <alignment horizontal="left" vertical="center" wrapText="1"/>
    </xf>
    <xf numFmtId="3" fontId="58" fillId="0" borderId="30" xfId="0" applyNumberFormat="1" applyFont="1" applyFill="1" applyBorder="1" applyAlignment="1">
      <alignment horizontal="center" vertical="center"/>
    </xf>
    <xf numFmtId="3" fontId="58" fillId="0" borderId="30" xfId="0" applyNumberFormat="1" applyFont="1" applyFill="1" applyBorder="1" applyAlignment="1">
      <alignment horizontal="center" vertical="center" wrapText="1"/>
    </xf>
    <xf numFmtId="3" fontId="58" fillId="0" borderId="51" xfId="0" applyNumberFormat="1" applyFont="1" applyFill="1" applyBorder="1" applyAlignment="1">
      <alignment horizontal="center" vertical="center" wrapText="1"/>
    </xf>
    <xf numFmtId="0" fontId="5" fillId="26" borderId="10" xfId="0" applyFont="1" applyFill="1" applyBorder="1" applyAlignment="1">
      <alignment horizontal="left" vertical="center" wrapText="1"/>
    </xf>
    <xf numFmtId="0" fontId="5" fillId="0" borderId="37" xfId="0" applyFont="1" applyFill="1" applyBorder="1" applyAlignment="1">
      <alignment horizontal="center" vertical="center"/>
    </xf>
    <xf numFmtId="0" fontId="5" fillId="0" borderId="29" xfId="0" applyFont="1" applyFill="1" applyBorder="1" applyAlignment="1">
      <alignment horizontal="center" vertical="center"/>
    </xf>
    <xf numFmtId="0" fontId="5" fillId="26" borderId="29" xfId="0" applyFont="1" applyFill="1" applyBorder="1" applyAlignment="1">
      <alignment horizontal="left" vertical="center" wrapText="1"/>
    </xf>
    <xf numFmtId="0" fontId="5" fillId="0" borderId="55" xfId="0" applyFont="1" applyFill="1" applyBorder="1" applyAlignment="1">
      <alignment horizontal="center" vertical="center"/>
    </xf>
    <xf numFmtId="0" fontId="5" fillId="0" borderId="30" xfId="0" applyFont="1" applyFill="1" applyBorder="1" applyAlignment="1">
      <alignment horizontal="center" vertical="center"/>
    </xf>
    <xf numFmtId="0" fontId="2" fillId="26" borderId="10" xfId="0" applyFont="1" applyFill="1" applyBorder="1" applyAlignment="1">
      <alignment horizontal="right" vertical="center" wrapText="1" indent="1"/>
    </xf>
    <xf numFmtId="0" fontId="2" fillId="29" borderId="22" xfId="0" applyFont="1" applyFill="1" applyBorder="1" applyAlignment="1">
      <alignment horizontal="center" vertical="center"/>
    </xf>
    <xf numFmtId="49" fontId="2" fillId="29" borderId="23" xfId="0" applyNumberFormat="1" applyFont="1" applyFill="1" applyBorder="1" applyAlignment="1">
      <alignment horizontal="center" vertical="center" wrapText="1"/>
    </xf>
    <xf numFmtId="0" fontId="2" fillId="29" borderId="23" xfId="0" applyFont="1" applyFill="1" applyBorder="1" applyAlignment="1">
      <alignment horizontal="center" vertical="center"/>
    </xf>
    <xf numFmtId="0" fontId="4" fillId="29" borderId="23" xfId="0" applyFont="1" applyFill="1" applyBorder="1" applyAlignment="1">
      <alignment horizontal="left" vertical="center" wrapText="1"/>
    </xf>
    <xf numFmtId="0" fontId="2" fillId="29" borderId="23" xfId="0" applyFont="1" applyFill="1" applyBorder="1" applyAlignment="1">
      <alignment horizontal="left" vertical="center" wrapText="1"/>
    </xf>
    <xf numFmtId="0" fontId="2" fillId="29" borderId="23" xfId="0" applyFont="1" applyFill="1" applyBorder="1" applyAlignment="1">
      <alignment horizontal="center" vertical="center" wrapText="1"/>
    </xf>
    <xf numFmtId="3" fontId="2" fillId="29" borderId="23" xfId="0" applyNumberFormat="1" applyFont="1" applyFill="1" applyBorder="1" applyAlignment="1">
      <alignment horizontal="right" vertical="center" wrapText="1" indent="1"/>
    </xf>
    <xf numFmtId="0" fontId="2" fillId="29" borderId="23" xfId="0" applyNumberFormat="1" applyFont="1" applyFill="1" applyBorder="1" applyAlignment="1">
      <alignment horizontal="center" vertical="center" wrapText="1"/>
    </xf>
    <xf numFmtId="3" fontId="2" fillId="29" borderId="86" xfId="0" applyNumberFormat="1" applyFont="1" applyFill="1" applyBorder="1" applyAlignment="1">
      <alignment horizontal="right" vertical="center" wrapText="1" indent="1"/>
    </xf>
    <xf numFmtId="3" fontId="26" fillId="29" borderId="41" xfId="0" applyNumberFormat="1" applyFont="1" applyFill="1" applyBorder="1" applyAlignment="1">
      <alignment horizontal="right" vertical="center" wrapText="1" indent="1"/>
    </xf>
    <xf numFmtId="3" fontId="2" fillId="29" borderId="22" xfId="0" applyNumberFormat="1" applyFont="1" applyFill="1" applyBorder="1" applyAlignment="1">
      <alignment horizontal="right" vertical="center" wrapText="1" indent="1"/>
    </xf>
    <xf numFmtId="3" fontId="2" fillId="29" borderId="16" xfId="0" applyNumberFormat="1" applyFont="1" applyFill="1" applyBorder="1" applyAlignment="1">
      <alignment horizontal="right" vertical="center" wrapText="1" indent="1"/>
    </xf>
    <xf numFmtId="0" fontId="2" fillId="29" borderId="42" xfId="0" applyFont="1" applyFill="1" applyBorder="1" applyAlignment="1">
      <alignment horizontal="center" vertical="center"/>
    </xf>
    <xf numFmtId="0" fontId="4" fillId="29" borderId="28" xfId="0" applyFont="1" applyFill="1" applyBorder="1" applyAlignment="1">
      <alignment horizontal="left" vertical="center" wrapText="1"/>
    </xf>
    <xf numFmtId="0" fontId="2" fillId="29" borderId="28" xfId="0" applyFont="1" applyFill="1" applyBorder="1" applyAlignment="1">
      <alignment horizontal="left" vertical="center" wrapText="1"/>
    </xf>
    <xf numFmtId="3" fontId="2" fillId="29" borderId="28" xfId="0" applyNumberFormat="1" applyFont="1" applyFill="1" applyBorder="1" applyAlignment="1">
      <alignment horizontal="right" vertical="center" wrapText="1" indent="1"/>
    </xf>
    <xf numFmtId="0" fontId="2" fillId="29" borderId="28" xfId="0" applyNumberFormat="1" applyFont="1" applyFill="1" applyBorder="1" applyAlignment="1">
      <alignment horizontal="center" vertical="center" wrapText="1"/>
    </xf>
    <xf numFmtId="3" fontId="2" fillId="29" borderId="81" xfId="0" applyNumberFormat="1" applyFont="1" applyFill="1" applyBorder="1" applyAlignment="1">
      <alignment horizontal="right" vertical="center" wrapText="1" indent="1"/>
    </xf>
    <xf numFmtId="3" fontId="2" fillId="29" borderId="42" xfId="0" applyNumberFormat="1" applyFont="1" applyFill="1" applyBorder="1" applyAlignment="1">
      <alignment horizontal="right" vertical="center" wrapText="1" indent="1"/>
    </xf>
    <xf numFmtId="0" fontId="2" fillId="29" borderId="55" xfId="0" applyFont="1" applyFill="1" applyBorder="1" applyAlignment="1">
      <alignment horizontal="center" vertical="center"/>
    </xf>
    <xf numFmtId="49" fontId="2" fillId="29" borderId="30" xfId="0" applyNumberFormat="1" applyFont="1" applyFill="1" applyBorder="1" applyAlignment="1">
      <alignment horizontal="center" vertical="center" wrapText="1"/>
    </xf>
    <xf numFmtId="0" fontId="2" fillId="29" borderId="30" xfId="0" applyFont="1" applyFill="1" applyBorder="1" applyAlignment="1">
      <alignment horizontal="center" vertical="center"/>
    </xf>
    <xf numFmtId="0" fontId="4" fillId="29" borderId="30" xfId="0" applyFont="1" applyFill="1" applyBorder="1" applyAlignment="1">
      <alignment horizontal="left" vertical="center" wrapText="1"/>
    </xf>
    <xf numFmtId="0" fontId="2" fillId="29" borderId="30" xfId="0" applyFont="1" applyFill="1" applyBorder="1" applyAlignment="1">
      <alignment horizontal="left" vertical="center" wrapText="1"/>
    </xf>
    <xf numFmtId="0" fontId="2" fillId="29" borderId="30" xfId="0" applyFont="1" applyFill="1" applyBorder="1" applyAlignment="1">
      <alignment horizontal="center" vertical="center" wrapText="1"/>
    </xf>
    <xf numFmtId="0" fontId="2" fillId="29" borderId="30" xfId="0" applyFont="1" applyFill="1" applyBorder="1" applyAlignment="1">
      <alignment horizontal="right" vertical="center" wrapText="1" indent="1"/>
    </xf>
    <xf numFmtId="0" fontId="2" fillId="29" borderId="30" xfId="0" applyNumberFormat="1" applyFont="1" applyFill="1" applyBorder="1" applyAlignment="1">
      <alignment horizontal="center" vertical="center" wrapText="1"/>
    </xf>
    <xf numFmtId="0" fontId="2" fillId="29" borderId="51" xfId="0" applyFont="1" applyFill="1" applyBorder="1" applyAlignment="1">
      <alignment horizontal="right" vertical="center" wrapText="1" indent="1"/>
    </xf>
    <xf numFmtId="3" fontId="26" fillId="29" borderId="65" xfId="0" applyNumberFormat="1" applyFont="1" applyFill="1" applyBorder="1" applyAlignment="1">
      <alignment horizontal="right" vertical="center" wrapText="1" indent="1"/>
    </xf>
    <xf numFmtId="3" fontId="2" fillId="29" borderId="70" xfId="0" applyNumberFormat="1" applyFont="1" applyFill="1" applyBorder="1" applyAlignment="1">
      <alignment horizontal="right" vertical="center" wrapText="1" indent="1"/>
    </xf>
    <xf numFmtId="49" fontId="2" fillId="29" borderId="10" xfId="0" applyNumberFormat="1" applyFont="1" applyFill="1" applyBorder="1" applyAlignment="1">
      <alignment horizontal="center" vertical="center" wrapText="1"/>
    </xf>
    <xf numFmtId="0" fontId="2" fillId="29" borderId="10" xfId="0" applyFont="1" applyFill="1" applyBorder="1" applyAlignment="1">
      <alignment horizontal="center" vertical="center"/>
    </xf>
    <xf numFmtId="0" fontId="4" fillId="29" borderId="10" xfId="0" applyFont="1" applyFill="1" applyBorder="1" applyAlignment="1">
      <alignment horizontal="left" vertical="center" wrapText="1"/>
    </xf>
    <xf numFmtId="0" fontId="2" fillId="29" borderId="10" xfId="0" applyFont="1" applyFill="1" applyBorder="1" applyAlignment="1">
      <alignment horizontal="left" vertical="center" wrapText="1"/>
    </xf>
    <xf numFmtId="0" fontId="2" fillId="29" borderId="10" xfId="0" applyFont="1" applyFill="1" applyBorder="1" applyAlignment="1">
      <alignment horizontal="center" vertical="center" wrapText="1"/>
    </xf>
    <xf numFmtId="0" fontId="2" fillId="29" borderId="10" xfId="0" applyNumberFormat="1" applyFont="1" applyFill="1" applyBorder="1" applyAlignment="1">
      <alignment horizontal="center" vertical="center" wrapText="1"/>
    </xf>
    <xf numFmtId="0" fontId="2" fillId="29" borderId="11" xfId="38" applyFont="1" applyFill="1" applyBorder="1" applyAlignment="1">
      <alignment horizontal="center" vertical="center"/>
    </xf>
    <xf numFmtId="0" fontId="2" fillId="29" borderId="10" xfId="38" applyFont="1" applyFill="1" applyBorder="1" applyAlignment="1">
      <alignment horizontal="center" vertical="center"/>
    </xf>
    <xf numFmtId="0" fontId="2" fillId="29" borderId="10" xfId="38" applyFont="1" applyFill="1" applyBorder="1" applyAlignment="1">
      <alignment horizontal="center" vertical="center" wrapText="1"/>
    </xf>
    <xf numFmtId="3" fontId="2" fillId="29" borderId="10" xfId="0" applyNumberFormat="1" applyFont="1" applyFill="1" applyBorder="1" applyAlignment="1">
      <alignment horizontal="right" vertical="center" indent="1"/>
    </xf>
    <xf numFmtId="3" fontId="2" fillId="29" borderId="50" xfId="38" applyNumberFormat="1" applyFont="1" applyFill="1" applyBorder="1" applyAlignment="1">
      <alignment horizontal="right" vertical="center" wrapText="1" indent="1"/>
    </xf>
    <xf numFmtId="3" fontId="26" fillId="29" borderId="16" xfId="39" applyNumberFormat="1" applyFont="1" applyFill="1" applyBorder="1" applyAlignment="1">
      <alignment horizontal="right" vertical="center" indent="1"/>
    </xf>
    <xf numFmtId="3" fontId="2" fillId="29" borderId="11" xfId="38" applyNumberFormat="1" applyFont="1" applyFill="1" applyBorder="1" applyAlignment="1">
      <alignment horizontal="right" vertical="center" wrapText="1" indent="1"/>
    </xf>
    <xf numFmtId="3" fontId="2" fillId="29" borderId="50" xfId="0" applyNumberFormat="1" applyFont="1" applyFill="1" applyBorder="1" applyAlignment="1">
      <alignment horizontal="right" vertical="center" indent="1"/>
    </xf>
    <xf numFmtId="3" fontId="2" fillId="29" borderId="33" xfId="38" applyNumberFormat="1" applyFont="1" applyFill="1" applyBorder="1" applyAlignment="1">
      <alignment horizontal="right" vertical="center" wrapText="1" indent="1"/>
    </xf>
    <xf numFmtId="3" fontId="1" fillId="28" borderId="10" xfId="0" applyNumberFormat="1" applyFont="1" applyFill="1" applyBorder="1" applyAlignment="1">
      <alignment horizontal="right" vertical="center" indent="1"/>
    </xf>
    <xf numFmtId="0" fontId="1" fillId="28" borderId="10" xfId="0" applyFont="1" applyFill="1" applyBorder="1" applyAlignment="1">
      <alignment horizontal="center" vertical="center"/>
    </xf>
    <xf numFmtId="3" fontId="1" fillId="28" borderId="50" xfId="0" applyNumberFormat="1" applyFont="1" applyFill="1" applyBorder="1" applyAlignment="1">
      <alignment horizontal="right" vertical="center" indent="1"/>
    </xf>
    <xf numFmtId="0" fontId="56" fillId="0" borderId="0" xfId="0" applyFont="1" applyFill="1" applyAlignment="1">
      <alignment horizontal="center" vertical="center"/>
    </xf>
    <xf numFmtId="0" fontId="4" fillId="0" borderId="29" xfId="0" applyFont="1" applyFill="1" applyBorder="1" applyAlignment="1" applyProtection="1">
      <alignment horizontal="left" vertical="center" wrapText="1"/>
      <protection locked="0"/>
    </xf>
    <xf numFmtId="3" fontId="26" fillId="28" borderId="16" xfId="39" applyNumberFormat="1" applyFont="1" applyFill="1" applyBorder="1" applyAlignment="1">
      <alignment horizontal="right" vertical="center" indent="1"/>
    </xf>
    <xf numFmtId="0" fontId="2" fillId="0" borderId="0" xfId="0" applyFont="1" applyFill="1"/>
    <xf numFmtId="0" fontId="2" fillId="29" borderId="37" xfId="0" applyFont="1" applyFill="1" applyBorder="1" applyAlignment="1">
      <alignment horizontal="center" vertical="center"/>
    </xf>
    <xf numFmtId="49" fontId="2" fillId="29" borderId="29" xfId="0" applyNumberFormat="1" applyFont="1" applyFill="1" applyBorder="1" applyAlignment="1">
      <alignment horizontal="center" vertical="center" wrapText="1"/>
    </xf>
    <xf numFmtId="0" fontId="2" fillId="29" borderId="29" xfId="0" applyFont="1" applyFill="1" applyBorder="1" applyAlignment="1">
      <alignment horizontal="center" vertical="center"/>
    </xf>
    <xf numFmtId="0" fontId="4" fillId="29" borderId="29" xfId="0" applyFont="1" applyFill="1" applyBorder="1" applyAlignment="1">
      <alignment horizontal="left" vertical="center" wrapText="1"/>
    </xf>
    <xf numFmtId="0" fontId="2" fillId="29" borderId="29" xfId="0" applyFont="1" applyFill="1" applyBorder="1" applyAlignment="1">
      <alignment horizontal="left" vertical="center" wrapText="1"/>
    </xf>
    <xf numFmtId="0" fontId="2" fillId="29" borderId="29" xfId="0" applyFont="1" applyFill="1" applyBorder="1" applyAlignment="1">
      <alignment horizontal="center" vertical="center" wrapText="1"/>
    </xf>
    <xf numFmtId="3" fontId="2" fillId="29" borderId="29" xfId="0" applyNumberFormat="1" applyFont="1" applyFill="1" applyBorder="1" applyAlignment="1">
      <alignment horizontal="right" vertical="center" wrapText="1" indent="2"/>
    </xf>
    <xf numFmtId="0" fontId="2" fillId="29" borderId="29" xfId="0" applyNumberFormat="1" applyFont="1" applyFill="1" applyBorder="1" applyAlignment="1">
      <alignment horizontal="center" vertical="center" wrapText="1"/>
    </xf>
    <xf numFmtId="0" fontId="2" fillId="29" borderId="58" xfId="0" applyNumberFormat="1" applyFont="1" applyFill="1" applyBorder="1" applyAlignment="1">
      <alignment horizontal="right" vertical="center" wrapText="1" indent="1"/>
    </xf>
    <xf numFmtId="3" fontId="26" fillId="29" borderId="84" xfId="0" applyNumberFormat="1" applyFont="1" applyFill="1" applyBorder="1" applyAlignment="1">
      <alignment horizontal="right" vertical="center" wrapText="1" indent="1"/>
    </xf>
    <xf numFmtId="3" fontId="2" fillId="29" borderId="27" xfId="0" applyNumberFormat="1" applyFont="1" applyFill="1" applyBorder="1" applyAlignment="1">
      <alignment horizontal="right" vertical="center" wrapText="1" indent="1"/>
    </xf>
    <xf numFmtId="3" fontId="2" fillId="29" borderId="85" xfId="0" applyNumberFormat="1" applyFont="1" applyFill="1" applyBorder="1" applyAlignment="1">
      <alignment horizontal="right" vertical="center" wrapText="1" indent="1"/>
    </xf>
    <xf numFmtId="3" fontId="2" fillId="29" borderId="84" xfId="34" applyNumberFormat="1" applyFont="1" applyFill="1" applyBorder="1" applyAlignment="1">
      <alignment horizontal="right" vertical="center" wrapText="1" indent="1"/>
    </xf>
    <xf numFmtId="3" fontId="2" fillId="29" borderId="10" xfId="0" applyNumberFormat="1" applyFont="1" applyFill="1" applyBorder="1" applyAlignment="1">
      <alignment horizontal="right" vertical="center" wrapText="1" indent="2"/>
    </xf>
    <xf numFmtId="0" fontId="2" fillId="29" borderId="50" xfId="0" applyNumberFormat="1" applyFont="1" applyFill="1" applyBorder="1" applyAlignment="1">
      <alignment horizontal="right" vertical="center" wrapText="1" indent="1"/>
    </xf>
    <xf numFmtId="3" fontId="26" fillId="29" borderId="16" xfId="0" applyNumberFormat="1" applyFont="1" applyFill="1" applyBorder="1" applyAlignment="1">
      <alignment horizontal="right" vertical="center" wrapText="1" indent="1"/>
    </xf>
    <xf numFmtId="3" fontId="2" fillId="29" borderId="52" xfId="0" applyNumberFormat="1" applyFont="1" applyFill="1" applyBorder="1" applyAlignment="1">
      <alignment horizontal="right" vertical="center" wrapText="1" indent="1"/>
    </xf>
    <xf numFmtId="3" fontId="2" fillId="29" borderId="50" xfId="0" applyNumberFormat="1" applyFont="1" applyFill="1" applyBorder="1" applyAlignment="1">
      <alignment horizontal="right" vertical="center" wrapText="1" indent="1"/>
    </xf>
    <xf numFmtId="3" fontId="2" fillId="29" borderId="16" xfId="34" applyNumberFormat="1" applyFont="1" applyFill="1" applyBorder="1" applyAlignment="1">
      <alignment horizontal="right" vertical="center" wrapText="1" indent="1"/>
    </xf>
    <xf numFmtId="0" fontId="27" fillId="0" borderId="22" xfId="36" applyFont="1" applyFill="1" applyBorder="1" applyAlignment="1">
      <alignment vertical="center"/>
    </xf>
    <xf numFmtId="0" fontId="28" fillId="0" borderId="85" xfId="36" applyFont="1" applyFill="1" applyBorder="1" applyAlignment="1">
      <alignment horizontal="left" vertical="center" wrapText="1" indent="1"/>
    </xf>
    <xf numFmtId="0" fontId="2" fillId="0" borderId="0" xfId="0" applyFont="1" applyFill="1"/>
    <xf numFmtId="0" fontId="4" fillId="0" borderId="21" xfId="0" applyFont="1" applyFill="1" applyBorder="1" applyAlignment="1">
      <alignment horizontal="center" vertical="center" wrapText="1"/>
    </xf>
    <xf numFmtId="0" fontId="2" fillId="0" borderId="10" xfId="0" applyFont="1" applyFill="1" applyBorder="1" applyAlignment="1">
      <alignment horizontal="left" vertical="center" wrapText="1" indent="1"/>
    </xf>
    <xf numFmtId="0" fontId="2" fillId="0" borderId="50" xfId="0" applyFont="1" applyFill="1" applyBorder="1" applyAlignment="1">
      <alignment horizontal="right" vertical="center" wrapText="1" indent="2"/>
    </xf>
    <xf numFmtId="0" fontId="2" fillId="0" borderId="52" xfId="0" applyFont="1" applyFill="1" applyBorder="1" applyAlignment="1">
      <alignment horizontal="right" vertical="center" wrapText="1" indent="2"/>
    </xf>
    <xf numFmtId="0" fontId="2" fillId="28" borderId="10" xfId="0" applyFont="1" applyFill="1" applyBorder="1" applyAlignment="1">
      <alignment horizontal="center" vertical="center" wrapText="1"/>
    </xf>
    <xf numFmtId="3" fontId="26" fillId="28" borderId="33" xfId="0" applyNumberFormat="1" applyFont="1" applyFill="1" applyBorder="1" applyAlignment="1">
      <alignment horizontal="right" vertical="center" wrapText="1" indent="1"/>
    </xf>
    <xf numFmtId="0" fontId="2" fillId="28" borderId="50" xfId="0" applyFont="1" applyFill="1" applyBorder="1" applyAlignment="1">
      <alignment horizontal="right" vertical="center" indent="1"/>
    </xf>
    <xf numFmtId="3" fontId="59" fillId="28" borderId="29" xfId="0" applyNumberFormat="1" applyFont="1" applyFill="1" applyBorder="1" applyAlignment="1">
      <alignment horizontal="center" vertical="center"/>
    </xf>
    <xf numFmtId="3" fontId="58" fillId="28" borderId="29" xfId="0" applyNumberFormat="1" applyFont="1" applyFill="1" applyBorder="1" applyAlignment="1">
      <alignment horizontal="center" vertical="center"/>
    </xf>
    <xf numFmtId="3" fontId="58" fillId="28" borderId="29" xfId="0" applyNumberFormat="1" applyFont="1" applyFill="1" applyBorder="1" applyAlignment="1">
      <alignment horizontal="center" vertical="center" wrapText="1"/>
    </xf>
    <xf numFmtId="3" fontId="58" fillId="28" borderId="58" xfId="0" applyNumberFormat="1" applyFont="1" applyFill="1" applyBorder="1" applyAlignment="1">
      <alignment horizontal="center" vertical="center" wrapText="1"/>
    </xf>
    <xf numFmtId="3" fontId="58" fillId="28" borderId="10" xfId="0" applyNumberFormat="1" applyFont="1" applyFill="1" applyBorder="1" applyAlignment="1">
      <alignment horizontal="center" vertical="center"/>
    </xf>
    <xf numFmtId="3" fontId="58" fillId="28" borderId="10" xfId="0" applyNumberFormat="1" applyFont="1" applyFill="1" applyBorder="1" applyAlignment="1">
      <alignment horizontal="center" vertical="center" wrapText="1"/>
    </xf>
    <xf numFmtId="3" fontId="58" fillId="28" borderId="50" xfId="0" applyNumberFormat="1" applyFont="1" applyFill="1" applyBorder="1" applyAlignment="1">
      <alignment horizontal="center" vertical="center" wrapText="1"/>
    </xf>
    <xf numFmtId="3" fontId="5" fillId="28" borderId="10" xfId="0" applyNumberFormat="1" applyFont="1" applyFill="1" applyBorder="1" applyAlignment="1">
      <alignment horizontal="center" vertical="center" wrapText="1"/>
    </xf>
    <xf numFmtId="3" fontId="58" fillId="28" borderId="30" xfId="0" applyNumberFormat="1" applyFont="1" applyFill="1" applyBorder="1" applyAlignment="1">
      <alignment horizontal="center" vertical="center"/>
    </xf>
    <xf numFmtId="3" fontId="58" fillId="28" borderId="30" xfId="0" applyNumberFormat="1" applyFont="1" applyFill="1" applyBorder="1" applyAlignment="1">
      <alignment horizontal="center" vertical="center" wrapText="1"/>
    </xf>
    <xf numFmtId="3" fontId="58" fillId="28" borderId="51" xfId="0" applyNumberFormat="1" applyFont="1" applyFill="1" applyBorder="1" applyAlignment="1">
      <alignment horizontal="center" vertical="center" wrapText="1"/>
    </xf>
    <xf numFmtId="0" fontId="58" fillId="28" borderId="37" xfId="0" applyFont="1" applyFill="1" applyBorder="1" applyAlignment="1">
      <alignment horizontal="center" vertical="center"/>
    </xf>
    <xf numFmtId="0" fontId="58" fillId="28" borderId="29" xfId="0" applyFont="1" applyFill="1" applyBorder="1" applyAlignment="1">
      <alignment horizontal="center" vertical="center"/>
    </xf>
    <xf numFmtId="0" fontId="58" fillId="28" borderId="29" xfId="0" applyFont="1" applyFill="1" applyBorder="1" applyAlignment="1">
      <alignment horizontal="left" vertical="center" wrapText="1"/>
    </xf>
    <xf numFmtId="0" fontId="58" fillId="28" borderId="11" xfId="0" applyFont="1" applyFill="1" applyBorder="1" applyAlignment="1">
      <alignment horizontal="center" vertical="center"/>
    </xf>
    <xf numFmtId="0" fontId="5" fillId="28" borderId="10" xfId="0" applyFont="1" applyFill="1" applyBorder="1" applyAlignment="1">
      <alignment horizontal="center" vertical="center"/>
    </xf>
    <xf numFmtId="0" fontId="58" fillId="28" borderId="10" xfId="0" applyFont="1" applyFill="1" applyBorder="1" applyAlignment="1">
      <alignment horizontal="center" vertical="center"/>
    </xf>
    <xf numFmtId="0" fontId="58" fillId="28" borderId="10" xfId="0" applyFont="1" applyFill="1" applyBorder="1" applyAlignment="1">
      <alignment horizontal="left" vertical="center" wrapText="1"/>
    </xf>
    <xf numFmtId="3" fontId="59" fillId="28" borderId="10" xfId="0" applyNumberFormat="1" applyFont="1" applyFill="1" applyBorder="1" applyAlignment="1">
      <alignment horizontal="center" vertical="center"/>
    </xf>
    <xf numFmtId="0" fontId="58" fillId="28" borderId="55" xfId="0" applyFont="1" applyFill="1" applyBorder="1" applyAlignment="1">
      <alignment horizontal="center" vertical="center"/>
    </xf>
    <xf numFmtId="0" fontId="5" fillId="28" borderId="30" xfId="0" applyFont="1" applyFill="1" applyBorder="1" applyAlignment="1">
      <alignment horizontal="center" vertical="center"/>
    </xf>
    <xf numFmtId="0" fontId="58" fillId="28" borderId="30" xfId="0" applyFont="1" applyFill="1" applyBorder="1" applyAlignment="1">
      <alignment horizontal="center" vertical="center"/>
    </xf>
    <xf numFmtId="0" fontId="58" fillId="28" borderId="30" xfId="0" applyFont="1" applyFill="1" applyBorder="1" applyAlignment="1">
      <alignment horizontal="left" vertical="center" wrapText="1"/>
    </xf>
    <xf numFmtId="3" fontId="59" fillId="28" borderId="30" xfId="0" applyNumberFormat="1" applyFont="1" applyFill="1" applyBorder="1" applyAlignment="1">
      <alignment horizontal="center" vertical="center"/>
    </xf>
    <xf numFmtId="0" fontId="5" fillId="28" borderId="37" xfId="0" applyFont="1" applyFill="1" applyBorder="1" applyAlignment="1">
      <alignment horizontal="center" vertical="center"/>
    </xf>
    <xf numFmtId="0" fontId="5" fillId="28" borderId="29" xfId="0" applyFont="1" applyFill="1" applyBorder="1" applyAlignment="1">
      <alignment horizontal="center" vertical="center"/>
    </xf>
    <xf numFmtId="0" fontId="5" fillId="28" borderId="29" xfId="0" applyFont="1" applyFill="1" applyBorder="1" applyAlignment="1">
      <alignment horizontal="left" vertical="center" wrapText="1"/>
    </xf>
    <xf numFmtId="0" fontId="5" fillId="28" borderId="14" xfId="0" applyFont="1" applyFill="1" applyBorder="1" applyAlignment="1">
      <alignment horizontal="center" vertical="center"/>
    </xf>
    <xf numFmtId="0" fontId="5" fillId="28" borderId="15" xfId="0" applyFont="1" applyFill="1" applyBorder="1" applyAlignment="1">
      <alignment horizontal="center" vertical="center"/>
    </xf>
    <xf numFmtId="0" fontId="5" fillId="28" borderId="15" xfId="0" applyFont="1" applyFill="1" applyBorder="1" applyAlignment="1">
      <alignment horizontal="left" vertical="center" wrapText="1"/>
    </xf>
    <xf numFmtId="3" fontId="58" fillId="28" borderId="15" xfId="0" applyNumberFormat="1" applyFont="1" applyFill="1" applyBorder="1" applyAlignment="1">
      <alignment horizontal="center" vertical="center"/>
    </xf>
    <xf numFmtId="3" fontId="58" fillId="28" borderId="15" xfId="0" applyNumberFormat="1" applyFont="1" applyFill="1" applyBorder="1" applyAlignment="1">
      <alignment horizontal="center" vertical="center" wrapText="1"/>
    </xf>
    <xf numFmtId="3" fontId="58" fillId="28" borderId="85" xfId="0" applyNumberFormat="1" applyFont="1" applyFill="1" applyBorder="1" applyAlignment="1">
      <alignment horizontal="center" vertical="center" wrapText="1"/>
    </xf>
    <xf numFmtId="3" fontId="27" fillId="28" borderId="53" xfId="0" applyNumberFormat="1" applyFont="1" applyFill="1" applyBorder="1" applyAlignment="1">
      <alignment horizontal="center" vertical="center"/>
    </xf>
    <xf numFmtId="3" fontId="27" fillId="28" borderId="88" xfId="0" applyNumberFormat="1" applyFont="1" applyFill="1" applyBorder="1" applyAlignment="1">
      <alignment horizontal="center" vertical="center"/>
    </xf>
    <xf numFmtId="3" fontId="27" fillId="28" borderId="21" xfId="0" applyNumberFormat="1" applyFont="1" applyFill="1" applyBorder="1" applyAlignment="1">
      <alignment horizontal="center" vertical="center"/>
    </xf>
    <xf numFmtId="0" fontId="5" fillId="28" borderId="4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28" xfId="0" applyFont="1" applyFill="1" applyBorder="1" applyAlignment="1">
      <alignment horizontal="left" vertical="center" wrapText="1"/>
    </xf>
    <xf numFmtId="3" fontId="58" fillId="28" borderId="28" xfId="0" applyNumberFormat="1" applyFont="1" applyFill="1" applyBorder="1" applyAlignment="1">
      <alignment horizontal="center" vertical="center"/>
    </xf>
    <xf numFmtId="3" fontId="58" fillId="28" borderId="28" xfId="0" applyNumberFormat="1" applyFont="1" applyFill="1" applyBorder="1" applyAlignment="1">
      <alignment horizontal="center" vertical="center" wrapText="1"/>
    </xf>
    <xf numFmtId="3" fontId="58" fillId="28" borderId="81" xfId="0" applyNumberFormat="1" applyFont="1" applyFill="1" applyBorder="1" applyAlignment="1">
      <alignment horizontal="center" vertical="center" wrapText="1"/>
    </xf>
    <xf numFmtId="3" fontId="27" fillId="28" borderId="18" xfId="0" applyNumberFormat="1" applyFont="1" applyFill="1" applyBorder="1" applyAlignment="1">
      <alignment horizontal="center" vertical="center"/>
    </xf>
    <xf numFmtId="0" fontId="2" fillId="0" borderId="42" xfId="0" applyFont="1" applyFill="1" applyBorder="1" applyAlignment="1">
      <alignment horizontal="center" vertical="center"/>
    </xf>
    <xf numFmtId="0" fontId="2" fillId="0" borderId="28" xfId="0" applyFont="1" applyFill="1" applyBorder="1" applyAlignment="1">
      <alignment vertical="center"/>
    </xf>
    <xf numFmtId="0" fontId="2" fillId="0" borderId="0" xfId="0" applyFont="1" applyFill="1" applyBorder="1" applyAlignment="1">
      <alignment vertical="center" wrapText="1"/>
    </xf>
    <xf numFmtId="3" fontId="2" fillId="0" borderId="0" xfId="0" applyNumberFormat="1" applyFont="1" applyFill="1" applyBorder="1" applyAlignment="1">
      <alignment horizontal="right" vertical="center" indent="1"/>
    </xf>
    <xf numFmtId="0" fontId="4" fillId="0" borderId="0" xfId="0" applyFont="1" applyFill="1" applyBorder="1" applyAlignment="1">
      <alignment horizontal="center" vertical="center" wrapText="1"/>
    </xf>
    <xf numFmtId="0" fontId="64" fillId="0" borderId="0" xfId="0" applyFont="1" applyFill="1" applyBorder="1"/>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64" fillId="0" borderId="0" xfId="0" applyFont="1" applyFill="1" applyAlignment="1">
      <alignment horizontal="left"/>
    </xf>
    <xf numFmtId="0" fontId="2" fillId="0" borderId="0" xfId="0" applyFont="1" applyFill="1" applyAlignment="1">
      <alignment horizontal="left"/>
    </xf>
    <xf numFmtId="3" fontId="2" fillId="28" borderId="74" xfId="0" applyNumberFormat="1" applyFont="1" applyFill="1" applyBorder="1" applyAlignment="1">
      <alignment horizontal="right" vertical="center" indent="1"/>
    </xf>
    <xf numFmtId="3" fontId="2" fillId="28" borderId="35" xfId="0" applyNumberFormat="1" applyFont="1" applyFill="1" applyBorder="1" applyAlignment="1">
      <alignment horizontal="right" vertical="center" indent="1"/>
    </xf>
    <xf numFmtId="3" fontId="2" fillId="28" borderId="73" xfId="0" applyNumberFormat="1" applyFont="1" applyFill="1" applyBorder="1" applyAlignment="1">
      <alignment horizontal="right" vertical="center" indent="1"/>
    </xf>
    <xf numFmtId="3" fontId="2" fillId="28" borderId="33" xfId="0" applyNumberFormat="1" applyFont="1" applyFill="1" applyBorder="1" applyAlignment="1">
      <alignment horizontal="right" vertical="center" indent="1"/>
    </xf>
    <xf numFmtId="3" fontId="2" fillId="28" borderId="80" xfId="0" applyNumberFormat="1" applyFont="1" applyFill="1" applyBorder="1" applyAlignment="1">
      <alignment horizontal="right" vertical="center" indent="1"/>
    </xf>
    <xf numFmtId="3" fontId="2" fillId="28" borderId="40" xfId="0" applyNumberFormat="1" applyFont="1" applyFill="1" applyBorder="1" applyAlignment="1">
      <alignment horizontal="right" vertical="center" indent="1"/>
    </xf>
    <xf numFmtId="3" fontId="2" fillId="0" borderId="0" xfId="0" applyNumberFormat="1" applyFont="1" applyFill="1" applyAlignment="1">
      <alignment vertical="center"/>
    </xf>
    <xf numFmtId="3" fontId="2" fillId="28" borderId="39" xfId="0" applyNumberFormat="1" applyFont="1" applyFill="1" applyBorder="1" applyAlignment="1">
      <alignment horizontal="right" vertical="center" indent="1"/>
    </xf>
    <xf numFmtId="3" fontId="2" fillId="28" borderId="34" xfId="0" applyNumberFormat="1" applyFont="1" applyFill="1" applyBorder="1" applyAlignment="1">
      <alignment horizontal="right" vertical="center" indent="1"/>
    </xf>
    <xf numFmtId="0" fontId="32" fillId="24" borderId="31" xfId="36" applyFont="1" applyFill="1" applyBorder="1" applyAlignment="1">
      <alignment horizontal="left" vertical="center" indent="1"/>
    </xf>
    <xf numFmtId="0" fontId="32" fillId="24" borderId="12" xfId="36" applyFont="1" applyFill="1" applyBorder="1" applyAlignment="1">
      <alignment horizontal="left" vertical="center" indent="1"/>
    </xf>
    <xf numFmtId="0" fontId="32" fillId="24" borderId="17" xfId="36" applyFont="1" applyFill="1" applyBorder="1" applyAlignment="1">
      <alignment horizontal="left" vertical="center" indent="1"/>
    </xf>
    <xf numFmtId="0" fontId="27" fillId="0" borderId="31" xfId="36" applyFont="1" applyFill="1" applyBorder="1" applyAlignment="1">
      <alignment horizontal="left" vertical="center" indent="1"/>
    </xf>
    <xf numFmtId="0" fontId="27" fillId="0" borderId="12" xfId="36" applyFont="1" applyFill="1" applyBorder="1" applyAlignment="1">
      <alignment horizontal="left" vertical="center" indent="1"/>
    </xf>
    <xf numFmtId="0" fontId="5" fillId="0" borderId="0" xfId="37" applyFont="1" applyFill="1" applyAlignment="1">
      <alignment horizontal="justify" wrapText="1"/>
    </xf>
    <xf numFmtId="0" fontId="5" fillId="0" borderId="0" xfId="0" applyFont="1" applyFill="1" applyAlignment="1">
      <alignment horizontal="justify" wrapText="1"/>
    </xf>
    <xf numFmtId="0" fontId="29" fillId="0" borderId="0" xfId="37" applyFont="1" applyFill="1" applyAlignment="1">
      <alignment horizontal="justify" wrapText="1"/>
    </xf>
    <xf numFmtId="0" fontId="32" fillId="0" borderId="0" xfId="37" applyFont="1" applyFill="1" applyBorder="1" applyAlignment="1">
      <alignment horizontal="left" vertical="center"/>
    </xf>
    <xf numFmtId="0" fontId="27" fillId="0" borderId="13" xfId="36" applyFont="1" applyFill="1" applyBorder="1" applyAlignment="1">
      <alignment horizontal="center" vertical="center" wrapText="1"/>
    </xf>
    <xf numFmtId="0" fontId="27" fillId="0" borderId="25" xfId="36" applyFont="1"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3" fontId="28" fillId="0" borderId="0" xfId="37" applyNumberFormat="1" applyFont="1" applyFill="1" applyAlignment="1">
      <alignment horizontal="justify" vertical="center"/>
    </xf>
    <xf numFmtId="0" fontId="32" fillId="25" borderId="31" xfId="36" applyFont="1" applyFill="1" applyBorder="1" applyAlignment="1">
      <alignment horizontal="left" vertical="center" indent="1"/>
    </xf>
    <xf numFmtId="0" fontId="32" fillId="25" borderId="12" xfId="36" applyFont="1" applyFill="1" applyBorder="1" applyAlignment="1">
      <alignment horizontal="left" vertical="center" indent="1"/>
    </xf>
    <xf numFmtId="0" fontId="32" fillId="25" borderId="17" xfId="36" applyFont="1" applyFill="1" applyBorder="1" applyAlignment="1">
      <alignment horizontal="left" vertical="center" indent="1"/>
    </xf>
    <xf numFmtId="0" fontId="32" fillId="0" borderId="31" xfId="36" applyFont="1" applyFill="1" applyBorder="1" applyAlignment="1">
      <alignment horizontal="left" vertical="center" indent="1"/>
    </xf>
    <xf numFmtId="0" fontId="32" fillId="0" borderId="12" xfId="36" applyFont="1" applyFill="1" applyBorder="1" applyAlignment="1">
      <alignment horizontal="left" vertical="center" indent="1"/>
    </xf>
    <xf numFmtId="0" fontId="32" fillId="0" borderId="25" xfId="36" applyFont="1" applyFill="1" applyBorder="1" applyAlignment="1">
      <alignment horizontal="center" vertical="center"/>
    </xf>
    <xf numFmtId="0" fontId="32" fillId="0" borderId="22" xfId="36" applyFont="1" applyFill="1" applyBorder="1" applyAlignment="1">
      <alignment horizontal="center" vertical="center"/>
    </xf>
    <xf numFmtId="0" fontId="27" fillId="0" borderId="47" xfId="0" applyFont="1" applyFill="1" applyBorder="1" applyAlignment="1">
      <alignment horizontal="left" vertical="center" indent="1"/>
    </xf>
    <xf numFmtId="0" fontId="27" fillId="0" borderId="21" xfId="0" applyFont="1" applyFill="1" applyBorder="1" applyAlignment="1">
      <alignment horizontal="left" vertical="center" indent="1"/>
    </xf>
    <xf numFmtId="164" fontId="7" fillId="0" borderId="13" xfId="32" applyNumberFormat="1" applyFont="1" applyFill="1" applyBorder="1" applyAlignment="1">
      <alignment horizontal="center" vertical="center" wrapText="1"/>
    </xf>
    <xf numFmtId="164" fontId="7" fillId="0" borderId="19" xfId="32" applyNumberFormat="1" applyFont="1" applyFill="1" applyBorder="1" applyAlignment="1">
      <alignment horizontal="center" vertical="center" wrapText="1"/>
    </xf>
    <xf numFmtId="0" fontId="7" fillId="0" borderId="13" xfId="32" applyFont="1" applyFill="1" applyBorder="1" applyAlignment="1">
      <alignment horizontal="center" vertical="center" wrapText="1"/>
    </xf>
    <xf numFmtId="0" fontId="7" fillId="0" borderId="19" xfId="32" applyFont="1" applyFill="1" applyBorder="1" applyAlignment="1">
      <alignment horizontal="center" vertical="center" wrapText="1"/>
    </xf>
    <xf numFmtId="164" fontId="7" fillId="0" borderId="13" xfId="32" applyNumberFormat="1" applyFont="1" applyFill="1" applyBorder="1" applyAlignment="1">
      <alignment horizontal="center" vertical="center" textRotation="90" wrapText="1"/>
    </xf>
    <xf numFmtId="164" fontId="7" fillId="0" borderId="19" xfId="32" applyNumberFormat="1" applyFont="1" applyFill="1" applyBorder="1" applyAlignment="1">
      <alignment horizontal="center" vertical="center" textRotation="90" wrapText="1"/>
    </xf>
    <xf numFmtId="0" fontId="7" fillId="0" borderId="13"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91" wrapText="1"/>
    </xf>
    <xf numFmtId="0" fontId="7" fillId="0" borderId="39" xfId="32" applyFont="1" applyFill="1" applyBorder="1" applyAlignment="1">
      <alignment horizontal="center" vertical="center" textRotation="91" wrapText="1"/>
    </xf>
    <xf numFmtId="0" fontId="27" fillId="0" borderId="31" xfId="0" applyFont="1" applyFill="1" applyBorder="1" applyAlignment="1">
      <alignment horizontal="left" vertical="center" indent="1"/>
    </xf>
    <xf numFmtId="0" fontId="27" fillId="0" borderId="12" xfId="0" applyFont="1" applyFill="1" applyBorder="1" applyAlignment="1">
      <alignment horizontal="left" vertical="center" indent="1"/>
    </xf>
    <xf numFmtId="0" fontId="27" fillId="0" borderId="17" xfId="0" applyFont="1" applyFill="1" applyBorder="1" applyAlignment="1">
      <alignment horizontal="left" vertical="center" indent="1"/>
    </xf>
    <xf numFmtId="0" fontId="4" fillId="0" borderId="13" xfId="32" applyFont="1" applyFill="1" applyBorder="1" applyAlignment="1">
      <alignment horizontal="center" vertical="center" wrapText="1"/>
    </xf>
    <xf numFmtId="3" fontId="4" fillId="0" borderId="13" xfId="32" applyNumberFormat="1" applyFont="1" applyFill="1" applyBorder="1" applyAlignment="1">
      <alignment horizontal="center" vertical="center" wrapText="1"/>
    </xf>
    <xf numFmtId="3" fontId="7" fillId="0" borderId="19" xfId="32" applyNumberFormat="1" applyFont="1" applyFill="1" applyBorder="1" applyAlignment="1">
      <alignment horizontal="center" vertical="center" wrapText="1"/>
    </xf>
    <xf numFmtId="0" fontId="27" fillId="0" borderId="13" xfId="31" applyFont="1" applyFill="1" applyBorder="1" applyAlignment="1">
      <alignment horizontal="center" vertical="center"/>
    </xf>
    <xf numFmtId="3" fontId="7" fillId="0" borderId="13" xfId="32" applyNumberFormat="1" applyFont="1" applyFill="1" applyBorder="1" applyAlignment="1">
      <alignment horizontal="center" vertical="center" wrapText="1"/>
    </xf>
    <xf numFmtId="0" fontId="7" fillId="0" borderId="37" xfId="32" applyFont="1" applyFill="1" applyBorder="1" applyAlignment="1">
      <alignment horizontal="center" vertical="center" textRotation="90" wrapText="1"/>
    </xf>
    <xf numFmtId="0" fontId="7" fillId="0" borderId="55" xfId="32" applyFont="1" applyFill="1" applyBorder="1" applyAlignment="1">
      <alignment horizontal="center" vertical="center" textRotation="90" wrapText="1"/>
    </xf>
    <xf numFmtId="0" fontId="7" fillId="0" borderId="35" xfId="32" applyFont="1" applyFill="1" applyBorder="1" applyAlignment="1">
      <alignment horizontal="center" vertical="center" textRotation="90" wrapText="1"/>
    </xf>
    <xf numFmtId="0" fontId="7" fillId="0" borderId="34" xfId="32" applyFont="1" applyFill="1" applyBorder="1" applyAlignment="1">
      <alignment horizontal="center" vertical="center" textRotation="90" wrapText="1"/>
    </xf>
    <xf numFmtId="0" fontId="7" fillId="0" borderId="19" xfId="32" applyFont="1" applyFill="1" applyBorder="1" applyAlignment="1">
      <alignment horizontal="center" vertical="center" textRotation="2" wrapText="1"/>
    </xf>
    <xf numFmtId="0" fontId="7" fillId="0" borderId="60" xfId="32" applyFont="1" applyFill="1" applyBorder="1" applyAlignment="1">
      <alignment horizontal="center" vertical="center" textRotation="2" wrapText="1"/>
    </xf>
    <xf numFmtId="0" fontId="7" fillId="0" borderId="35" xfId="32" applyFont="1" applyFill="1" applyBorder="1" applyAlignment="1">
      <alignment horizontal="center" vertical="center" wrapText="1"/>
    </xf>
    <xf numFmtId="0" fontId="7" fillId="0" borderId="34" xfId="32" applyFont="1" applyFill="1" applyBorder="1" applyAlignment="1">
      <alignment horizontal="center" vertical="center" wrapText="1"/>
    </xf>
    <xf numFmtId="164" fontId="7" fillId="0" borderId="68" xfId="32" applyNumberFormat="1" applyFont="1" applyFill="1" applyBorder="1" applyAlignment="1">
      <alignment horizontal="center" vertical="center" wrapText="1"/>
    </xf>
    <xf numFmtId="164" fontId="7" fillId="0" borderId="70" xfId="32" applyNumberFormat="1" applyFont="1" applyFill="1" applyBorder="1" applyAlignment="1">
      <alignment horizontal="center" vertical="center" wrapText="1"/>
    </xf>
    <xf numFmtId="164" fontId="7" fillId="0" borderId="62" xfId="32" applyNumberFormat="1" applyFont="1" applyFill="1" applyBorder="1" applyAlignment="1">
      <alignment horizontal="center" vertical="center" textRotation="90" wrapText="1"/>
    </xf>
    <xf numFmtId="164" fontId="7" fillId="0" borderId="20" xfId="32" applyNumberFormat="1" applyFont="1" applyFill="1" applyBorder="1" applyAlignment="1">
      <alignment horizontal="center" vertical="center" textRotation="90" wrapText="1"/>
    </xf>
    <xf numFmtId="164" fontId="7" fillId="0" borderId="35" xfId="32" applyNumberFormat="1" applyFont="1" applyFill="1" applyBorder="1" applyAlignment="1">
      <alignment horizontal="center" vertical="center" wrapText="1"/>
    </xf>
    <xf numFmtId="164" fontId="7" fillId="0" borderId="34" xfId="32" applyNumberFormat="1" applyFont="1" applyFill="1" applyBorder="1" applyAlignment="1">
      <alignment horizontal="center" vertical="center" wrapText="1"/>
    </xf>
    <xf numFmtId="3" fontId="7" fillId="0" borderId="45" xfId="32" applyNumberFormat="1" applyFont="1" applyFill="1" applyBorder="1" applyAlignment="1">
      <alignment horizontal="center" vertical="center" wrapText="1"/>
    </xf>
    <xf numFmtId="3" fontId="7" fillId="0" borderId="67" xfId="32" applyNumberFormat="1" applyFont="1" applyFill="1" applyBorder="1" applyAlignment="1">
      <alignment horizontal="center" vertical="center" wrapText="1"/>
    </xf>
    <xf numFmtId="3" fontId="7" fillId="0" borderId="35" xfId="32" applyNumberFormat="1" applyFont="1" applyFill="1" applyBorder="1" applyAlignment="1">
      <alignment horizontal="center" vertical="center" wrapText="1"/>
    </xf>
    <xf numFmtId="3" fontId="7" fillId="0" borderId="34" xfId="32" applyNumberFormat="1" applyFont="1" applyFill="1" applyBorder="1" applyAlignment="1">
      <alignment horizontal="center" vertical="center" wrapText="1"/>
    </xf>
    <xf numFmtId="3" fontId="4" fillId="0" borderId="35" xfId="32" applyNumberFormat="1" applyFont="1" applyFill="1" applyBorder="1" applyAlignment="1">
      <alignment horizontal="center" vertical="center" wrapText="1"/>
    </xf>
    <xf numFmtId="0" fontId="27" fillId="0" borderId="78" xfId="31" applyFont="1" applyFill="1" applyBorder="1" applyAlignment="1">
      <alignment horizontal="center" vertical="center"/>
    </xf>
    <xf numFmtId="0" fontId="27" fillId="0" borderId="66" xfId="31" applyFont="1" applyFill="1" applyBorder="1" applyAlignment="1">
      <alignment horizontal="center" vertical="center"/>
    </xf>
    <xf numFmtId="0" fontId="27" fillId="0" borderId="72" xfId="31" applyFont="1" applyFill="1" applyBorder="1" applyAlignment="1">
      <alignment horizontal="center" vertical="center"/>
    </xf>
    <xf numFmtId="0" fontId="27" fillId="0" borderId="31"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71" xfId="0" applyFont="1" applyFill="1" applyBorder="1" applyAlignment="1">
      <alignment horizontal="left" vertical="center"/>
    </xf>
    <xf numFmtId="0" fontId="26" fillId="0" borderId="31"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71" xfId="0" applyFont="1" applyFill="1" applyBorder="1" applyAlignment="1">
      <alignment horizontal="left" vertical="center"/>
    </xf>
    <xf numFmtId="0" fontId="27" fillId="0" borderId="47" xfId="32" applyFont="1" applyFill="1" applyBorder="1" applyAlignment="1">
      <alignment horizontal="left" vertical="center" wrapText="1"/>
    </xf>
    <xf numFmtId="0" fontId="27" fillId="0" borderId="21" xfId="32" applyFont="1" applyFill="1" applyBorder="1" applyAlignment="1">
      <alignment horizontal="left" vertical="center" wrapText="1"/>
    </xf>
    <xf numFmtId="0" fontId="46" fillId="0" borderId="31" xfId="0" applyFont="1" applyFill="1" applyBorder="1" applyAlignment="1">
      <alignment horizontal="justify" vertical="center"/>
    </xf>
    <xf numFmtId="0" fontId="46" fillId="0" borderId="12" xfId="0" applyFont="1" applyFill="1" applyBorder="1" applyAlignment="1">
      <alignment horizontal="justify" vertical="center"/>
    </xf>
    <xf numFmtId="0" fontId="46" fillId="0" borderId="62" xfId="0" applyFont="1" applyFill="1" applyBorder="1" applyAlignment="1">
      <alignment horizontal="justify" vertical="center"/>
    </xf>
    <xf numFmtId="0" fontId="46" fillId="0" borderId="17" xfId="0" applyFont="1" applyFill="1" applyBorder="1" applyAlignment="1">
      <alignment horizontal="justify" vertical="center"/>
    </xf>
    <xf numFmtId="0" fontId="27" fillId="0" borderId="64" xfId="0" applyFont="1" applyFill="1" applyBorder="1" applyAlignment="1">
      <alignment horizontal="left" vertical="center" indent="1"/>
    </xf>
    <xf numFmtId="0" fontId="27" fillId="0" borderId="69" xfId="0" applyFont="1" applyFill="1" applyBorder="1" applyAlignment="1">
      <alignment horizontal="left" vertical="center"/>
    </xf>
    <xf numFmtId="0" fontId="27" fillId="0" borderId="62"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20" xfId="0" applyFont="1" applyFill="1" applyBorder="1" applyAlignment="1">
      <alignment horizontal="left" vertical="center"/>
    </xf>
    <xf numFmtId="0" fontId="26" fillId="0" borderId="61"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54" xfId="0" applyFont="1" applyFill="1" applyBorder="1" applyAlignment="1">
      <alignment horizontal="left" vertical="center"/>
    </xf>
    <xf numFmtId="0" fontId="27" fillId="0" borderId="61" xfId="0" applyFont="1" applyFill="1" applyBorder="1" applyAlignment="1">
      <alignment horizontal="left" vertical="center"/>
    </xf>
    <xf numFmtId="0" fontId="27" fillId="0" borderId="54" xfId="0" applyFont="1" applyFill="1" applyBorder="1" applyAlignment="1">
      <alignment horizontal="left" vertical="center"/>
    </xf>
    <xf numFmtId="3" fontId="7" fillId="0" borderId="40" xfId="32" applyNumberFormat="1" applyFont="1" applyFill="1" applyBorder="1" applyAlignment="1">
      <alignment horizontal="center" vertical="center" wrapText="1"/>
    </xf>
    <xf numFmtId="3" fontId="4" fillId="0" borderId="74" xfId="32" applyNumberFormat="1" applyFont="1" applyFill="1" applyBorder="1" applyAlignment="1">
      <alignment horizontal="center" vertical="center" wrapText="1"/>
    </xf>
    <xf numFmtId="3" fontId="7" fillId="0" borderId="80" xfId="32" applyNumberFormat="1" applyFont="1" applyFill="1" applyBorder="1" applyAlignment="1">
      <alignment horizontal="center" vertical="center" wrapText="1"/>
    </xf>
    <xf numFmtId="0" fontId="27" fillId="0" borderId="47" xfId="31" applyFont="1" applyFill="1" applyBorder="1" applyAlignment="1">
      <alignment horizontal="center" vertical="center"/>
    </xf>
    <xf numFmtId="0" fontId="27" fillId="0" borderId="21" xfId="31" applyFont="1" applyFill="1" applyBorder="1" applyAlignment="1">
      <alignment horizontal="center" vertical="center"/>
    </xf>
    <xf numFmtId="0" fontId="27" fillId="0" borderId="56" xfId="31" applyFont="1" applyFill="1" applyBorder="1" applyAlignment="1">
      <alignment horizontal="center" vertical="center"/>
    </xf>
    <xf numFmtId="0" fontId="27" fillId="0" borderId="18" xfId="31" applyFont="1" applyFill="1" applyBorder="1" applyAlignment="1">
      <alignment horizontal="center" vertical="center"/>
    </xf>
    <xf numFmtId="164" fontId="7" fillId="0" borderId="40" xfId="32" applyNumberFormat="1" applyFont="1" applyFill="1" applyBorder="1" applyAlignment="1">
      <alignment horizontal="center" vertical="center" wrapText="1"/>
    </xf>
    <xf numFmtId="164" fontId="7" fillId="0" borderId="39" xfId="32" applyNumberFormat="1" applyFont="1" applyFill="1" applyBorder="1" applyAlignment="1">
      <alignment horizontal="center" vertical="center" textRotation="90" wrapText="1"/>
    </xf>
    <xf numFmtId="0" fontId="7" fillId="0" borderId="39" xfId="32" applyFont="1" applyFill="1" applyBorder="1" applyAlignment="1">
      <alignment horizontal="center" vertical="center" wrapText="1"/>
    </xf>
    <xf numFmtId="0" fontId="0" fillId="0" borderId="12" xfId="0" applyFill="1" applyBorder="1" applyAlignment="1">
      <alignment horizontal="left" vertical="center" indent="1"/>
    </xf>
    <xf numFmtId="0" fontId="0" fillId="0" borderId="17" xfId="0" applyFill="1" applyBorder="1" applyAlignment="1">
      <alignment horizontal="left" vertical="center" indent="1"/>
    </xf>
    <xf numFmtId="0" fontId="7" fillId="0" borderId="40" xfId="32" applyFont="1" applyFill="1" applyBorder="1" applyAlignment="1">
      <alignment horizontal="center" vertical="center" textRotation="90" wrapText="1"/>
    </xf>
    <xf numFmtId="0" fontId="7" fillId="0" borderId="45" xfId="32" applyFont="1" applyFill="1" applyBorder="1" applyAlignment="1">
      <alignment horizontal="center" vertical="center" wrapText="1"/>
    </xf>
    <xf numFmtId="0" fontId="7" fillId="0" borderId="44" xfId="32" applyFont="1" applyFill="1" applyBorder="1" applyAlignment="1">
      <alignment horizontal="center" vertical="center" wrapText="1"/>
    </xf>
    <xf numFmtId="0" fontId="4" fillId="0" borderId="35" xfId="32" applyFont="1" applyFill="1" applyBorder="1" applyAlignment="1">
      <alignment horizontal="center" vertical="center" textRotation="90" wrapText="1"/>
    </xf>
    <xf numFmtId="0" fontId="4" fillId="0" borderId="34" xfId="32" applyFont="1" applyFill="1" applyBorder="1" applyAlignment="1">
      <alignment horizontal="center" vertical="center" textRotation="90" wrapText="1"/>
    </xf>
    <xf numFmtId="0" fontId="4" fillId="0" borderId="19" xfId="32" applyFont="1" applyFill="1" applyBorder="1" applyAlignment="1">
      <alignment horizontal="center" vertical="center" wrapText="1"/>
    </xf>
    <xf numFmtId="0" fontId="4" fillId="0" borderId="60" xfId="32" applyFont="1" applyFill="1" applyBorder="1" applyAlignment="1">
      <alignment horizontal="center" vertical="center" wrapText="1"/>
    </xf>
    <xf numFmtId="0" fontId="4" fillId="0" borderId="45" xfId="32" applyFont="1" applyFill="1" applyBorder="1" applyAlignment="1">
      <alignment horizontal="center" vertical="center" wrapText="1"/>
    </xf>
    <xf numFmtId="0" fontId="4" fillId="0" borderId="67" xfId="32" applyFont="1" applyFill="1" applyBorder="1" applyAlignment="1">
      <alignment horizontal="center" vertical="center" wrapText="1"/>
    </xf>
    <xf numFmtId="164" fontId="4" fillId="0" borderId="35" xfId="32" applyNumberFormat="1" applyFont="1" applyFill="1" applyBorder="1" applyAlignment="1">
      <alignment horizontal="center" vertical="center" wrapText="1"/>
    </xf>
    <xf numFmtId="164" fontId="4" fillId="0" borderId="34" xfId="32" applyNumberFormat="1" applyFont="1" applyFill="1" applyBorder="1" applyAlignment="1">
      <alignment horizontal="center" vertical="center" wrapText="1"/>
    </xf>
    <xf numFmtId="164" fontId="4" fillId="0" borderId="19" xfId="32" applyNumberFormat="1" applyFont="1" applyFill="1" applyBorder="1" applyAlignment="1">
      <alignment horizontal="center" vertical="center" textRotation="90" wrapText="1"/>
    </xf>
    <xf numFmtId="164" fontId="4" fillId="0" borderId="60" xfId="32" applyNumberFormat="1" applyFont="1" applyFill="1" applyBorder="1" applyAlignment="1">
      <alignment horizontal="center" vertical="center" textRotation="90" wrapText="1"/>
    </xf>
    <xf numFmtId="0" fontId="32" fillId="0" borderId="31" xfId="0" applyFont="1" applyFill="1" applyBorder="1" applyAlignment="1">
      <alignment horizontal="left" vertical="center"/>
    </xf>
    <xf numFmtId="0" fontId="32" fillId="0" borderId="12" xfId="0" applyFont="1" applyFill="1" applyBorder="1" applyAlignment="1">
      <alignment horizontal="left" vertical="center"/>
    </xf>
    <xf numFmtId="0" fontId="32" fillId="0" borderId="71" xfId="0" applyFont="1" applyFill="1" applyBorder="1" applyAlignment="1">
      <alignment horizontal="left" vertical="center"/>
    </xf>
    <xf numFmtId="3" fontId="4" fillId="0" borderId="34" xfId="32" applyNumberFormat="1" applyFont="1" applyFill="1" applyBorder="1" applyAlignment="1">
      <alignment horizontal="center" vertical="center" wrapText="1"/>
    </xf>
    <xf numFmtId="3" fontId="4" fillId="0" borderId="48" xfId="32" applyNumberFormat="1" applyFont="1" applyFill="1" applyBorder="1" applyAlignment="1">
      <alignment horizontal="center" vertical="center" wrapText="1"/>
    </xf>
    <xf numFmtId="0" fontId="27" fillId="0" borderId="31" xfId="30" applyFont="1" applyFill="1" applyBorder="1" applyAlignment="1">
      <alignment horizontal="left" vertical="center"/>
    </xf>
    <xf numFmtId="0" fontId="27" fillId="0" borderId="12" xfId="30" applyFont="1" applyFill="1" applyBorder="1" applyAlignment="1">
      <alignment horizontal="left" vertical="center"/>
    </xf>
    <xf numFmtId="3" fontId="7" fillId="0" borderId="39" xfId="32" applyNumberFormat="1" applyFont="1" applyFill="1" applyBorder="1" applyAlignment="1">
      <alignment horizontal="center" vertical="center" wrapText="1"/>
    </xf>
    <xf numFmtId="0" fontId="27" fillId="0" borderId="26" xfId="38" applyFont="1" applyFill="1" applyBorder="1" applyAlignment="1">
      <alignment horizontal="left" vertical="center" indent="1"/>
    </xf>
    <xf numFmtId="0" fontId="27" fillId="0" borderId="54" xfId="38" applyFont="1" applyFill="1" applyBorder="1" applyAlignment="1">
      <alignment horizontal="left" vertical="center" indent="1"/>
    </xf>
    <xf numFmtId="0" fontId="27" fillId="0" borderId="53" xfId="38" applyFont="1" applyFill="1" applyBorder="1" applyAlignment="1">
      <alignment horizontal="left" vertical="center" indent="1"/>
    </xf>
    <xf numFmtId="0" fontId="27" fillId="0" borderId="47" xfId="38" applyFont="1" applyFill="1" applyBorder="1" applyAlignment="1">
      <alignment horizontal="left" vertical="center" indent="1"/>
    </xf>
    <xf numFmtId="0" fontId="27" fillId="0" borderId="21" xfId="38" applyFont="1" applyFill="1" applyBorder="1" applyAlignment="1">
      <alignment horizontal="left" vertical="center" indent="1"/>
    </xf>
    <xf numFmtId="0" fontId="2" fillId="0" borderId="0" xfId="0" applyFont="1" applyFill="1"/>
    <xf numFmtId="0" fontId="27" fillId="0" borderId="69" xfId="30" applyFont="1" applyFill="1" applyBorder="1" applyAlignment="1">
      <alignment horizontal="left" vertical="center"/>
    </xf>
    <xf numFmtId="0" fontId="27" fillId="0" borderId="62" xfId="30" applyFont="1" applyFill="1" applyBorder="1" applyAlignment="1">
      <alignment horizontal="left" vertical="center"/>
    </xf>
    <xf numFmtId="0" fontId="27" fillId="0" borderId="31" xfId="32" applyFont="1" applyFill="1" applyBorder="1" applyAlignment="1">
      <alignment horizontal="left" vertical="center" indent="1"/>
    </xf>
    <xf numFmtId="0" fontId="27" fillId="0" borderId="12" xfId="32" applyFont="1" applyFill="1" applyBorder="1" applyAlignment="1">
      <alignment horizontal="left" vertical="center" indent="1"/>
    </xf>
    <xf numFmtId="0" fontId="27" fillId="0" borderId="64" xfId="32" applyFont="1" applyFill="1" applyBorder="1" applyAlignment="1">
      <alignment horizontal="left" vertical="center" indent="1"/>
    </xf>
    <xf numFmtId="0" fontId="27" fillId="0" borderId="25" xfId="38" applyFont="1" applyFill="1" applyBorder="1" applyAlignment="1">
      <alignment horizontal="left" vertical="center" indent="1"/>
    </xf>
    <xf numFmtId="0" fontId="27" fillId="0" borderId="66" xfId="38" applyFont="1" applyFill="1" applyBorder="1" applyAlignment="1">
      <alignment horizontal="left" vertical="center" indent="1"/>
    </xf>
    <xf numFmtId="164" fontId="4" fillId="0" borderId="19" xfId="32" applyNumberFormat="1" applyFont="1" applyFill="1" applyBorder="1" applyAlignment="1">
      <alignment horizontal="center" vertical="center" wrapText="1"/>
    </xf>
    <xf numFmtId="164" fontId="4" fillId="0" borderId="60" xfId="32" applyNumberFormat="1" applyFont="1" applyFill="1" applyBorder="1" applyAlignment="1">
      <alignment horizontal="center" vertical="center" wrapText="1"/>
    </xf>
    <xf numFmtId="164" fontId="4" fillId="0" borderId="13" xfId="32" applyNumberFormat="1" applyFont="1" applyFill="1" applyBorder="1" applyAlignment="1">
      <alignment horizontal="center" vertical="center" wrapText="1"/>
    </xf>
    <xf numFmtId="0" fontId="4" fillId="0" borderId="13" xfId="32" applyFont="1" applyFill="1" applyBorder="1" applyAlignment="1">
      <alignment horizontal="center" vertical="center" textRotation="90" wrapText="1"/>
    </xf>
    <xf numFmtId="0" fontId="27" fillId="0" borderId="64" xfId="30" applyFont="1" applyFill="1" applyBorder="1" applyAlignment="1">
      <alignment horizontal="left" vertical="center"/>
    </xf>
    <xf numFmtId="3" fontId="4" fillId="0" borderId="19" xfId="32" applyNumberFormat="1" applyFont="1" applyFill="1" applyBorder="1" applyAlignment="1">
      <alignment horizontal="center" vertical="center" wrapText="1"/>
    </xf>
    <xf numFmtId="3" fontId="4" fillId="0" borderId="60" xfId="32" applyNumberFormat="1" applyFont="1" applyFill="1" applyBorder="1" applyAlignment="1">
      <alignment horizontal="center" vertical="center" wrapText="1"/>
    </xf>
    <xf numFmtId="3" fontId="4" fillId="0" borderId="31" xfId="32" applyNumberFormat="1" applyFont="1" applyFill="1" applyBorder="1" applyAlignment="1">
      <alignment horizontal="center" vertical="center" wrapText="1"/>
    </xf>
    <xf numFmtId="0" fontId="27" fillId="0" borderId="19" xfId="31" applyFont="1" applyFill="1" applyBorder="1" applyAlignment="1">
      <alignment horizontal="center" vertical="center"/>
    </xf>
    <xf numFmtId="0" fontId="7" fillId="0" borderId="74" xfId="32" applyFont="1" applyFill="1" applyBorder="1" applyAlignment="1">
      <alignment horizontal="center" vertical="center" wrapText="1"/>
    </xf>
    <xf numFmtId="0" fontId="7" fillId="0" borderId="80" xfId="32" applyFont="1" applyFill="1" applyBorder="1" applyAlignment="1">
      <alignment horizontal="center" vertical="center" wrapText="1"/>
    </xf>
    <xf numFmtId="0" fontId="27" fillId="0" borderId="17" xfId="30" applyFont="1" applyFill="1" applyBorder="1" applyAlignment="1">
      <alignment horizontal="left" vertical="center"/>
    </xf>
    <xf numFmtId="3" fontId="7" fillId="0" borderId="60" xfId="32" applyNumberFormat="1" applyFont="1" applyFill="1" applyBorder="1" applyAlignment="1">
      <alignment horizontal="center" vertical="center" wrapText="1"/>
    </xf>
    <xf numFmtId="0" fontId="27" fillId="0" borderId="31" xfId="31" applyFont="1" applyFill="1" applyBorder="1" applyAlignment="1">
      <alignment horizontal="center" vertical="center"/>
    </xf>
    <xf numFmtId="0" fontId="27" fillId="0" borderId="12" xfId="31" applyFont="1" applyFill="1" applyBorder="1" applyAlignment="1">
      <alignment horizontal="center" vertical="center"/>
    </xf>
    <xf numFmtId="0" fontId="27" fillId="0" borderId="17" xfId="31" applyFont="1" applyFill="1" applyBorder="1" applyAlignment="1">
      <alignment horizontal="center" vertical="center"/>
    </xf>
    <xf numFmtId="0" fontId="27" fillId="0" borderId="71" xfId="38" applyFont="1" applyFill="1" applyBorder="1" applyAlignment="1">
      <alignment horizontal="left" vertical="center" indent="1"/>
    </xf>
    <xf numFmtId="164" fontId="7" fillId="0" borderId="60" xfId="32" applyNumberFormat="1" applyFont="1" applyFill="1" applyBorder="1" applyAlignment="1">
      <alignment horizontal="center" vertical="center" wrapText="1"/>
    </xf>
    <xf numFmtId="0" fontId="7" fillId="0" borderId="60" xfId="32" applyFont="1" applyFill="1" applyBorder="1" applyAlignment="1">
      <alignment horizontal="center" vertical="center" textRotation="90" wrapText="1"/>
    </xf>
    <xf numFmtId="0" fontId="7" fillId="0" borderId="60" xfId="32" applyFont="1" applyFill="1" applyBorder="1" applyAlignment="1">
      <alignment horizontal="center" vertical="center" wrapText="1"/>
    </xf>
    <xf numFmtId="0" fontId="27" fillId="26" borderId="31" xfId="0" applyFont="1" applyFill="1" applyBorder="1" applyAlignment="1">
      <alignment horizontal="left" vertical="center"/>
    </xf>
    <xf numFmtId="0" fontId="27" fillId="26" borderId="12" xfId="0" applyFont="1" applyFill="1" applyBorder="1" applyAlignment="1">
      <alignment horizontal="left" vertical="center"/>
    </xf>
    <xf numFmtId="0" fontId="27" fillId="26" borderId="71" xfId="0" applyFont="1" applyFill="1" applyBorder="1" applyAlignment="1">
      <alignment horizontal="left" vertical="center"/>
    </xf>
    <xf numFmtId="0" fontId="7" fillId="0" borderId="48" xfId="32" applyFont="1" applyFill="1" applyBorder="1" applyAlignment="1">
      <alignment horizontal="center" vertical="center" wrapText="1"/>
    </xf>
    <xf numFmtId="3" fontId="27" fillId="0" borderId="13" xfId="31" applyNumberFormat="1" applyFont="1" applyFill="1" applyBorder="1" applyAlignment="1">
      <alignment horizontal="center" vertical="center"/>
    </xf>
    <xf numFmtId="0" fontId="4" fillId="0" borderId="19" xfId="34" applyFont="1" applyFill="1" applyBorder="1" applyAlignment="1">
      <alignment horizontal="center" vertical="center" wrapText="1"/>
    </xf>
    <xf numFmtId="0" fontId="4" fillId="0" borderId="39" xfId="34" applyFont="1" applyFill="1" applyBorder="1" applyAlignment="1">
      <alignment horizontal="center" vertical="center" wrapText="1"/>
    </xf>
    <xf numFmtId="0" fontId="44" fillId="0" borderId="31" xfId="0" applyFont="1" applyFill="1" applyBorder="1" applyAlignment="1">
      <alignment horizontal="left" vertical="center" wrapText="1" indent="1"/>
    </xf>
    <xf numFmtId="0" fontId="44" fillId="0" borderId="12" xfId="0" applyFont="1" applyFill="1" applyBorder="1" applyAlignment="1">
      <alignment horizontal="left" vertical="center" wrapText="1" indent="1"/>
    </xf>
    <xf numFmtId="0" fontId="44" fillId="0" borderId="71" xfId="0" applyFont="1" applyFill="1" applyBorder="1" applyAlignment="1">
      <alignment horizontal="left" vertical="center" wrapText="1" indent="1"/>
    </xf>
    <xf numFmtId="164" fontId="7" fillId="0" borderId="60" xfId="32" applyNumberFormat="1" applyFont="1" applyFill="1" applyBorder="1" applyAlignment="1">
      <alignment horizontal="center" vertical="center" textRotation="90" wrapText="1"/>
    </xf>
    <xf numFmtId="0" fontId="42" fillId="0" borderId="31" xfId="0" applyFont="1" applyFill="1" applyBorder="1" applyAlignment="1">
      <alignment horizontal="left" vertical="center" wrapText="1" indent="1"/>
    </xf>
    <xf numFmtId="0" fontId="42" fillId="0" borderId="12" xfId="0" applyFont="1" applyFill="1" applyBorder="1" applyAlignment="1">
      <alignment horizontal="left" vertical="center" wrapText="1" indent="1"/>
    </xf>
    <xf numFmtId="0" fontId="42" fillId="0" borderId="71" xfId="0" applyFont="1" applyFill="1" applyBorder="1" applyAlignment="1">
      <alignment horizontal="left" vertical="center" wrapText="1" indent="1"/>
    </xf>
    <xf numFmtId="0" fontId="27" fillId="0" borderId="31" xfId="30" applyFont="1" applyFill="1" applyBorder="1" applyAlignment="1">
      <alignment horizontal="left" vertical="center" indent="1"/>
    </xf>
    <xf numFmtId="0" fontId="27" fillId="0" borderId="12" xfId="30" applyFont="1" applyFill="1" applyBorder="1" applyAlignment="1">
      <alignment horizontal="left" vertical="center" indent="1"/>
    </xf>
    <xf numFmtId="0" fontId="44" fillId="0" borderId="61" xfId="0" applyFont="1" applyFill="1" applyBorder="1" applyAlignment="1">
      <alignment horizontal="left" vertical="center" wrapText="1" indent="1"/>
    </xf>
    <xf numFmtId="0" fontId="44" fillId="0" borderId="20" xfId="0" applyFont="1" applyFill="1" applyBorder="1" applyAlignment="1">
      <alignment horizontal="left" vertical="center" wrapText="1" indent="1"/>
    </xf>
    <xf numFmtId="0" fontId="44" fillId="0" borderId="54" xfId="0" applyFont="1" applyFill="1" applyBorder="1" applyAlignment="1">
      <alignment horizontal="left" vertical="center" wrapText="1" indent="1"/>
    </xf>
    <xf numFmtId="164" fontId="4" fillId="0" borderId="39" xfId="32" applyNumberFormat="1" applyFont="1" applyFill="1" applyBorder="1" applyAlignment="1">
      <alignment horizontal="center" vertical="center" textRotation="90" wrapText="1"/>
    </xf>
    <xf numFmtId="164" fontId="4" fillId="0" borderId="39" xfId="32" applyNumberFormat="1" applyFont="1" applyFill="1" applyBorder="1" applyAlignment="1">
      <alignment horizontal="center" vertical="center" wrapText="1"/>
    </xf>
    <xf numFmtId="0" fontId="4" fillId="0" borderId="19" xfId="32" applyFont="1" applyFill="1" applyBorder="1" applyAlignment="1">
      <alignment horizontal="center" vertical="center" textRotation="90" wrapText="1"/>
    </xf>
    <xf numFmtId="0" fontId="4" fillId="0" borderId="39" xfId="32" applyFont="1" applyFill="1" applyBorder="1" applyAlignment="1">
      <alignment horizontal="center" vertical="center" wrapText="1"/>
    </xf>
    <xf numFmtId="3" fontId="2" fillId="0" borderId="0" xfId="0" applyNumberFormat="1" applyFont="1" applyFill="1" applyBorder="1" applyAlignment="1">
      <alignment horizontal="right" indent="1"/>
    </xf>
    <xf numFmtId="0" fontId="27" fillId="0" borderId="17" xfId="30" applyFont="1" applyFill="1" applyBorder="1" applyAlignment="1">
      <alignment horizontal="left" vertical="center" indent="1"/>
    </xf>
    <xf numFmtId="0" fontId="27" fillId="0" borderId="71" xfId="0" applyFont="1" applyFill="1" applyBorder="1" applyAlignment="1">
      <alignment horizontal="left" vertical="center" indent="1"/>
    </xf>
    <xf numFmtId="0" fontId="4" fillId="0" borderId="13" xfId="31" applyFont="1" applyFill="1" applyBorder="1" applyAlignment="1">
      <alignment horizontal="center" vertical="center"/>
    </xf>
    <xf numFmtId="0" fontId="4" fillId="0" borderId="60" xfId="32" applyFont="1" applyFill="1" applyBorder="1" applyAlignment="1">
      <alignment horizontal="center" vertical="center" textRotation="90" wrapText="1"/>
    </xf>
    <xf numFmtId="0" fontId="26" fillId="0" borderId="31" xfId="39" applyFont="1" applyFill="1" applyBorder="1" applyAlignment="1">
      <alignment horizontal="left" vertical="center" wrapText="1" indent="1"/>
    </xf>
    <xf numFmtId="0" fontId="26" fillId="0" borderId="12" xfId="39" applyFont="1" applyFill="1" applyBorder="1" applyAlignment="1">
      <alignment horizontal="left" vertical="center" wrapText="1" indent="1"/>
    </xf>
    <xf numFmtId="0" fontId="26" fillId="0" borderId="71" xfId="39" applyFont="1" applyFill="1" applyBorder="1" applyAlignment="1">
      <alignment horizontal="left" vertical="center" wrapText="1" indent="1"/>
    </xf>
    <xf numFmtId="0" fontId="7" fillId="0" borderId="19" xfId="39" applyFont="1" applyFill="1" applyBorder="1" applyAlignment="1">
      <alignment horizontal="center" vertical="center" wrapText="1"/>
    </xf>
    <xf numFmtId="0" fontId="7" fillId="0" borderId="60" xfId="39" applyFont="1" applyFill="1" applyBorder="1" applyAlignment="1">
      <alignment horizontal="center" vertical="center" wrapText="1"/>
    </xf>
    <xf numFmtId="0" fontId="8" fillId="0" borderId="13" xfId="39" applyFont="1" applyFill="1" applyBorder="1" applyAlignment="1">
      <alignment horizontal="center" vertical="center" textRotation="90" wrapText="1"/>
    </xf>
    <xf numFmtId="0" fontId="7" fillId="0" borderId="13" xfId="39" applyFont="1" applyFill="1" applyBorder="1" applyAlignment="1">
      <alignment horizontal="center" vertical="center" textRotation="90" wrapText="1"/>
    </xf>
    <xf numFmtId="0" fontId="27" fillId="0" borderId="31" xfId="39" applyFont="1" applyFill="1" applyBorder="1" applyAlignment="1">
      <alignment horizontal="left" vertical="center" wrapText="1" indent="1"/>
    </xf>
    <xf numFmtId="0" fontId="27" fillId="0" borderId="12" xfId="39" applyFont="1" applyFill="1" applyBorder="1" applyAlignment="1">
      <alignment horizontal="left" vertical="center" wrapText="1" indent="1"/>
    </xf>
    <xf numFmtId="0" fontId="27" fillId="0" borderId="56" xfId="39" applyFont="1" applyFill="1" applyBorder="1" applyAlignment="1">
      <alignment horizontal="left" vertical="center" wrapText="1" indent="1"/>
    </xf>
    <xf numFmtId="0" fontId="27" fillId="0" borderId="12" xfId="40" applyFont="1" applyFill="1" applyBorder="1" applyAlignment="1">
      <alignment horizontal="left" vertical="center" wrapText="1" indent="1"/>
    </xf>
    <xf numFmtId="0" fontId="7" fillId="0" borderId="19" xfId="39" applyFont="1" applyFill="1" applyBorder="1" applyAlignment="1">
      <alignment horizontal="center" vertical="center" textRotation="90" wrapText="1"/>
    </xf>
    <xf numFmtId="0" fontId="7" fillId="0" borderId="39" xfId="39" applyFont="1" applyFill="1" applyBorder="1" applyAlignment="1">
      <alignment horizontal="center" vertical="center" wrapText="1"/>
    </xf>
    <xf numFmtId="0" fontId="8" fillId="0" borderId="19" xfId="39" applyFont="1" applyFill="1" applyBorder="1" applyAlignment="1">
      <alignment horizontal="center" vertical="center" textRotation="90" wrapText="1"/>
    </xf>
    <xf numFmtId="164" fontId="7" fillId="0" borderId="39" xfId="32" applyNumberFormat="1" applyFont="1" applyFill="1" applyBorder="1" applyAlignment="1">
      <alignment horizontal="center" vertical="center" wrapText="1"/>
    </xf>
    <xf numFmtId="0" fontId="27" fillId="0" borderId="26" xfId="39" applyFont="1" applyFill="1" applyBorder="1" applyAlignment="1">
      <alignment horizontal="left" vertical="center" wrapText="1" indent="1"/>
    </xf>
    <xf numFmtId="0" fontId="27" fillId="0" borderId="53" xfId="39" applyFont="1" applyFill="1" applyBorder="1" applyAlignment="1">
      <alignment horizontal="left" vertical="center" wrapText="1" indent="1"/>
    </xf>
    <xf numFmtId="0" fontId="26" fillId="0" borderId="26" xfId="39" applyFont="1" applyFill="1" applyBorder="1" applyAlignment="1">
      <alignment horizontal="left" vertical="center" wrapText="1" indent="1"/>
    </xf>
    <xf numFmtId="0" fontId="26" fillId="0" borderId="53" xfId="39" applyFont="1" applyFill="1" applyBorder="1" applyAlignment="1">
      <alignment horizontal="left" vertical="center" wrapText="1" indent="1"/>
    </xf>
    <xf numFmtId="0" fontId="26" fillId="0" borderId="47" xfId="39" applyFont="1" applyFill="1" applyBorder="1" applyAlignment="1">
      <alignment horizontal="left" vertical="center" wrapText="1" indent="1"/>
    </xf>
    <xf numFmtId="0" fontId="26" fillId="0" borderId="21" xfId="39" applyFont="1" applyFill="1" applyBorder="1" applyAlignment="1">
      <alignment horizontal="left" vertical="center" wrapText="1" indent="1"/>
    </xf>
    <xf numFmtId="0" fontId="27" fillId="0" borderId="47" xfId="0" applyFont="1" applyFill="1" applyBorder="1" applyAlignment="1">
      <alignment horizontal="left" vertical="center" wrapText="1" indent="1"/>
    </xf>
    <xf numFmtId="0" fontId="27" fillId="0" borderId="21" xfId="0" applyFont="1" applyFill="1" applyBorder="1" applyAlignment="1">
      <alignment horizontal="left" vertical="center" wrapText="1" indent="1"/>
    </xf>
    <xf numFmtId="0" fontId="27" fillId="0" borderId="71" xfId="39" applyFont="1" applyFill="1" applyBorder="1" applyAlignment="1">
      <alignment horizontal="left" vertical="center" wrapText="1" indent="1"/>
    </xf>
    <xf numFmtId="0" fontId="7" fillId="0" borderId="18" xfId="32" applyFont="1" applyFill="1" applyBorder="1" applyAlignment="1">
      <alignment horizontal="center" vertical="center" wrapText="1"/>
    </xf>
    <xf numFmtId="0" fontId="44" fillId="0" borderId="47" xfId="0" applyFont="1" applyFill="1" applyBorder="1" applyAlignment="1">
      <alignment horizontal="left" vertical="center" wrapText="1" indent="1"/>
    </xf>
    <xf numFmtId="0" fontId="44" fillId="0" borderId="21" xfId="0" applyFont="1" applyFill="1" applyBorder="1" applyAlignment="1">
      <alignment horizontal="left" vertical="center" wrapText="1" indent="1"/>
    </xf>
    <xf numFmtId="0" fontId="32" fillId="0" borderId="31" xfId="39" applyFont="1" applyFill="1" applyBorder="1" applyAlignment="1">
      <alignment horizontal="left" vertical="center" wrapText="1" indent="1"/>
    </xf>
    <xf numFmtId="0" fontId="32" fillId="0" borderId="12" xfId="39" applyFont="1" applyFill="1" applyBorder="1" applyAlignment="1">
      <alignment horizontal="left" vertical="center" wrapText="1" indent="1"/>
    </xf>
    <xf numFmtId="0" fontId="32" fillId="0" borderId="56" xfId="39" applyFont="1" applyFill="1" applyBorder="1" applyAlignment="1">
      <alignment horizontal="left" vertical="center" wrapText="1" indent="1"/>
    </xf>
    <xf numFmtId="0" fontId="32" fillId="0" borderId="12" xfId="40" applyFont="1" applyFill="1" applyBorder="1" applyAlignment="1">
      <alignment horizontal="left" vertical="center" wrapText="1" indent="1"/>
    </xf>
    <xf numFmtId="0" fontId="7" fillId="0" borderId="12" xfId="40" applyFont="1" applyFill="1" applyBorder="1" applyAlignment="1">
      <alignment horizontal="left" vertical="center" wrapText="1" indent="1"/>
    </xf>
    <xf numFmtId="0" fontId="0" fillId="0" borderId="71" xfId="0" applyFill="1" applyBorder="1" applyAlignment="1"/>
    <xf numFmtId="1" fontId="45" fillId="0" borderId="0" xfId="0" applyNumberFormat="1" applyFont="1" applyFill="1" applyAlignment="1">
      <alignment horizontal="left"/>
    </xf>
    <xf numFmtId="0" fontId="27" fillId="0" borderId="31" xfId="57" applyFont="1" applyFill="1" applyBorder="1" applyAlignment="1">
      <alignment horizontal="left" vertical="center" wrapText="1" indent="1"/>
    </xf>
    <xf numFmtId="0" fontId="28" fillId="0" borderId="12" xfId="29" applyFont="1" applyFill="1" applyBorder="1"/>
    <xf numFmtId="0" fontId="4" fillId="0" borderId="13" xfId="57" applyFont="1" applyFill="1" applyBorder="1" applyAlignment="1">
      <alignment horizontal="center" vertical="center" textRotation="90" wrapText="1"/>
    </xf>
    <xf numFmtId="0" fontId="4" fillId="0" borderId="19" xfId="57" applyFont="1" applyFill="1" applyBorder="1" applyAlignment="1">
      <alignment horizontal="center" vertical="center" textRotation="90" wrapText="1"/>
    </xf>
    <xf numFmtId="0" fontId="4" fillId="0" borderId="19" xfId="57" applyFont="1" applyFill="1" applyBorder="1" applyAlignment="1">
      <alignment horizontal="center" vertical="center" wrapText="1"/>
    </xf>
    <xf numFmtId="0" fontId="4" fillId="0" borderId="39" xfId="57" applyFont="1" applyFill="1" applyBorder="1" applyAlignment="1">
      <alignment horizontal="center" vertical="center" wrapText="1"/>
    </xf>
    <xf numFmtId="0" fontId="8" fillId="0" borderId="13" xfId="57" applyFont="1" applyFill="1" applyBorder="1" applyAlignment="1">
      <alignment horizontal="center" vertical="center" textRotation="90" wrapText="1"/>
    </xf>
    <xf numFmtId="0" fontId="8" fillId="0" borderId="19" xfId="57" applyFont="1" applyFill="1" applyBorder="1" applyAlignment="1">
      <alignment horizontal="center" vertical="center" textRotation="90" wrapText="1"/>
    </xf>
    <xf numFmtId="0" fontId="26" fillId="0" borderId="31" xfId="58" applyFont="1" applyFill="1" applyBorder="1" applyAlignment="1">
      <alignment horizontal="center" vertical="center"/>
    </xf>
    <xf numFmtId="0" fontId="26" fillId="0" borderId="17" xfId="58" applyFont="1" applyFill="1" applyBorder="1" applyAlignment="1">
      <alignment horizontal="center" vertical="center"/>
    </xf>
    <xf numFmtId="49" fontId="26" fillId="0" borderId="31" xfId="57" applyNumberFormat="1" applyFont="1" applyFill="1" applyBorder="1" applyAlignment="1">
      <alignment horizontal="left" vertical="center" wrapText="1" indent="1"/>
    </xf>
    <xf numFmtId="49" fontId="26" fillId="0" borderId="12" xfId="57" applyNumberFormat="1" applyFont="1" applyFill="1" applyBorder="1" applyAlignment="1">
      <alignment horizontal="left" vertical="center" wrapText="1" indent="1"/>
    </xf>
    <xf numFmtId="2" fontId="27" fillId="0" borderId="31" xfId="57" applyNumberFormat="1" applyFont="1" applyFill="1" applyBorder="1" applyAlignment="1">
      <alignment horizontal="left" vertical="center" indent="1"/>
    </xf>
    <xf numFmtId="2" fontId="27" fillId="0" borderId="12" xfId="57" applyNumberFormat="1" applyFont="1" applyFill="1" applyBorder="1" applyAlignment="1">
      <alignment horizontal="left" vertical="center" indent="1"/>
    </xf>
    <xf numFmtId="2" fontId="27" fillId="0" borderId="71" xfId="57" applyNumberFormat="1" applyFont="1" applyFill="1" applyBorder="1" applyAlignment="1">
      <alignment horizontal="left" vertical="center" indent="1"/>
    </xf>
    <xf numFmtId="3" fontId="4" fillId="0" borderId="39" xfId="32" applyNumberFormat="1" applyFont="1" applyFill="1" applyBorder="1" applyAlignment="1">
      <alignment horizontal="center" vertical="center" wrapText="1"/>
    </xf>
    <xf numFmtId="0" fontId="0" fillId="0" borderId="39" xfId="0" applyFill="1" applyBorder="1" applyAlignment="1">
      <alignment horizontal="center" vertical="center" wrapText="1"/>
    </xf>
    <xf numFmtId="0" fontId="60" fillId="0" borderId="66" xfId="0" applyFont="1" applyFill="1" applyBorder="1" applyAlignment="1">
      <alignment horizontal="center" vertical="center" wrapText="1"/>
    </xf>
    <xf numFmtId="0" fontId="60" fillId="0" borderId="23" xfId="0" applyFont="1" applyFill="1" applyBorder="1" applyAlignment="1">
      <alignment horizontal="center" vertical="center" wrapText="1"/>
    </xf>
    <xf numFmtId="0" fontId="60" fillId="0" borderId="72" xfId="0" applyFont="1" applyFill="1" applyBorder="1" applyAlignment="1">
      <alignment horizontal="center" vertical="center" wrapText="1"/>
    </xf>
    <xf numFmtId="0" fontId="60" fillId="0" borderId="86" xfId="0" applyFont="1" applyFill="1" applyBorder="1" applyAlignment="1">
      <alignment horizontal="center" vertical="center" wrapText="1"/>
    </xf>
    <xf numFmtId="0" fontId="27" fillId="0" borderId="26" xfId="0" applyFont="1" applyFill="1" applyBorder="1" applyAlignment="1">
      <alignment horizontal="left" vertical="center"/>
    </xf>
    <xf numFmtId="0" fontId="27" fillId="0" borderId="53" xfId="0" applyFont="1" applyFill="1" applyBorder="1" applyAlignment="1">
      <alignment horizontal="left" vertical="center"/>
    </xf>
    <xf numFmtId="0" fontId="60" fillId="0" borderId="90" xfId="0" applyFont="1" applyFill="1" applyBorder="1" applyAlignment="1">
      <alignment horizontal="center" vertical="center" wrapText="1"/>
    </xf>
    <xf numFmtId="0" fontId="60" fillId="0" borderId="91" xfId="0" applyFont="1" applyFill="1" applyBorder="1" applyAlignment="1">
      <alignment horizontal="center" vertical="center" wrapText="1"/>
    </xf>
    <xf numFmtId="0" fontId="60" fillId="0" borderId="89" xfId="0" applyFont="1" applyFill="1" applyBorder="1" applyAlignment="1">
      <alignment horizontal="center" vertical="center"/>
    </xf>
    <xf numFmtId="0" fontId="60" fillId="0" borderId="92" xfId="0" applyFont="1" applyFill="1" applyBorder="1" applyAlignment="1">
      <alignment horizontal="center" vertical="center"/>
    </xf>
    <xf numFmtId="0" fontId="60" fillId="0" borderId="66" xfId="0" applyFont="1" applyFill="1" applyBorder="1" applyAlignment="1">
      <alignment horizontal="center" vertical="center"/>
    </xf>
    <xf numFmtId="0" fontId="60" fillId="0" borderId="23" xfId="0" applyFont="1" applyFill="1" applyBorder="1" applyAlignment="1">
      <alignment horizontal="center" vertical="center"/>
    </xf>
    <xf numFmtId="0" fontId="27" fillId="0" borderId="47" xfId="0" applyFont="1" applyFill="1" applyBorder="1" applyAlignment="1">
      <alignment horizontal="left" vertical="center"/>
    </xf>
    <xf numFmtId="0" fontId="27" fillId="0" borderId="21" xfId="0" applyFont="1" applyFill="1" applyBorder="1" applyAlignment="1">
      <alignment horizontal="left" vertical="center"/>
    </xf>
    <xf numFmtId="0" fontId="27" fillId="28" borderId="47" xfId="0" applyFont="1" applyFill="1" applyBorder="1" applyAlignment="1">
      <alignment horizontal="left" vertical="center"/>
    </xf>
    <xf numFmtId="0" fontId="27" fillId="28" borderId="21" xfId="0" applyFont="1" applyFill="1" applyBorder="1" applyAlignment="1">
      <alignment horizontal="left" vertical="center"/>
    </xf>
    <xf numFmtId="0" fontId="27" fillId="28" borderId="26" xfId="0" applyFont="1" applyFill="1" applyBorder="1" applyAlignment="1">
      <alignment horizontal="left" vertical="center"/>
    </xf>
    <xf numFmtId="0" fontId="27" fillId="28" borderId="53" xfId="0" applyFont="1" applyFill="1" applyBorder="1" applyAlignment="1">
      <alignment horizontal="left" vertical="center"/>
    </xf>
    <xf numFmtId="0" fontId="4" fillId="0" borderId="31" xfId="0" applyFont="1" applyFill="1" applyBorder="1" applyAlignment="1">
      <alignment vertical="center"/>
    </xf>
    <xf numFmtId="0" fontId="4" fillId="0" borderId="12" xfId="0" applyFont="1" applyFill="1" applyBorder="1" applyAlignment="1">
      <alignment vertical="center"/>
    </xf>
    <xf numFmtId="0" fontId="4" fillId="0" borderId="17" xfId="0" applyFont="1" applyFill="1" applyBorder="1" applyAlignment="1">
      <alignment vertical="center"/>
    </xf>
    <xf numFmtId="0" fontId="4" fillId="0" borderId="3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2" fillId="0" borderId="43" xfId="0" applyFont="1" applyFill="1" applyBorder="1" applyAlignment="1">
      <alignment vertical="center" wrapText="1"/>
    </xf>
    <xf numFmtId="0" fontId="2" fillId="0" borderId="41" xfId="0" applyFont="1" applyFill="1" applyBorder="1" applyAlignment="1">
      <alignment vertical="center" wrapText="1"/>
    </xf>
    <xf numFmtId="0" fontId="2" fillId="0" borderId="16" xfId="0" applyFont="1" applyFill="1" applyBorder="1" applyAlignment="1">
      <alignment vertical="center" wrapText="1"/>
    </xf>
    <xf numFmtId="0" fontId="2" fillId="0" borderId="49" xfId="0" applyFont="1" applyFill="1" applyBorder="1" applyAlignment="1">
      <alignment vertical="center" wrapText="1"/>
    </xf>
    <xf numFmtId="0" fontId="2" fillId="0" borderId="44" xfId="0" applyFont="1" applyFill="1" applyBorder="1" applyAlignment="1">
      <alignment vertical="center" wrapText="1"/>
    </xf>
    <xf numFmtId="0" fontId="2" fillId="0" borderId="83" xfId="0" applyFont="1" applyFill="1" applyBorder="1" applyAlignment="1">
      <alignment vertical="center" wrapText="1"/>
    </xf>
    <xf numFmtId="0" fontId="2" fillId="0" borderId="10" xfId="0" applyFont="1" applyFill="1" applyBorder="1" applyAlignment="1">
      <alignment vertical="center" wrapText="1"/>
    </xf>
    <xf numFmtId="0" fontId="4" fillId="0" borderId="20" xfId="0" applyFont="1" applyFill="1" applyBorder="1" applyAlignment="1">
      <alignment vertical="center" wrapText="1"/>
    </xf>
    <xf numFmtId="0" fontId="2" fillId="0" borderId="29" xfId="0" applyFont="1" applyFill="1" applyBorder="1" applyAlignment="1">
      <alignment vertical="center" wrapText="1"/>
    </xf>
    <xf numFmtId="0" fontId="2" fillId="0" borderId="46"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56" xfId="0" applyFont="1" applyFill="1" applyBorder="1" applyAlignment="1">
      <alignment horizontal="center" vertical="center" wrapText="1"/>
    </xf>
  </cellXfs>
  <cellStyles count="60">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Excel Built-in Normal" xfId="56"/>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28"/>
    <cellStyle name="Normální 3" xfId="59"/>
    <cellStyle name="normální 4" xfId="29"/>
    <cellStyle name="normální_Investice - opravy 2007 - 14-11-06-HOL (3)1" xfId="30"/>
    <cellStyle name="normální_investice 2005- doprava-upravený2" xfId="31"/>
    <cellStyle name="normální_investice 2005- doprava-upravený2 2" xfId="58"/>
    <cellStyle name="normální_Investice 2005-školství - úprava (probráno se SEK)" xfId="32"/>
    <cellStyle name="normální_Kopie - návrh PD - zahájení v roce 2008 - stav k 23 5 08 (2)" xfId="33"/>
    <cellStyle name="normální_kultura2-upravené priority-3" xfId="34"/>
    <cellStyle name="normální_P a V - tabulka_2010_v2" xfId="35"/>
    <cellStyle name="normální_Požadavky na investice 2005 a plnění 2004-úprava" xfId="36"/>
    <cellStyle name="normální_Sešit1" xfId="37"/>
    <cellStyle name="normální_Sociální - investice a opravy 2009 - sumarizace vč. prior - 10-12-2008" xfId="38"/>
    <cellStyle name="normální_Studie IZ - silnice 2003" xfId="39"/>
    <cellStyle name="normální_Studie IZ - silnice 2003 2" xfId="57"/>
    <cellStyle name="normální_Studie IZ - silnice 2003 3" xfId="55"/>
    <cellStyle name="normální_Zdravotnictví - Návrh investic 2009 15.12.2008" xfId="40"/>
    <cellStyle name="Poznámka" xfId="41" builtinId="10" customBuiltin="1"/>
    <cellStyle name="Propojená buňka" xfId="42" builtinId="24" customBuiltin="1"/>
    <cellStyle name="Správně" xfId="43" builtinId="26" customBuiltin="1"/>
    <cellStyle name="Text upozornění" xfId="44" builtinId="11" customBuiltin="1"/>
    <cellStyle name="Vstup" xfId="45" builtinId="20" customBuiltin="1"/>
    <cellStyle name="Výpočet" xfId="46" builtinId="22" customBuiltin="1"/>
    <cellStyle name="Výstup" xfId="47" builtinId="21" customBuiltin="1"/>
    <cellStyle name="Vysvětlující text" xfId="48" builtinId="53" customBuiltin="1"/>
    <cellStyle name="Zvýraznění 1" xfId="49" builtinId="29" customBuiltin="1"/>
    <cellStyle name="Zvýraznění 2" xfId="50" builtinId="33" customBuiltin="1"/>
    <cellStyle name="Zvýraznění 3" xfId="51" builtinId="37" customBuiltin="1"/>
    <cellStyle name="Zvýraznění 4" xfId="52" builtinId="41" customBuiltin="1"/>
    <cellStyle name="Zvýraznění 5" xfId="53" builtinId="45" customBuiltin="1"/>
    <cellStyle name="Zvýraznění 6" xfId="54" builtinId="49" customBuiltin="1"/>
  </cellStyles>
  <dxfs count="0"/>
  <tableStyles count="0" defaultTableStyle="TableStyleMedium9" defaultPivotStyle="PivotStyleLight16"/>
  <colors>
    <mruColors>
      <color rgb="FFFF99CC"/>
      <color rgb="FFB7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2133600</xdr:colOff>
      <xdr:row>21</xdr:row>
      <xdr:rowOff>0</xdr:rowOff>
    </xdr:from>
    <xdr:to>
      <xdr:col>6</xdr:col>
      <xdr:colOff>1905000</xdr:colOff>
      <xdr:row>21</xdr:row>
      <xdr:rowOff>0</xdr:rowOff>
    </xdr:to>
    <xdr:sp macro="" textlink="">
      <xdr:nvSpPr>
        <xdr:cNvPr id="2" name="Line 68"/>
        <xdr:cNvSpPr>
          <a:spLocks noChangeShapeType="1"/>
        </xdr:cNvSpPr>
      </xdr:nvSpPr>
      <xdr:spPr bwMode="auto">
        <a:xfrm>
          <a:off x="5591175" y="3933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23</xdr:row>
      <xdr:rowOff>0</xdr:rowOff>
    </xdr:from>
    <xdr:to>
      <xdr:col>6</xdr:col>
      <xdr:colOff>1905000</xdr:colOff>
      <xdr:row>23</xdr:row>
      <xdr:rowOff>0</xdr:rowOff>
    </xdr:to>
    <xdr:sp macro="" textlink="">
      <xdr:nvSpPr>
        <xdr:cNvPr id="3" name="Line 67"/>
        <xdr:cNvSpPr>
          <a:spLocks noChangeShapeType="1"/>
        </xdr:cNvSpPr>
      </xdr:nvSpPr>
      <xdr:spPr bwMode="auto">
        <a:xfrm>
          <a:off x="5591175" y="425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29</xdr:row>
      <xdr:rowOff>0</xdr:rowOff>
    </xdr:from>
    <xdr:to>
      <xdr:col>6</xdr:col>
      <xdr:colOff>1905000</xdr:colOff>
      <xdr:row>29</xdr:row>
      <xdr:rowOff>0</xdr:rowOff>
    </xdr:to>
    <xdr:sp macro="" textlink="">
      <xdr:nvSpPr>
        <xdr:cNvPr id="4" name="Line 68"/>
        <xdr:cNvSpPr>
          <a:spLocks noChangeShapeType="1"/>
        </xdr:cNvSpPr>
      </xdr:nvSpPr>
      <xdr:spPr bwMode="auto">
        <a:xfrm>
          <a:off x="5591175" y="5229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2133600</xdr:colOff>
      <xdr:row>10</xdr:row>
      <xdr:rowOff>0</xdr:rowOff>
    </xdr:from>
    <xdr:to>
      <xdr:col>6</xdr:col>
      <xdr:colOff>1905000</xdr:colOff>
      <xdr:row>10</xdr:row>
      <xdr:rowOff>0</xdr:rowOff>
    </xdr:to>
    <xdr:sp macro="" textlink="">
      <xdr:nvSpPr>
        <xdr:cNvPr id="10364" name="Line 68"/>
        <xdr:cNvSpPr>
          <a:spLocks noChangeShapeType="1"/>
        </xdr:cNvSpPr>
      </xdr:nvSpPr>
      <xdr:spPr bwMode="auto">
        <a:xfrm>
          <a:off x="5591175" y="2283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12</xdr:row>
      <xdr:rowOff>0</xdr:rowOff>
    </xdr:from>
    <xdr:to>
      <xdr:col>6</xdr:col>
      <xdr:colOff>1905000</xdr:colOff>
      <xdr:row>12</xdr:row>
      <xdr:rowOff>0</xdr:rowOff>
    </xdr:to>
    <xdr:sp macro="" textlink="">
      <xdr:nvSpPr>
        <xdr:cNvPr id="27817" name="Line 67"/>
        <xdr:cNvSpPr>
          <a:spLocks noChangeShapeType="1"/>
        </xdr:cNvSpPr>
      </xdr:nvSpPr>
      <xdr:spPr bwMode="auto">
        <a:xfrm>
          <a:off x="5591175" y="2315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2133600</xdr:colOff>
      <xdr:row>18</xdr:row>
      <xdr:rowOff>0</xdr:rowOff>
    </xdr:from>
    <xdr:to>
      <xdr:col>6</xdr:col>
      <xdr:colOff>1905000</xdr:colOff>
      <xdr:row>18</xdr:row>
      <xdr:rowOff>0</xdr:rowOff>
    </xdr:to>
    <xdr:sp macro="" textlink="">
      <xdr:nvSpPr>
        <xdr:cNvPr id="27818" name="Line 68"/>
        <xdr:cNvSpPr>
          <a:spLocks noChangeShapeType="1"/>
        </xdr:cNvSpPr>
      </xdr:nvSpPr>
      <xdr:spPr bwMode="auto">
        <a:xfrm>
          <a:off x="5591175" y="24126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2133600</xdr:colOff>
      <xdr:row>35</xdr:row>
      <xdr:rowOff>0</xdr:rowOff>
    </xdr:from>
    <xdr:to>
      <xdr:col>6</xdr:col>
      <xdr:colOff>1905000</xdr:colOff>
      <xdr:row>35</xdr:row>
      <xdr:rowOff>0</xdr:rowOff>
    </xdr:to>
    <xdr:sp macro="" textlink="">
      <xdr:nvSpPr>
        <xdr:cNvPr id="3" name="Line 67"/>
        <xdr:cNvSpPr>
          <a:spLocks noChangeShapeType="1"/>
        </xdr:cNvSpPr>
      </xdr:nvSpPr>
      <xdr:spPr bwMode="auto">
        <a:xfrm>
          <a:off x="5591175" y="2105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600075</xdr:colOff>
      <xdr:row>0</xdr:row>
      <xdr:rowOff>0</xdr:rowOff>
    </xdr:to>
    <xdr:pic>
      <xdr:nvPicPr>
        <xdr:cNvPr id="2"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4"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5"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6"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7"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8"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9"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0"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1"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2"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3"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4"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5"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6"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17"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8"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19"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1"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2"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3"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4"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5"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6"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7"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8"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9"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0"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1"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32"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3"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4"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35"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1181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6"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37"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3781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600075</xdr:colOff>
      <xdr:row>0</xdr:row>
      <xdr:rowOff>0</xdr:rowOff>
    </xdr:to>
    <xdr:pic>
      <xdr:nvPicPr>
        <xdr:cNvPr id="20053" name="Picture 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4" name="Picture 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5" name="Picture 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56" name="Picture 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7" name="Picture 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58" name="Picture 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59" name="Picture 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0" name="Picture 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1" name="Picture 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2" name="Picture 1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3" name="Picture 1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4" name="Picture 1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5" name="Picture 1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6" name="Picture 1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7" name="Picture 1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68" name="Picture 1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69" name="Picture 1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0" name="Picture 1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1" name="Picture 1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2" name="Picture 2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3" name="Picture 2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4" name="Picture 2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5" name="Picture 2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6" name="Picture 2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77" name="Picture 2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8" name="Picture 2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79" name="Picture 27"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0" name="Picture 28"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1" name="Picture 29"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2" name="Picture 30"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3" name="Picture 31"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4" name="Picture 32"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5" name="Picture 33"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600075</xdr:colOff>
      <xdr:row>0</xdr:row>
      <xdr:rowOff>0</xdr:rowOff>
    </xdr:to>
    <xdr:pic>
      <xdr:nvPicPr>
        <xdr:cNvPr id="20086" name="Picture 34"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0" y="0"/>
          <a:ext cx="3095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7" name="Picture 35"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314325</xdr:colOff>
      <xdr:row>0</xdr:row>
      <xdr:rowOff>0</xdr:rowOff>
    </xdr:from>
    <xdr:to>
      <xdr:col>6</xdr:col>
      <xdr:colOff>600075</xdr:colOff>
      <xdr:row>0</xdr:row>
      <xdr:rowOff>0</xdr:rowOff>
    </xdr:to>
    <xdr:pic>
      <xdr:nvPicPr>
        <xdr:cNvPr id="20088" name="Picture 36" descr="znakOLK"/>
        <xdr:cNvPicPr>
          <a:picLocks noChangeAspect="1" noChangeArrowheads="1"/>
        </xdr:cNvPicPr>
      </xdr:nvPicPr>
      <xdr:blipFill>
        <a:blip xmlns:r="http://schemas.openxmlformats.org/officeDocument/2006/relationships" r:embed="rId1">
          <a:lum contrast="78000"/>
          <a:grayscl/>
          <a:extLst>
            <a:ext uri="{28A0092B-C50C-407E-A947-70E740481C1C}">
              <a14:useLocalDpi xmlns:a14="http://schemas.microsoft.com/office/drawing/2010/main" val="0"/>
            </a:ext>
          </a:extLst>
        </a:blip>
        <a:srcRect/>
        <a:stretch>
          <a:fillRect/>
        </a:stretch>
      </xdr:blipFill>
      <xdr:spPr bwMode="auto">
        <a:xfrm>
          <a:off x="247650" y="0"/>
          <a:ext cx="7381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66"/>
  <sheetViews>
    <sheetView showGridLines="0" topLeftCell="A13" zoomScale="75" zoomScaleNormal="75" zoomScaleSheetLayoutView="75" workbookViewId="0">
      <selection activeCell="G31" sqref="G31"/>
    </sheetView>
  </sheetViews>
  <sheetFormatPr defaultColWidth="9.140625" defaultRowHeight="12.75" x14ac:dyDescent="0.2"/>
  <cols>
    <col min="1" max="1" width="7" style="24" customWidth="1"/>
    <col min="2" max="2" width="43.28515625" style="24" customWidth="1"/>
    <col min="3" max="3" width="44.5703125" style="24" customWidth="1"/>
    <col min="4" max="4" width="21.28515625" style="24" customWidth="1"/>
    <col min="5" max="5" width="20.140625" style="24" customWidth="1"/>
    <col min="6" max="6" width="20.5703125" style="24" customWidth="1"/>
    <col min="7" max="7" width="23" style="24" customWidth="1"/>
    <col min="8" max="8" width="21.85546875" style="24" customWidth="1"/>
    <col min="9" max="16384" width="9.140625" style="24"/>
  </cols>
  <sheetData>
    <row r="1" spans="1:8" s="108" customFormat="1" ht="25.5" customHeight="1" x14ac:dyDescent="0.3">
      <c r="A1" s="108" t="s">
        <v>95</v>
      </c>
      <c r="E1" s="241"/>
    </row>
    <row r="2" spans="1:8" ht="24" customHeight="1" x14ac:dyDescent="0.3">
      <c r="A2" s="108" t="s">
        <v>96</v>
      </c>
      <c r="E2" s="48"/>
    </row>
    <row r="3" spans="1:8" ht="18.75" customHeight="1" thickBot="1" x14ac:dyDescent="0.3">
      <c r="A3" s="1343"/>
      <c r="B3" s="1343"/>
      <c r="C3" s="1343"/>
      <c r="H3" s="109" t="s">
        <v>10</v>
      </c>
    </row>
    <row r="4" spans="1:8" ht="65.25" customHeight="1" thickBot="1" x14ac:dyDescent="0.25">
      <c r="A4" s="1344" t="s">
        <v>67</v>
      </c>
      <c r="B4" s="1344"/>
      <c r="C4" s="42" t="s">
        <v>35</v>
      </c>
      <c r="D4" s="88" t="s">
        <v>103</v>
      </c>
      <c r="E4" s="104" t="s">
        <v>30</v>
      </c>
      <c r="F4" s="88" t="s">
        <v>31</v>
      </c>
      <c r="G4" s="88" t="s">
        <v>45</v>
      </c>
      <c r="H4" s="87" t="s">
        <v>77</v>
      </c>
    </row>
    <row r="5" spans="1:8" ht="20.100000000000001" customHeight="1" x14ac:dyDescent="0.2">
      <c r="A5" s="1345"/>
      <c r="B5" s="33" t="s">
        <v>27</v>
      </c>
      <c r="C5" s="67" t="s">
        <v>20</v>
      </c>
      <c r="D5" s="38">
        <f>'Š-PD'!N20</f>
        <v>0</v>
      </c>
      <c r="E5" s="38"/>
      <c r="F5" s="38"/>
      <c r="G5" s="38">
        <v>2605</v>
      </c>
      <c r="H5" s="59">
        <f t="shared" ref="H5:H22" si="0">SUM(D5:G5)</f>
        <v>2605</v>
      </c>
    </row>
    <row r="6" spans="1:8" ht="20.100000000000001" customHeight="1" x14ac:dyDescent="0.2">
      <c r="A6" s="1346"/>
      <c r="B6" s="33" t="s">
        <v>27</v>
      </c>
      <c r="C6" s="68" t="s">
        <v>11</v>
      </c>
      <c r="D6" s="39" t="e">
        <f>#REF!</f>
        <v>#REF!</v>
      </c>
      <c r="E6" s="39" t="e">
        <f>#REF!</f>
        <v>#REF!</v>
      </c>
      <c r="F6" s="39" t="e">
        <f>#REF!</f>
        <v>#REF!</v>
      </c>
      <c r="G6" s="39">
        <v>33011</v>
      </c>
      <c r="H6" s="59" t="e">
        <f t="shared" si="0"/>
        <v>#REF!</v>
      </c>
    </row>
    <row r="7" spans="1:8" ht="20.100000000000001" customHeight="1" thickBot="1" x14ac:dyDescent="0.25">
      <c r="A7" s="1347"/>
      <c r="B7" s="34" t="s">
        <v>27</v>
      </c>
      <c r="C7" s="69" t="s">
        <v>68</v>
      </c>
      <c r="D7" s="40">
        <f>'Š- 40-500'!N20</f>
        <v>0</v>
      </c>
      <c r="E7" s="47"/>
      <c r="F7" s="47"/>
      <c r="G7" s="47">
        <v>22384</v>
      </c>
      <c r="H7" s="58">
        <f t="shared" si="0"/>
        <v>22384</v>
      </c>
    </row>
    <row r="8" spans="1:8" ht="20.100000000000001" customHeight="1" thickBot="1" x14ac:dyDescent="0.25">
      <c r="A8" s="1335" t="s">
        <v>40</v>
      </c>
      <c r="B8" s="1336"/>
      <c r="C8" s="1336"/>
      <c r="D8" s="269" t="e">
        <f>SUM(D5:D7)</f>
        <v>#REF!</v>
      </c>
      <c r="E8" s="269" t="e">
        <f>SUM(E5:E7)</f>
        <v>#REF!</v>
      </c>
      <c r="F8" s="269" t="e">
        <f>SUM(F5:F7)</f>
        <v>#REF!</v>
      </c>
      <c r="G8" s="269">
        <f>SUM(G5:G7)</f>
        <v>58000</v>
      </c>
      <c r="H8" s="269" t="e">
        <f t="shared" si="0"/>
        <v>#REF!</v>
      </c>
    </row>
    <row r="9" spans="1:8" ht="20.100000000000001" customHeight="1" x14ac:dyDescent="0.2">
      <c r="A9" s="29"/>
      <c r="B9" s="35" t="s">
        <v>50</v>
      </c>
      <c r="C9" s="70" t="s">
        <v>20</v>
      </c>
      <c r="D9" s="41">
        <v>0</v>
      </c>
      <c r="E9" s="38" t="e">
        <f>#REF!</f>
        <v>#REF!</v>
      </c>
      <c r="F9" s="38"/>
      <c r="G9" s="38">
        <v>1750</v>
      </c>
      <c r="H9" s="59" t="e">
        <f t="shared" si="0"/>
        <v>#REF!</v>
      </c>
    </row>
    <row r="10" spans="1:8" ht="20.100000000000001" customHeight="1" x14ac:dyDescent="0.2">
      <c r="A10" s="25"/>
      <c r="B10" s="36" t="s">
        <v>50</v>
      </c>
      <c r="C10" s="71" t="s">
        <v>23</v>
      </c>
      <c r="D10" s="39">
        <f>'Sociální- nad 500'!N29</f>
        <v>250</v>
      </c>
      <c r="E10" s="39">
        <f>'Sociální- nad 500'!O28</f>
        <v>0</v>
      </c>
      <c r="F10" s="39">
        <f>'Sociální- nad 500'!L30</f>
        <v>0</v>
      </c>
      <c r="G10" s="39">
        <v>43377</v>
      </c>
      <c r="H10" s="59">
        <f t="shared" si="0"/>
        <v>43627</v>
      </c>
    </row>
    <row r="11" spans="1:8" ht="20.100000000000001" customHeight="1" x14ac:dyDescent="0.2">
      <c r="A11" s="280"/>
      <c r="B11" s="36" t="s">
        <v>50</v>
      </c>
      <c r="C11" s="71" t="s">
        <v>26</v>
      </c>
      <c r="D11" s="39">
        <f>'Sociální- nákupy nad 200'!I10</f>
        <v>0</v>
      </c>
      <c r="E11" s="47"/>
      <c r="F11" s="47"/>
      <c r="G11" s="47">
        <v>17353</v>
      </c>
      <c r="H11" s="281">
        <f t="shared" ref="H11" si="1">SUM(D11:G11)</f>
        <v>17353</v>
      </c>
    </row>
    <row r="12" spans="1:8" ht="20.100000000000001" customHeight="1" thickBot="1" x14ac:dyDescent="0.25">
      <c r="A12" s="30"/>
      <c r="B12" s="277" t="s">
        <v>50</v>
      </c>
      <c r="C12" s="278" t="s">
        <v>68</v>
      </c>
      <c r="D12" s="279">
        <f>'Sociální- 40-500'!N11</f>
        <v>0</v>
      </c>
      <c r="E12" s="47"/>
      <c r="F12" s="47"/>
      <c r="G12" s="47">
        <v>7520</v>
      </c>
      <c r="H12" s="58">
        <f t="shared" si="0"/>
        <v>7520</v>
      </c>
    </row>
    <row r="13" spans="1:8" ht="20.100000000000001" customHeight="1" thickBot="1" x14ac:dyDescent="0.25">
      <c r="A13" s="1335" t="s">
        <v>41</v>
      </c>
      <c r="B13" s="1336"/>
      <c r="C13" s="1336"/>
      <c r="D13" s="270">
        <f>SUM(D9:D12)</f>
        <v>250</v>
      </c>
      <c r="E13" s="270" t="e">
        <f>SUM(E9:E12)</f>
        <v>#REF!</v>
      </c>
      <c r="F13" s="270">
        <f>SUM(F9:F12)</f>
        <v>0</v>
      </c>
      <c r="G13" s="270">
        <f>SUM(G9:G12)</f>
        <v>70000</v>
      </c>
      <c r="H13" s="269" t="e">
        <f t="shared" si="0"/>
        <v>#REF!</v>
      </c>
    </row>
    <row r="14" spans="1:8" ht="20.100000000000001" customHeight="1" x14ac:dyDescent="0.2">
      <c r="A14" s="28"/>
      <c r="B14" s="35" t="s">
        <v>63</v>
      </c>
      <c r="C14" s="72" t="s">
        <v>20</v>
      </c>
      <c r="D14" s="41" t="e">
        <f>#REF!</f>
        <v>#REF!</v>
      </c>
      <c r="E14" s="38"/>
      <c r="F14" s="38"/>
      <c r="G14" s="38">
        <v>1600</v>
      </c>
      <c r="H14" s="59" t="e">
        <f t="shared" si="0"/>
        <v>#REF!</v>
      </c>
    </row>
    <row r="15" spans="1:8" ht="20.100000000000001" customHeight="1" x14ac:dyDescent="0.2">
      <c r="A15" s="25"/>
      <c r="B15" s="36" t="s">
        <v>63</v>
      </c>
      <c r="C15" s="71" t="s">
        <v>23</v>
      </c>
      <c r="D15" s="39" t="e">
        <f>#REF!</f>
        <v>#REF!</v>
      </c>
      <c r="E15" s="39">
        <v>0</v>
      </c>
      <c r="F15" s="39" t="e">
        <f>Souhrn!#REF!</f>
        <v>#REF!</v>
      </c>
      <c r="G15" s="39">
        <v>18635</v>
      </c>
      <c r="H15" s="59" t="e">
        <f t="shared" si="0"/>
        <v>#REF!</v>
      </c>
    </row>
    <row r="16" spans="1:8" ht="20.100000000000001" customHeight="1" thickBot="1" x14ac:dyDescent="0.25">
      <c r="A16" s="25"/>
      <c r="B16" s="37" t="s">
        <v>63</v>
      </c>
      <c r="C16" s="43" t="s">
        <v>26</v>
      </c>
      <c r="D16" s="40" t="e">
        <f>#REF!</f>
        <v>#REF!</v>
      </c>
      <c r="E16" s="47"/>
      <c r="F16" s="47"/>
      <c r="G16" s="47">
        <v>2765</v>
      </c>
      <c r="H16" s="58" t="e">
        <f t="shared" si="0"/>
        <v>#REF!</v>
      </c>
    </row>
    <row r="17" spans="1:11" ht="20.100000000000001" customHeight="1" thickBot="1" x14ac:dyDescent="0.25">
      <c r="A17" s="1335" t="s">
        <v>42</v>
      </c>
      <c r="B17" s="1336"/>
      <c r="C17" s="1337"/>
      <c r="D17" s="269" t="e">
        <f>SUM(D14:D16)</f>
        <v>#REF!</v>
      </c>
      <c r="E17" s="269">
        <f>SUM(E14:E16)</f>
        <v>0</v>
      </c>
      <c r="F17" s="269" t="e">
        <f>SUM(F14:F16)</f>
        <v>#REF!</v>
      </c>
      <c r="G17" s="269">
        <f>SUM(G14:G16)</f>
        <v>23000</v>
      </c>
      <c r="H17" s="269" t="e">
        <f t="shared" si="0"/>
        <v>#REF!</v>
      </c>
    </row>
    <row r="18" spans="1:11" ht="20.100000000000001" customHeight="1" x14ac:dyDescent="0.2">
      <c r="A18" s="29"/>
      <c r="B18" s="35" t="s">
        <v>64</v>
      </c>
      <c r="C18" s="70" t="s">
        <v>20</v>
      </c>
      <c r="D18" s="41">
        <v>0</v>
      </c>
      <c r="E18" s="38">
        <v>0</v>
      </c>
      <c r="F18" s="38"/>
      <c r="G18" s="38">
        <v>500</v>
      </c>
      <c r="H18" s="59">
        <f t="shared" si="0"/>
        <v>500</v>
      </c>
    </row>
    <row r="19" spans="1:11" ht="20.100000000000001" customHeight="1" x14ac:dyDescent="0.2">
      <c r="A19" s="25"/>
      <c r="B19" s="36" t="s">
        <v>64</v>
      </c>
      <c r="C19" s="71" t="s">
        <v>78</v>
      </c>
      <c r="D19" s="39">
        <f>Doprava!O9</f>
        <v>0</v>
      </c>
      <c r="E19" s="39" t="e">
        <f>Doprava!#REF!</f>
        <v>#REF!</v>
      </c>
      <c r="F19" s="39"/>
      <c r="G19" s="39">
        <v>29500</v>
      </c>
      <c r="H19" s="59" t="e">
        <f t="shared" si="0"/>
        <v>#REF!</v>
      </c>
    </row>
    <row r="20" spans="1:11" ht="20.100000000000001" customHeight="1" thickBot="1" x14ac:dyDescent="0.25">
      <c r="A20" s="30"/>
      <c r="B20" s="37" t="s">
        <v>64</v>
      </c>
      <c r="C20" s="73" t="s">
        <v>79</v>
      </c>
      <c r="D20" s="47"/>
      <c r="E20" s="47"/>
      <c r="F20" s="47"/>
      <c r="G20" s="47">
        <v>70000</v>
      </c>
      <c r="H20" s="58">
        <f t="shared" si="0"/>
        <v>70000</v>
      </c>
    </row>
    <row r="21" spans="1:11" ht="20.100000000000001" customHeight="1" thickBot="1" x14ac:dyDescent="0.25">
      <c r="A21" s="1335" t="s">
        <v>44</v>
      </c>
      <c r="B21" s="1336"/>
      <c r="C21" s="1337"/>
      <c r="D21" s="269">
        <f>SUM(D18:D20)</f>
        <v>0</v>
      </c>
      <c r="E21" s="269" t="e">
        <f>SUM(E18:E20)</f>
        <v>#REF!</v>
      </c>
      <c r="F21" s="269">
        <f>SUM(F18:F20)</f>
        <v>0</v>
      </c>
      <c r="G21" s="269">
        <f>SUM(G18:G20)</f>
        <v>100000</v>
      </c>
      <c r="H21" s="269" t="e">
        <f t="shared" si="0"/>
        <v>#REF!</v>
      </c>
    </row>
    <row r="22" spans="1:11" ht="20.100000000000001" customHeight="1" x14ac:dyDescent="0.2">
      <c r="A22" s="29"/>
      <c r="B22" s="35" t="s">
        <v>21</v>
      </c>
      <c r="C22" s="72" t="s">
        <v>20</v>
      </c>
      <c r="D22" s="38">
        <v>0</v>
      </c>
      <c r="E22" s="38"/>
      <c r="F22" s="38"/>
      <c r="G22" s="38">
        <v>350</v>
      </c>
      <c r="H22" s="59">
        <f t="shared" si="0"/>
        <v>350</v>
      </c>
    </row>
    <row r="23" spans="1:11" ht="20.100000000000001" customHeight="1" x14ac:dyDescent="0.2">
      <c r="A23" s="25"/>
      <c r="B23" s="36" t="s">
        <v>21</v>
      </c>
      <c r="C23" s="71" t="s">
        <v>23</v>
      </c>
      <c r="D23" s="39" t="e">
        <f>#REF!</f>
        <v>#REF!</v>
      </c>
      <c r="E23" s="39"/>
      <c r="F23" s="39"/>
      <c r="G23" s="39">
        <v>18024</v>
      </c>
      <c r="H23" s="59" t="e">
        <f>SUM(D23:G23)</f>
        <v>#REF!</v>
      </c>
    </row>
    <row r="24" spans="1:11" ht="20.100000000000001" customHeight="1" x14ac:dyDescent="0.2">
      <c r="A24" s="25"/>
      <c r="B24" s="36" t="s">
        <v>21</v>
      </c>
      <c r="C24" s="71" t="s">
        <v>26</v>
      </c>
      <c r="D24" s="39">
        <f>'Zdr.-nákupy nad 200'!J10</f>
        <v>200</v>
      </c>
      <c r="E24" s="39"/>
      <c r="F24" s="39"/>
      <c r="G24" s="39">
        <v>4600</v>
      </c>
      <c r="H24" s="59">
        <f t="shared" ref="H24:H29" si="2">SUM(D24:G24)</f>
        <v>4800</v>
      </c>
    </row>
    <row r="25" spans="1:11" ht="20.100000000000001" customHeight="1" thickBot="1" x14ac:dyDescent="0.25">
      <c r="A25" s="30"/>
      <c r="B25" s="34" t="s">
        <v>49</v>
      </c>
      <c r="C25" s="69" t="s">
        <v>80</v>
      </c>
      <c r="D25" s="40" t="e">
        <f>#REF!</f>
        <v>#REF!</v>
      </c>
      <c r="E25" s="47"/>
      <c r="F25" s="47"/>
      <c r="G25" s="47" t="e">
        <f>#REF!</f>
        <v>#REF!</v>
      </c>
      <c r="H25" s="58" t="e">
        <f t="shared" si="2"/>
        <v>#REF!</v>
      </c>
    </row>
    <row r="26" spans="1:11" ht="20.100000000000001" customHeight="1" thickBot="1" x14ac:dyDescent="0.25">
      <c r="A26" s="1335" t="s">
        <v>43</v>
      </c>
      <c r="B26" s="1336"/>
      <c r="C26" s="1336"/>
      <c r="D26" s="269" t="e">
        <f>SUM(D22:D25)</f>
        <v>#REF!</v>
      </c>
      <c r="E26" s="269">
        <f>SUM(E22:E25)</f>
        <v>0</v>
      </c>
      <c r="F26" s="269">
        <f>SUM(F22:F25)</f>
        <v>0</v>
      </c>
      <c r="G26" s="269" t="e">
        <f>SUM(G22:G25)</f>
        <v>#REF!</v>
      </c>
      <c r="H26" s="269" t="e">
        <f t="shared" si="2"/>
        <v>#REF!</v>
      </c>
    </row>
    <row r="27" spans="1:11" ht="20.100000000000001" customHeight="1" thickBot="1" x14ac:dyDescent="0.25">
      <c r="A27" s="110" t="s">
        <v>81</v>
      </c>
      <c r="B27" s="112"/>
      <c r="C27" s="113"/>
      <c r="D27" s="111">
        <v>0</v>
      </c>
      <c r="E27" s="111"/>
      <c r="F27" s="111"/>
      <c r="G27" s="111">
        <v>4400</v>
      </c>
      <c r="H27" s="111">
        <f t="shared" si="2"/>
        <v>4400</v>
      </c>
    </row>
    <row r="28" spans="1:11" ht="20.100000000000001" customHeight="1" thickBot="1" x14ac:dyDescent="0.25">
      <c r="A28" s="110" t="s">
        <v>62</v>
      </c>
      <c r="B28" s="112"/>
      <c r="C28" s="113"/>
      <c r="D28" s="111">
        <v>0</v>
      </c>
      <c r="E28" s="111"/>
      <c r="F28" s="111"/>
      <c r="G28" s="111">
        <v>2400</v>
      </c>
      <c r="H28" s="111">
        <f t="shared" si="2"/>
        <v>2400</v>
      </c>
    </row>
    <row r="29" spans="1:11" ht="20.100000000000001" customHeight="1" thickBot="1" x14ac:dyDescent="0.25">
      <c r="A29" s="110" t="s">
        <v>61</v>
      </c>
      <c r="B29" s="112"/>
      <c r="C29" s="113"/>
      <c r="D29" s="111">
        <v>0</v>
      </c>
      <c r="E29" s="111"/>
      <c r="F29" s="111"/>
      <c r="G29" s="111">
        <v>2200</v>
      </c>
      <c r="H29" s="111">
        <f t="shared" si="2"/>
        <v>2200</v>
      </c>
    </row>
    <row r="30" spans="1:11" ht="30.75" customHeight="1" thickBot="1" x14ac:dyDescent="0.25">
      <c r="A30" s="1338" t="s">
        <v>71</v>
      </c>
      <c r="B30" s="1339"/>
      <c r="C30" s="366"/>
      <c r="D30" s="111" t="e">
        <f>D8+D13+D17+D21+D26+D27+D28+D29</f>
        <v>#REF!</v>
      </c>
      <c r="E30" s="111" t="e">
        <f>E8+E13+E17+E21+E26+E27+E28+E29</f>
        <v>#REF!</v>
      </c>
      <c r="F30" s="111" t="e">
        <f>F8+F13+F17+F21+F26+F27+F28+F29</f>
        <v>#REF!</v>
      </c>
      <c r="G30" s="111" t="e">
        <f>G8+G13+G17+G21+G26+G27+G28+G29</f>
        <v>#REF!</v>
      </c>
      <c r="H30" s="111" t="e">
        <f>H8+H13+H17+H21+H26+H27+H28+H29</f>
        <v>#REF!</v>
      </c>
      <c r="K30" s="48"/>
    </row>
    <row r="31" spans="1:11" ht="13.5" thickBot="1" x14ac:dyDescent="0.25"/>
    <row r="32" spans="1:11" ht="56.25" customHeight="1" thickBot="1" x14ac:dyDescent="0.35">
      <c r="A32" s="396" t="s">
        <v>102</v>
      </c>
      <c r="B32" s="112"/>
      <c r="C32" s="397"/>
      <c r="D32" s="88" t="s">
        <v>103</v>
      </c>
      <c r="E32" s="104" t="s">
        <v>30</v>
      </c>
      <c r="F32" s="88" t="s">
        <v>31</v>
      </c>
      <c r="G32" s="88" t="s">
        <v>45</v>
      </c>
      <c r="H32" s="87" t="s">
        <v>77</v>
      </c>
    </row>
    <row r="33" spans="1:9" s="371" customFormat="1" ht="18" x14ac:dyDescent="0.25">
      <c r="A33" s="379" t="s">
        <v>104</v>
      </c>
      <c r="B33" s="380"/>
      <c r="C33" s="381"/>
      <c r="D33" s="382"/>
      <c r="E33" s="382">
        <v>58000</v>
      </c>
      <c r="F33" s="382"/>
      <c r="G33" s="382">
        <v>-58000</v>
      </c>
      <c r="H33" s="382">
        <f>SUM(D33:G33)</f>
        <v>0</v>
      </c>
    </row>
    <row r="34" spans="1:9" s="371" customFormat="1" ht="18" x14ac:dyDescent="0.25">
      <c r="A34" s="383" t="s">
        <v>105</v>
      </c>
      <c r="B34" s="384"/>
      <c r="C34" s="375"/>
      <c r="D34" s="377"/>
      <c r="E34" s="377">
        <v>70000</v>
      </c>
      <c r="F34" s="377"/>
      <c r="G34" s="377">
        <v>-70000</v>
      </c>
      <c r="H34" s="377">
        <f t="shared" ref="H34:H40" si="3">SUM(D34:G34)</f>
        <v>0</v>
      </c>
    </row>
    <row r="35" spans="1:9" s="371" customFormat="1" ht="18" x14ac:dyDescent="0.25">
      <c r="A35" s="383" t="s">
        <v>106</v>
      </c>
      <c r="B35" s="384"/>
      <c r="C35" s="375"/>
      <c r="D35" s="377"/>
      <c r="E35" s="377">
        <v>23000</v>
      </c>
      <c r="F35" s="377"/>
      <c r="G35" s="377">
        <v>-23000</v>
      </c>
      <c r="H35" s="377">
        <f t="shared" si="3"/>
        <v>0</v>
      </c>
    </row>
    <row r="36" spans="1:9" s="371" customFormat="1" ht="18" x14ac:dyDescent="0.25">
      <c r="A36" s="383" t="s">
        <v>107</v>
      </c>
      <c r="B36" s="384"/>
      <c r="C36" s="375"/>
      <c r="D36" s="377"/>
      <c r="E36" s="377">
        <f>500+9200+14500</f>
        <v>24200</v>
      </c>
      <c r="F36" s="377">
        <f>50667+12500</f>
        <v>63167</v>
      </c>
      <c r="G36" s="377">
        <f>-14500-9200-63167-500</f>
        <v>-87367</v>
      </c>
      <c r="H36" s="377">
        <f t="shared" si="3"/>
        <v>0</v>
      </c>
    </row>
    <row r="37" spans="1:9" s="370" customFormat="1" ht="18" x14ac:dyDescent="0.25">
      <c r="A37" s="383" t="s">
        <v>108</v>
      </c>
      <c r="B37" s="384"/>
      <c r="C37" s="375"/>
      <c r="D37" s="377"/>
      <c r="E37" s="377">
        <v>22974</v>
      </c>
      <c r="F37" s="377"/>
      <c r="G37" s="377">
        <v>-22974</v>
      </c>
      <c r="H37" s="377">
        <f t="shared" si="3"/>
        <v>0</v>
      </c>
    </row>
    <row r="38" spans="1:9" ht="18" x14ac:dyDescent="0.25">
      <c r="A38" s="383" t="s">
        <v>81</v>
      </c>
      <c r="B38" s="384"/>
      <c r="C38" s="375"/>
      <c r="D38" s="377"/>
      <c r="E38" s="377">
        <v>4400</v>
      </c>
      <c r="F38" s="377"/>
      <c r="G38" s="377">
        <v>-4400</v>
      </c>
      <c r="H38" s="377">
        <f t="shared" si="3"/>
        <v>0</v>
      </c>
    </row>
    <row r="39" spans="1:9" ht="18" x14ac:dyDescent="0.25">
      <c r="A39" s="383" t="s">
        <v>62</v>
      </c>
      <c r="B39" s="384"/>
      <c r="C39" s="375"/>
      <c r="D39" s="377"/>
      <c r="E39" s="377">
        <v>2400</v>
      </c>
      <c r="F39" s="377"/>
      <c r="G39" s="377">
        <v>-2400</v>
      </c>
      <c r="H39" s="377">
        <f t="shared" si="3"/>
        <v>0</v>
      </c>
    </row>
    <row r="40" spans="1:9" ht="18" x14ac:dyDescent="0.25">
      <c r="A40" s="385" t="s">
        <v>61</v>
      </c>
      <c r="B40" s="373"/>
      <c r="C40" s="376"/>
      <c r="D40" s="378"/>
      <c r="E40" s="378">
        <v>2200</v>
      </c>
      <c r="F40" s="378"/>
      <c r="G40" s="378">
        <v>-2200</v>
      </c>
      <c r="H40" s="378">
        <f t="shared" si="3"/>
        <v>0</v>
      </c>
    </row>
    <row r="41" spans="1:9" s="374" customFormat="1" ht="18.75" thickBot="1" x14ac:dyDescent="0.3">
      <c r="A41" s="386" t="s">
        <v>71</v>
      </c>
      <c r="B41" s="387"/>
      <c r="C41" s="388"/>
      <c r="D41" s="389">
        <f>SUM(D33:D40)</f>
        <v>0</v>
      </c>
      <c r="E41" s="389">
        <f t="shared" ref="E41:H41" si="4">SUM(E33:E40)</f>
        <v>207174</v>
      </c>
      <c r="F41" s="389">
        <f t="shared" si="4"/>
        <v>63167</v>
      </c>
      <c r="G41" s="389">
        <f t="shared" si="4"/>
        <v>-270341</v>
      </c>
      <c r="H41" s="389">
        <f t="shared" si="4"/>
        <v>0</v>
      </c>
    </row>
    <row r="42" spans="1:9" ht="18.75" thickBot="1" x14ac:dyDescent="0.3">
      <c r="A42" s="371"/>
      <c r="B42" s="371"/>
      <c r="C42" s="371"/>
      <c r="D42" s="372"/>
      <c r="E42" s="372"/>
      <c r="F42" s="372"/>
      <c r="G42" s="372"/>
      <c r="H42" s="372"/>
    </row>
    <row r="43" spans="1:9" s="374" customFormat="1" ht="24" thickBot="1" x14ac:dyDescent="0.4">
      <c r="A43" s="391" t="s">
        <v>109</v>
      </c>
      <c r="B43" s="392"/>
      <c r="C43" s="392"/>
      <c r="D43" s="393" t="e">
        <f>D30+D41</f>
        <v>#REF!</v>
      </c>
      <c r="E43" s="394" t="e">
        <f t="shared" ref="E43:H43" si="5">E30+E41</f>
        <v>#REF!</v>
      </c>
      <c r="F43" s="395" t="e">
        <f t="shared" si="5"/>
        <v>#REF!</v>
      </c>
      <c r="G43" s="393" t="e">
        <f t="shared" si="5"/>
        <v>#REF!</v>
      </c>
      <c r="H43" s="394" t="e">
        <f t="shared" si="5"/>
        <v>#REF!</v>
      </c>
      <c r="I43" s="390"/>
    </row>
    <row r="44" spans="1:9" x14ac:dyDescent="0.2">
      <c r="D44" s="48"/>
      <c r="E44" s="48"/>
      <c r="F44" s="48"/>
      <c r="G44" s="48"/>
    </row>
    <row r="45" spans="1:9" x14ac:dyDescent="0.2">
      <c r="D45" s="48"/>
      <c r="E45" s="48"/>
      <c r="F45" s="48"/>
      <c r="G45" s="48"/>
    </row>
    <row r="46" spans="1:9" x14ac:dyDescent="0.2">
      <c r="D46" s="48"/>
      <c r="E46" s="48"/>
      <c r="F46" s="48"/>
      <c r="G46" s="48"/>
    </row>
    <row r="47" spans="1:9" x14ac:dyDescent="0.2">
      <c r="D47" s="48"/>
      <c r="E47" s="48"/>
      <c r="F47" s="48"/>
      <c r="G47" s="48"/>
    </row>
    <row r="48" spans="1:9" x14ac:dyDescent="0.2">
      <c r="D48" s="48"/>
      <c r="E48" s="48"/>
      <c r="F48" s="48"/>
      <c r="G48" s="48"/>
    </row>
    <row r="49" spans="1:8" x14ac:dyDescent="0.2">
      <c r="D49" s="48"/>
      <c r="E49" s="48"/>
      <c r="F49" s="48"/>
      <c r="G49" s="48"/>
    </row>
    <row r="50" spans="1:8" x14ac:dyDescent="0.2">
      <c r="D50" s="48"/>
      <c r="E50" s="48"/>
      <c r="F50" s="48"/>
      <c r="G50" s="48"/>
    </row>
    <row r="51" spans="1:8" x14ac:dyDescent="0.2">
      <c r="D51" s="48"/>
      <c r="E51" s="48"/>
      <c r="F51" s="48"/>
      <c r="G51" s="48"/>
    </row>
    <row r="52" spans="1:8" x14ac:dyDescent="0.2">
      <c r="D52" s="48"/>
      <c r="E52" s="48"/>
      <c r="F52" s="48"/>
      <c r="G52" s="48"/>
    </row>
    <row r="53" spans="1:8" x14ac:dyDescent="0.2">
      <c r="D53" s="48"/>
      <c r="E53" s="48"/>
      <c r="F53" s="48"/>
      <c r="G53" s="48"/>
    </row>
    <row r="54" spans="1:8" x14ac:dyDescent="0.2">
      <c r="D54" s="48"/>
      <c r="E54" s="48"/>
      <c r="F54" s="48"/>
      <c r="G54" s="48"/>
    </row>
    <row r="55" spans="1:8" x14ac:dyDescent="0.2">
      <c r="D55" s="48"/>
      <c r="E55" s="48"/>
      <c r="F55" s="48"/>
      <c r="G55" s="48"/>
    </row>
    <row r="56" spans="1:8" x14ac:dyDescent="0.2">
      <c r="D56" s="48"/>
      <c r="E56" s="48"/>
      <c r="F56" s="48"/>
      <c r="G56" s="48"/>
    </row>
    <row r="57" spans="1:8" x14ac:dyDescent="0.2">
      <c r="D57" s="48"/>
      <c r="E57" s="48"/>
      <c r="F57" s="48"/>
      <c r="G57" s="48"/>
    </row>
    <row r="58" spans="1:8" x14ac:dyDescent="0.2">
      <c r="D58" s="48"/>
      <c r="E58" s="48"/>
      <c r="F58" s="48"/>
      <c r="G58" s="48"/>
    </row>
    <row r="59" spans="1:8" x14ac:dyDescent="0.2">
      <c r="D59" s="48"/>
      <c r="E59" s="48"/>
      <c r="F59" s="48"/>
      <c r="G59" s="48"/>
    </row>
    <row r="60" spans="1:8" s="114" customFormat="1" ht="14.25" x14ac:dyDescent="0.2">
      <c r="A60" s="1340" t="s">
        <v>86</v>
      </c>
      <c r="B60" s="1341"/>
      <c r="C60" s="1341"/>
      <c r="D60" s="1341"/>
      <c r="E60" s="1341"/>
      <c r="F60" s="1341"/>
      <c r="G60" s="1341"/>
      <c r="H60" s="1341"/>
    </row>
    <row r="61" spans="1:8" s="114" customFormat="1" ht="14.25" x14ac:dyDescent="0.2">
      <c r="A61" s="1341"/>
      <c r="B61" s="1341"/>
      <c r="C61" s="1341"/>
      <c r="D61" s="1341"/>
      <c r="E61" s="1341"/>
      <c r="F61" s="1341"/>
      <c r="G61" s="1341"/>
      <c r="H61" s="1341"/>
    </row>
    <row r="62" spans="1:8" s="114" customFormat="1" ht="22.5" customHeight="1" x14ac:dyDescent="0.2">
      <c r="A62" s="1341"/>
      <c r="B62" s="1341"/>
      <c r="C62" s="1341"/>
      <c r="D62" s="1341"/>
      <c r="E62" s="1341"/>
      <c r="F62" s="1341"/>
      <c r="G62" s="1341"/>
      <c r="H62" s="1341"/>
    </row>
    <row r="63" spans="1:8" s="114" customFormat="1" ht="15" x14ac:dyDescent="0.2">
      <c r="A63" s="115"/>
      <c r="B63" s="115"/>
      <c r="C63" s="115"/>
      <c r="D63" s="115"/>
      <c r="E63" s="115"/>
      <c r="F63" s="115"/>
      <c r="G63" s="115"/>
      <c r="H63" s="115"/>
    </row>
    <row r="64" spans="1:8" s="114" customFormat="1" ht="14.25" x14ac:dyDescent="0.2">
      <c r="A64" s="1342" t="s">
        <v>97</v>
      </c>
      <c r="B64" s="1341"/>
      <c r="C64" s="1341"/>
      <c r="D64" s="1341"/>
      <c r="E64" s="1341"/>
      <c r="F64" s="1341"/>
      <c r="G64" s="1341"/>
      <c r="H64" s="1341"/>
    </row>
    <row r="65" spans="1:8" s="114" customFormat="1" ht="19.5" customHeight="1" x14ac:dyDescent="0.2">
      <c r="A65" s="1341"/>
      <c r="B65" s="1341"/>
      <c r="C65" s="1341"/>
      <c r="D65" s="1341"/>
      <c r="E65" s="1341"/>
      <c r="F65" s="1341"/>
      <c r="G65" s="1341"/>
      <c r="H65" s="1341"/>
    </row>
    <row r="66" spans="1:8" s="114" customFormat="1" ht="14.25" x14ac:dyDescent="0.2"/>
  </sheetData>
  <mergeCells count="11">
    <mergeCell ref="A17:C17"/>
    <mergeCell ref="A3:C3"/>
    <mergeCell ref="A4:B4"/>
    <mergeCell ref="A5:A7"/>
    <mergeCell ref="A8:C8"/>
    <mergeCell ref="A13:C13"/>
    <mergeCell ref="A21:C21"/>
    <mergeCell ref="A26:C26"/>
    <mergeCell ref="A30:B30"/>
    <mergeCell ref="A60:H62"/>
    <mergeCell ref="A64:H65"/>
  </mergeCells>
  <pageMargins left="0.78740157480314965" right="0.78740157480314965" top="0.6692913385826772" bottom="0.86614173228346458" header="0.27559055118110237" footer="0.39370078740157483"/>
  <pageSetup paperSize="9" scale="52" firstPageNumber="129" orientation="landscape" useFirstPageNumber="1" r:id="rId1"/>
  <headerFooter alignWithMargins="0">
    <oddFooter>&amp;L&amp;"Arial,Kurzíva"Zastupitelstvo Olomouckého kraje 13.12.2010
8. - Rozpočet Olomouckéh kraje 2011 - návrh rozpočtu
Příloha č. 4b): Návrh nových investičních akcí v roce 2011&amp;RStrana &amp;P (celkem 170)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15"/>
  <sheetViews>
    <sheetView zoomScale="80" zoomScaleNormal="80" workbookViewId="0">
      <selection activeCell="I22" sqref="I22"/>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47.5703125" customWidth="1" collapsed="1"/>
    <col min="7" max="7" width="49" customWidth="1"/>
    <col min="8" max="8" width="9.5703125" customWidth="1"/>
    <col min="9" max="9" width="12.5703125" customWidth="1"/>
    <col min="10" max="10" width="18.140625" customWidth="1"/>
    <col min="11" max="11" width="13.7109375" customWidth="1"/>
    <col min="12" max="12" width="12.42578125" customWidth="1"/>
    <col min="13" max="13" width="15.5703125" customWidth="1"/>
    <col min="14" max="14" width="9.28515625" customWidth="1"/>
    <col min="15" max="15" width="16" customWidth="1"/>
    <col min="16" max="16" width="13.28515625" customWidth="1"/>
    <col min="17" max="28" width="29.7109375" customWidth="1"/>
  </cols>
  <sheetData>
    <row r="1" spans="1:29" s="273" customFormat="1" ht="18" x14ac:dyDescent="0.25">
      <c r="A1" s="160" t="s">
        <v>52</v>
      </c>
      <c r="B1" s="160"/>
      <c r="C1" s="160"/>
      <c r="D1" s="175"/>
      <c r="E1" s="176"/>
      <c r="F1" s="176"/>
      <c r="G1" s="175"/>
      <c r="H1" s="178"/>
      <c r="I1" s="177"/>
      <c r="J1" s="178"/>
      <c r="K1" s="179"/>
      <c r="L1" s="175"/>
      <c r="M1" s="175"/>
      <c r="N1" s="175"/>
      <c r="O1" s="175"/>
      <c r="P1" s="175"/>
    </row>
    <row r="2" spans="1:29" s="273" customFormat="1" ht="15.75" x14ac:dyDescent="0.25">
      <c r="A2" s="163" t="s">
        <v>6</v>
      </c>
      <c r="B2" s="163"/>
      <c r="C2" s="163"/>
      <c r="D2" s="163"/>
      <c r="E2" s="163" t="s">
        <v>143</v>
      </c>
      <c r="F2" s="163" t="s">
        <v>143</v>
      </c>
      <c r="G2" s="173" t="s">
        <v>53</v>
      </c>
      <c r="H2" s="163"/>
      <c r="I2" s="177"/>
      <c r="J2" s="163"/>
      <c r="K2" s="180"/>
      <c r="L2" s="163"/>
      <c r="M2" s="163"/>
      <c r="N2" s="163"/>
      <c r="O2" s="163"/>
      <c r="P2" s="163"/>
    </row>
    <row r="3" spans="1:29" s="273" customFormat="1" ht="10.5" customHeight="1" x14ac:dyDescent="0.2">
      <c r="A3" s="163"/>
      <c r="B3" s="163"/>
      <c r="C3" s="163"/>
      <c r="D3" s="163"/>
      <c r="E3" s="163" t="s">
        <v>9</v>
      </c>
      <c r="F3" s="163" t="s">
        <v>9</v>
      </c>
      <c r="G3" s="163"/>
      <c r="H3" s="163"/>
      <c r="I3" s="177"/>
      <c r="J3" s="163"/>
      <c r="K3" s="180"/>
      <c r="L3" s="163"/>
      <c r="M3" s="163"/>
      <c r="N3" s="163"/>
      <c r="O3" s="163"/>
      <c r="P3" s="163"/>
    </row>
    <row r="4" spans="1:29" s="10" customFormat="1" ht="19.5" customHeight="1" thickBot="1" x14ac:dyDescent="0.25">
      <c r="A4" s="175"/>
      <c r="B4" s="175"/>
      <c r="C4" s="175"/>
      <c r="D4" s="175"/>
      <c r="E4" s="176"/>
      <c r="F4" s="20"/>
      <c r="G4" s="19"/>
      <c r="H4" s="19"/>
      <c r="I4" s="19"/>
      <c r="J4" s="19"/>
      <c r="K4" s="19"/>
      <c r="L4" s="19"/>
      <c r="M4" s="19"/>
      <c r="N4" s="19"/>
      <c r="O4" s="19"/>
      <c r="P4" s="220" t="s">
        <v>10</v>
      </c>
    </row>
    <row r="5" spans="1:29" s="10" customFormat="1" ht="29.1" customHeight="1" thickBot="1" x14ac:dyDescent="0.25">
      <c r="A5" s="1368" t="s">
        <v>279</v>
      </c>
      <c r="B5" s="1430"/>
      <c r="C5" s="1430"/>
      <c r="D5" s="1430"/>
      <c r="E5" s="1430"/>
      <c r="F5" s="1430"/>
      <c r="G5" s="1430"/>
      <c r="H5" s="1430"/>
      <c r="I5" s="1430"/>
      <c r="J5" s="1430"/>
      <c r="K5" s="1430"/>
      <c r="L5" s="1430"/>
      <c r="M5" s="1430"/>
      <c r="N5" s="1430"/>
      <c r="O5" s="1430"/>
      <c r="P5" s="1431"/>
      <c r="Q5" s="221"/>
      <c r="R5" s="221"/>
      <c r="S5" s="221"/>
      <c r="T5" s="221"/>
      <c r="U5" s="221"/>
      <c r="V5" s="221"/>
      <c r="W5" s="221"/>
      <c r="X5" s="221"/>
      <c r="Y5" s="221"/>
      <c r="Z5" s="221"/>
      <c r="AA5" s="221"/>
      <c r="AB5" s="221"/>
      <c r="AC5" s="221"/>
    </row>
    <row r="6" spans="1:29" s="10" customFormat="1" ht="27" customHeight="1" thickBot="1" x14ac:dyDescent="0.25">
      <c r="A6" s="1378" t="s">
        <v>22</v>
      </c>
      <c r="B6" s="1378" t="s">
        <v>12</v>
      </c>
      <c r="C6" s="1361" t="s">
        <v>4</v>
      </c>
      <c r="D6" s="1361" t="s">
        <v>3</v>
      </c>
      <c r="E6" s="1361" t="s">
        <v>5</v>
      </c>
      <c r="F6" s="1475" t="s">
        <v>13</v>
      </c>
      <c r="G6" s="1388" t="s">
        <v>73</v>
      </c>
      <c r="H6" s="1363" t="s">
        <v>15</v>
      </c>
      <c r="I6" s="1388" t="s">
        <v>16</v>
      </c>
      <c r="J6" s="1392" t="s">
        <v>17</v>
      </c>
      <c r="K6" s="1392" t="s">
        <v>18</v>
      </c>
      <c r="L6" s="1421" t="s">
        <v>146</v>
      </c>
      <c r="M6" s="1423" t="s">
        <v>144</v>
      </c>
      <c r="N6" s="1424"/>
      <c r="O6" s="1426"/>
      <c r="P6" s="1371" t="s">
        <v>145</v>
      </c>
    </row>
    <row r="7" spans="1:29" s="10" customFormat="1" ht="62.25" customHeight="1" x14ac:dyDescent="0.2">
      <c r="A7" s="1432"/>
      <c r="B7" s="1432"/>
      <c r="C7" s="1429"/>
      <c r="D7" s="1429"/>
      <c r="E7" s="1429"/>
      <c r="F7" s="1476"/>
      <c r="G7" s="1427"/>
      <c r="H7" s="1428"/>
      <c r="I7" s="1427"/>
      <c r="J7" s="1420"/>
      <c r="K7" s="1420"/>
      <c r="L7" s="1422"/>
      <c r="M7" s="123" t="s">
        <v>19</v>
      </c>
      <c r="N7" s="123" t="s">
        <v>1</v>
      </c>
      <c r="O7" s="222" t="s">
        <v>2</v>
      </c>
      <c r="P7" s="1361"/>
    </row>
    <row r="8" spans="1:29" s="10" customFormat="1" ht="33" customHeight="1" x14ac:dyDescent="0.2">
      <c r="A8" s="642">
        <v>1</v>
      </c>
      <c r="B8" s="621" t="s">
        <v>191</v>
      </c>
      <c r="C8" s="676"/>
      <c r="D8" s="676"/>
      <c r="E8" s="676"/>
      <c r="F8" s="623" t="s">
        <v>423</v>
      </c>
      <c r="G8" s="624" t="s">
        <v>264</v>
      </c>
      <c r="H8" s="567" t="s">
        <v>139</v>
      </c>
      <c r="I8" s="1079" t="s">
        <v>223</v>
      </c>
      <c r="J8" s="736">
        <v>500</v>
      </c>
      <c r="K8" s="567">
        <v>2015</v>
      </c>
      <c r="L8" s="1024">
        <v>0</v>
      </c>
      <c r="M8" s="686">
        <f t="shared" ref="M8:M10" si="0">SUM(N8:O8)</f>
        <v>500</v>
      </c>
      <c r="N8" s="1026">
        <v>0</v>
      </c>
      <c r="O8" s="738">
        <v>500</v>
      </c>
      <c r="P8" s="687">
        <f t="shared" ref="P8:P10" si="1">J8-L8-M8</f>
        <v>0</v>
      </c>
    </row>
    <row r="9" spans="1:29" s="10" customFormat="1" ht="33.75" customHeight="1" x14ac:dyDescent="0.2">
      <c r="A9" s="642">
        <v>2</v>
      </c>
      <c r="B9" s="621" t="s">
        <v>158</v>
      </c>
      <c r="C9" s="676"/>
      <c r="D9" s="676"/>
      <c r="E9" s="676"/>
      <c r="F9" s="623" t="s">
        <v>424</v>
      </c>
      <c r="G9" s="624" t="s">
        <v>265</v>
      </c>
      <c r="H9" s="567"/>
      <c r="I9" s="1079" t="s">
        <v>223</v>
      </c>
      <c r="J9" s="736">
        <v>250</v>
      </c>
      <c r="K9" s="567">
        <v>2015</v>
      </c>
      <c r="L9" s="1024">
        <v>0</v>
      </c>
      <c r="M9" s="686">
        <f t="shared" si="0"/>
        <v>250</v>
      </c>
      <c r="N9" s="1026">
        <v>0</v>
      </c>
      <c r="O9" s="738">
        <v>250</v>
      </c>
      <c r="P9" s="687">
        <f t="shared" si="1"/>
        <v>0</v>
      </c>
    </row>
    <row r="10" spans="1:29" s="10" customFormat="1" ht="32.25" customHeight="1" thickBot="1" x14ac:dyDescent="0.25">
      <c r="A10" s="804">
        <v>3</v>
      </c>
      <c r="B10" s="629" t="s">
        <v>158</v>
      </c>
      <c r="C10" s="821"/>
      <c r="D10" s="821"/>
      <c r="E10" s="821"/>
      <c r="F10" s="633" t="s">
        <v>425</v>
      </c>
      <c r="G10" s="635" t="s">
        <v>266</v>
      </c>
      <c r="H10" s="636" t="s">
        <v>139</v>
      </c>
      <c r="I10" s="1080" t="s">
        <v>223</v>
      </c>
      <c r="J10" s="737">
        <v>462</v>
      </c>
      <c r="K10" s="636">
        <v>2015</v>
      </c>
      <c r="L10" s="1025">
        <v>0</v>
      </c>
      <c r="M10" s="735">
        <f t="shared" si="0"/>
        <v>462</v>
      </c>
      <c r="N10" s="1027">
        <v>0</v>
      </c>
      <c r="O10" s="739">
        <v>462</v>
      </c>
      <c r="P10" s="823">
        <f t="shared" si="1"/>
        <v>0</v>
      </c>
    </row>
    <row r="11" spans="1:29" s="11" customFormat="1" ht="30.75" customHeight="1" thickBot="1" x14ac:dyDescent="0.25">
      <c r="A11" s="1418" t="s">
        <v>280</v>
      </c>
      <c r="B11" s="1414"/>
      <c r="C11" s="1414"/>
      <c r="D11" s="1414"/>
      <c r="E11" s="1414"/>
      <c r="F11" s="1414"/>
      <c r="G11" s="1419"/>
      <c r="H11" s="765"/>
      <c r="I11" s="765"/>
      <c r="J11" s="613">
        <f>SUM(J8:J10)</f>
        <v>1212</v>
      </c>
      <c r="K11" s="613"/>
      <c r="L11" s="766">
        <f>SUM(L8:L10)</f>
        <v>0</v>
      </c>
      <c r="M11" s="761">
        <f>SUM(M8:M10)</f>
        <v>1212</v>
      </c>
      <c r="N11" s="762">
        <f>SUM(N8:N10)</f>
        <v>0</v>
      </c>
      <c r="O11" s="768">
        <f>SUM(O8:O10)</f>
        <v>1212</v>
      </c>
      <c r="P11" s="761">
        <f>SUM(P8:P10)</f>
        <v>0</v>
      </c>
    </row>
    <row r="15" spans="1:29" x14ac:dyDescent="0.2">
      <c r="J15" s="240"/>
      <c r="K15" s="240"/>
      <c r="L15" s="240"/>
      <c r="M15" s="240"/>
      <c r="N15" s="240"/>
      <c r="O15" s="240"/>
      <c r="P15" s="240"/>
    </row>
  </sheetData>
  <mergeCells count="16">
    <mergeCell ref="A11:G11"/>
    <mergeCell ref="I6:I7"/>
    <mergeCell ref="J6:J7"/>
    <mergeCell ref="K6:K7"/>
    <mergeCell ref="L6:L7"/>
    <mergeCell ref="A5:P5"/>
    <mergeCell ref="A6:A7"/>
    <mergeCell ref="B6:B7"/>
    <mergeCell ref="C6:C7"/>
    <mergeCell ref="D6:D7"/>
    <mergeCell ref="E6:E7"/>
    <mergeCell ref="F6:F7"/>
    <mergeCell ref="G6:G7"/>
    <mergeCell ref="H6:H7"/>
    <mergeCell ref="M6:O6"/>
    <mergeCell ref="P6:P7"/>
  </mergeCells>
  <pageMargins left="0.78740157480314965" right="0.78740157480314965" top="0.6692913385826772" bottom="0.86614173228346458" header="0.27559055118110237" footer="0.39370078740157483"/>
  <pageSetup paperSize="9" scale="58" firstPageNumber="11"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J14"/>
  <sheetViews>
    <sheetView zoomScale="80" zoomScaleNormal="80" zoomScaleSheetLayoutView="75" workbookViewId="0">
      <selection activeCell="F28" sqref="F28"/>
    </sheetView>
  </sheetViews>
  <sheetFormatPr defaultColWidth="9.140625" defaultRowHeight="12.75" outlineLevelCol="1" x14ac:dyDescent="0.2"/>
  <cols>
    <col min="1" max="1" width="8.5703125" style="595" customWidth="1"/>
    <col min="2" max="3" width="6" style="49" hidden="1" customWidth="1" outlineLevel="1"/>
    <col min="4" max="4" width="18.42578125" style="49" hidden="1" customWidth="1" outlineLevel="1"/>
    <col min="5" max="5" width="71.42578125" style="323" customWidth="1" collapsed="1"/>
    <col min="6" max="6" width="84.140625" style="49" customWidth="1"/>
    <col min="7" max="7" width="16.5703125" style="49" customWidth="1"/>
    <col min="8" max="8" width="16.28515625" style="49" customWidth="1"/>
    <col min="9" max="9" width="15" style="49" customWidth="1"/>
    <col min="10" max="10" width="12.85546875" style="49" customWidth="1"/>
    <col min="11" max="16384" width="9.140625" style="49"/>
  </cols>
  <sheetData>
    <row r="1" spans="1:10" ht="18" x14ac:dyDescent="0.25">
      <c r="A1" s="160" t="s">
        <v>52</v>
      </c>
      <c r="B1" s="160"/>
      <c r="C1" s="160"/>
      <c r="D1" s="175"/>
      <c r="E1" s="176"/>
      <c r="F1" s="175"/>
      <c r="G1" s="175"/>
      <c r="H1" s="175"/>
      <c r="I1" s="175"/>
      <c r="J1" s="175"/>
    </row>
    <row r="2" spans="1:10" ht="15.75" x14ac:dyDescent="0.25">
      <c r="A2" s="163" t="s">
        <v>6</v>
      </c>
      <c r="B2" s="163"/>
      <c r="C2" s="163"/>
      <c r="D2" s="163"/>
      <c r="E2" s="163" t="s">
        <v>143</v>
      </c>
      <c r="F2" s="173" t="s">
        <v>53</v>
      </c>
      <c r="G2" s="163"/>
      <c r="H2" s="163"/>
      <c r="I2" s="163"/>
      <c r="J2" s="163"/>
    </row>
    <row r="3" spans="1:10" ht="10.5" customHeight="1" x14ac:dyDescent="0.2">
      <c r="A3" s="163"/>
      <c r="B3" s="163"/>
      <c r="C3" s="163"/>
      <c r="D3" s="163"/>
      <c r="E3" s="163" t="s">
        <v>9</v>
      </c>
      <c r="F3" s="163"/>
      <c r="G3" s="163"/>
      <c r="H3" s="163"/>
      <c r="I3" s="163"/>
      <c r="J3" s="163"/>
    </row>
    <row r="4" spans="1:10" ht="11.25" customHeight="1" thickBot="1" x14ac:dyDescent="0.25">
      <c r="A4" s="175"/>
      <c r="B4" s="175"/>
      <c r="C4" s="175"/>
      <c r="D4" s="175"/>
      <c r="E4" s="176"/>
      <c r="F4" s="175"/>
      <c r="G4" s="175"/>
      <c r="H4" s="175"/>
      <c r="I4" s="175"/>
      <c r="J4" s="187" t="s">
        <v>10</v>
      </c>
    </row>
    <row r="5" spans="1:10" ht="22.5" customHeight="1" thickBot="1" x14ac:dyDescent="0.25">
      <c r="A5" s="1450" t="s">
        <v>282</v>
      </c>
      <c r="B5" s="1451"/>
      <c r="C5" s="1451"/>
      <c r="D5" s="1451"/>
      <c r="E5" s="1451"/>
      <c r="F5" s="1451"/>
      <c r="G5" s="1451"/>
      <c r="H5" s="1451"/>
      <c r="I5" s="1451"/>
      <c r="J5" s="1477"/>
    </row>
    <row r="6" spans="1:10" ht="28.5" customHeight="1" thickBot="1" x14ac:dyDescent="0.25">
      <c r="A6" s="1484" t="s">
        <v>51</v>
      </c>
      <c r="B6" s="1484" t="s">
        <v>3</v>
      </c>
      <c r="C6" s="1484" t="s">
        <v>74</v>
      </c>
      <c r="D6" s="1484" t="s">
        <v>4</v>
      </c>
      <c r="E6" s="1485" t="s">
        <v>13</v>
      </c>
      <c r="F6" s="1483" t="s">
        <v>14</v>
      </c>
      <c r="G6" s="1452" t="s">
        <v>17</v>
      </c>
      <c r="H6" s="1479" t="s">
        <v>144</v>
      </c>
      <c r="I6" s="1480"/>
      <c r="J6" s="1481"/>
    </row>
    <row r="7" spans="1:10" ht="58.5" customHeight="1" thickBot="1" x14ac:dyDescent="0.25">
      <c r="A7" s="1364"/>
      <c r="B7" s="1364"/>
      <c r="C7" s="1364"/>
      <c r="D7" s="1364"/>
      <c r="E7" s="1360"/>
      <c r="F7" s="1358"/>
      <c r="G7" s="1478"/>
      <c r="H7" s="137" t="s">
        <v>19</v>
      </c>
      <c r="I7" s="137" t="s">
        <v>65</v>
      </c>
      <c r="J7" s="137" t="s">
        <v>66</v>
      </c>
    </row>
    <row r="8" spans="1:10" s="540" customFormat="1" ht="46.5" customHeight="1" x14ac:dyDescent="0.2">
      <c r="A8" s="630">
        <v>1</v>
      </c>
      <c r="B8" s="578"/>
      <c r="C8" s="578"/>
      <c r="D8" s="579"/>
      <c r="E8" s="632" t="s">
        <v>426</v>
      </c>
      <c r="F8" s="634" t="s">
        <v>485</v>
      </c>
      <c r="G8" s="733">
        <v>240</v>
      </c>
      <c r="H8" s="588">
        <f t="shared" ref="H8:H9" si="0">SUM(I8:J8)</f>
        <v>240</v>
      </c>
      <c r="I8" s="716">
        <v>0</v>
      </c>
      <c r="J8" s="733">
        <v>240</v>
      </c>
    </row>
    <row r="9" spans="1:10" s="540" customFormat="1" ht="61.5" customHeight="1" thickBot="1" x14ac:dyDescent="0.25">
      <c r="A9" s="631">
        <v>2</v>
      </c>
      <c r="B9" s="580"/>
      <c r="C9" s="580"/>
      <c r="D9" s="581"/>
      <c r="E9" s="623" t="s">
        <v>427</v>
      </c>
      <c r="F9" s="626" t="s">
        <v>155</v>
      </c>
      <c r="G9" s="734">
        <v>220</v>
      </c>
      <c r="H9" s="1104">
        <f t="shared" si="0"/>
        <v>220</v>
      </c>
      <c r="I9" s="719">
        <v>0</v>
      </c>
      <c r="J9" s="1105">
        <v>220</v>
      </c>
    </row>
    <row r="10" spans="1:10" s="369" customFormat="1" ht="27" customHeight="1" thickBot="1" x14ac:dyDescent="0.3">
      <c r="A10" s="1456" t="s">
        <v>283</v>
      </c>
      <c r="B10" s="1482"/>
      <c r="C10" s="1482"/>
      <c r="D10" s="1457"/>
      <c r="E10" s="1457"/>
      <c r="F10" s="1457"/>
      <c r="G10" s="773">
        <f>SUM(G8:G9)</f>
        <v>460</v>
      </c>
      <c r="H10" s="782">
        <f>SUM(H8:H9)</f>
        <v>460</v>
      </c>
      <c r="I10" s="772">
        <f>SUM(I8:I9)</f>
        <v>0</v>
      </c>
      <c r="J10" s="1106">
        <f>SUM(J8:J9)</f>
        <v>460</v>
      </c>
    </row>
    <row r="11" spans="1:10" ht="24.75" customHeight="1" x14ac:dyDescent="0.2">
      <c r="E11" s="44"/>
      <c r="G11" s="116"/>
      <c r="H11" s="116"/>
      <c r="I11" s="116"/>
      <c r="J11" s="116"/>
    </row>
    <row r="12" spans="1:10" ht="24.75" customHeight="1" x14ac:dyDescent="0.2">
      <c r="G12" s="116"/>
      <c r="H12" s="116"/>
      <c r="I12" s="116"/>
      <c r="J12" s="116"/>
    </row>
    <row r="13" spans="1:10" ht="23.25" customHeight="1" x14ac:dyDescent="0.2">
      <c r="E13" s="53"/>
      <c r="H13" s="116"/>
    </row>
    <row r="14" spans="1:10" ht="15.75" x14ac:dyDescent="0.2">
      <c r="H14" s="23"/>
    </row>
  </sheetData>
  <mergeCells count="10">
    <mergeCell ref="A5:J5"/>
    <mergeCell ref="G6:G7"/>
    <mergeCell ref="H6:J6"/>
    <mergeCell ref="A10:F10"/>
    <mergeCell ref="F6:F7"/>
    <mergeCell ref="A6:A7"/>
    <mergeCell ref="D6:D7"/>
    <mergeCell ref="E6:E7"/>
    <mergeCell ref="B6:B7"/>
    <mergeCell ref="C6:C7"/>
  </mergeCells>
  <phoneticPr fontId="0" type="noConversion"/>
  <pageMargins left="0.78740157480314965" right="0.78740157480314965" top="0.6692913385826772" bottom="0.86614173228346458" header="0.27559055118110237" footer="0.39370078740157483"/>
  <pageSetup paperSize="9" scale="58" firstPageNumber="12" fitToHeight="2"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7"/>
  <sheetViews>
    <sheetView zoomScale="80" zoomScaleNormal="80" workbookViewId="0">
      <selection activeCell="I21" sqref="I21"/>
    </sheetView>
  </sheetViews>
  <sheetFormatPr defaultColWidth="29.7109375" defaultRowHeight="12.75" outlineLevelCol="1" x14ac:dyDescent="0.2"/>
  <cols>
    <col min="1" max="1" width="5.140625" customWidth="1"/>
    <col min="2" max="2" width="4.7109375" customWidth="1"/>
    <col min="3" max="3" width="17.28515625" hidden="1" customWidth="1" outlineLevel="1"/>
    <col min="4" max="5" width="6.42578125" hidden="1" customWidth="1" outlineLevel="1"/>
    <col min="6" max="6" width="47.5703125" customWidth="1" collapsed="1"/>
    <col min="7" max="7" width="79.85546875" customWidth="1"/>
    <col min="8" max="8" width="18.140625" customWidth="1"/>
    <col min="9" max="9" width="15.5703125" customWidth="1"/>
    <col min="10" max="10" width="10.42578125" customWidth="1"/>
    <col min="11" max="11" width="16" customWidth="1"/>
    <col min="12" max="23" width="29.7109375" customWidth="1"/>
  </cols>
  <sheetData>
    <row r="1" spans="1:24" s="608" customFormat="1" ht="18" x14ac:dyDescent="0.25">
      <c r="A1" s="160" t="s">
        <v>52</v>
      </c>
      <c r="B1" s="160"/>
      <c r="C1" s="160"/>
      <c r="D1" s="175"/>
      <c r="E1" s="176"/>
      <c r="F1" s="176"/>
      <c r="G1" s="175"/>
      <c r="H1" s="178"/>
      <c r="I1" s="175"/>
      <c r="J1" s="175"/>
      <c r="K1" s="175"/>
    </row>
    <row r="2" spans="1:24" s="608" customFormat="1" ht="15.75" x14ac:dyDescent="0.25">
      <c r="A2" s="163" t="s">
        <v>6</v>
      </c>
      <c r="B2" s="163"/>
      <c r="C2" s="163"/>
      <c r="D2" s="163"/>
      <c r="E2" s="163" t="s">
        <v>143</v>
      </c>
      <c r="F2" s="163" t="s">
        <v>143</v>
      </c>
      <c r="G2" s="173" t="s">
        <v>53</v>
      </c>
      <c r="H2" s="163"/>
      <c r="I2" s="163"/>
      <c r="J2" s="163"/>
      <c r="K2" s="163"/>
    </row>
    <row r="3" spans="1:24" s="608" customFormat="1" ht="10.5" customHeight="1" x14ac:dyDescent="0.2">
      <c r="A3" s="163"/>
      <c r="B3" s="163"/>
      <c r="C3" s="163"/>
      <c r="D3" s="163"/>
      <c r="E3" s="163" t="s">
        <v>9</v>
      </c>
      <c r="F3" s="163" t="s">
        <v>9</v>
      </c>
      <c r="G3" s="163"/>
      <c r="H3" s="163"/>
      <c r="I3" s="163"/>
      <c r="J3" s="163"/>
      <c r="K3" s="163"/>
    </row>
    <row r="4" spans="1:24" s="10" customFormat="1" ht="19.5" customHeight="1" thickBot="1" x14ac:dyDescent="0.25">
      <c r="A4" s="175"/>
      <c r="B4" s="175"/>
      <c r="C4" s="175"/>
      <c r="D4" s="175"/>
      <c r="E4" s="176"/>
      <c r="F4" s="20"/>
      <c r="G4" s="19"/>
      <c r="H4" s="19"/>
      <c r="I4" s="19"/>
      <c r="J4" s="19"/>
      <c r="K4" s="19"/>
    </row>
    <row r="5" spans="1:24" s="10" customFormat="1" ht="29.1" customHeight="1" thickBot="1" x14ac:dyDescent="0.25">
      <c r="A5" s="1368" t="s">
        <v>285</v>
      </c>
      <c r="B5" s="1430"/>
      <c r="C5" s="1430"/>
      <c r="D5" s="1430"/>
      <c r="E5" s="1430"/>
      <c r="F5" s="1430"/>
      <c r="G5" s="1430"/>
      <c r="H5" s="1430"/>
      <c r="I5" s="1430"/>
      <c r="J5" s="1430"/>
      <c r="K5" s="1431"/>
      <c r="L5" s="221"/>
      <c r="M5" s="221"/>
      <c r="N5" s="221"/>
      <c r="O5" s="221"/>
      <c r="P5" s="221"/>
      <c r="Q5" s="221"/>
      <c r="R5" s="221"/>
      <c r="S5" s="221"/>
      <c r="T5" s="221"/>
      <c r="U5" s="221"/>
      <c r="V5" s="221"/>
      <c r="W5" s="221"/>
      <c r="X5" s="221"/>
    </row>
    <row r="6" spans="1:24" s="10" customFormat="1" ht="27" customHeight="1" thickBot="1" x14ac:dyDescent="0.25">
      <c r="A6" s="1378" t="s">
        <v>22</v>
      </c>
      <c r="B6" s="1378" t="s">
        <v>12</v>
      </c>
      <c r="C6" s="1361" t="s">
        <v>4</v>
      </c>
      <c r="D6" s="1361" t="s">
        <v>3</v>
      </c>
      <c r="E6" s="1361" t="s">
        <v>5</v>
      </c>
      <c r="F6" s="1475" t="s">
        <v>13</v>
      </c>
      <c r="G6" s="1388" t="s">
        <v>73</v>
      </c>
      <c r="H6" s="1392" t="s">
        <v>17</v>
      </c>
      <c r="I6" s="1423" t="s">
        <v>144</v>
      </c>
      <c r="J6" s="1424"/>
      <c r="K6" s="1426"/>
    </row>
    <row r="7" spans="1:24" s="10" customFormat="1" ht="62.25" customHeight="1" thickBot="1" x14ac:dyDescent="0.25">
      <c r="A7" s="1379"/>
      <c r="B7" s="1379"/>
      <c r="C7" s="1485"/>
      <c r="D7" s="1485"/>
      <c r="E7" s="1485"/>
      <c r="F7" s="1489"/>
      <c r="G7" s="1389"/>
      <c r="H7" s="1393"/>
      <c r="I7" s="137" t="s">
        <v>19</v>
      </c>
      <c r="J7" s="137" t="s">
        <v>1</v>
      </c>
      <c r="K7" s="1103" t="s">
        <v>2</v>
      </c>
    </row>
    <row r="8" spans="1:24" s="10" customFormat="1" ht="50.25" customHeight="1" x14ac:dyDescent="0.2">
      <c r="A8" s="1094">
        <v>1</v>
      </c>
      <c r="B8" s="1095" t="s">
        <v>190</v>
      </c>
      <c r="C8" s="1096"/>
      <c r="D8" s="1096"/>
      <c r="E8" s="1096"/>
      <c r="F8" s="1097" t="s">
        <v>428</v>
      </c>
      <c r="G8" s="1098" t="s">
        <v>267</v>
      </c>
      <c r="H8" s="1099">
        <v>150</v>
      </c>
      <c r="I8" s="1100">
        <f t="shared" ref="I8:I12" si="0">SUM(J8:K8)</f>
        <v>150</v>
      </c>
      <c r="J8" s="1101">
        <v>0</v>
      </c>
      <c r="K8" s="1102">
        <v>150</v>
      </c>
    </row>
    <row r="9" spans="1:24" s="10" customFormat="1" ht="52.5" customHeight="1" x14ac:dyDescent="0.2">
      <c r="A9" s="640">
        <v>2</v>
      </c>
      <c r="B9" s="637" t="s">
        <v>190</v>
      </c>
      <c r="C9" s="610"/>
      <c r="D9" s="610"/>
      <c r="E9" s="610"/>
      <c r="F9" s="824" t="s">
        <v>429</v>
      </c>
      <c r="G9" s="638" t="s">
        <v>268</v>
      </c>
      <c r="H9" s="736">
        <v>100</v>
      </c>
      <c r="I9" s="686">
        <f t="shared" si="0"/>
        <v>100</v>
      </c>
      <c r="J9" s="1026">
        <v>0</v>
      </c>
      <c r="K9" s="738">
        <v>100</v>
      </c>
    </row>
    <row r="10" spans="1:24" s="10" customFormat="1" ht="28.5" customHeight="1" x14ac:dyDescent="0.2">
      <c r="A10" s="640">
        <v>3</v>
      </c>
      <c r="B10" s="637" t="s">
        <v>190</v>
      </c>
      <c r="C10" s="610"/>
      <c r="D10" s="610"/>
      <c r="E10" s="610"/>
      <c r="F10" s="623" t="s">
        <v>430</v>
      </c>
      <c r="G10" s="624" t="s">
        <v>269</v>
      </c>
      <c r="H10" s="736">
        <v>600</v>
      </c>
      <c r="I10" s="686">
        <f t="shared" si="0"/>
        <v>100</v>
      </c>
      <c r="J10" s="1026">
        <v>0</v>
      </c>
      <c r="K10" s="738">
        <v>100</v>
      </c>
    </row>
    <row r="11" spans="1:24" s="10" customFormat="1" ht="44.25" customHeight="1" x14ac:dyDescent="0.2">
      <c r="A11" s="640">
        <v>4</v>
      </c>
      <c r="B11" s="637" t="s">
        <v>172</v>
      </c>
      <c r="C11" s="610"/>
      <c r="D11" s="610"/>
      <c r="E11" s="610"/>
      <c r="F11" s="825" t="s">
        <v>431</v>
      </c>
      <c r="G11" s="626" t="s">
        <v>270</v>
      </c>
      <c r="H11" s="736">
        <v>720</v>
      </c>
      <c r="I11" s="686">
        <f t="shared" si="0"/>
        <v>360</v>
      </c>
      <c r="J11" s="1026">
        <v>0</v>
      </c>
      <c r="K11" s="738">
        <v>360</v>
      </c>
    </row>
    <row r="12" spans="1:24" s="10" customFormat="1" ht="31.5" customHeight="1" thickBot="1" x14ac:dyDescent="0.25">
      <c r="A12" s="1088">
        <v>5</v>
      </c>
      <c r="B12" s="1089" t="s">
        <v>158</v>
      </c>
      <c r="C12" s="1090"/>
      <c r="D12" s="1090"/>
      <c r="E12" s="1090"/>
      <c r="F12" s="1091" t="s">
        <v>432</v>
      </c>
      <c r="G12" s="1092" t="s">
        <v>271</v>
      </c>
      <c r="H12" s="1093">
        <v>130</v>
      </c>
      <c r="I12" s="686">
        <f t="shared" si="0"/>
        <v>130</v>
      </c>
      <c r="J12" s="1026">
        <v>0</v>
      </c>
      <c r="K12" s="738">
        <v>130</v>
      </c>
    </row>
    <row r="13" spans="1:24" s="11" customFormat="1" ht="28.5" customHeight="1" thickBot="1" x14ac:dyDescent="0.25">
      <c r="A13" s="1486" t="s">
        <v>286</v>
      </c>
      <c r="B13" s="1487"/>
      <c r="C13" s="1487"/>
      <c r="D13" s="1487"/>
      <c r="E13" s="1487"/>
      <c r="F13" s="1487"/>
      <c r="G13" s="1488"/>
      <c r="H13" s="759">
        <f>SUM(H8:H12)</f>
        <v>1700</v>
      </c>
      <c r="I13" s="761">
        <f>SUM(I8:I12)</f>
        <v>840</v>
      </c>
      <c r="J13" s="762">
        <f>SUM(J8:J12)</f>
        <v>0</v>
      </c>
      <c r="K13" s="768">
        <f>SUM(K8:K12)</f>
        <v>840</v>
      </c>
    </row>
    <row r="17" spans="8:11" x14ac:dyDescent="0.2">
      <c r="H17" s="240"/>
      <c r="I17" s="240"/>
      <c r="J17" s="240"/>
      <c r="K17" s="240"/>
    </row>
  </sheetData>
  <mergeCells count="11">
    <mergeCell ref="A13:G13"/>
    <mergeCell ref="A5:K5"/>
    <mergeCell ref="A6:A7"/>
    <mergeCell ref="B6:B7"/>
    <mergeCell ref="C6:C7"/>
    <mergeCell ref="D6:D7"/>
    <mergeCell ref="E6:E7"/>
    <mergeCell ref="F6:F7"/>
    <mergeCell ref="G6:G7"/>
    <mergeCell ref="H6:H7"/>
    <mergeCell ref="I6:K6"/>
  </mergeCells>
  <pageMargins left="0.78740157480314965" right="0.78740157480314965" top="0.6692913385826772" bottom="0.86614173228346458" header="0.27559055118110237" footer="0.39370078740157483"/>
  <pageSetup paperSize="9" scale="66" firstPageNumber="13"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zoomScale="70" zoomScaleNormal="70" workbookViewId="0">
      <selection activeCell="J32" sqref="J32"/>
    </sheetView>
  </sheetViews>
  <sheetFormatPr defaultColWidth="9.140625" defaultRowHeight="12.75" outlineLevelCol="1" x14ac:dyDescent="0.2"/>
  <cols>
    <col min="1" max="1" width="5.42578125" style="446" customWidth="1"/>
    <col min="2" max="2" width="5.7109375" style="446" bestFit="1" customWidth="1"/>
    <col min="3" max="3" width="16" style="446" hidden="1" customWidth="1" outlineLevel="1"/>
    <col min="4" max="4" width="7.7109375" style="446" hidden="1" customWidth="1" outlineLevel="1"/>
    <col min="5" max="5" width="5.5703125" style="446" hidden="1" customWidth="1" outlineLevel="1"/>
    <col min="6" max="6" width="41.42578125" style="446" customWidth="1" collapsed="1"/>
    <col min="7" max="7" width="60.42578125" style="446" customWidth="1"/>
    <col min="8" max="8" width="7.140625" style="446"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customWidth="1"/>
    <col min="17" max="17" width="14.85546875" style="198" customWidth="1"/>
    <col min="18" max="18" width="14.42578125" style="198" customWidth="1"/>
    <col min="19" max="19" width="16.28515625" style="446" hidden="1" customWidth="1"/>
    <col min="20" max="16384" width="9.140625" style="446"/>
  </cols>
  <sheetData>
    <row r="1" spans="1:20" ht="18" x14ac:dyDescent="0.25">
      <c r="A1" s="160" t="s">
        <v>52</v>
      </c>
      <c r="B1" s="175"/>
      <c r="C1" s="175"/>
      <c r="D1" s="175"/>
      <c r="E1" s="175"/>
      <c r="F1" s="176"/>
      <c r="G1" s="179"/>
      <c r="H1" s="175"/>
      <c r="K1" s="199"/>
      <c r="L1" s="199"/>
      <c r="N1" s="199"/>
      <c r="O1" s="199"/>
      <c r="P1" s="199"/>
      <c r="Q1" s="199"/>
      <c r="R1" s="199"/>
      <c r="S1" s="175"/>
      <c r="T1" s="470"/>
    </row>
    <row r="2" spans="1:20" ht="15.75" x14ac:dyDescent="0.25">
      <c r="A2" s="163" t="s">
        <v>6</v>
      </c>
      <c r="B2" s="163"/>
      <c r="C2" s="163"/>
      <c r="D2" s="163"/>
      <c r="F2" s="163" t="s">
        <v>76</v>
      </c>
      <c r="G2" s="180"/>
      <c r="H2" s="173"/>
      <c r="I2" s="197" t="s">
        <v>124</v>
      </c>
      <c r="K2" s="200"/>
      <c r="L2" s="200"/>
      <c r="N2" s="200"/>
      <c r="O2" s="200"/>
      <c r="P2" s="200"/>
      <c r="Q2" s="200"/>
      <c r="R2" s="200"/>
      <c r="S2" s="163"/>
      <c r="T2" s="470"/>
    </row>
    <row r="3" spans="1:20" ht="12" customHeight="1" x14ac:dyDescent="0.2">
      <c r="A3" s="163"/>
      <c r="B3" s="163"/>
      <c r="C3" s="163"/>
      <c r="D3" s="163"/>
      <c r="F3" s="163" t="s">
        <v>9</v>
      </c>
      <c r="G3" s="180"/>
      <c r="H3" s="163"/>
      <c r="K3" s="200"/>
      <c r="L3" s="200"/>
      <c r="N3" s="200"/>
      <c r="O3" s="200"/>
      <c r="P3" s="200"/>
      <c r="Q3" s="200"/>
      <c r="R3" s="200"/>
      <c r="S3" s="163"/>
      <c r="T3" s="470"/>
    </row>
    <row r="4" spans="1:20" ht="12" customHeight="1" x14ac:dyDescent="0.2">
      <c r="A4" s="163"/>
      <c r="B4" s="163"/>
      <c r="C4" s="163"/>
      <c r="D4" s="163"/>
      <c r="E4" s="163"/>
      <c r="F4" s="163"/>
      <c r="G4" s="180"/>
      <c r="H4" s="163"/>
      <c r="K4" s="200"/>
      <c r="L4" s="200"/>
      <c r="N4" s="200"/>
      <c r="O4" s="200"/>
      <c r="P4" s="200"/>
      <c r="Q4" s="200"/>
      <c r="R4" s="200"/>
      <c r="S4" s="163"/>
      <c r="T4" s="470"/>
    </row>
    <row r="5" spans="1:20" ht="12" customHeight="1" x14ac:dyDescent="0.2">
      <c r="A5" s="163"/>
      <c r="B5" s="163"/>
      <c r="C5" s="163"/>
      <c r="D5" s="163"/>
      <c r="E5" s="163"/>
      <c r="F5" s="163"/>
      <c r="G5" s="180"/>
      <c r="H5" s="163"/>
      <c r="K5" s="200"/>
      <c r="L5" s="200"/>
      <c r="N5" s="200"/>
      <c r="O5" s="200"/>
      <c r="P5" s="200"/>
      <c r="Q5" s="200"/>
      <c r="R5" s="200"/>
      <c r="S5" s="163"/>
      <c r="T5" s="470"/>
    </row>
    <row r="6" spans="1:20" ht="17.25" customHeight="1" thickBot="1" x14ac:dyDescent="0.25">
      <c r="A6" s="163"/>
      <c r="B6" s="163"/>
      <c r="C6" s="163"/>
      <c r="D6" s="163"/>
      <c r="E6" s="163"/>
      <c r="F6" s="163"/>
      <c r="G6" s="180"/>
      <c r="H6" s="163"/>
      <c r="K6" s="200"/>
      <c r="L6" s="200"/>
      <c r="N6" s="200"/>
      <c r="O6" s="200"/>
      <c r="P6" s="200"/>
      <c r="Q6" s="200"/>
      <c r="R6" s="200" t="s">
        <v>28</v>
      </c>
      <c r="S6" s="163"/>
      <c r="T6" s="470"/>
    </row>
    <row r="7" spans="1:20" ht="24" customHeight="1" thickBot="1" x14ac:dyDescent="0.25">
      <c r="A7" s="447" t="s">
        <v>132</v>
      </c>
      <c r="B7" s="298"/>
      <c r="C7" s="298"/>
      <c r="D7" s="298"/>
      <c r="E7" s="298"/>
      <c r="F7" s="298"/>
      <c r="G7" s="298"/>
      <c r="H7" s="298"/>
      <c r="I7" s="27"/>
      <c r="J7" s="51"/>
      <c r="K7" s="51"/>
      <c r="L7" s="51"/>
      <c r="M7" s="51"/>
      <c r="N7" s="51"/>
      <c r="O7" s="51"/>
      <c r="P7" s="51"/>
      <c r="Q7" s="51"/>
      <c r="R7" s="52"/>
    </row>
    <row r="8" spans="1:20" ht="24" hidden="1" customHeight="1" x14ac:dyDescent="0.2">
      <c r="A8" s="325" t="s">
        <v>37</v>
      </c>
      <c r="B8" s="193"/>
      <c r="C8" s="193"/>
      <c r="D8" s="193"/>
      <c r="E8" s="193"/>
      <c r="F8" s="193"/>
      <c r="G8" s="193"/>
      <c r="H8" s="193"/>
      <c r="I8" s="201"/>
      <c r="J8" s="202"/>
      <c r="K8" s="202"/>
      <c r="L8" s="202"/>
      <c r="M8" s="202"/>
      <c r="N8" s="202"/>
      <c r="O8" s="202"/>
      <c r="P8" s="202"/>
      <c r="Q8" s="202"/>
      <c r="R8" s="352"/>
    </row>
    <row r="9" spans="1:20" ht="25.5" customHeight="1" thickBot="1" x14ac:dyDescent="0.25">
      <c r="A9" s="1469" t="s">
        <v>51</v>
      </c>
      <c r="B9" s="1469" t="s">
        <v>67</v>
      </c>
      <c r="C9" s="1437" t="s">
        <v>4</v>
      </c>
      <c r="D9" s="1437" t="s">
        <v>3</v>
      </c>
      <c r="E9" s="1437" t="s">
        <v>5</v>
      </c>
      <c r="F9" s="1371" t="s">
        <v>13</v>
      </c>
      <c r="G9" s="1468" t="s">
        <v>14</v>
      </c>
      <c r="H9" s="1443" t="s">
        <v>15</v>
      </c>
      <c r="I9" s="1466" t="s">
        <v>16</v>
      </c>
      <c r="J9" s="1466" t="s">
        <v>17</v>
      </c>
      <c r="K9" s="1466" t="s">
        <v>18</v>
      </c>
      <c r="L9" s="1372" t="s">
        <v>110</v>
      </c>
      <c r="M9" s="1490" t="s">
        <v>111</v>
      </c>
      <c r="N9" s="1490"/>
      <c r="O9" s="1490"/>
      <c r="P9" s="1490"/>
      <c r="Q9" s="1490"/>
      <c r="R9" s="1372" t="s">
        <v>112</v>
      </c>
      <c r="S9" s="1491" t="s">
        <v>122</v>
      </c>
    </row>
    <row r="10" spans="1:20" ht="58.5" customHeight="1" thickBot="1" x14ac:dyDescent="0.25">
      <c r="A10" s="1469"/>
      <c r="B10" s="1469"/>
      <c r="C10" s="1438"/>
      <c r="D10" s="1438"/>
      <c r="E10" s="1438"/>
      <c r="F10" s="1371"/>
      <c r="G10" s="1468"/>
      <c r="H10" s="1444"/>
      <c r="I10" s="1467"/>
      <c r="J10" s="1467"/>
      <c r="K10" s="1467"/>
      <c r="L10" s="1372"/>
      <c r="M10" s="471" t="s">
        <v>29</v>
      </c>
      <c r="N10" s="471" t="s">
        <v>65</v>
      </c>
      <c r="O10" s="471" t="s">
        <v>99</v>
      </c>
      <c r="P10" s="471" t="s">
        <v>100</v>
      </c>
      <c r="Q10" s="471" t="s">
        <v>66</v>
      </c>
      <c r="R10" s="1372"/>
      <c r="S10" s="1492"/>
    </row>
    <row r="11" spans="1:20" ht="90.6" customHeight="1" x14ac:dyDescent="0.2">
      <c r="A11" s="89">
        <v>1</v>
      </c>
      <c r="B11" s="90"/>
      <c r="C11" s="283"/>
      <c r="D11" s="90"/>
      <c r="E11" s="90"/>
      <c r="F11" s="437"/>
      <c r="G11" s="472"/>
      <c r="H11" s="90"/>
      <c r="I11" s="90"/>
      <c r="J11" s="473"/>
      <c r="K11" s="474"/>
      <c r="L11" s="475"/>
      <c r="M11" s="230">
        <f t="shared" ref="M11:M13" si="0">N11+Q11+O11+P11</f>
        <v>0</v>
      </c>
      <c r="N11" s="476"/>
      <c r="O11" s="477"/>
      <c r="P11" s="478"/>
      <c r="Q11" s="479"/>
      <c r="R11" s="480">
        <v>0</v>
      </c>
      <c r="S11" s="264" t="s">
        <v>123</v>
      </c>
    </row>
    <row r="12" spans="1:20" ht="84.95" customHeight="1" x14ac:dyDescent="0.2">
      <c r="A12" s="481">
        <v>2</v>
      </c>
      <c r="B12" s="482"/>
      <c r="C12" s="238"/>
      <c r="D12" s="482"/>
      <c r="E12" s="482"/>
      <c r="F12" s="483"/>
      <c r="G12" s="484"/>
      <c r="H12" s="90"/>
      <c r="I12" s="90"/>
      <c r="J12" s="485"/>
      <c r="K12" s="486"/>
      <c r="L12" s="487"/>
      <c r="M12" s="230">
        <f t="shared" si="0"/>
        <v>0</v>
      </c>
      <c r="N12" s="488"/>
      <c r="O12" s="489"/>
      <c r="P12" s="490"/>
      <c r="Q12" s="491"/>
      <c r="R12" s="480">
        <v>0</v>
      </c>
      <c r="S12" s="265" t="s">
        <v>123</v>
      </c>
    </row>
    <row r="13" spans="1:20" ht="70.5" customHeight="1" thickBot="1" x14ac:dyDescent="0.25">
      <c r="A13" s="492">
        <v>3</v>
      </c>
      <c r="B13" s="493"/>
      <c r="C13" s="494"/>
      <c r="D13" s="493"/>
      <c r="E13" s="493"/>
      <c r="F13" s="495"/>
      <c r="G13" s="496"/>
      <c r="H13" s="90"/>
      <c r="I13" s="90"/>
      <c r="J13" s="497"/>
      <c r="K13" s="498"/>
      <c r="L13" s="499"/>
      <c r="M13" s="126">
        <f t="shared" si="0"/>
        <v>0</v>
      </c>
      <c r="N13" s="500"/>
      <c r="O13" s="501"/>
      <c r="P13" s="502"/>
      <c r="Q13" s="503"/>
      <c r="R13" s="504">
        <f t="shared" ref="R13" si="1">J13-L13-M13</f>
        <v>0</v>
      </c>
      <c r="S13" s="266" t="s">
        <v>123</v>
      </c>
    </row>
    <row r="14" spans="1:20" ht="18.75" thickBot="1" x14ac:dyDescent="0.25">
      <c r="A14" s="1493" t="s">
        <v>125</v>
      </c>
      <c r="B14" s="1494"/>
      <c r="C14" s="1494"/>
      <c r="D14" s="1494"/>
      <c r="E14" s="1494"/>
      <c r="F14" s="1494"/>
      <c r="G14" s="1495"/>
      <c r="H14" s="505"/>
      <c r="I14" s="506"/>
      <c r="J14" s="92">
        <f>SUM(J11:J13)</f>
        <v>0</v>
      </c>
      <c r="K14" s="92"/>
      <c r="L14" s="507">
        <f t="shared" ref="L14:R14" si="2">SUM(L11:L13)</f>
        <v>0</v>
      </c>
      <c r="M14" s="508">
        <f t="shared" si="2"/>
        <v>0</v>
      </c>
      <c r="N14" s="509">
        <f t="shared" si="2"/>
        <v>0</v>
      </c>
      <c r="O14" s="92">
        <f t="shared" si="2"/>
        <v>0</v>
      </c>
      <c r="P14" s="92">
        <f t="shared" si="2"/>
        <v>0</v>
      </c>
      <c r="Q14" s="510">
        <f t="shared" si="2"/>
        <v>0</v>
      </c>
      <c r="R14" s="511">
        <f t="shared" si="2"/>
        <v>0</v>
      </c>
    </row>
    <row r="15" spans="1:20" x14ac:dyDescent="0.2">
      <c r="A15" s="204"/>
      <c r="B15" s="197"/>
      <c r="C15" s="197"/>
      <c r="D15" s="197"/>
      <c r="E15" s="197"/>
      <c r="F15" s="197"/>
      <c r="G15" s="512"/>
      <c r="H15" s="206"/>
      <c r="I15" s="207"/>
      <c r="J15" s="208"/>
      <c r="K15" s="209"/>
      <c r="L15" s="513"/>
      <c r="N15" s="513"/>
      <c r="O15" s="513"/>
      <c r="P15" s="513"/>
      <c r="S15" s="53"/>
    </row>
    <row r="16" spans="1:20" x14ac:dyDescent="0.2">
      <c r="A16" s="211"/>
      <c r="B16" s="211"/>
      <c r="C16" s="211"/>
      <c r="D16" s="211"/>
      <c r="E16" s="211"/>
      <c r="F16" s="211"/>
      <c r="G16" s="212"/>
      <c r="H16" s="196"/>
      <c r="I16" s="211"/>
      <c r="J16" s="208"/>
      <c r="K16" s="209"/>
    </row>
    <row r="17" spans="1:18" x14ac:dyDescent="0.2">
      <c r="A17" s="197"/>
      <c r="B17" s="197"/>
      <c r="C17" s="197"/>
      <c r="D17" s="197"/>
      <c r="E17" s="197"/>
      <c r="F17" s="204"/>
      <c r="G17" s="197"/>
      <c r="H17" s="194"/>
      <c r="I17" s="213"/>
      <c r="J17" s="208"/>
      <c r="K17" s="209"/>
      <c r="L17" s="209"/>
    </row>
    <row r="18" spans="1:18" x14ac:dyDescent="0.2">
      <c r="A18" s="197"/>
      <c r="B18" s="197"/>
      <c r="C18" s="197"/>
      <c r="D18" s="197"/>
      <c r="E18" s="197"/>
      <c r="F18" s="214"/>
      <c r="G18" s="197"/>
      <c r="H18" s="195"/>
      <c r="I18" s="207"/>
      <c r="J18" s="208"/>
      <c r="K18" s="209"/>
      <c r="L18" s="209"/>
    </row>
    <row r="19" spans="1:18" x14ac:dyDescent="0.2">
      <c r="A19" s="197"/>
      <c r="B19" s="197"/>
      <c r="C19" s="197"/>
      <c r="D19" s="197"/>
      <c r="E19" s="197"/>
      <c r="F19" s="214"/>
      <c r="G19" s="197"/>
      <c r="H19" s="195"/>
      <c r="I19" s="207"/>
      <c r="J19" s="208"/>
      <c r="K19" s="209"/>
      <c r="L19" s="209"/>
    </row>
    <row r="20" spans="1:18" x14ac:dyDescent="0.2">
      <c r="A20" s="197"/>
      <c r="B20" s="197"/>
      <c r="C20" s="197"/>
      <c r="D20" s="197"/>
      <c r="E20" s="197"/>
      <c r="F20" s="197"/>
      <c r="G20" s="197"/>
      <c r="H20" s="514"/>
      <c r="I20" s="216"/>
      <c r="J20" s="217"/>
    </row>
    <row r="21" spans="1:18" x14ac:dyDescent="0.2">
      <c r="A21" s="197"/>
      <c r="B21" s="197"/>
      <c r="C21" s="197"/>
      <c r="D21" s="197"/>
      <c r="E21" s="197"/>
      <c r="F21" s="197"/>
      <c r="G21" s="197"/>
      <c r="H21" s="514"/>
      <c r="I21" s="216"/>
      <c r="J21" s="217"/>
    </row>
    <row r="22" spans="1:18" x14ac:dyDescent="0.2">
      <c r="A22" s="197"/>
      <c r="B22" s="197"/>
      <c r="C22" s="197"/>
      <c r="D22" s="197"/>
      <c r="E22" s="197"/>
      <c r="F22" s="197"/>
      <c r="G22" s="197"/>
      <c r="H22" s="514"/>
      <c r="I22" s="216"/>
      <c r="J22" s="217"/>
    </row>
    <row r="23" spans="1:18" x14ac:dyDescent="0.2">
      <c r="A23" s="197"/>
      <c r="B23" s="197"/>
      <c r="C23" s="197"/>
      <c r="D23" s="197"/>
      <c r="E23" s="197"/>
      <c r="F23" s="197"/>
      <c r="G23" s="197"/>
      <c r="I23" s="216"/>
      <c r="J23" s="217"/>
    </row>
    <row r="24" spans="1:18" x14ac:dyDescent="0.2">
      <c r="A24" s="197"/>
      <c r="B24" s="197"/>
      <c r="C24" s="197"/>
      <c r="D24" s="197"/>
      <c r="E24" s="197"/>
      <c r="F24" s="197"/>
      <c r="G24" s="197"/>
      <c r="I24" s="216"/>
      <c r="J24" s="217"/>
      <c r="K24" s="446"/>
      <c r="L24" s="446"/>
      <c r="M24" s="446"/>
      <c r="N24" s="446"/>
      <c r="O24" s="446"/>
      <c r="P24" s="446"/>
      <c r="Q24" s="446"/>
      <c r="R24" s="446"/>
    </row>
    <row r="25" spans="1:18" x14ac:dyDescent="0.2">
      <c r="A25" s="197"/>
      <c r="B25" s="197"/>
      <c r="C25" s="197"/>
      <c r="D25" s="197"/>
      <c r="E25" s="197"/>
      <c r="F25" s="197"/>
      <c r="G25" s="197"/>
      <c r="I25" s="216"/>
      <c r="J25" s="217"/>
      <c r="K25" s="446"/>
      <c r="L25" s="446"/>
      <c r="M25" s="446"/>
      <c r="N25" s="446"/>
      <c r="O25" s="446"/>
      <c r="P25" s="446"/>
      <c r="Q25" s="446"/>
      <c r="R25" s="446"/>
    </row>
    <row r="26" spans="1:18" x14ac:dyDescent="0.2">
      <c r="A26" s="197"/>
      <c r="B26" s="197"/>
      <c r="C26" s="197"/>
      <c r="D26" s="197"/>
      <c r="E26" s="197"/>
      <c r="F26" s="197"/>
      <c r="G26" s="197"/>
      <c r="I26" s="216"/>
      <c r="J26" s="217"/>
      <c r="K26" s="446"/>
      <c r="L26" s="446"/>
      <c r="M26" s="446"/>
      <c r="N26" s="446"/>
      <c r="O26" s="446"/>
      <c r="P26" s="446"/>
      <c r="Q26" s="446"/>
      <c r="R26" s="446"/>
    </row>
    <row r="27" spans="1:18" x14ac:dyDescent="0.2">
      <c r="A27" s="197"/>
      <c r="B27" s="197"/>
      <c r="C27" s="197"/>
      <c r="D27" s="197"/>
      <c r="E27" s="197"/>
      <c r="F27" s="197"/>
      <c r="G27" s="197"/>
      <c r="I27" s="216"/>
      <c r="J27" s="217"/>
      <c r="K27" s="446"/>
      <c r="L27" s="446"/>
      <c r="M27" s="446"/>
      <c r="N27" s="446"/>
      <c r="O27" s="446"/>
      <c r="P27" s="446"/>
      <c r="Q27" s="446"/>
      <c r="R27" s="446"/>
    </row>
    <row r="28" spans="1:18" x14ac:dyDescent="0.2">
      <c r="A28" s="197"/>
      <c r="B28" s="197"/>
      <c r="C28" s="197"/>
      <c r="D28" s="197"/>
      <c r="E28" s="197"/>
      <c r="F28" s="197"/>
      <c r="G28" s="197"/>
      <c r="I28" s="216"/>
      <c r="J28" s="217"/>
      <c r="K28" s="446"/>
      <c r="L28" s="446"/>
      <c r="M28" s="446"/>
      <c r="N28" s="446"/>
      <c r="O28" s="446"/>
      <c r="P28" s="446"/>
      <c r="Q28" s="446"/>
      <c r="R28" s="446"/>
    </row>
    <row r="29" spans="1:18" x14ac:dyDescent="0.2">
      <c r="A29" s="197"/>
      <c r="B29" s="197"/>
      <c r="C29" s="197"/>
      <c r="D29" s="197"/>
      <c r="E29" s="197"/>
      <c r="F29" s="197"/>
      <c r="G29" s="197"/>
      <c r="I29" s="216"/>
      <c r="J29" s="217"/>
      <c r="K29" s="446"/>
      <c r="L29" s="446"/>
      <c r="M29" s="446"/>
      <c r="N29" s="446"/>
      <c r="O29" s="446"/>
      <c r="P29" s="446"/>
      <c r="Q29" s="446"/>
      <c r="R29" s="446"/>
    </row>
    <row r="30" spans="1:18" x14ac:dyDescent="0.2">
      <c r="A30" s="197"/>
      <c r="B30" s="197"/>
      <c r="C30" s="197"/>
      <c r="D30" s="197"/>
      <c r="E30" s="197"/>
      <c r="F30" s="197"/>
      <c r="G30" s="197"/>
      <c r="I30" s="216"/>
      <c r="J30" s="217"/>
      <c r="K30" s="446"/>
      <c r="L30" s="446"/>
      <c r="M30" s="446"/>
      <c r="N30" s="446"/>
      <c r="O30" s="446"/>
      <c r="P30" s="446"/>
      <c r="Q30" s="446"/>
      <c r="R30" s="446"/>
    </row>
    <row r="31" spans="1:18" x14ac:dyDescent="0.2">
      <c r="A31" s="197"/>
      <c r="B31" s="197"/>
      <c r="C31" s="197"/>
      <c r="D31" s="197"/>
      <c r="E31" s="197"/>
      <c r="F31" s="197"/>
      <c r="G31" s="197"/>
      <c r="I31" s="216"/>
      <c r="J31" s="217"/>
      <c r="K31" s="446"/>
      <c r="L31" s="446"/>
      <c r="M31" s="446"/>
      <c r="N31" s="446"/>
      <c r="O31" s="446"/>
      <c r="P31" s="446"/>
      <c r="Q31" s="446"/>
      <c r="R31" s="446"/>
    </row>
    <row r="32" spans="1:18" x14ac:dyDescent="0.2">
      <c r="A32" s="197"/>
      <c r="B32" s="197"/>
      <c r="C32" s="197"/>
      <c r="D32" s="197"/>
      <c r="E32" s="197"/>
      <c r="F32" s="197"/>
      <c r="G32" s="197"/>
      <c r="I32" s="216"/>
      <c r="J32" s="217"/>
      <c r="K32" s="446"/>
      <c r="L32" s="446"/>
      <c r="M32" s="446"/>
      <c r="N32" s="446"/>
      <c r="O32" s="446"/>
      <c r="P32" s="446"/>
      <c r="Q32" s="446"/>
      <c r="R32" s="446"/>
    </row>
    <row r="33" spans="1:18" x14ac:dyDescent="0.2">
      <c r="A33" s="197"/>
      <c r="B33" s="197"/>
      <c r="C33" s="197"/>
      <c r="D33" s="197"/>
      <c r="E33" s="197"/>
      <c r="F33" s="197"/>
      <c r="G33" s="197"/>
      <c r="I33" s="216"/>
      <c r="J33" s="217"/>
      <c r="K33" s="446"/>
      <c r="L33" s="446"/>
      <c r="M33" s="446"/>
      <c r="N33" s="446"/>
      <c r="O33" s="446"/>
      <c r="P33" s="446"/>
      <c r="Q33" s="446"/>
      <c r="R33" s="446"/>
    </row>
    <row r="34" spans="1:18" x14ac:dyDescent="0.2">
      <c r="A34" s="197"/>
      <c r="B34" s="197"/>
      <c r="C34" s="197"/>
      <c r="D34" s="197"/>
      <c r="E34" s="197"/>
      <c r="F34" s="197"/>
      <c r="G34" s="197"/>
      <c r="I34" s="216"/>
      <c r="J34" s="217"/>
      <c r="K34" s="446"/>
      <c r="L34" s="446"/>
      <c r="M34" s="446"/>
      <c r="N34" s="446"/>
      <c r="O34" s="446"/>
      <c r="P34" s="446"/>
      <c r="Q34" s="446"/>
      <c r="R34" s="446"/>
    </row>
    <row r="35" spans="1:18" x14ac:dyDescent="0.2">
      <c r="A35" s="197"/>
      <c r="B35" s="197"/>
      <c r="C35" s="197"/>
      <c r="D35" s="197"/>
      <c r="E35" s="197"/>
      <c r="F35" s="197"/>
      <c r="G35" s="197"/>
      <c r="I35" s="216"/>
      <c r="J35" s="217"/>
      <c r="K35" s="446"/>
      <c r="L35" s="446"/>
      <c r="M35" s="446"/>
      <c r="N35" s="446"/>
      <c r="O35" s="446"/>
      <c r="P35" s="446"/>
      <c r="Q35" s="446"/>
      <c r="R35" s="446"/>
    </row>
    <row r="36" spans="1:18" x14ac:dyDescent="0.2">
      <c r="A36" s="197"/>
      <c r="B36" s="197"/>
      <c r="C36" s="197"/>
      <c r="D36" s="197"/>
      <c r="E36" s="197"/>
      <c r="F36" s="197"/>
      <c r="G36" s="197"/>
      <c r="I36" s="216"/>
      <c r="J36" s="217"/>
      <c r="K36" s="446"/>
      <c r="L36" s="446"/>
      <c r="M36" s="446"/>
      <c r="N36" s="446"/>
      <c r="O36" s="446"/>
      <c r="P36" s="446"/>
      <c r="Q36" s="446"/>
      <c r="R36" s="446"/>
    </row>
    <row r="37" spans="1:18" x14ac:dyDescent="0.2">
      <c r="A37" s="197"/>
      <c r="B37" s="197"/>
      <c r="C37" s="197"/>
      <c r="D37" s="197"/>
      <c r="E37" s="197"/>
      <c r="F37" s="197"/>
      <c r="G37" s="197"/>
      <c r="I37" s="216"/>
      <c r="J37" s="217"/>
      <c r="K37" s="446"/>
      <c r="L37" s="446"/>
      <c r="M37" s="446"/>
      <c r="N37" s="446"/>
      <c r="O37" s="446"/>
      <c r="P37" s="446"/>
      <c r="Q37" s="446"/>
      <c r="R37" s="446"/>
    </row>
    <row r="38" spans="1:18" x14ac:dyDescent="0.2">
      <c r="A38" s="197"/>
      <c r="B38" s="197"/>
      <c r="C38" s="197"/>
      <c r="D38" s="197"/>
      <c r="E38" s="197"/>
      <c r="F38" s="197"/>
      <c r="G38" s="197"/>
      <c r="I38" s="216"/>
      <c r="J38" s="217"/>
      <c r="K38" s="446"/>
      <c r="L38" s="446"/>
      <c r="M38" s="446"/>
      <c r="N38" s="446"/>
      <c r="O38" s="446"/>
      <c r="P38" s="446"/>
      <c r="Q38" s="446"/>
      <c r="R38" s="446"/>
    </row>
    <row r="39" spans="1:18" x14ac:dyDescent="0.2">
      <c r="A39" s="197"/>
      <c r="B39" s="197"/>
      <c r="C39" s="197"/>
      <c r="D39" s="197"/>
      <c r="E39" s="197"/>
      <c r="F39" s="197"/>
      <c r="G39" s="197"/>
      <c r="I39" s="216"/>
      <c r="J39" s="217"/>
      <c r="K39" s="446"/>
      <c r="L39" s="446"/>
      <c r="M39" s="446"/>
      <c r="N39" s="446"/>
      <c r="O39" s="446"/>
      <c r="P39" s="446"/>
      <c r="Q39" s="446"/>
      <c r="R39" s="446"/>
    </row>
    <row r="40" spans="1:18" x14ac:dyDescent="0.2">
      <c r="A40" s="197"/>
      <c r="B40" s="197"/>
      <c r="C40" s="197"/>
      <c r="D40" s="197"/>
      <c r="E40" s="197"/>
      <c r="F40" s="197"/>
      <c r="G40" s="197"/>
      <c r="J40" s="217"/>
      <c r="K40" s="446"/>
      <c r="L40" s="446"/>
      <c r="M40" s="446"/>
      <c r="N40" s="446"/>
      <c r="O40" s="446"/>
      <c r="P40" s="446"/>
      <c r="Q40" s="446"/>
      <c r="R40" s="446"/>
    </row>
    <row r="41" spans="1:18" x14ac:dyDescent="0.2">
      <c r="A41" s="197"/>
      <c r="B41" s="197"/>
      <c r="C41" s="197"/>
      <c r="D41" s="197"/>
      <c r="E41" s="197"/>
      <c r="F41" s="197"/>
      <c r="G41" s="197"/>
      <c r="J41" s="217"/>
      <c r="K41" s="446"/>
      <c r="L41" s="446"/>
      <c r="M41" s="446"/>
      <c r="N41" s="446"/>
      <c r="O41" s="446"/>
      <c r="P41" s="446"/>
      <c r="Q41" s="446"/>
      <c r="R41" s="446"/>
    </row>
    <row r="42" spans="1:18" x14ac:dyDescent="0.2">
      <c r="A42" s="197"/>
      <c r="B42" s="197"/>
      <c r="C42" s="197"/>
      <c r="D42" s="197"/>
      <c r="E42" s="197"/>
      <c r="F42" s="197"/>
      <c r="G42" s="197"/>
      <c r="J42" s="217"/>
      <c r="K42" s="446"/>
      <c r="L42" s="446"/>
      <c r="M42" s="446"/>
      <c r="N42" s="446"/>
      <c r="O42" s="446"/>
      <c r="P42" s="446"/>
      <c r="Q42" s="446"/>
      <c r="R42" s="446"/>
    </row>
    <row r="43" spans="1:18" x14ac:dyDescent="0.2">
      <c r="A43" s="197"/>
      <c r="B43" s="197"/>
      <c r="C43" s="197"/>
      <c r="D43" s="197"/>
      <c r="E43" s="197"/>
      <c r="F43" s="197"/>
      <c r="G43" s="197"/>
      <c r="J43" s="217"/>
      <c r="K43" s="446"/>
      <c r="L43" s="446"/>
      <c r="M43" s="446"/>
      <c r="N43" s="446"/>
      <c r="O43" s="446"/>
      <c r="P43" s="446"/>
      <c r="Q43" s="446"/>
      <c r="R43" s="446"/>
    </row>
    <row r="44" spans="1:18" x14ac:dyDescent="0.2">
      <c r="A44" s="197"/>
      <c r="B44" s="197"/>
      <c r="C44" s="197"/>
      <c r="D44" s="197"/>
      <c r="E44" s="197"/>
      <c r="F44" s="197"/>
      <c r="G44" s="197"/>
      <c r="J44" s="217"/>
      <c r="K44" s="446"/>
      <c r="L44" s="446"/>
      <c r="M44" s="446"/>
      <c r="N44" s="446"/>
      <c r="O44" s="446"/>
      <c r="P44" s="446"/>
      <c r="Q44" s="446"/>
      <c r="R44" s="446"/>
    </row>
    <row r="45" spans="1:18" x14ac:dyDescent="0.2">
      <c r="A45" s="197"/>
      <c r="B45" s="197"/>
      <c r="C45" s="197"/>
      <c r="D45" s="197"/>
      <c r="E45" s="197"/>
      <c r="F45" s="197"/>
      <c r="G45" s="197"/>
      <c r="J45" s="217"/>
      <c r="K45" s="446"/>
      <c r="L45" s="446"/>
      <c r="M45" s="446"/>
      <c r="N45" s="446"/>
      <c r="O45" s="446"/>
      <c r="P45" s="446"/>
      <c r="Q45" s="446"/>
      <c r="R45" s="446"/>
    </row>
    <row r="46" spans="1:18" x14ac:dyDescent="0.2">
      <c r="A46" s="197"/>
      <c r="B46" s="197"/>
      <c r="C46" s="197"/>
      <c r="D46" s="197"/>
      <c r="E46" s="197"/>
      <c r="F46" s="197"/>
      <c r="G46" s="197"/>
      <c r="J46" s="217"/>
      <c r="K46" s="446"/>
      <c r="L46" s="446"/>
      <c r="M46" s="446"/>
      <c r="N46" s="446"/>
      <c r="O46" s="446"/>
      <c r="P46" s="446"/>
      <c r="Q46" s="446"/>
      <c r="R46" s="446"/>
    </row>
    <row r="47" spans="1:18" x14ac:dyDescent="0.2">
      <c r="A47" s="197"/>
      <c r="B47" s="197"/>
      <c r="C47" s="197"/>
      <c r="D47" s="197"/>
      <c r="E47" s="197"/>
      <c r="F47" s="197"/>
      <c r="G47" s="197"/>
      <c r="J47" s="217"/>
      <c r="K47" s="446"/>
      <c r="L47" s="446"/>
      <c r="M47" s="446"/>
      <c r="N47" s="446"/>
      <c r="O47" s="446"/>
      <c r="P47" s="446"/>
      <c r="Q47" s="446"/>
      <c r="R47" s="446"/>
    </row>
    <row r="48" spans="1:18" x14ac:dyDescent="0.2">
      <c r="A48" s="197"/>
      <c r="B48" s="197"/>
      <c r="C48" s="197"/>
      <c r="D48" s="197"/>
      <c r="E48" s="197"/>
      <c r="F48" s="197"/>
      <c r="G48" s="197"/>
      <c r="J48" s="217"/>
      <c r="K48" s="446"/>
      <c r="L48" s="446"/>
      <c r="M48" s="446"/>
      <c r="N48" s="446"/>
      <c r="O48" s="446"/>
      <c r="P48" s="446"/>
      <c r="Q48" s="446"/>
      <c r="R48" s="446"/>
    </row>
    <row r="49" spans="1:18" x14ac:dyDescent="0.2">
      <c r="A49" s="197"/>
      <c r="B49" s="197"/>
      <c r="C49" s="197"/>
      <c r="D49" s="197"/>
      <c r="E49" s="197"/>
      <c r="F49" s="197"/>
      <c r="G49" s="197"/>
      <c r="J49" s="217"/>
      <c r="K49" s="446"/>
      <c r="L49" s="446"/>
      <c r="M49" s="446"/>
      <c r="N49" s="446"/>
      <c r="O49" s="446"/>
      <c r="P49" s="446"/>
      <c r="Q49" s="446"/>
      <c r="R49" s="446"/>
    </row>
    <row r="50" spans="1:18" x14ac:dyDescent="0.2">
      <c r="A50" s="197"/>
      <c r="B50" s="197"/>
      <c r="C50" s="197"/>
      <c r="D50" s="197"/>
      <c r="E50" s="197"/>
      <c r="F50" s="197"/>
      <c r="G50" s="197"/>
      <c r="J50" s="217"/>
      <c r="K50" s="446"/>
      <c r="L50" s="446"/>
      <c r="M50" s="446"/>
      <c r="N50" s="446"/>
      <c r="O50" s="446"/>
      <c r="P50" s="446"/>
      <c r="Q50" s="446"/>
      <c r="R50" s="446"/>
    </row>
    <row r="51" spans="1:18" x14ac:dyDescent="0.2">
      <c r="J51" s="217"/>
      <c r="K51" s="446"/>
      <c r="L51" s="446"/>
      <c r="M51" s="446"/>
      <c r="N51" s="446"/>
      <c r="O51" s="446"/>
      <c r="P51" s="446"/>
      <c r="Q51" s="446"/>
      <c r="R51" s="446"/>
    </row>
    <row r="52" spans="1:18" x14ac:dyDescent="0.2">
      <c r="J52" s="217"/>
      <c r="K52" s="446"/>
      <c r="L52" s="446"/>
      <c r="M52" s="446"/>
      <c r="N52" s="446"/>
      <c r="O52" s="446"/>
      <c r="P52" s="446"/>
      <c r="Q52" s="446"/>
      <c r="R52" s="446"/>
    </row>
    <row r="53" spans="1:18" x14ac:dyDescent="0.2">
      <c r="J53" s="217"/>
      <c r="K53" s="446"/>
      <c r="L53" s="446"/>
      <c r="M53" s="446"/>
      <c r="N53" s="446"/>
      <c r="O53" s="446"/>
      <c r="P53" s="446"/>
      <c r="Q53" s="446"/>
      <c r="R53" s="446"/>
    </row>
    <row r="54" spans="1:18" x14ac:dyDescent="0.2">
      <c r="J54" s="217"/>
      <c r="K54" s="446"/>
      <c r="L54" s="446"/>
      <c r="M54" s="446"/>
      <c r="N54" s="446"/>
      <c r="O54" s="446"/>
      <c r="P54" s="446"/>
      <c r="Q54" s="446"/>
      <c r="R54" s="446"/>
    </row>
    <row r="55" spans="1:18" x14ac:dyDescent="0.2">
      <c r="J55" s="217"/>
      <c r="K55" s="446"/>
      <c r="L55" s="446"/>
      <c r="M55" s="446"/>
      <c r="N55" s="446"/>
      <c r="O55" s="446"/>
      <c r="P55" s="446"/>
      <c r="Q55" s="446"/>
      <c r="R55" s="446"/>
    </row>
    <row r="56" spans="1:18" x14ac:dyDescent="0.2">
      <c r="I56" s="446"/>
      <c r="J56" s="217"/>
      <c r="K56" s="446"/>
      <c r="L56" s="446"/>
      <c r="M56" s="446"/>
      <c r="N56" s="446"/>
      <c r="O56" s="446"/>
      <c r="P56" s="446"/>
      <c r="Q56" s="446"/>
      <c r="R56" s="446"/>
    </row>
    <row r="57" spans="1:18" x14ac:dyDescent="0.2">
      <c r="I57" s="446"/>
      <c r="J57" s="217"/>
      <c r="K57" s="446"/>
      <c r="L57" s="446"/>
      <c r="M57" s="446"/>
      <c r="N57" s="446"/>
      <c r="O57" s="446"/>
      <c r="P57" s="446"/>
      <c r="Q57" s="446"/>
      <c r="R57" s="446"/>
    </row>
    <row r="58" spans="1:18" x14ac:dyDescent="0.2">
      <c r="I58" s="446"/>
      <c r="J58" s="217"/>
      <c r="K58" s="446"/>
      <c r="L58" s="446"/>
      <c r="M58" s="446"/>
      <c r="N58" s="446"/>
      <c r="O58" s="446"/>
      <c r="P58" s="446"/>
      <c r="Q58" s="446"/>
      <c r="R58" s="446"/>
    </row>
    <row r="59" spans="1:18" x14ac:dyDescent="0.2">
      <c r="I59" s="446"/>
      <c r="J59" s="217"/>
      <c r="K59" s="446"/>
      <c r="L59" s="446"/>
      <c r="M59" s="446"/>
      <c r="N59" s="446"/>
      <c r="O59" s="446"/>
      <c r="P59" s="446"/>
      <c r="Q59" s="446"/>
      <c r="R59" s="446"/>
    </row>
    <row r="60" spans="1:18" x14ac:dyDescent="0.2">
      <c r="I60" s="446"/>
      <c r="J60" s="217"/>
      <c r="K60" s="446"/>
      <c r="L60" s="446"/>
      <c r="M60" s="446"/>
      <c r="N60" s="446"/>
      <c r="O60" s="446"/>
      <c r="P60" s="446"/>
      <c r="Q60" s="446"/>
      <c r="R60" s="446"/>
    </row>
    <row r="61" spans="1:18" x14ac:dyDescent="0.2">
      <c r="I61" s="446"/>
      <c r="J61" s="217"/>
      <c r="K61" s="446"/>
      <c r="L61" s="446"/>
      <c r="M61" s="446"/>
      <c r="N61" s="446"/>
      <c r="O61" s="446"/>
      <c r="P61" s="446"/>
      <c r="Q61" s="446"/>
      <c r="R61" s="446"/>
    </row>
    <row r="62" spans="1:18" x14ac:dyDescent="0.2">
      <c r="I62" s="446"/>
      <c r="J62" s="217"/>
      <c r="K62" s="446"/>
      <c r="L62" s="446"/>
      <c r="M62" s="446"/>
      <c r="N62" s="446"/>
      <c r="O62" s="446"/>
      <c r="P62" s="446"/>
      <c r="Q62" s="446"/>
      <c r="R62" s="446"/>
    </row>
    <row r="63" spans="1:18" x14ac:dyDescent="0.2">
      <c r="I63" s="446"/>
      <c r="J63" s="217"/>
      <c r="K63" s="446"/>
      <c r="L63" s="446"/>
      <c r="M63" s="446"/>
      <c r="N63" s="446"/>
      <c r="O63" s="446"/>
      <c r="P63" s="446"/>
      <c r="Q63" s="446"/>
      <c r="R63" s="446"/>
    </row>
    <row r="64" spans="1:18" x14ac:dyDescent="0.2">
      <c r="I64" s="446"/>
      <c r="J64" s="217"/>
      <c r="K64" s="446"/>
      <c r="L64" s="446"/>
      <c r="M64" s="446"/>
      <c r="N64" s="446"/>
      <c r="O64" s="446"/>
      <c r="P64" s="446"/>
      <c r="Q64" s="446"/>
      <c r="R64" s="446"/>
    </row>
    <row r="65" spans="9:18" x14ac:dyDescent="0.2">
      <c r="I65" s="446"/>
      <c r="J65" s="217"/>
      <c r="K65" s="446"/>
      <c r="L65" s="446"/>
      <c r="M65" s="446"/>
      <c r="N65" s="446"/>
      <c r="O65" s="446"/>
      <c r="P65" s="446"/>
      <c r="Q65" s="446"/>
      <c r="R65" s="446"/>
    </row>
    <row r="66" spans="9:18" x14ac:dyDescent="0.2">
      <c r="I66" s="446"/>
      <c r="J66" s="217"/>
      <c r="K66" s="446"/>
      <c r="L66" s="446"/>
      <c r="M66" s="446"/>
      <c r="N66" s="446"/>
      <c r="O66" s="446"/>
      <c r="P66" s="446"/>
      <c r="Q66" s="446"/>
      <c r="R66" s="446"/>
    </row>
    <row r="67" spans="9:18" x14ac:dyDescent="0.2">
      <c r="I67" s="446"/>
      <c r="J67" s="217"/>
      <c r="K67" s="446"/>
      <c r="L67" s="446"/>
      <c r="M67" s="446"/>
      <c r="N67" s="446"/>
      <c r="O67" s="446"/>
      <c r="P67" s="446"/>
      <c r="Q67" s="446"/>
      <c r="R67" s="446"/>
    </row>
    <row r="68" spans="9:18" x14ac:dyDescent="0.2">
      <c r="I68" s="446"/>
      <c r="J68" s="217"/>
      <c r="K68" s="446"/>
      <c r="L68" s="446"/>
      <c r="M68" s="446"/>
      <c r="N68" s="446"/>
      <c r="O68" s="446"/>
      <c r="P68" s="446"/>
      <c r="Q68" s="446"/>
      <c r="R68" s="446"/>
    </row>
    <row r="69" spans="9:18" x14ac:dyDescent="0.2">
      <c r="I69" s="446"/>
      <c r="J69" s="217"/>
      <c r="K69" s="446"/>
      <c r="L69" s="446"/>
      <c r="M69" s="446"/>
      <c r="N69" s="446"/>
      <c r="O69" s="446"/>
      <c r="P69" s="446"/>
      <c r="Q69" s="446"/>
      <c r="R69" s="446"/>
    </row>
    <row r="70" spans="9:18" x14ac:dyDescent="0.2">
      <c r="I70" s="446"/>
      <c r="J70" s="217"/>
      <c r="K70" s="446"/>
      <c r="L70" s="446"/>
      <c r="M70" s="446"/>
      <c r="N70" s="446"/>
      <c r="O70" s="446"/>
      <c r="P70" s="446"/>
      <c r="Q70" s="446"/>
      <c r="R70" s="446"/>
    </row>
    <row r="71" spans="9:18" x14ac:dyDescent="0.2">
      <c r="I71" s="446"/>
      <c r="J71" s="217"/>
      <c r="K71" s="446"/>
      <c r="L71" s="446"/>
      <c r="M71" s="446"/>
      <c r="N71" s="446"/>
      <c r="O71" s="446"/>
      <c r="P71" s="446"/>
      <c r="Q71" s="446"/>
      <c r="R71" s="446"/>
    </row>
    <row r="72" spans="9:18" x14ac:dyDescent="0.2">
      <c r="I72" s="446"/>
      <c r="J72" s="217"/>
      <c r="K72" s="446"/>
      <c r="L72" s="446"/>
      <c r="M72" s="446"/>
      <c r="N72" s="446"/>
      <c r="O72" s="446"/>
      <c r="P72" s="446"/>
      <c r="Q72" s="446"/>
      <c r="R72" s="446"/>
    </row>
    <row r="73" spans="9:18" x14ac:dyDescent="0.2">
      <c r="I73" s="446"/>
      <c r="J73" s="217"/>
      <c r="K73" s="446"/>
      <c r="L73" s="446"/>
      <c r="M73" s="446"/>
      <c r="N73" s="446"/>
      <c r="O73" s="446"/>
      <c r="P73" s="446"/>
      <c r="Q73" s="446"/>
      <c r="R73" s="446"/>
    </row>
    <row r="74" spans="9:18" x14ac:dyDescent="0.2">
      <c r="I74" s="446"/>
      <c r="J74" s="217"/>
      <c r="K74" s="446"/>
      <c r="L74" s="446"/>
      <c r="M74" s="446"/>
      <c r="N74" s="446"/>
      <c r="O74" s="446"/>
      <c r="P74" s="446"/>
      <c r="Q74" s="446"/>
      <c r="R74" s="446"/>
    </row>
    <row r="75" spans="9:18" x14ac:dyDescent="0.2">
      <c r="I75" s="446"/>
      <c r="J75" s="217"/>
      <c r="K75" s="446"/>
      <c r="L75" s="446"/>
      <c r="M75" s="446"/>
      <c r="N75" s="446"/>
      <c r="O75" s="446"/>
      <c r="P75" s="446"/>
      <c r="Q75" s="446"/>
      <c r="R75" s="446"/>
    </row>
    <row r="76" spans="9:18" x14ac:dyDescent="0.2">
      <c r="I76" s="446"/>
      <c r="J76" s="217"/>
      <c r="K76" s="446"/>
      <c r="L76" s="446"/>
      <c r="M76" s="446"/>
      <c r="N76" s="446"/>
      <c r="O76" s="446"/>
      <c r="P76" s="446"/>
      <c r="Q76" s="446"/>
      <c r="R76" s="446"/>
    </row>
    <row r="77" spans="9:18" x14ac:dyDescent="0.2">
      <c r="I77" s="446"/>
      <c r="J77" s="217"/>
      <c r="K77" s="446"/>
      <c r="L77" s="446"/>
      <c r="M77" s="446"/>
      <c r="N77" s="446"/>
      <c r="O77" s="446"/>
      <c r="P77" s="446"/>
      <c r="Q77" s="446"/>
      <c r="R77" s="446"/>
    </row>
    <row r="78" spans="9:18" x14ac:dyDescent="0.2">
      <c r="I78" s="446"/>
      <c r="J78" s="217"/>
      <c r="K78" s="446"/>
      <c r="L78" s="446"/>
      <c r="M78" s="446"/>
      <c r="N78" s="446"/>
      <c r="O78" s="446"/>
      <c r="P78" s="446"/>
      <c r="Q78" s="446"/>
      <c r="R78" s="446"/>
    </row>
    <row r="79" spans="9:18" x14ac:dyDescent="0.2">
      <c r="I79" s="446"/>
      <c r="J79" s="217"/>
      <c r="K79" s="446"/>
      <c r="L79" s="446"/>
      <c r="M79" s="446"/>
      <c r="N79" s="446"/>
      <c r="O79" s="446"/>
      <c r="P79" s="446"/>
      <c r="Q79" s="446"/>
      <c r="R79" s="446"/>
    </row>
    <row r="80" spans="9:18" x14ac:dyDescent="0.2">
      <c r="I80" s="446"/>
      <c r="J80" s="217"/>
      <c r="K80" s="446"/>
      <c r="L80" s="446"/>
      <c r="M80" s="446"/>
      <c r="N80" s="446"/>
      <c r="O80" s="446"/>
      <c r="P80" s="446"/>
      <c r="Q80" s="446"/>
      <c r="R80" s="446"/>
    </row>
    <row r="81" spans="9:18" x14ac:dyDescent="0.2">
      <c r="I81" s="446"/>
      <c r="J81" s="217"/>
      <c r="K81" s="446"/>
      <c r="L81" s="446"/>
      <c r="M81" s="446"/>
      <c r="N81" s="446"/>
      <c r="O81" s="446"/>
      <c r="P81" s="446"/>
      <c r="Q81" s="446"/>
      <c r="R81" s="446"/>
    </row>
    <row r="82" spans="9:18" x14ac:dyDescent="0.2">
      <c r="I82" s="446"/>
      <c r="J82" s="217"/>
      <c r="K82" s="446"/>
      <c r="L82" s="446"/>
      <c r="M82" s="446"/>
      <c r="N82" s="446"/>
      <c r="O82" s="446"/>
      <c r="P82" s="446"/>
      <c r="Q82" s="446"/>
      <c r="R82" s="446"/>
    </row>
    <row r="83" spans="9:18" x14ac:dyDescent="0.2">
      <c r="I83" s="446"/>
      <c r="J83" s="217"/>
      <c r="K83" s="446"/>
      <c r="L83" s="446"/>
      <c r="M83" s="446"/>
      <c r="N83" s="446"/>
      <c r="O83" s="446"/>
      <c r="P83" s="446"/>
      <c r="Q83" s="446"/>
      <c r="R83" s="446"/>
    </row>
    <row r="84" spans="9:18" x14ac:dyDescent="0.2">
      <c r="I84" s="446"/>
      <c r="J84" s="217"/>
      <c r="K84" s="446"/>
      <c r="L84" s="446"/>
      <c r="M84" s="446"/>
      <c r="N84" s="446"/>
      <c r="O84" s="446"/>
      <c r="P84" s="446"/>
      <c r="Q84" s="446"/>
      <c r="R84" s="446"/>
    </row>
    <row r="85" spans="9:18" x14ac:dyDescent="0.2">
      <c r="I85" s="446"/>
      <c r="J85" s="217"/>
      <c r="K85" s="446"/>
      <c r="L85" s="446"/>
      <c r="M85" s="446"/>
      <c r="N85" s="446"/>
      <c r="O85" s="446"/>
      <c r="P85" s="446"/>
      <c r="Q85" s="446"/>
      <c r="R85" s="446"/>
    </row>
    <row r="86" spans="9:18" x14ac:dyDescent="0.2">
      <c r="I86" s="446"/>
      <c r="J86" s="217"/>
      <c r="K86" s="446"/>
      <c r="L86" s="446"/>
      <c r="M86" s="446"/>
      <c r="N86" s="446"/>
      <c r="O86" s="446"/>
      <c r="P86" s="446"/>
      <c r="Q86" s="446"/>
      <c r="R86" s="446"/>
    </row>
    <row r="87" spans="9:18" x14ac:dyDescent="0.2">
      <c r="I87" s="446"/>
      <c r="J87" s="217"/>
      <c r="K87" s="446"/>
      <c r="L87" s="446"/>
      <c r="M87" s="446"/>
      <c r="N87" s="446"/>
      <c r="O87" s="446"/>
      <c r="P87" s="446"/>
      <c r="Q87" s="446"/>
      <c r="R87" s="446"/>
    </row>
    <row r="88" spans="9:18" x14ac:dyDescent="0.2">
      <c r="I88" s="446"/>
      <c r="J88" s="217"/>
      <c r="K88" s="446"/>
      <c r="L88" s="446"/>
      <c r="M88" s="446"/>
      <c r="N88" s="446"/>
      <c r="O88" s="446"/>
      <c r="P88" s="446"/>
      <c r="Q88" s="446"/>
      <c r="R88" s="446"/>
    </row>
    <row r="89" spans="9:18" x14ac:dyDescent="0.2">
      <c r="I89" s="446"/>
      <c r="J89" s="217"/>
      <c r="K89" s="446"/>
      <c r="L89" s="446"/>
      <c r="M89" s="446"/>
      <c r="N89" s="446"/>
      <c r="O89" s="446"/>
      <c r="P89" s="446"/>
      <c r="Q89" s="446"/>
      <c r="R89" s="446"/>
    </row>
    <row r="90" spans="9:18" x14ac:dyDescent="0.2">
      <c r="I90" s="446"/>
      <c r="J90" s="217"/>
      <c r="K90" s="446"/>
      <c r="L90" s="446"/>
      <c r="M90" s="446"/>
      <c r="N90" s="446"/>
      <c r="O90" s="446"/>
      <c r="P90" s="446"/>
      <c r="Q90" s="446"/>
      <c r="R90" s="446"/>
    </row>
    <row r="91" spans="9:18" x14ac:dyDescent="0.2">
      <c r="I91" s="446"/>
      <c r="J91" s="217"/>
      <c r="K91" s="446"/>
      <c r="L91" s="446"/>
      <c r="M91" s="446"/>
      <c r="N91" s="446"/>
      <c r="O91" s="446"/>
      <c r="P91" s="446"/>
      <c r="Q91" s="446"/>
      <c r="R91" s="446"/>
    </row>
    <row r="92" spans="9:18" x14ac:dyDescent="0.2">
      <c r="I92" s="446"/>
      <c r="J92" s="217"/>
      <c r="K92" s="446"/>
      <c r="L92" s="446"/>
      <c r="M92" s="446"/>
      <c r="N92" s="446"/>
      <c r="O92" s="446"/>
      <c r="P92" s="446"/>
      <c r="Q92" s="446"/>
      <c r="R92" s="446"/>
    </row>
    <row r="93" spans="9:18" x14ac:dyDescent="0.2">
      <c r="I93" s="446"/>
      <c r="J93" s="217"/>
      <c r="K93" s="446"/>
      <c r="L93" s="446"/>
      <c r="M93" s="446"/>
      <c r="N93" s="446"/>
      <c r="O93" s="446"/>
      <c r="P93" s="446"/>
      <c r="Q93" s="446"/>
      <c r="R93" s="446"/>
    </row>
    <row r="94" spans="9:18" x14ac:dyDescent="0.2">
      <c r="I94" s="446"/>
      <c r="J94" s="217"/>
      <c r="K94" s="446"/>
      <c r="L94" s="446"/>
      <c r="M94" s="446"/>
      <c r="N94" s="446"/>
      <c r="O94" s="446"/>
      <c r="P94" s="446"/>
      <c r="Q94" s="446"/>
      <c r="R94" s="446"/>
    </row>
    <row r="95" spans="9:18" x14ac:dyDescent="0.2">
      <c r="I95" s="446"/>
      <c r="J95" s="217"/>
      <c r="K95" s="446"/>
      <c r="L95" s="446"/>
      <c r="M95" s="446"/>
      <c r="N95" s="446"/>
      <c r="O95" s="446"/>
      <c r="P95" s="446"/>
      <c r="Q95" s="446"/>
      <c r="R95" s="446"/>
    </row>
    <row r="96" spans="9:18" x14ac:dyDescent="0.2">
      <c r="I96" s="446"/>
      <c r="J96" s="217"/>
      <c r="K96" s="446"/>
      <c r="L96" s="446"/>
      <c r="M96" s="446"/>
      <c r="N96" s="446"/>
      <c r="O96" s="446"/>
      <c r="P96" s="446"/>
      <c r="Q96" s="446"/>
      <c r="R96" s="446"/>
    </row>
    <row r="97" spans="9:18" x14ac:dyDescent="0.2">
      <c r="I97" s="446"/>
      <c r="J97" s="217"/>
      <c r="K97" s="446"/>
      <c r="L97" s="446"/>
      <c r="M97" s="446"/>
      <c r="N97" s="446"/>
      <c r="O97" s="446"/>
      <c r="P97" s="446"/>
      <c r="Q97" s="446"/>
      <c r="R97" s="446"/>
    </row>
    <row r="98" spans="9:18" x14ac:dyDescent="0.2">
      <c r="I98" s="446"/>
      <c r="J98" s="217"/>
      <c r="K98" s="446"/>
      <c r="L98" s="446"/>
      <c r="M98" s="446"/>
      <c r="N98" s="446"/>
      <c r="O98" s="446"/>
      <c r="P98" s="446"/>
      <c r="Q98" s="446"/>
      <c r="R98" s="446"/>
    </row>
    <row r="99" spans="9:18" x14ac:dyDescent="0.2">
      <c r="I99" s="446"/>
      <c r="J99" s="217"/>
      <c r="K99" s="446"/>
      <c r="L99" s="446"/>
      <c r="M99" s="446"/>
      <c r="N99" s="446"/>
      <c r="O99" s="446"/>
      <c r="P99" s="446"/>
      <c r="Q99" s="446"/>
      <c r="R99" s="446"/>
    </row>
    <row r="100" spans="9:18" x14ac:dyDescent="0.2">
      <c r="I100" s="446"/>
      <c r="J100" s="217"/>
      <c r="K100" s="446"/>
      <c r="L100" s="446"/>
      <c r="M100" s="446"/>
      <c r="N100" s="446"/>
      <c r="O100" s="446"/>
      <c r="P100" s="446"/>
      <c r="Q100" s="446"/>
      <c r="R100" s="446"/>
    </row>
    <row r="101" spans="9:18" x14ac:dyDescent="0.2">
      <c r="I101" s="446"/>
      <c r="J101" s="217"/>
      <c r="K101" s="446"/>
      <c r="L101" s="446"/>
      <c r="M101" s="446"/>
      <c r="N101" s="446"/>
      <c r="O101" s="446"/>
      <c r="P101" s="446"/>
      <c r="Q101" s="446"/>
      <c r="R101" s="446"/>
    </row>
    <row r="102" spans="9:18" x14ac:dyDescent="0.2">
      <c r="I102" s="446"/>
      <c r="J102" s="217"/>
      <c r="K102" s="446"/>
      <c r="L102" s="446"/>
      <c r="M102" s="446"/>
      <c r="N102" s="446"/>
      <c r="O102" s="446"/>
      <c r="P102" s="446"/>
      <c r="Q102" s="446"/>
      <c r="R102" s="446"/>
    </row>
  </sheetData>
  <mergeCells count="16">
    <mergeCell ref="M9:Q9"/>
    <mergeCell ref="R9:R10"/>
    <mergeCell ref="S9:S10"/>
    <mergeCell ref="A14:G14"/>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5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U108"/>
  <sheetViews>
    <sheetView topLeftCell="A13" zoomScale="80" zoomScaleNormal="80" zoomScaleSheetLayoutView="100" workbookViewId="0">
      <selection activeCell="K20" sqref="K20"/>
    </sheetView>
  </sheetViews>
  <sheetFormatPr defaultColWidth="9.140625" defaultRowHeight="12.75" outlineLevelCol="1" x14ac:dyDescent="0.2"/>
  <cols>
    <col min="1" max="1" width="5.42578125" style="594" customWidth="1"/>
    <col min="2" max="2" width="5.7109375" style="594" bestFit="1" customWidth="1"/>
    <col min="3" max="3" width="16" style="594" hidden="1" customWidth="1" outlineLevel="1"/>
    <col min="4" max="4" width="7.7109375" style="594" hidden="1" customWidth="1" outlineLevel="1"/>
    <col min="5" max="5" width="5.5703125" style="594" hidden="1" customWidth="1" outlineLevel="1"/>
    <col min="6" max="6" width="41.42578125" style="594" customWidth="1" collapsed="1"/>
    <col min="7" max="7" width="48.5703125" style="594" customWidth="1"/>
    <col min="8" max="8" width="7.140625" style="594"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hidden="1" customWidth="1"/>
    <col min="17" max="17" width="13.140625" style="198" customWidth="1"/>
    <col min="18" max="18" width="14.85546875" style="198" customWidth="1"/>
    <col min="19" max="19" width="14.42578125" style="198" customWidth="1"/>
    <col min="20" max="16384" width="9.140625" style="594"/>
  </cols>
  <sheetData>
    <row r="1" spans="1:21" ht="18" x14ac:dyDescent="0.25">
      <c r="A1" s="160" t="s">
        <v>520</v>
      </c>
      <c r="B1" s="175"/>
      <c r="C1" s="175"/>
      <c r="D1" s="175"/>
      <c r="E1" s="175"/>
      <c r="F1" s="176"/>
      <c r="G1" s="179"/>
      <c r="H1" s="160" t="s">
        <v>348</v>
      </c>
      <c r="I1" s="160"/>
      <c r="J1" s="160"/>
      <c r="K1" s="160"/>
      <c r="L1" s="175"/>
      <c r="M1" s="176"/>
      <c r="N1" s="199"/>
      <c r="O1" s="199"/>
      <c r="P1" s="199"/>
      <c r="Q1" s="199"/>
      <c r="R1" s="199"/>
      <c r="S1" s="199"/>
      <c r="T1" s="175"/>
      <c r="U1" s="192"/>
    </row>
    <row r="2" spans="1:21" ht="14.25" x14ac:dyDescent="0.2">
      <c r="A2" s="163" t="s">
        <v>6</v>
      </c>
      <c r="B2" s="163"/>
      <c r="C2" s="163"/>
      <c r="D2" s="163"/>
      <c r="E2" s="163"/>
      <c r="F2" s="163" t="s">
        <v>7</v>
      </c>
      <c r="G2" s="180"/>
      <c r="H2" s="163" t="s">
        <v>346</v>
      </c>
      <c r="I2" s="163"/>
      <c r="J2" s="163"/>
      <c r="K2" s="163"/>
      <c r="L2" s="163"/>
      <c r="M2" s="163"/>
      <c r="N2" s="200"/>
      <c r="O2" s="200"/>
      <c r="P2" s="200"/>
      <c r="Q2" s="200"/>
      <c r="R2" s="200"/>
      <c r="S2" s="200"/>
      <c r="T2" s="163"/>
      <c r="U2" s="192"/>
    </row>
    <row r="3" spans="1:21" ht="12" customHeight="1" x14ac:dyDescent="0.2">
      <c r="A3" s="163"/>
      <c r="B3" s="163"/>
      <c r="C3" s="163"/>
      <c r="D3" s="163"/>
      <c r="E3" s="163"/>
      <c r="F3" s="163" t="s">
        <v>9</v>
      </c>
      <c r="G3" s="180"/>
      <c r="H3" s="163"/>
      <c r="I3" s="163" t="s">
        <v>347</v>
      </c>
      <c r="J3" s="163"/>
      <c r="K3" s="163"/>
      <c r="L3" s="163"/>
      <c r="M3" s="163"/>
      <c r="N3" s="200"/>
      <c r="O3" s="200"/>
      <c r="P3" s="200"/>
      <c r="Q3" s="200"/>
      <c r="R3" s="200"/>
      <c r="S3" s="200"/>
      <c r="T3" s="163"/>
      <c r="U3" s="192"/>
    </row>
    <row r="4" spans="1:21" ht="17.25" customHeight="1" thickBot="1" x14ac:dyDescent="0.25">
      <c r="A4" s="163"/>
      <c r="B4" s="163"/>
      <c r="C4" s="163"/>
      <c r="D4" s="163"/>
      <c r="E4" s="163"/>
      <c r="F4" s="163"/>
      <c r="G4" s="180"/>
      <c r="H4" s="163"/>
      <c r="K4" s="200"/>
      <c r="L4" s="200"/>
      <c r="N4" s="200"/>
      <c r="O4" s="200"/>
      <c r="P4" s="200"/>
      <c r="Q4" s="200"/>
      <c r="R4" s="200"/>
      <c r="S4" s="200" t="s">
        <v>28</v>
      </c>
      <c r="T4" s="163"/>
      <c r="U4" s="192"/>
    </row>
    <row r="5" spans="1:21" ht="24" customHeight="1" thickBot="1" x14ac:dyDescent="0.25">
      <c r="A5" s="1500" t="s">
        <v>299</v>
      </c>
      <c r="B5" s="1501"/>
      <c r="C5" s="1501"/>
      <c r="D5" s="1501"/>
      <c r="E5" s="1501"/>
      <c r="F5" s="1501"/>
      <c r="G5" s="1501"/>
      <c r="H5" s="298"/>
      <c r="I5" s="27"/>
      <c r="J5" s="51"/>
      <c r="K5" s="51"/>
      <c r="L5" s="51"/>
      <c r="M5" s="51"/>
      <c r="N5" s="51"/>
      <c r="O5" s="51"/>
      <c r="P5" s="51"/>
      <c r="Q5" s="51"/>
      <c r="R5" s="51"/>
      <c r="S5" s="52"/>
    </row>
    <row r="6" spans="1:21" ht="24" hidden="1" customHeight="1" thickBot="1" x14ac:dyDescent="0.25">
      <c r="A6" s="325" t="s">
        <v>37</v>
      </c>
      <c r="B6" s="193"/>
      <c r="C6" s="193"/>
      <c r="D6" s="193"/>
      <c r="E6" s="193"/>
      <c r="F6" s="193"/>
      <c r="G6" s="193"/>
      <c r="H6" s="193"/>
      <c r="I6" s="201"/>
      <c r="J6" s="202"/>
      <c r="K6" s="202"/>
      <c r="L6" s="202"/>
      <c r="M6" s="202"/>
      <c r="N6" s="202"/>
      <c r="O6" s="202"/>
      <c r="P6" s="202"/>
      <c r="Q6" s="202"/>
      <c r="R6" s="202"/>
      <c r="S6" s="352"/>
    </row>
    <row r="7" spans="1:21" ht="25.5" customHeight="1" thickBot="1" x14ac:dyDescent="0.25">
      <c r="A7" s="1364" t="s">
        <v>51</v>
      </c>
      <c r="B7" s="1364" t="s">
        <v>67</v>
      </c>
      <c r="C7" s="1361" t="s">
        <v>4</v>
      </c>
      <c r="D7" s="1361" t="s">
        <v>3</v>
      </c>
      <c r="E7" s="1361" t="s">
        <v>5</v>
      </c>
      <c r="F7" s="1360" t="s">
        <v>13</v>
      </c>
      <c r="G7" s="1358" t="s">
        <v>14</v>
      </c>
      <c r="H7" s="1363" t="s">
        <v>15</v>
      </c>
      <c r="I7" s="1359" t="s">
        <v>16</v>
      </c>
      <c r="J7" s="1359" t="s">
        <v>17</v>
      </c>
      <c r="K7" s="1359" t="s">
        <v>18</v>
      </c>
      <c r="L7" s="1372" t="s">
        <v>146</v>
      </c>
      <c r="M7" s="1490" t="s">
        <v>144</v>
      </c>
      <c r="N7" s="1490"/>
      <c r="O7" s="1490"/>
      <c r="P7" s="1490"/>
      <c r="Q7" s="1490"/>
      <c r="R7" s="1490"/>
      <c r="S7" s="1372" t="s">
        <v>145</v>
      </c>
    </row>
    <row r="8" spans="1:21" ht="58.5" customHeight="1" thickBot="1" x14ac:dyDescent="0.25">
      <c r="A8" s="1364"/>
      <c r="B8" s="1364"/>
      <c r="C8" s="1485"/>
      <c r="D8" s="1485"/>
      <c r="E8" s="1485"/>
      <c r="F8" s="1360"/>
      <c r="G8" s="1358"/>
      <c r="H8" s="1496"/>
      <c r="I8" s="1483"/>
      <c r="J8" s="1483"/>
      <c r="K8" s="1483"/>
      <c r="L8" s="1375"/>
      <c r="M8" s="607" t="s">
        <v>29</v>
      </c>
      <c r="N8" s="607" t="s">
        <v>65</v>
      </c>
      <c r="O8" s="471" t="s">
        <v>99</v>
      </c>
      <c r="P8" s="471" t="s">
        <v>100</v>
      </c>
      <c r="Q8" s="137" t="s">
        <v>1</v>
      </c>
      <c r="R8" s="607" t="s">
        <v>66</v>
      </c>
      <c r="S8" s="1375"/>
    </row>
    <row r="9" spans="1:21" s="4" customFormat="1" ht="29.25" customHeight="1" thickBot="1" x14ac:dyDescent="0.25">
      <c r="A9" s="1398" t="s">
        <v>339</v>
      </c>
      <c r="B9" s="1399"/>
      <c r="C9" s="1399"/>
      <c r="D9" s="1399"/>
      <c r="E9" s="1399"/>
      <c r="F9" s="1399"/>
      <c r="G9" s="1399"/>
      <c r="H9" s="1399"/>
      <c r="I9" s="1399"/>
      <c r="J9" s="1399"/>
      <c r="K9" s="1399"/>
      <c r="L9" s="1399"/>
      <c r="M9" s="1399"/>
      <c r="N9" s="1399"/>
      <c r="O9" s="1399"/>
      <c r="P9" s="1413"/>
      <c r="Q9" s="995"/>
      <c r="R9" s="995"/>
      <c r="S9" s="996"/>
    </row>
    <row r="10" spans="1:21" ht="65.25" customHeight="1" x14ac:dyDescent="0.2">
      <c r="A10" s="89">
        <v>1</v>
      </c>
      <c r="B10" s="90" t="s">
        <v>172</v>
      </c>
      <c r="C10" s="283"/>
      <c r="D10" s="90"/>
      <c r="E10" s="90"/>
      <c r="F10" s="602" t="s">
        <v>328</v>
      </c>
      <c r="G10" s="994" t="s">
        <v>273</v>
      </c>
      <c r="H10" s="603" t="s">
        <v>128</v>
      </c>
      <c r="I10" s="90" t="s">
        <v>223</v>
      </c>
      <c r="J10" s="688">
        <v>2100</v>
      </c>
      <c r="K10" s="604" t="s">
        <v>149</v>
      </c>
      <c r="L10" s="1028">
        <v>0</v>
      </c>
      <c r="M10" s="605">
        <f t="shared" ref="M10:M11" si="0">N10+R10+O10+P10+Q10</f>
        <v>250</v>
      </c>
      <c r="N10" s="606"/>
      <c r="O10" s="542"/>
      <c r="P10" s="475"/>
      <c r="Q10" s="1030">
        <v>0</v>
      </c>
      <c r="R10" s="690">
        <v>250</v>
      </c>
      <c r="S10" s="692">
        <f t="shared" ref="S10:S12" si="1">J10-L10-M10</f>
        <v>1850</v>
      </c>
    </row>
    <row r="11" spans="1:21" ht="56.25" customHeight="1" x14ac:dyDescent="0.2">
      <c r="A11" s="31">
        <v>2</v>
      </c>
      <c r="B11" s="46" t="s">
        <v>179</v>
      </c>
      <c r="C11" s="3"/>
      <c r="D11" s="46"/>
      <c r="E11" s="46"/>
      <c r="F11" s="571" t="s">
        <v>487</v>
      </c>
      <c r="G11" s="598" t="s">
        <v>486</v>
      </c>
      <c r="H11" s="573" t="s">
        <v>148</v>
      </c>
      <c r="I11" s="46" t="s">
        <v>255</v>
      </c>
      <c r="J11" s="1126">
        <v>3900</v>
      </c>
      <c r="K11" s="1238">
        <v>2015</v>
      </c>
      <c r="L11" s="832">
        <v>0</v>
      </c>
      <c r="M11" s="564">
        <f t="shared" si="0"/>
        <v>3900</v>
      </c>
      <c r="N11" s="565"/>
      <c r="O11" s="235"/>
      <c r="P11" s="365"/>
      <c r="Q11" s="835">
        <v>0</v>
      </c>
      <c r="R11" s="1239">
        <v>3900</v>
      </c>
      <c r="S11" s="1127">
        <f t="shared" si="1"/>
        <v>0</v>
      </c>
    </row>
    <row r="12" spans="1:21" ht="87" customHeight="1" thickBot="1" x14ac:dyDescent="0.25">
      <c r="A12" s="31">
        <v>3</v>
      </c>
      <c r="B12" s="359" t="s">
        <v>190</v>
      </c>
      <c r="C12" s="419"/>
      <c r="D12" s="359"/>
      <c r="E12" s="359"/>
      <c r="F12" s="1111" t="s">
        <v>488</v>
      </c>
      <c r="G12" s="599" t="s">
        <v>274</v>
      </c>
      <c r="H12" s="575" t="s">
        <v>148</v>
      </c>
      <c r="I12" s="359" t="s">
        <v>221</v>
      </c>
      <c r="J12" s="1128">
        <v>2600</v>
      </c>
      <c r="K12" s="575">
        <v>2015</v>
      </c>
      <c r="L12" s="1029">
        <v>0</v>
      </c>
      <c r="M12" s="126">
        <f t="shared" ref="M12" si="2">N12+R12+O12+P12+Q12</f>
        <v>2600</v>
      </c>
      <c r="N12" s="586"/>
      <c r="O12" s="587"/>
      <c r="P12" s="530"/>
      <c r="Q12" s="1031">
        <v>0</v>
      </c>
      <c r="R12" s="1129">
        <v>2600</v>
      </c>
      <c r="S12" s="694">
        <f t="shared" si="1"/>
        <v>0</v>
      </c>
    </row>
    <row r="13" spans="1:21" s="540" customFormat="1" ht="34.5" customHeight="1" thickBot="1" x14ac:dyDescent="0.25">
      <c r="A13" s="1497" t="s">
        <v>340</v>
      </c>
      <c r="B13" s="1498"/>
      <c r="C13" s="1498"/>
      <c r="D13" s="1498"/>
      <c r="E13" s="1498"/>
      <c r="F13" s="1498"/>
      <c r="G13" s="1499"/>
      <c r="H13" s="992"/>
      <c r="I13" s="992"/>
      <c r="J13" s="92">
        <f>SUM(J10:J12)</f>
        <v>8600</v>
      </c>
      <c r="K13" s="92"/>
      <c r="L13" s="507">
        <f>SUM(L10:L12)</f>
        <v>0</v>
      </c>
      <c r="M13" s="993">
        <f>SUM(M10:M12)</f>
        <v>6750</v>
      </c>
      <c r="N13" s="993"/>
      <c r="O13" s="993"/>
      <c r="P13" s="993"/>
      <c r="Q13" s="509">
        <v>0</v>
      </c>
      <c r="R13" s="511">
        <f>SUM(R10:R12)</f>
        <v>6750</v>
      </c>
      <c r="S13" s="993">
        <f>SUM(S10:S12)</f>
        <v>1850</v>
      </c>
    </row>
    <row r="14" spans="1:21" s="4" customFormat="1" ht="37.5" customHeight="1" thickBot="1" x14ac:dyDescent="0.25">
      <c r="A14" s="1398" t="s">
        <v>349</v>
      </c>
      <c r="B14" s="1399"/>
      <c r="C14" s="1399"/>
      <c r="D14" s="1399"/>
      <c r="E14" s="1399"/>
      <c r="F14" s="1399"/>
      <c r="G14" s="1399"/>
      <c r="H14" s="1399"/>
      <c r="I14" s="1399"/>
      <c r="J14" s="1399"/>
      <c r="K14" s="1399"/>
      <c r="L14" s="1399"/>
      <c r="M14" s="1412"/>
      <c r="N14" s="1399"/>
      <c r="O14" s="1399"/>
      <c r="P14" s="1413"/>
      <c r="Q14" s="995"/>
      <c r="R14" s="995"/>
      <c r="S14" s="996"/>
    </row>
    <row r="15" spans="1:21" s="608" customFormat="1" ht="65.25" customHeight="1" x14ac:dyDescent="0.2">
      <c r="A15" s="45">
        <v>1</v>
      </c>
      <c r="B15" s="76" t="s">
        <v>158</v>
      </c>
      <c r="C15" s="611"/>
      <c r="D15" s="76"/>
      <c r="E15" s="76"/>
      <c r="F15" s="583" t="s">
        <v>325</v>
      </c>
      <c r="G15" s="600" t="s">
        <v>326</v>
      </c>
      <c r="H15" s="584" t="s">
        <v>148</v>
      </c>
      <c r="I15" s="76" t="s">
        <v>221</v>
      </c>
      <c r="J15" s="925">
        <v>1000</v>
      </c>
      <c r="K15" s="584">
        <v>2015</v>
      </c>
      <c r="L15" s="831">
        <v>0</v>
      </c>
      <c r="M15" s="1017">
        <f t="shared" ref="M15:M18" si="3">N15+R15+O15+P15+Q15</f>
        <v>1000</v>
      </c>
      <c r="N15" s="585"/>
      <c r="O15" s="77"/>
      <c r="P15" s="516"/>
      <c r="Q15" s="833">
        <v>0</v>
      </c>
      <c r="R15" s="680">
        <v>1000</v>
      </c>
      <c r="S15" s="834">
        <f>J15-L15-M15</f>
        <v>0</v>
      </c>
    </row>
    <row r="16" spans="1:21" s="608" customFormat="1" ht="72.75" customHeight="1" x14ac:dyDescent="0.2">
      <c r="A16" s="31">
        <v>2</v>
      </c>
      <c r="B16" s="46" t="s">
        <v>158</v>
      </c>
      <c r="C16" s="418"/>
      <c r="D16" s="46"/>
      <c r="E16" s="46"/>
      <c r="F16" s="570" t="s">
        <v>489</v>
      </c>
      <c r="G16" s="597" t="s">
        <v>327</v>
      </c>
      <c r="H16" s="572" t="s">
        <v>128</v>
      </c>
      <c r="I16" s="46" t="s">
        <v>223</v>
      </c>
      <c r="J16" s="689">
        <v>600</v>
      </c>
      <c r="K16" s="572">
        <v>2015</v>
      </c>
      <c r="L16" s="832">
        <v>0</v>
      </c>
      <c r="M16" s="1018">
        <f t="shared" si="3"/>
        <v>600</v>
      </c>
      <c r="N16" s="565"/>
      <c r="O16" s="235"/>
      <c r="P16" s="365"/>
      <c r="Q16" s="835">
        <v>0</v>
      </c>
      <c r="R16" s="683">
        <v>600</v>
      </c>
      <c r="S16" s="693">
        <f t="shared" ref="S16:S18" si="4">J16-L16-M16</f>
        <v>0</v>
      </c>
    </row>
    <row r="17" spans="1:20" s="608" customFormat="1" ht="66" customHeight="1" x14ac:dyDescent="0.2">
      <c r="A17" s="31">
        <v>3</v>
      </c>
      <c r="B17" s="46" t="s">
        <v>172</v>
      </c>
      <c r="C17" s="418"/>
      <c r="D17" s="46"/>
      <c r="E17" s="46"/>
      <c r="F17" s="570" t="s">
        <v>323</v>
      </c>
      <c r="G17" s="597" t="s">
        <v>321</v>
      </c>
      <c r="H17" s="572" t="s">
        <v>139</v>
      </c>
      <c r="I17" s="46" t="s">
        <v>223</v>
      </c>
      <c r="J17" s="689">
        <v>550</v>
      </c>
      <c r="K17" s="572">
        <v>2015</v>
      </c>
      <c r="L17" s="832">
        <v>0</v>
      </c>
      <c r="M17" s="1018">
        <f t="shared" si="3"/>
        <v>550</v>
      </c>
      <c r="N17" s="565"/>
      <c r="O17" s="235"/>
      <c r="P17" s="365"/>
      <c r="Q17" s="835">
        <v>0</v>
      </c>
      <c r="R17" s="683">
        <v>550</v>
      </c>
      <c r="S17" s="693">
        <f t="shared" si="4"/>
        <v>0</v>
      </c>
    </row>
    <row r="18" spans="1:20" s="608" customFormat="1" ht="123.75" customHeight="1" thickBot="1" x14ac:dyDescent="0.25">
      <c r="A18" s="364">
        <v>4</v>
      </c>
      <c r="B18" s="359" t="s">
        <v>190</v>
      </c>
      <c r="C18" s="418"/>
      <c r="D18" s="46"/>
      <c r="E18" s="46"/>
      <c r="F18" s="942" t="s">
        <v>324</v>
      </c>
      <c r="G18" s="598" t="s">
        <v>322</v>
      </c>
      <c r="H18" s="574" t="s">
        <v>129</v>
      </c>
      <c r="I18" s="46" t="s">
        <v>223</v>
      </c>
      <c r="J18" s="689">
        <v>3100</v>
      </c>
      <c r="K18" s="573" t="s">
        <v>149</v>
      </c>
      <c r="L18" s="832">
        <v>0</v>
      </c>
      <c r="M18" s="126">
        <f t="shared" si="3"/>
        <v>100</v>
      </c>
      <c r="N18" s="565"/>
      <c r="O18" s="235"/>
      <c r="P18" s="365"/>
      <c r="Q18" s="835">
        <v>0</v>
      </c>
      <c r="R18" s="691">
        <v>100</v>
      </c>
      <c r="S18" s="693">
        <f t="shared" si="4"/>
        <v>3000</v>
      </c>
    </row>
    <row r="19" spans="1:20" s="540" customFormat="1" ht="34.5" customHeight="1" thickBot="1" x14ac:dyDescent="0.25">
      <c r="A19" s="1497" t="s">
        <v>350</v>
      </c>
      <c r="B19" s="1498"/>
      <c r="C19" s="1498"/>
      <c r="D19" s="1498"/>
      <c r="E19" s="1498"/>
      <c r="F19" s="1498"/>
      <c r="G19" s="1499"/>
      <c r="H19" s="992"/>
      <c r="I19" s="992"/>
      <c r="J19" s="92">
        <f>SUM(J15:J18)</f>
        <v>5250</v>
      </c>
      <c r="K19" s="92"/>
      <c r="L19" s="507">
        <f>SUM(L15:L18)</f>
        <v>0</v>
      </c>
      <c r="M19" s="1016">
        <f>SUM(M15:M18)</f>
        <v>2250</v>
      </c>
      <c r="N19" s="993"/>
      <c r="O19" s="993"/>
      <c r="P19" s="993"/>
      <c r="Q19" s="509">
        <v>0</v>
      </c>
      <c r="R19" s="511">
        <f>SUM(R15:R18)</f>
        <v>2250</v>
      </c>
      <c r="S19" s="993">
        <f>SUM(S15:S18)</f>
        <v>3000</v>
      </c>
    </row>
    <row r="20" spans="1:20" s="369" customFormat="1" ht="34.5" customHeight="1" thickBot="1" x14ac:dyDescent="0.3">
      <c r="A20" s="1493" t="s">
        <v>300</v>
      </c>
      <c r="B20" s="1494"/>
      <c r="C20" s="1494"/>
      <c r="D20" s="1494"/>
      <c r="E20" s="1494"/>
      <c r="F20" s="1494"/>
      <c r="G20" s="1495"/>
      <c r="H20" s="826"/>
      <c r="I20" s="826"/>
      <c r="J20" s="827">
        <f t="shared" ref="J20:S20" si="5">J13+J19</f>
        <v>13850</v>
      </c>
      <c r="K20" s="827"/>
      <c r="L20" s="828">
        <f t="shared" si="5"/>
        <v>0</v>
      </c>
      <c r="M20" s="829">
        <f t="shared" si="5"/>
        <v>9000</v>
      </c>
      <c r="N20" s="997">
        <f t="shared" si="5"/>
        <v>0</v>
      </c>
      <c r="O20" s="827">
        <f t="shared" si="5"/>
        <v>0</v>
      </c>
      <c r="P20" s="828">
        <f t="shared" si="5"/>
        <v>0</v>
      </c>
      <c r="Q20" s="830">
        <f t="shared" si="5"/>
        <v>0</v>
      </c>
      <c r="R20" s="836">
        <f t="shared" si="5"/>
        <v>9000</v>
      </c>
      <c r="S20" s="829">
        <f t="shared" si="5"/>
        <v>4850</v>
      </c>
    </row>
    <row r="21" spans="1:20" ht="13.5" customHeight="1" x14ac:dyDescent="0.2">
      <c r="A21" s="204"/>
      <c r="B21" s="197"/>
      <c r="C21" s="197"/>
      <c r="D21" s="197"/>
      <c r="E21" s="197"/>
      <c r="F21" s="197"/>
      <c r="G21" s="205"/>
      <c r="H21" s="206"/>
      <c r="I21" s="207"/>
      <c r="J21" s="208"/>
      <c r="K21" s="209"/>
      <c r="L21" s="210"/>
      <c r="N21" s="210"/>
      <c r="O21" s="210"/>
      <c r="P21" s="210"/>
      <c r="Q21" s="210"/>
      <c r="T21" s="53"/>
    </row>
    <row r="22" spans="1:20" ht="15" x14ac:dyDescent="0.2">
      <c r="A22" s="211"/>
      <c r="B22" s="211"/>
      <c r="C22" s="211"/>
      <c r="D22" s="211"/>
      <c r="E22" s="211"/>
      <c r="F22" s="211"/>
      <c r="G22" s="212"/>
      <c r="H22" s="196"/>
      <c r="I22" s="211"/>
      <c r="J22" s="558"/>
      <c r="K22" s="558"/>
      <c r="L22" s="558"/>
      <c r="M22" s="558"/>
      <c r="N22" s="558"/>
      <c r="O22" s="558"/>
      <c r="P22" s="558"/>
      <c r="Q22" s="558"/>
      <c r="R22" s="558"/>
      <c r="S22" s="558"/>
    </row>
    <row r="23" spans="1:20" x14ac:dyDescent="0.2">
      <c r="A23" s="197"/>
      <c r="B23" s="197"/>
      <c r="C23" s="197"/>
      <c r="D23" s="197"/>
      <c r="E23" s="197"/>
      <c r="F23" s="204"/>
      <c r="G23" s="197"/>
      <c r="H23" s="194"/>
      <c r="I23" s="213"/>
      <c r="J23" s="208"/>
      <c r="K23" s="209"/>
      <c r="L23" s="209"/>
    </row>
    <row r="24" spans="1:20" x14ac:dyDescent="0.2">
      <c r="A24" s="197"/>
      <c r="B24" s="197"/>
      <c r="C24" s="197"/>
      <c r="D24" s="197"/>
      <c r="E24" s="197"/>
      <c r="F24" s="214"/>
      <c r="G24" s="197"/>
      <c r="H24" s="195"/>
      <c r="I24" s="207"/>
      <c r="J24" s="208"/>
      <c r="K24" s="209"/>
      <c r="L24" s="209"/>
    </row>
    <row r="25" spans="1:20" x14ac:dyDescent="0.2">
      <c r="A25" s="197"/>
      <c r="B25" s="197"/>
      <c r="C25" s="197"/>
      <c r="D25" s="197"/>
      <c r="E25" s="197"/>
      <c r="F25" s="214"/>
      <c r="G25" s="197"/>
      <c r="H25" s="195"/>
      <c r="I25" s="207"/>
      <c r="J25" s="208"/>
      <c r="K25" s="209"/>
      <c r="L25" s="209"/>
    </row>
    <row r="26" spans="1:20" x14ac:dyDescent="0.2">
      <c r="A26" s="197"/>
      <c r="B26" s="197"/>
      <c r="C26" s="197"/>
      <c r="D26" s="197"/>
      <c r="E26" s="197"/>
      <c r="F26" s="197"/>
      <c r="G26" s="197"/>
      <c r="H26" s="215"/>
      <c r="I26" s="216"/>
      <c r="J26" s="217"/>
    </row>
    <row r="27" spans="1:20" x14ac:dyDescent="0.2">
      <c r="A27" s="197"/>
      <c r="B27" s="197"/>
      <c r="C27" s="197"/>
      <c r="D27" s="197"/>
      <c r="E27" s="197"/>
      <c r="F27" s="197"/>
      <c r="G27" s="197"/>
      <c r="H27" s="215"/>
      <c r="I27" s="216"/>
      <c r="J27" s="217"/>
    </row>
    <row r="28" spans="1:20" x14ac:dyDescent="0.2">
      <c r="A28" s="197"/>
      <c r="B28" s="197"/>
      <c r="C28" s="197"/>
      <c r="D28" s="197"/>
      <c r="E28" s="197"/>
      <c r="F28" s="197"/>
      <c r="G28" s="197"/>
      <c r="H28" s="215"/>
      <c r="I28" s="216"/>
      <c r="J28" s="217"/>
    </row>
    <row r="29" spans="1:20" x14ac:dyDescent="0.2">
      <c r="A29" s="197"/>
      <c r="B29" s="197"/>
      <c r="C29" s="197"/>
      <c r="D29" s="197"/>
      <c r="E29" s="197"/>
      <c r="F29" s="197"/>
      <c r="G29" s="197"/>
      <c r="I29" s="216"/>
      <c r="J29" s="217"/>
    </row>
    <row r="30" spans="1:20" x14ac:dyDescent="0.2">
      <c r="A30" s="197"/>
      <c r="B30" s="197"/>
      <c r="C30" s="197"/>
      <c r="D30" s="197"/>
      <c r="E30" s="197"/>
      <c r="F30" s="197"/>
      <c r="G30" s="197"/>
      <c r="I30" s="216"/>
      <c r="J30" s="217"/>
    </row>
    <row r="31" spans="1:20" x14ac:dyDescent="0.2">
      <c r="A31" s="197"/>
      <c r="B31" s="197"/>
      <c r="C31" s="197"/>
      <c r="D31" s="197"/>
      <c r="E31" s="197"/>
      <c r="F31" s="197"/>
      <c r="G31" s="197"/>
      <c r="I31" s="216"/>
      <c r="J31" s="217"/>
    </row>
    <row r="32" spans="1:20" x14ac:dyDescent="0.2">
      <c r="A32" s="197"/>
      <c r="B32" s="197"/>
      <c r="C32" s="197"/>
      <c r="D32" s="197"/>
      <c r="E32" s="197"/>
      <c r="F32" s="197"/>
      <c r="G32" s="197"/>
      <c r="I32" s="216"/>
      <c r="J32" s="217"/>
    </row>
    <row r="33" spans="1:21" s="198" customFormat="1" x14ac:dyDescent="0.2">
      <c r="A33" s="197"/>
      <c r="B33" s="197"/>
      <c r="C33" s="197"/>
      <c r="D33" s="197"/>
      <c r="E33" s="197"/>
      <c r="F33" s="197"/>
      <c r="G33" s="197"/>
      <c r="H33" s="594"/>
      <c r="I33" s="216"/>
      <c r="J33" s="217"/>
      <c r="T33" s="594"/>
      <c r="U33" s="594"/>
    </row>
    <row r="34" spans="1:21" s="198" customFormat="1" x14ac:dyDescent="0.2">
      <c r="A34" s="197"/>
      <c r="B34" s="197"/>
      <c r="C34" s="197"/>
      <c r="D34" s="197"/>
      <c r="E34" s="197"/>
      <c r="F34" s="197"/>
      <c r="G34" s="197"/>
      <c r="H34" s="594"/>
      <c r="I34" s="216"/>
      <c r="J34" s="217"/>
      <c r="T34" s="594"/>
      <c r="U34" s="594"/>
    </row>
    <row r="35" spans="1:21" s="198" customFormat="1" x14ac:dyDescent="0.2">
      <c r="A35" s="197"/>
      <c r="B35" s="197"/>
      <c r="C35" s="197"/>
      <c r="D35" s="197"/>
      <c r="E35" s="197"/>
      <c r="F35" s="197"/>
      <c r="G35" s="197"/>
      <c r="H35" s="594"/>
      <c r="I35" s="216"/>
      <c r="J35" s="217"/>
      <c r="T35" s="594"/>
      <c r="U35" s="594"/>
    </row>
    <row r="36" spans="1:21" s="198" customFormat="1" x14ac:dyDescent="0.2">
      <c r="A36" s="197"/>
      <c r="B36" s="197"/>
      <c r="C36" s="197"/>
      <c r="D36" s="197"/>
      <c r="E36" s="197"/>
      <c r="F36" s="197"/>
      <c r="G36" s="197"/>
      <c r="H36" s="594"/>
      <c r="I36" s="216"/>
      <c r="J36" s="217"/>
      <c r="T36" s="594"/>
      <c r="U36" s="594"/>
    </row>
    <row r="37" spans="1:21" s="198" customFormat="1" x14ac:dyDescent="0.2">
      <c r="A37" s="197"/>
      <c r="B37" s="197"/>
      <c r="C37" s="197"/>
      <c r="D37" s="197"/>
      <c r="E37" s="197"/>
      <c r="F37" s="197"/>
      <c r="G37" s="197"/>
      <c r="H37" s="594"/>
      <c r="I37" s="216"/>
      <c r="J37" s="217"/>
      <c r="T37" s="594"/>
      <c r="U37" s="594"/>
    </row>
    <row r="38" spans="1:21" s="198" customFormat="1" x14ac:dyDescent="0.2">
      <c r="A38" s="197"/>
      <c r="B38" s="197"/>
      <c r="C38" s="197"/>
      <c r="D38" s="197"/>
      <c r="E38" s="197"/>
      <c r="F38" s="197"/>
      <c r="G38" s="197"/>
      <c r="H38" s="594"/>
      <c r="I38" s="216"/>
      <c r="J38" s="217"/>
      <c r="T38" s="594"/>
      <c r="U38" s="594"/>
    </row>
    <row r="39" spans="1:21" s="198" customFormat="1" x14ac:dyDescent="0.2">
      <c r="A39" s="197"/>
      <c r="B39" s="197"/>
      <c r="C39" s="197"/>
      <c r="D39" s="197"/>
      <c r="E39" s="197"/>
      <c r="F39" s="197"/>
      <c r="G39" s="197"/>
      <c r="H39" s="594"/>
      <c r="I39" s="216"/>
      <c r="J39" s="217"/>
      <c r="T39" s="594"/>
      <c r="U39" s="594"/>
    </row>
    <row r="40" spans="1:21" s="198" customFormat="1" x14ac:dyDescent="0.2">
      <c r="A40" s="197"/>
      <c r="B40" s="197"/>
      <c r="C40" s="197"/>
      <c r="D40" s="197"/>
      <c r="E40" s="197"/>
      <c r="F40" s="197"/>
      <c r="G40" s="197"/>
      <c r="H40" s="594"/>
      <c r="I40" s="216"/>
      <c r="J40" s="217"/>
      <c r="T40" s="594"/>
      <c r="U40" s="594"/>
    </row>
    <row r="41" spans="1:21" s="198" customFormat="1" x14ac:dyDescent="0.2">
      <c r="A41" s="197"/>
      <c r="B41" s="197"/>
      <c r="C41" s="197"/>
      <c r="D41" s="197"/>
      <c r="E41" s="197"/>
      <c r="F41" s="197"/>
      <c r="G41" s="197"/>
      <c r="H41" s="594"/>
      <c r="I41" s="216"/>
      <c r="J41" s="217"/>
      <c r="T41" s="594"/>
      <c r="U41" s="594"/>
    </row>
    <row r="42" spans="1:21" s="198" customFormat="1" x14ac:dyDescent="0.2">
      <c r="A42" s="197"/>
      <c r="B42" s="197"/>
      <c r="C42" s="197"/>
      <c r="D42" s="197"/>
      <c r="E42" s="197"/>
      <c r="F42" s="197"/>
      <c r="G42" s="197"/>
      <c r="H42" s="594"/>
      <c r="I42" s="216"/>
      <c r="J42" s="217"/>
      <c r="T42" s="594"/>
      <c r="U42" s="594"/>
    </row>
    <row r="43" spans="1:21" s="198" customFormat="1" x14ac:dyDescent="0.2">
      <c r="A43" s="197"/>
      <c r="B43" s="197"/>
      <c r="C43" s="197"/>
      <c r="D43" s="197"/>
      <c r="E43" s="197"/>
      <c r="F43" s="197"/>
      <c r="G43" s="197"/>
      <c r="H43" s="594"/>
      <c r="I43" s="216"/>
      <c r="J43" s="217"/>
      <c r="T43" s="594"/>
      <c r="U43" s="594"/>
    </row>
    <row r="44" spans="1:21" s="198" customFormat="1" x14ac:dyDescent="0.2">
      <c r="A44" s="197"/>
      <c r="B44" s="197"/>
      <c r="C44" s="197"/>
      <c r="D44" s="197"/>
      <c r="E44" s="197"/>
      <c r="F44" s="197"/>
      <c r="G44" s="197"/>
      <c r="H44" s="594"/>
      <c r="I44" s="216"/>
      <c r="J44" s="217"/>
      <c r="T44" s="594"/>
      <c r="U44" s="594"/>
    </row>
    <row r="45" spans="1:21" s="198" customFormat="1" x14ac:dyDescent="0.2">
      <c r="A45" s="197"/>
      <c r="B45" s="197"/>
      <c r="C45" s="197"/>
      <c r="D45" s="197"/>
      <c r="E45" s="197"/>
      <c r="F45" s="197"/>
      <c r="G45" s="197"/>
      <c r="H45" s="594"/>
      <c r="I45" s="216"/>
      <c r="J45" s="217"/>
      <c r="T45" s="594"/>
      <c r="U45" s="594"/>
    </row>
    <row r="46" spans="1:21" s="198" customFormat="1" x14ac:dyDescent="0.2">
      <c r="A46" s="197"/>
      <c r="B46" s="197"/>
      <c r="C46" s="197"/>
      <c r="D46" s="197"/>
      <c r="E46" s="197"/>
      <c r="F46" s="197"/>
      <c r="G46" s="197"/>
      <c r="H46" s="594"/>
      <c r="I46" s="197"/>
      <c r="J46" s="217"/>
      <c r="T46" s="594"/>
      <c r="U46" s="594"/>
    </row>
    <row r="47" spans="1:21" s="198" customFormat="1" x14ac:dyDescent="0.2">
      <c r="A47" s="197"/>
      <c r="B47" s="197"/>
      <c r="C47" s="197"/>
      <c r="D47" s="197"/>
      <c r="E47" s="197"/>
      <c r="F47" s="197"/>
      <c r="G47" s="197"/>
      <c r="H47" s="594"/>
      <c r="I47" s="197"/>
      <c r="J47" s="217"/>
      <c r="T47" s="594"/>
      <c r="U47" s="594"/>
    </row>
    <row r="48" spans="1:21" s="198" customFormat="1" x14ac:dyDescent="0.2">
      <c r="A48" s="197"/>
      <c r="B48" s="197"/>
      <c r="C48" s="197"/>
      <c r="D48" s="197"/>
      <c r="E48" s="197"/>
      <c r="F48" s="197"/>
      <c r="G48" s="197"/>
      <c r="H48" s="594"/>
      <c r="I48" s="197"/>
      <c r="J48" s="217"/>
      <c r="T48" s="594"/>
      <c r="U48" s="594"/>
    </row>
    <row r="49" spans="1:21" s="198" customFormat="1" x14ac:dyDescent="0.2">
      <c r="A49" s="197"/>
      <c r="B49" s="197"/>
      <c r="C49" s="197"/>
      <c r="D49" s="197"/>
      <c r="E49" s="197"/>
      <c r="F49" s="197"/>
      <c r="G49" s="197"/>
      <c r="H49" s="594"/>
      <c r="I49" s="197"/>
      <c r="J49" s="217"/>
      <c r="T49" s="594"/>
      <c r="U49" s="594"/>
    </row>
    <row r="50" spans="1:21" s="198" customFormat="1" x14ac:dyDescent="0.2">
      <c r="A50" s="197"/>
      <c r="B50" s="197"/>
      <c r="C50" s="197"/>
      <c r="D50" s="197"/>
      <c r="E50" s="197"/>
      <c r="F50" s="197"/>
      <c r="G50" s="197"/>
      <c r="H50" s="594"/>
      <c r="I50" s="197"/>
      <c r="J50" s="217"/>
      <c r="T50" s="594"/>
      <c r="U50" s="594"/>
    </row>
    <row r="51" spans="1:21" s="198" customFormat="1" x14ac:dyDescent="0.2">
      <c r="A51" s="197"/>
      <c r="B51" s="197"/>
      <c r="C51" s="197"/>
      <c r="D51" s="197"/>
      <c r="E51" s="197"/>
      <c r="F51" s="197"/>
      <c r="G51" s="197"/>
      <c r="H51" s="594"/>
      <c r="I51" s="197"/>
      <c r="J51" s="217"/>
      <c r="T51" s="594"/>
      <c r="U51" s="594"/>
    </row>
    <row r="52" spans="1:21" s="198" customFormat="1" x14ac:dyDescent="0.2">
      <c r="A52" s="197"/>
      <c r="B52" s="197"/>
      <c r="C52" s="197"/>
      <c r="D52" s="197"/>
      <c r="E52" s="197"/>
      <c r="F52" s="197"/>
      <c r="G52" s="197"/>
      <c r="H52" s="594"/>
      <c r="I52" s="197"/>
      <c r="J52" s="217"/>
      <c r="T52" s="594"/>
      <c r="U52" s="594"/>
    </row>
    <row r="53" spans="1:21" s="198" customFormat="1" x14ac:dyDescent="0.2">
      <c r="A53" s="197"/>
      <c r="B53" s="197"/>
      <c r="C53" s="197"/>
      <c r="D53" s="197"/>
      <c r="E53" s="197"/>
      <c r="F53" s="197"/>
      <c r="G53" s="197"/>
      <c r="H53" s="594"/>
      <c r="I53" s="197"/>
      <c r="J53" s="217"/>
      <c r="T53" s="594"/>
      <c r="U53" s="594"/>
    </row>
    <row r="54" spans="1:21" s="198" customFormat="1" x14ac:dyDescent="0.2">
      <c r="A54" s="197"/>
      <c r="B54" s="197"/>
      <c r="C54" s="197"/>
      <c r="D54" s="197"/>
      <c r="E54" s="197"/>
      <c r="F54" s="197"/>
      <c r="G54" s="197"/>
      <c r="H54" s="594"/>
      <c r="I54" s="197"/>
      <c r="J54" s="217"/>
      <c r="T54" s="594"/>
      <c r="U54" s="594"/>
    </row>
    <row r="55" spans="1:21" s="198" customFormat="1" x14ac:dyDescent="0.2">
      <c r="A55" s="197"/>
      <c r="B55" s="197"/>
      <c r="C55" s="197"/>
      <c r="D55" s="197"/>
      <c r="E55" s="197"/>
      <c r="F55" s="197"/>
      <c r="G55" s="197"/>
      <c r="H55" s="594"/>
      <c r="I55" s="197"/>
      <c r="J55" s="217"/>
      <c r="T55" s="594"/>
      <c r="U55" s="594"/>
    </row>
    <row r="56" spans="1:21" s="198" customFormat="1" x14ac:dyDescent="0.2">
      <c r="A56" s="197"/>
      <c r="B56" s="197"/>
      <c r="C56" s="197"/>
      <c r="D56" s="197"/>
      <c r="E56" s="197"/>
      <c r="F56" s="197"/>
      <c r="G56" s="197"/>
      <c r="H56" s="594"/>
      <c r="I56" s="197"/>
      <c r="J56" s="217"/>
      <c r="T56" s="594"/>
      <c r="U56" s="594"/>
    </row>
    <row r="57" spans="1:21" s="198" customFormat="1" x14ac:dyDescent="0.2">
      <c r="A57" s="594"/>
      <c r="B57" s="594"/>
      <c r="C57" s="594"/>
      <c r="D57" s="594"/>
      <c r="E57" s="594"/>
      <c r="F57" s="594"/>
      <c r="G57" s="594"/>
      <c r="H57" s="594"/>
      <c r="I57" s="197"/>
      <c r="J57" s="217"/>
      <c r="T57" s="594"/>
      <c r="U57" s="594"/>
    </row>
    <row r="58" spans="1:21" s="198" customFormat="1" x14ac:dyDescent="0.2">
      <c r="A58" s="594"/>
      <c r="B58" s="594"/>
      <c r="C58" s="594"/>
      <c r="D58" s="594"/>
      <c r="E58" s="594"/>
      <c r="F58" s="594"/>
      <c r="G58" s="594"/>
      <c r="H58" s="594"/>
      <c r="I58" s="197"/>
      <c r="J58" s="217"/>
      <c r="T58" s="594"/>
      <c r="U58" s="594"/>
    </row>
    <row r="59" spans="1:21" s="198" customFormat="1" x14ac:dyDescent="0.2">
      <c r="A59" s="594"/>
      <c r="B59" s="594"/>
      <c r="C59" s="594"/>
      <c r="D59" s="594"/>
      <c r="E59" s="594"/>
      <c r="F59" s="594"/>
      <c r="G59" s="594"/>
      <c r="H59" s="594"/>
      <c r="I59" s="197"/>
      <c r="J59" s="217"/>
      <c r="T59" s="594"/>
      <c r="U59" s="594"/>
    </row>
    <row r="60" spans="1:21" s="198" customFormat="1" x14ac:dyDescent="0.2">
      <c r="A60" s="594"/>
      <c r="B60" s="594"/>
      <c r="C60" s="594"/>
      <c r="D60" s="594"/>
      <c r="E60" s="594"/>
      <c r="F60" s="594"/>
      <c r="G60" s="594"/>
      <c r="H60" s="594"/>
      <c r="I60" s="197"/>
      <c r="J60" s="217"/>
      <c r="T60" s="594"/>
      <c r="U60" s="594"/>
    </row>
    <row r="61" spans="1:21" s="198" customFormat="1" x14ac:dyDescent="0.2">
      <c r="A61" s="594"/>
      <c r="B61" s="594"/>
      <c r="C61" s="594"/>
      <c r="D61" s="594"/>
      <c r="E61" s="594"/>
      <c r="F61" s="594"/>
      <c r="G61" s="594"/>
      <c r="H61" s="594"/>
      <c r="I61" s="197"/>
      <c r="J61" s="217"/>
      <c r="T61" s="594"/>
      <c r="U61" s="594"/>
    </row>
    <row r="62" spans="1:21" s="198" customFormat="1" x14ac:dyDescent="0.2">
      <c r="A62" s="594"/>
      <c r="B62" s="594"/>
      <c r="C62" s="594"/>
      <c r="D62" s="594"/>
      <c r="E62" s="594"/>
      <c r="F62" s="594"/>
      <c r="G62" s="594"/>
      <c r="H62" s="594"/>
      <c r="I62" s="197"/>
      <c r="J62" s="217"/>
      <c r="T62" s="594"/>
      <c r="U62" s="594"/>
    </row>
    <row r="63" spans="1:21" s="198" customFormat="1" x14ac:dyDescent="0.2">
      <c r="A63" s="594"/>
      <c r="B63" s="594"/>
      <c r="C63" s="594"/>
      <c r="D63" s="594"/>
      <c r="E63" s="594"/>
      <c r="F63" s="594"/>
      <c r="G63" s="594"/>
      <c r="H63" s="594"/>
      <c r="I63" s="197"/>
      <c r="J63" s="217"/>
      <c r="T63" s="594"/>
      <c r="U63" s="594"/>
    </row>
    <row r="64" spans="1:21" s="198" customFormat="1" x14ac:dyDescent="0.2">
      <c r="A64" s="594"/>
      <c r="B64" s="594"/>
      <c r="C64" s="594"/>
      <c r="D64" s="594"/>
      <c r="E64" s="594"/>
      <c r="F64" s="594"/>
      <c r="G64" s="594"/>
      <c r="H64" s="594"/>
      <c r="I64" s="197"/>
      <c r="J64" s="217"/>
      <c r="T64" s="594"/>
      <c r="U64" s="594"/>
    </row>
    <row r="65" spans="1:21" s="198" customFormat="1" x14ac:dyDescent="0.2">
      <c r="A65" s="594"/>
      <c r="B65" s="594"/>
      <c r="C65" s="594"/>
      <c r="D65" s="594"/>
      <c r="E65" s="594"/>
      <c r="F65" s="594"/>
      <c r="G65" s="594"/>
      <c r="H65" s="594"/>
      <c r="I65" s="197"/>
      <c r="J65" s="217"/>
      <c r="T65" s="594"/>
      <c r="U65" s="594"/>
    </row>
    <row r="66" spans="1:21" s="198" customFormat="1" x14ac:dyDescent="0.2">
      <c r="A66" s="594"/>
      <c r="B66" s="594"/>
      <c r="C66" s="594"/>
      <c r="D66" s="594"/>
      <c r="E66" s="594"/>
      <c r="F66" s="594"/>
      <c r="G66" s="594"/>
      <c r="H66" s="594"/>
      <c r="I66" s="197"/>
      <c r="J66" s="217"/>
      <c r="T66" s="594"/>
      <c r="U66" s="594"/>
    </row>
    <row r="67" spans="1:21" s="198" customFormat="1" x14ac:dyDescent="0.2">
      <c r="A67" s="594"/>
      <c r="B67" s="594"/>
      <c r="C67" s="594"/>
      <c r="D67" s="594"/>
      <c r="E67" s="594"/>
      <c r="F67" s="594"/>
      <c r="G67" s="594"/>
      <c r="H67" s="594"/>
      <c r="I67" s="197"/>
      <c r="J67" s="217"/>
      <c r="T67" s="594"/>
      <c r="U67" s="594"/>
    </row>
    <row r="68" spans="1:21" s="198" customFormat="1" x14ac:dyDescent="0.2">
      <c r="A68" s="594"/>
      <c r="B68" s="594"/>
      <c r="C68" s="594"/>
      <c r="D68" s="594"/>
      <c r="E68" s="594"/>
      <c r="F68" s="594"/>
      <c r="G68" s="594"/>
      <c r="H68" s="594"/>
      <c r="I68" s="197"/>
      <c r="J68" s="217"/>
      <c r="T68" s="594"/>
      <c r="U68" s="594"/>
    </row>
    <row r="69" spans="1:21" s="198" customFormat="1" x14ac:dyDescent="0.2">
      <c r="A69" s="594"/>
      <c r="B69" s="594"/>
      <c r="C69" s="594"/>
      <c r="D69" s="594"/>
      <c r="E69" s="594"/>
      <c r="F69" s="594"/>
      <c r="G69" s="594"/>
      <c r="H69" s="594"/>
      <c r="I69" s="197"/>
      <c r="J69" s="217"/>
      <c r="T69" s="594"/>
      <c r="U69" s="594"/>
    </row>
    <row r="70" spans="1:21" s="198" customFormat="1" x14ac:dyDescent="0.2">
      <c r="A70" s="594"/>
      <c r="B70" s="594"/>
      <c r="C70" s="594"/>
      <c r="D70" s="594"/>
      <c r="E70" s="594"/>
      <c r="F70" s="594"/>
      <c r="G70" s="594"/>
      <c r="H70" s="594"/>
      <c r="I70" s="197"/>
      <c r="J70" s="217"/>
      <c r="T70" s="594"/>
      <c r="U70" s="594"/>
    </row>
    <row r="71" spans="1:21" s="198" customFormat="1" x14ac:dyDescent="0.2">
      <c r="A71" s="594"/>
      <c r="B71" s="594"/>
      <c r="C71" s="594"/>
      <c r="D71" s="594"/>
      <c r="E71" s="594"/>
      <c r="F71" s="594"/>
      <c r="G71" s="594"/>
      <c r="H71" s="594"/>
      <c r="I71" s="197"/>
      <c r="J71" s="217"/>
      <c r="T71" s="594"/>
      <c r="U71" s="594"/>
    </row>
    <row r="72" spans="1:21" s="198" customFormat="1" x14ac:dyDescent="0.2">
      <c r="A72" s="594"/>
      <c r="B72" s="594"/>
      <c r="C72" s="594"/>
      <c r="D72" s="594"/>
      <c r="E72" s="594"/>
      <c r="F72" s="594"/>
      <c r="G72" s="594"/>
      <c r="H72" s="594"/>
      <c r="I72" s="197"/>
      <c r="J72" s="217"/>
      <c r="T72" s="594"/>
      <c r="U72" s="594"/>
    </row>
    <row r="73" spans="1:21" s="198" customFormat="1" x14ac:dyDescent="0.2">
      <c r="A73" s="594"/>
      <c r="B73" s="594"/>
      <c r="C73" s="594"/>
      <c r="D73" s="594"/>
      <c r="E73" s="594"/>
      <c r="F73" s="594"/>
      <c r="G73" s="594"/>
      <c r="H73" s="594"/>
      <c r="I73" s="197"/>
      <c r="J73" s="217"/>
      <c r="T73" s="594"/>
      <c r="U73" s="594"/>
    </row>
    <row r="74" spans="1:21" s="198" customFormat="1" x14ac:dyDescent="0.2">
      <c r="A74" s="594"/>
      <c r="B74" s="594"/>
      <c r="C74" s="594"/>
      <c r="D74" s="594"/>
      <c r="E74" s="594"/>
      <c r="F74" s="594"/>
      <c r="G74" s="594"/>
      <c r="H74" s="594"/>
      <c r="I74" s="197"/>
      <c r="J74" s="217"/>
      <c r="T74" s="594"/>
      <c r="U74" s="594"/>
    </row>
    <row r="75" spans="1:21" s="198" customFormat="1" x14ac:dyDescent="0.2">
      <c r="A75" s="594"/>
      <c r="B75" s="594"/>
      <c r="C75" s="594"/>
      <c r="D75" s="594"/>
      <c r="E75" s="594"/>
      <c r="F75" s="594"/>
      <c r="G75" s="594"/>
      <c r="H75" s="594"/>
      <c r="I75" s="197"/>
      <c r="J75" s="217"/>
      <c r="T75" s="594"/>
      <c r="U75" s="594"/>
    </row>
    <row r="76" spans="1:21" s="198" customFormat="1" x14ac:dyDescent="0.2">
      <c r="A76" s="594"/>
      <c r="B76" s="594"/>
      <c r="C76" s="594"/>
      <c r="D76" s="594"/>
      <c r="E76" s="594"/>
      <c r="F76" s="594"/>
      <c r="G76" s="594"/>
      <c r="H76" s="594"/>
      <c r="I76" s="197"/>
      <c r="J76" s="217"/>
      <c r="T76" s="594"/>
      <c r="U76" s="594"/>
    </row>
    <row r="77" spans="1:21" s="198" customFormat="1" x14ac:dyDescent="0.2">
      <c r="A77" s="594"/>
      <c r="B77" s="594"/>
      <c r="C77" s="594"/>
      <c r="D77" s="594"/>
      <c r="E77" s="594"/>
      <c r="F77" s="594"/>
      <c r="G77" s="594"/>
      <c r="H77" s="594"/>
      <c r="I77" s="197"/>
      <c r="J77" s="217"/>
      <c r="T77" s="594"/>
      <c r="U77" s="594"/>
    </row>
    <row r="78" spans="1:21" s="198" customFormat="1" x14ac:dyDescent="0.2">
      <c r="A78" s="594"/>
      <c r="B78" s="594"/>
      <c r="C78" s="594"/>
      <c r="D78" s="594"/>
      <c r="E78" s="594"/>
      <c r="F78" s="594"/>
      <c r="G78" s="594"/>
      <c r="H78" s="594"/>
      <c r="I78" s="197"/>
      <c r="J78" s="217"/>
      <c r="T78" s="594"/>
      <c r="U78" s="594"/>
    </row>
    <row r="79" spans="1:21" s="198" customFormat="1" x14ac:dyDescent="0.2">
      <c r="A79" s="594"/>
      <c r="B79" s="594"/>
      <c r="C79" s="594"/>
      <c r="D79" s="594"/>
      <c r="E79" s="594"/>
      <c r="F79" s="594"/>
      <c r="G79" s="594"/>
      <c r="H79" s="594"/>
      <c r="I79" s="197"/>
      <c r="J79" s="217"/>
      <c r="T79" s="594"/>
      <c r="U79" s="594"/>
    </row>
    <row r="80" spans="1:21" s="198" customFormat="1" x14ac:dyDescent="0.2">
      <c r="A80" s="594"/>
      <c r="B80" s="594"/>
      <c r="C80" s="594"/>
      <c r="D80" s="594"/>
      <c r="E80" s="594"/>
      <c r="F80" s="594"/>
      <c r="G80" s="594"/>
      <c r="H80" s="594"/>
      <c r="I80" s="197"/>
      <c r="J80" s="217"/>
      <c r="T80" s="594"/>
      <c r="U80" s="594"/>
    </row>
    <row r="81" spans="1:21" s="198" customFormat="1" x14ac:dyDescent="0.2">
      <c r="A81" s="594"/>
      <c r="B81" s="594"/>
      <c r="C81" s="594"/>
      <c r="D81" s="594"/>
      <c r="E81" s="594"/>
      <c r="F81" s="594"/>
      <c r="G81" s="594"/>
      <c r="H81" s="594"/>
      <c r="I81" s="197"/>
      <c r="J81" s="217"/>
      <c r="T81" s="594"/>
      <c r="U81" s="594"/>
    </row>
    <row r="82" spans="1:21" s="198" customFormat="1" x14ac:dyDescent="0.2">
      <c r="A82" s="594"/>
      <c r="B82" s="594"/>
      <c r="C82" s="594"/>
      <c r="D82" s="594"/>
      <c r="E82" s="594"/>
      <c r="F82" s="594"/>
      <c r="G82" s="594"/>
      <c r="H82" s="594"/>
      <c r="I82" s="197"/>
      <c r="J82" s="217"/>
      <c r="T82" s="594"/>
      <c r="U82" s="594"/>
    </row>
    <row r="83" spans="1:21" s="198" customFormat="1" x14ac:dyDescent="0.2">
      <c r="A83" s="594"/>
      <c r="B83" s="594"/>
      <c r="C83" s="594"/>
      <c r="D83" s="594"/>
      <c r="E83" s="594"/>
      <c r="F83" s="594"/>
      <c r="G83" s="594"/>
      <c r="H83" s="594"/>
      <c r="I83" s="197"/>
      <c r="J83" s="217"/>
      <c r="T83" s="594"/>
      <c r="U83" s="594"/>
    </row>
    <row r="84" spans="1:21" s="198" customFormat="1" x14ac:dyDescent="0.2">
      <c r="A84" s="594"/>
      <c r="B84" s="594"/>
      <c r="C84" s="594"/>
      <c r="D84" s="594"/>
      <c r="E84" s="594"/>
      <c r="F84" s="594"/>
      <c r="G84" s="594"/>
      <c r="H84" s="594"/>
      <c r="I84" s="197"/>
      <c r="J84" s="217"/>
      <c r="T84" s="594"/>
      <c r="U84" s="594"/>
    </row>
    <row r="85" spans="1:21" s="198" customFormat="1" x14ac:dyDescent="0.2">
      <c r="A85" s="594"/>
      <c r="B85" s="594"/>
      <c r="C85" s="594"/>
      <c r="D85" s="594"/>
      <c r="E85" s="594"/>
      <c r="F85" s="594"/>
      <c r="G85" s="594"/>
      <c r="H85" s="594"/>
      <c r="I85" s="197"/>
      <c r="J85" s="217"/>
      <c r="T85" s="594"/>
      <c r="U85" s="594"/>
    </row>
    <row r="86" spans="1:21" s="198" customFormat="1" x14ac:dyDescent="0.2">
      <c r="A86" s="594"/>
      <c r="B86" s="594"/>
      <c r="C86" s="594"/>
      <c r="D86" s="594"/>
      <c r="E86" s="594"/>
      <c r="F86" s="594"/>
      <c r="G86" s="594"/>
      <c r="H86" s="594"/>
      <c r="I86" s="197"/>
      <c r="J86" s="217"/>
      <c r="T86" s="594"/>
      <c r="U86" s="594"/>
    </row>
    <row r="87" spans="1:21" s="198" customFormat="1" x14ac:dyDescent="0.2">
      <c r="A87" s="594"/>
      <c r="B87" s="594"/>
      <c r="C87" s="594"/>
      <c r="D87" s="594"/>
      <c r="E87" s="594"/>
      <c r="F87" s="594"/>
      <c r="G87" s="594"/>
      <c r="H87" s="594"/>
      <c r="I87" s="197"/>
      <c r="J87" s="217"/>
      <c r="T87" s="594"/>
      <c r="U87" s="594"/>
    </row>
    <row r="88" spans="1:21" s="198" customFormat="1" x14ac:dyDescent="0.2">
      <c r="A88" s="594"/>
      <c r="B88" s="594"/>
      <c r="C88" s="594"/>
      <c r="D88" s="594"/>
      <c r="E88" s="594"/>
      <c r="F88" s="594"/>
      <c r="G88" s="594"/>
      <c r="H88" s="594"/>
      <c r="I88" s="197"/>
      <c r="J88" s="217"/>
      <c r="T88" s="594"/>
      <c r="U88" s="594"/>
    </row>
    <row r="89" spans="1:21" s="198" customFormat="1" x14ac:dyDescent="0.2">
      <c r="A89" s="594"/>
      <c r="B89" s="594"/>
      <c r="C89" s="594"/>
      <c r="D89" s="594"/>
      <c r="E89" s="594"/>
      <c r="F89" s="594"/>
      <c r="G89" s="594"/>
      <c r="H89" s="594"/>
      <c r="I89" s="197"/>
      <c r="J89" s="217"/>
      <c r="T89" s="594"/>
      <c r="U89" s="594"/>
    </row>
    <row r="90" spans="1:21" s="198" customFormat="1" x14ac:dyDescent="0.2">
      <c r="A90" s="594"/>
      <c r="B90" s="594"/>
      <c r="C90" s="594"/>
      <c r="D90" s="594"/>
      <c r="E90" s="594"/>
      <c r="F90" s="594"/>
      <c r="G90" s="594"/>
      <c r="H90" s="594"/>
      <c r="I90" s="197"/>
      <c r="J90" s="217"/>
      <c r="T90" s="594"/>
      <c r="U90" s="594"/>
    </row>
    <row r="91" spans="1:21" s="198" customFormat="1" x14ac:dyDescent="0.2">
      <c r="A91" s="594"/>
      <c r="B91" s="594"/>
      <c r="C91" s="594"/>
      <c r="D91" s="594"/>
      <c r="E91" s="594"/>
      <c r="F91" s="594"/>
      <c r="G91" s="594"/>
      <c r="H91" s="594"/>
      <c r="I91" s="197"/>
      <c r="J91" s="217"/>
      <c r="T91" s="594"/>
      <c r="U91" s="594"/>
    </row>
    <row r="92" spans="1:21" s="198" customFormat="1" x14ac:dyDescent="0.2">
      <c r="A92" s="594"/>
      <c r="B92" s="594"/>
      <c r="C92" s="594"/>
      <c r="D92" s="594"/>
      <c r="E92" s="594"/>
      <c r="F92" s="594"/>
      <c r="G92" s="594"/>
      <c r="H92" s="594"/>
      <c r="I92" s="197"/>
      <c r="J92" s="217"/>
      <c r="T92" s="594"/>
      <c r="U92" s="594"/>
    </row>
    <row r="93" spans="1:21" s="198" customFormat="1" x14ac:dyDescent="0.2">
      <c r="A93" s="594"/>
      <c r="B93" s="594"/>
      <c r="C93" s="594"/>
      <c r="D93" s="594"/>
      <c r="E93" s="594"/>
      <c r="F93" s="594"/>
      <c r="G93" s="594"/>
      <c r="H93" s="594"/>
      <c r="I93" s="197"/>
      <c r="J93" s="217"/>
      <c r="T93" s="594"/>
      <c r="U93" s="594"/>
    </row>
    <row r="94" spans="1:21" s="198" customFormat="1" x14ac:dyDescent="0.2">
      <c r="A94" s="594"/>
      <c r="B94" s="594"/>
      <c r="C94" s="594"/>
      <c r="D94" s="594"/>
      <c r="E94" s="594"/>
      <c r="F94" s="594"/>
      <c r="G94" s="594"/>
      <c r="H94" s="594"/>
      <c r="I94" s="197"/>
      <c r="J94" s="217"/>
      <c r="T94" s="594"/>
      <c r="U94" s="594"/>
    </row>
    <row r="95" spans="1:21" s="198" customFormat="1" x14ac:dyDescent="0.2">
      <c r="A95" s="594"/>
      <c r="B95" s="594"/>
      <c r="C95" s="594"/>
      <c r="D95" s="594"/>
      <c r="E95" s="594"/>
      <c r="F95" s="594"/>
      <c r="G95" s="594"/>
      <c r="H95" s="594"/>
      <c r="I95" s="197"/>
      <c r="J95" s="217"/>
      <c r="T95" s="594"/>
      <c r="U95" s="594"/>
    </row>
    <row r="96" spans="1:21" s="198" customFormat="1" x14ac:dyDescent="0.2">
      <c r="A96" s="594"/>
      <c r="B96" s="594"/>
      <c r="C96" s="594"/>
      <c r="D96" s="594"/>
      <c r="E96" s="594"/>
      <c r="F96" s="594"/>
      <c r="G96" s="594"/>
      <c r="H96" s="594"/>
      <c r="I96" s="197"/>
      <c r="J96" s="217"/>
      <c r="T96" s="594"/>
      <c r="U96" s="594"/>
    </row>
    <row r="97" spans="1:21" s="198" customFormat="1" x14ac:dyDescent="0.2">
      <c r="A97" s="594"/>
      <c r="B97" s="594"/>
      <c r="C97" s="594"/>
      <c r="D97" s="594"/>
      <c r="E97" s="594"/>
      <c r="F97" s="594"/>
      <c r="G97" s="594"/>
      <c r="H97" s="594"/>
      <c r="I97" s="197"/>
      <c r="J97" s="217"/>
      <c r="T97" s="594"/>
      <c r="U97" s="594"/>
    </row>
    <row r="98" spans="1:21" s="198" customFormat="1" x14ac:dyDescent="0.2">
      <c r="A98" s="594"/>
      <c r="B98" s="594"/>
      <c r="C98" s="594"/>
      <c r="D98" s="594"/>
      <c r="E98" s="594"/>
      <c r="F98" s="594"/>
      <c r="G98" s="594"/>
      <c r="H98" s="594"/>
      <c r="I98" s="197"/>
      <c r="J98" s="217"/>
      <c r="T98" s="594"/>
      <c r="U98" s="594"/>
    </row>
    <row r="99" spans="1:21" s="198" customFormat="1" x14ac:dyDescent="0.2">
      <c r="A99" s="594"/>
      <c r="B99" s="594"/>
      <c r="C99" s="594"/>
      <c r="D99" s="594"/>
      <c r="E99" s="594"/>
      <c r="F99" s="594"/>
      <c r="G99" s="594"/>
      <c r="H99" s="594"/>
      <c r="I99" s="197"/>
      <c r="J99" s="217"/>
      <c r="T99" s="594"/>
      <c r="U99" s="594"/>
    </row>
    <row r="100" spans="1:21" s="198" customFormat="1" x14ac:dyDescent="0.2">
      <c r="A100" s="594"/>
      <c r="B100" s="594"/>
      <c r="C100" s="594"/>
      <c r="D100" s="594"/>
      <c r="E100" s="594"/>
      <c r="F100" s="594"/>
      <c r="G100" s="594"/>
      <c r="H100" s="594"/>
      <c r="I100" s="197"/>
      <c r="J100" s="217"/>
      <c r="T100" s="594"/>
      <c r="U100" s="594"/>
    </row>
    <row r="101" spans="1:21" s="198" customFormat="1" x14ac:dyDescent="0.2">
      <c r="A101" s="594"/>
      <c r="B101" s="594"/>
      <c r="C101" s="594"/>
      <c r="D101" s="594"/>
      <c r="E101" s="594"/>
      <c r="F101" s="594"/>
      <c r="G101" s="594"/>
      <c r="H101" s="594"/>
      <c r="I101" s="197"/>
      <c r="J101" s="217"/>
      <c r="T101" s="594"/>
      <c r="U101" s="594"/>
    </row>
    <row r="102" spans="1:21" s="198" customFormat="1" x14ac:dyDescent="0.2">
      <c r="A102" s="594"/>
      <c r="B102" s="594"/>
      <c r="C102" s="594"/>
      <c r="D102" s="594"/>
      <c r="E102" s="594"/>
      <c r="F102" s="594"/>
      <c r="G102" s="594"/>
      <c r="H102" s="594"/>
      <c r="I102" s="197"/>
      <c r="J102" s="217"/>
      <c r="T102" s="594"/>
      <c r="U102" s="594"/>
    </row>
    <row r="103" spans="1:21" s="198" customFormat="1" x14ac:dyDescent="0.2">
      <c r="A103" s="594"/>
      <c r="B103" s="594"/>
      <c r="C103" s="594"/>
      <c r="D103" s="594"/>
      <c r="E103" s="594"/>
      <c r="F103" s="594"/>
      <c r="G103" s="594"/>
      <c r="H103" s="594"/>
      <c r="I103" s="197"/>
      <c r="J103" s="217"/>
      <c r="T103" s="594"/>
      <c r="U103" s="594"/>
    </row>
    <row r="104" spans="1:21" s="198" customFormat="1" x14ac:dyDescent="0.2">
      <c r="A104" s="594"/>
      <c r="B104" s="594"/>
      <c r="C104" s="594"/>
      <c r="D104" s="594"/>
      <c r="E104" s="594"/>
      <c r="F104" s="594"/>
      <c r="G104" s="594"/>
      <c r="H104" s="594"/>
      <c r="I104" s="197"/>
      <c r="J104" s="217"/>
      <c r="T104" s="594"/>
      <c r="U104" s="594"/>
    </row>
    <row r="105" spans="1:21" s="198" customFormat="1" x14ac:dyDescent="0.2">
      <c r="A105" s="594"/>
      <c r="B105" s="594"/>
      <c r="C105" s="594"/>
      <c r="D105" s="594"/>
      <c r="E105" s="594"/>
      <c r="F105" s="594"/>
      <c r="G105" s="594"/>
      <c r="H105" s="594"/>
      <c r="I105" s="197"/>
      <c r="J105" s="217"/>
      <c r="T105" s="594"/>
      <c r="U105" s="594"/>
    </row>
    <row r="106" spans="1:21" s="198" customFormat="1" x14ac:dyDescent="0.2">
      <c r="A106" s="594"/>
      <c r="B106" s="594"/>
      <c r="C106" s="594"/>
      <c r="D106" s="594"/>
      <c r="E106" s="594"/>
      <c r="F106" s="594"/>
      <c r="G106" s="594"/>
      <c r="H106" s="594"/>
      <c r="I106" s="197"/>
      <c r="J106" s="217"/>
      <c r="T106" s="594"/>
      <c r="U106" s="594"/>
    </row>
    <row r="107" spans="1:21" s="198" customFormat="1" x14ac:dyDescent="0.2">
      <c r="A107" s="594"/>
      <c r="B107" s="594"/>
      <c r="C107" s="594"/>
      <c r="D107" s="594"/>
      <c r="E107" s="594"/>
      <c r="F107" s="594"/>
      <c r="G107" s="594"/>
      <c r="H107" s="594"/>
      <c r="I107" s="197"/>
      <c r="J107" s="217"/>
      <c r="T107" s="594"/>
      <c r="U107" s="594"/>
    </row>
    <row r="108" spans="1:21" s="198" customFormat="1" x14ac:dyDescent="0.2">
      <c r="A108" s="594"/>
      <c r="B108" s="594"/>
      <c r="C108" s="594"/>
      <c r="D108" s="594"/>
      <c r="E108" s="594"/>
      <c r="F108" s="594"/>
      <c r="G108" s="594"/>
      <c r="H108" s="594"/>
      <c r="I108" s="197"/>
      <c r="J108" s="217"/>
      <c r="T108" s="594"/>
      <c r="U108" s="594"/>
    </row>
  </sheetData>
  <mergeCells count="20">
    <mergeCell ref="A5:G5"/>
    <mergeCell ref="M7:R7"/>
    <mergeCell ref="S7:S8"/>
    <mergeCell ref="K7:K8"/>
    <mergeCell ref="L7:L8"/>
    <mergeCell ref="A20:G20"/>
    <mergeCell ref="G7:G8"/>
    <mergeCell ref="H7:H8"/>
    <mergeCell ref="I7:I8"/>
    <mergeCell ref="J7:J8"/>
    <mergeCell ref="A7:A8"/>
    <mergeCell ref="B7:B8"/>
    <mergeCell ref="C7:C8"/>
    <mergeCell ref="D7:D8"/>
    <mergeCell ref="E7:E8"/>
    <mergeCell ref="F7:F8"/>
    <mergeCell ref="A9:P9"/>
    <mergeCell ref="A14:P14"/>
    <mergeCell ref="A13:G13"/>
    <mergeCell ref="A19:G19"/>
  </mergeCells>
  <pageMargins left="0.78740157480314965" right="0.78740157480314965" top="0.6692913385826772" bottom="0.86614173228346458" header="0.27559055118110237" footer="0.39370078740157483"/>
  <pageSetup paperSize="9" scale="57" firstPageNumber="14"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T110"/>
  <sheetViews>
    <sheetView zoomScale="70" zoomScaleNormal="70" workbookViewId="0">
      <selection activeCell="R47" sqref="R47"/>
    </sheetView>
  </sheetViews>
  <sheetFormatPr defaultColWidth="9.140625" defaultRowHeight="12.75" outlineLevelCol="1" x14ac:dyDescent="0.2"/>
  <cols>
    <col min="1" max="1" width="5.42578125" style="446" customWidth="1"/>
    <col min="2" max="2" width="5.7109375" style="446" bestFit="1" customWidth="1"/>
    <col min="3" max="3" width="16" style="446" hidden="1" customWidth="1" outlineLevel="1"/>
    <col min="4" max="4" width="7.7109375" style="446" hidden="1" customWidth="1" outlineLevel="1"/>
    <col min="5" max="5" width="5.5703125" style="446" hidden="1" customWidth="1" outlineLevel="1"/>
    <col min="6" max="6" width="41.42578125" style="446" customWidth="1" collapsed="1"/>
    <col min="7" max="7" width="60.42578125" style="446" customWidth="1"/>
    <col min="8" max="8" width="7.140625" style="446"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6" width="13.140625" style="198" customWidth="1"/>
    <col min="17" max="17" width="14.85546875" style="198" customWidth="1"/>
    <col min="18" max="18" width="14.42578125" style="198" customWidth="1"/>
    <col min="19" max="16384" width="9.140625" style="446"/>
  </cols>
  <sheetData>
    <row r="1" spans="1:20" ht="18" x14ac:dyDescent="0.25">
      <c r="A1" s="160" t="s">
        <v>48</v>
      </c>
      <c r="B1" s="175"/>
      <c r="C1" s="175"/>
      <c r="D1" s="175"/>
      <c r="E1" s="175"/>
      <c r="F1" s="176"/>
      <c r="G1" s="179"/>
      <c r="H1" s="175"/>
      <c r="K1" s="199"/>
      <c r="L1" s="199"/>
      <c r="N1" s="199"/>
      <c r="O1" s="199"/>
      <c r="P1" s="199"/>
      <c r="Q1" s="199"/>
      <c r="R1" s="199"/>
      <c r="S1" s="175"/>
      <c r="T1" s="470"/>
    </row>
    <row r="2" spans="1:20" ht="15.75" x14ac:dyDescent="0.25">
      <c r="A2" s="163" t="s">
        <v>6</v>
      </c>
      <c r="B2" s="163"/>
      <c r="C2" s="163"/>
      <c r="D2" s="163"/>
      <c r="E2" s="163"/>
      <c r="F2" s="163" t="s">
        <v>120</v>
      </c>
      <c r="G2" s="180"/>
      <c r="H2" s="173" t="s">
        <v>121</v>
      </c>
      <c r="K2" s="200"/>
      <c r="L2" s="200"/>
      <c r="N2" s="200"/>
      <c r="O2" s="200"/>
      <c r="P2" s="200"/>
      <c r="Q2" s="200"/>
      <c r="R2" s="200"/>
      <c r="S2" s="163"/>
      <c r="T2" s="470"/>
    </row>
    <row r="3" spans="1:20" ht="12" customHeight="1" x14ac:dyDescent="0.2">
      <c r="A3" s="163"/>
      <c r="B3" s="163"/>
      <c r="C3" s="163"/>
      <c r="D3" s="163"/>
      <c r="E3" s="163"/>
      <c r="F3" s="163" t="s">
        <v>9</v>
      </c>
      <c r="G3" s="180"/>
      <c r="H3" s="163"/>
      <c r="K3" s="200"/>
      <c r="L3" s="200"/>
      <c r="N3" s="200"/>
      <c r="O3" s="200"/>
      <c r="P3" s="200"/>
      <c r="Q3" s="200"/>
      <c r="R3" s="200"/>
      <c r="S3" s="163"/>
      <c r="T3" s="470"/>
    </row>
    <row r="4" spans="1:20" ht="12" customHeight="1" x14ac:dyDescent="0.2">
      <c r="A4" s="163"/>
      <c r="B4" s="163"/>
      <c r="C4" s="163"/>
      <c r="D4" s="163"/>
      <c r="E4" s="163"/>
      <c r="F4" s="163"/>
      <c r="G4" s="180"/>
      <c r="H4" s="163"/>
      <c r="K4" s="200"/>
      <c r="L4" s="200"/>
      <c r="N4" s="200"/>
      <c r="O4" s="200"/>
      <c r="P4" s="200"/>
      <c r="Q4" s="200"/>
      <c r="R4" s="200"/>
      <c r="S4" s="163"/>
      <c r="T4" s="470"/>
    </row>
    <row r="5" spans="1:20" ht="12" customHeight="1" x14ac:dyDescent="0.2">
      <c r="A5" s="163"/>
      <c r="B5" s="163"/>
      <c r="C5" s="163"/>
      <c r="D5" s="163"/>
      <c r="E5" s="163"/>
      <c r="F5" s="163"/>
      <c r="G5" s="180"/>
      <c r="H5" s="163"/>
      <c r="K5" s="200"/>
      <c r="L5" s="200"/>
      <c r="N5" s="200"/>
      <c r="O5" s="200"/>
      <c r="P5" s="200"/>
      <c r="Q5" s="200"/>
      <c r="R5" s="200"/>
      <c r="S5" s="163"/>
      <c r="T5" s="470"/>
    </row>
    <row r="6" spans="1:20" ht="17.25" customHeight="1" thickBot="1" x14ac:dyDescent="0.25">
      <c r="A6" s="163"/>
      <c r="B6" s="163"/>
      <c r="C6" s="163"/>
      <c r="D6" s="163"/>
      <c r="E6" s="163"/>
      <c r="F6" s="163"/>
      <c r="G6" s="180"/>
      <c r="H6" s="163"/>
      <c r="K6" s="200"/>
      <c r="L6" s="200"/>
      <c r="N6" s="200"/>
      <c r="O6" s="200"/>
      <c r="P6" s="200"/>
      <c r="Q6" s="200"/>
      <c r="R6" s="200" t="s">
        <v>28</v>
      </c>
      <c r="S6" s="163"/>
      <c r="T6" s="470"/>
    </row>
    <row r="7" spans="1:20" ht="24" customHeight="1" thickBot="1" x14ac:dyDescent="0.25">
      <c r="A7" s="447" t="s">
        <v>133</v>
      </c>
      <c r="B7" s="298"/>
      <c r="C7" s="298"/>
      <c r="D7" s="298"/>
      <c r="E7" s="298"/>
      <c r="F7" s="298"/>
      <c r="G7" s="298"/>
      <c r="H7" s="298"/>
      <c r="I7" s="27"/>
      <c r="J7" s="51"/>
      <c r="K7" s="51"/>
      <c r="L7" s="51"/>
      <c r="M7" s="51"/>
      <c r="N7" s="51"/>
      <c r="O7" s="51"/>
      <c r="P7" s="51"/>
      <c r="Q7" s="51"/>
      <c r="R7" s="52"/>
    </row>
    <row r="8" spans="1:20" ht="24" hidden="1" customHeight="1" x14ac:dyDescent="0.2">
      <c r="A8" s="325" t="s">
        <v>37</v>
      </c>
      <c r="B8" s="193"/>
      <c r="C8" s="193"/>
      <c r="D8" s="193"/>
      <c r="E8" s="193"/>
      <c r="F8" s="193"/>
      <c r="G8" s="193"/>
      <c r="H8" s="193"/>
      <c r="I8" s="201"/>
      <c r="J8" s="202"/>
      <c r="K8" s="202"/>
      <c r="L8" s="202"/>
      <c r="M8" s="202"/>
      <c r="N8" s="202"/>
      <c r="O8" s="202"/>
      <c r="P8" s="202"/>
      <c r="Q8" s="202"/>
      <c r="R8" s="352"/>
    </row>
    <row r="9" spans="1:20" ht="25.5" customHeight="1" thickBot="1" x14ac:dyDescent="0.25">
      <c r="A9" s="1469" t="s">
        <v>51</v>
      </c>
      <c r="B9" s="1469" t="s">
        <v>67</v>
      </c>
      <c r="C9" s="1437" t="s">
        <v>4</v>
      </c>
      <c r="D9" s="1437" t="s">
        <v>3</v>
      </c>
      <c r="E9" s="1437" t="s">
        <v>5</v>
      </c>
      <c r="F9" s="1371" t="s">
        <v>13</v>
      </c>
      <c r="G9" s="1468" t="s">
        <v>14</v>
      </c>
      <c r="H9" s="1443" t="s">
        <v>15</v>
      </c>
      <c r="I9" s="1466" t="s">
        <v>16</v>
      </c>
      <c r="J9" s="1466" t="s">
        <v>17</v>
      </c>
      <c r="K9" s="1466" t="s">
        <v>18</v>
      </c>
      <c r="L9" s="1372" t="s">
        <v>110</v>
      </c>
      <c r="M9" s="1490" t="s">
        <v>111</v>
      </c>
      <c r="N9" s="1490"/>
      <c r="O9" s="1490"/>
      <c r="P9" s="1490"/>
      <c r="Q9" s="1490"/>
      <c r="R9" s="1372" t="s">
        <v>112</v>
      </c>
    </row>
    <row r="10" spans="1:20" ht="58.5" customHeight="1" thickBot="1" x14ac:dyDescent="0.25">
      <c r="A10" s="1507"/>
      <c r="B10" s="1507"/>
      <c r="C10" s="1438"/>
      <c r="D10" s="1508"/>
      <c r="E10" s="1508"/>
      <c r="F10" s="1437"/>
      <c r="G10" s="1466"/>
      <c r="H10" s="1505"/>
      <c r="I10" s="1506"/>
      <c r="J10" s="1506"/>
      <c r="K10" s="1506"/>
      <c r="L10" s="1471"/>
      <c r="M10" s="405" t="s">
        <v>29</v>
      </c>
      <c r="N10" s="405" t="s">
        <v>65</v>
      </c>
      <c r="O10" s="405" t="s">
        <v>99</v>
      </c>
      <c r="P10" s="405" t="s">
        <v>100</v>
      </c>
      <c r="Q10" s="405" t="s">
        <v>66</v>
      </c>
      <c r="R10" s="1471"/>
    </row>
    <row r="11" spans="1:20" ht="29.25" customHeight="1" x14ac:dyDescent="0.2">
      <c r="A11" s="45">
        <v>1</v>
      </c>
      <c r="B11" s="76"/>
      <c r="C11" s="283"/>
      <c r="D11" s="76"/>
      <c r="E11" s="76"/>
      <c r="F11" s="439"/>
      <c r="G11" s="440"/>
      <c r="H11" s="76"/>
      <c r="I11" s="76"/>
      <c r="J11" s="331"/>
      <c r="K11" s="515"/>
      <c r="L11" s="516"/>
      <c r="M11" s="406">
        <f>N11+Q11+O11+P11</f>
        <v>0</v>
      </c>
      <c r="N11" s="517"/>
      <c r="O11" s="518"/>
      <c r="P11" s="519"/>
      <c r="Q11" s="520"/>
      <c r="R11" s="521">
        <f t="shared" ref="R11:R19" si="0">J11-L11-M11</f>
        <v>0</v>
      </c>
    </row>
    <row r="12" spans="1:20" ht="15.75" x14ac:dyDescent="0.2">
      <c r="A12" s="31">
        <v>2</v>
      </c>
      <c r="B12" s="46"/>
      <c r="C12" s="3"/>
      <c r="D12" s="46"/>
      <c r="E12" s="46"/>
      <c r="F12" s="428"/>
      <c r="G12" s="438"/>
      <c r="H12" s="46"/>
      <c r="I12" s="46"/>
      <c r="J12" s="282"/>
      <c r="K12" s="362"/>
      <c r="L12" s="365"/>
      <c r="M12" s="224">
        <f t="shared" ref="M12:M21" si="1">N12+Q12+O12+P12</f>
        <v>0</v>
      </c>
      <c r="N12" s="522"/>
      <c r="O12" s="523"/>
      <c r="P12" s="524"/>
      <c r="Q12" s="525"/>
      <c r="R12" s="526">
        <f t="shared" si="0"/>
        <v>0</v>
      </c>
    </row>
    <row r="13" spans="1:20" ht="24" customHeight="1" x14ac:dyDescent="0.2">
      <c r="A13" s="31">
        <v>3</v>
      </c>
      <c r="B13" s="46"/>
      <c r="C13" s="3"/>
      <c r="D13" s="46"/>
      <c r="E13" s="46"/>
      <c r="F13" s="428"/>
      <c r="G13" s="438"/>
      <c r="H13" s="46"/>
      <c r="I13" s="46"/>
      <c r="J13" s="282"/>
      <c r="K13" s="362"/>
      <c r="L13" s="365"/>
      <c r="M13" s="407">
        <f t="shared" si="1"/>
        <v>0</v>
      </c>
      <c r="N13" s="522"/>
      <c r="O13" s="523"/>
      <c r="P13" s="524"/>
      <c r="Q13" s="525"/>
      <c r="R13" s="526">
        <f t="shared" si="0"/>
        <v>0</v>
      </c>
    </row>
    <row r="14" spans="1:20" ht="18" customHeight="1" x14ac:dyDescent="0.2">
      <c r="A14" s="31">
        <v>4</v>
      </c>
      <c r="B14" s="46"/>
      <c r="C14" s="3"/>
      <c r="D14" s="46"/>
      <c r="E14" s="46"/>
      <c r="F14" s="428"/>
      <c r="G14" s="438"/>
      <c r="H14" s="46"/>
      <c r="I14" s="46"/>
      <c r="J14" s="235"/>
      <c r="K14" s="362"/>
      <c r="L14" s="365"/>
      <c r="M14" s="287">
        <f t="shared" si="1"/>
        <v>0</v>
      </c>
      <c r="N14" s="522"/>
      <c r="O14" s="523"/>
      <c r="P14" s="524"/>
      <c r="Q14" s="525"/>
      <c r="R14" s="526">
        <f t="shared" si="0"/>
        <v>0</v>
      </c>
    </row>
    <row r="15" spans="1:20" ht="23.25" customHeight="1" x14ac:dyDescent="0.2">
      <c r="A15" s="31">
        <v>5</v>
      </c>
      <c r="B15" s="46"/>
      <c r="C15" s="3"/>
      <c r="D15" s="46"/>
      <c r="E15" s="46"/>
      <c r="F15" s="428"/>
      <c r="G15" s="438"/>
      <c r="H15" s="46"/>
      <c r="I15" s="46"/>
      <c r="J15" s="235"/>
      <c r="K15" s="362"/>
      <c r="L15" s="365"/>
      <c r="M15" s="287">
        <f t="shared" si="1"/>
        <v>0</v>
      </c>
      <c r="N15" s="522"/>
      <c r="O15" s="523"/>
      <c r="P15" s="524"/>
      <c r="Q15" s="525"/>
      <c r="R15" s="526">
        <f t="shared" si="0"/>
        <v>0</v>
      </c>
    </row>
    <row r="16" spans="1:20" ht="15.75" x14ac:dyDescent="0.2">
      <c r="A16" s="31">
        <v>6</v>
      </c>
      <c r="B16" s="46"/>
      <c r="C16" s="3"/>
      <c r="D16" s="46"/>
      <c r="E16" s="46"/>
      <c r="F16" s="428"/>
      <c r="G16" s="438"/>
      <c r="H16" s="46"/>
      <c r="I16" s="46"/>
      <c r="J16" s="282"/>
      <c r="K16" s="362"/>
      <c r="L16" s="365"/>
      <c r="M16" s="287">
        <f t="shared" si="1"/>
        <v>0</v>
      </c>
      <c r="N16" s="522"/>
      <c r="O16" s="523"/>
      <c r="P16" s="524"/>
      <c r="Q16" s="525"/>
      <c r="R16" s="526">
        <f t="shared" si="0"/>
        <v>0</v>
      </c>
    </row>
    <row r="17" spans="1:19" ht="15.75" x14ac:dyDescent="0.2">
      <c r="A17" s="31">
        <v>7</v>
      </c>
      <c r="B17" s="46"/>
      <c r="C17" s="3"/>
      <c r="D17" s="46"/>
      <c r="E17" s="46"/>
      <c r="F17" s="428"/>
      <c r="G17" s="438"/>
      <c r="H17" s="46"/>
      <c r="I17" s="46"/>
      <c r="J17" s="282"/>
      <c r="K17" s="362"/>
      <c r="L17" s="365"/>
      <c r="M17" s="224">
        <f t="shared" si="1"/>
        <v>0</v>
      </c>
      <c r="N17" s="522"/>
      <c r="O17" s="523"/>
      <c r="P17" s="524"/>
      <c r="Q17" s="525"/>
      <c r="R17" s="526">
        <f t="shared" si="0"/>
        <v>0</v>
      </c>
    </row>
    <row r="18" spans="1:19" ht="15.75" x14ac:dyDescent="0.2">
      <c r="A18" s="31">
        <v>8</v>
      </c>
      <c r="B18" s="46"/>
      <c r="C18" s="3"/>
      <c r="D18" s="46"/>
      <c r="E18" s="46"/>
      <c r="F18" s="428"/>
      <c r="G18" s="438"/>
      <c r="H18" s="46"/>
      <c r="I18" s="46"/>
      <c r="J18" s="282"/>
      <c r="K18" s="362"/>
      <c r="L18" s="365"/>
      <c r="M18" s="224">
        <f t="shared" si="1"/>
        <v>0</v>
      </c>
      <c r="N18" s="522"/>
      <c r="O18" s="523"/>
      <c r="P18" s="524"/>
      <c r="Q18" s="525"/>
      <c r="R18" s="526">
        <f t="shared" si="0"/>
        <v>0</v>
      </c>
    </row>
    <row r="19" spans="1:19" ht="15.75" x14ac:dyDescent="0.2">
      <c r="A19" s="31">
        <v>9</v>
      </c>
      <c r="B19" s="46"/>
      <c r="C19" s="3"/>
      <c r="D19" s="46"/>
      <c r="E19" s="46"/>
      <c r="F19" s="428"/>
      <c r="G19" s="438"/>
      <c r="H19" s="46"/>
      <c r="I19" s="46"/>
      <c r="J19" s="282"/>
      <c r="K19" s="362"/>
      <c r="L19" s="365"/>
      <c r="M19" s="407">
        <f t="shared" si="1"/>
        <v>0</v>
      </c>
      <c r="N19" s="522"/>
      <c r="O19" s="523"/>
      <c r="P19" s="524"/>
      <c r="Q19" s="525"/>
      <c r="R19" s="526">
        <f t="shared" si="0"/>
        <v>0</v>
      </c>
    </row>
    <row r="20" spans="1:19" ht="15.75" x14ac:dyDescent="0.2">
      <c r="A20" s="363">
        <v>10</v>
      </c>
      <c r="B20" s="360"/>
      <c r="C20" s="3"/>
      <c r="D20" s="46"/>
      <c r="E20" s="46"/>
      <c r="F20" s="428"/>
      <c r="G20" s="441"/>
      <c r="H20" s="46"/>
      <c r="I20" s="46"/>
      <c r="J20" s="361"/>
      <c r="K20" s="362"/>
      <c r="L20" s="365"/>
      <c r="M20" s="224">
        <f t="shared" si="1"/>
        <v>0</v>
      </c>
      <c r="N20" s="522"/>
      <c r="O20" s="527"/>
      <c r="P20" s="524"/>
      <c r="Q20" s="528"/>
      <c r="R20" s="526">
        <v>0</v>
      </c>
      <c r="S20" s="358"/>
    </row>
    <row r="21" spans="1:19" ht="16.5" thickBot="1" x14ac:dyDescent="0.25">
      <c r="A21" s="364">
        <v>11</v>
      </c>
      <c r="B21" s="359"/>
      <c r="C21" s="419"/>
      <c r="D21" s="359"/>
      <c r="E21" s="359"/>
      <c r="F21" s="429"/>
      <c r="G21" s="442"/>
      <c r="H21" s="359"/>
      <c r="I21" s="359"/>
      <c r="J21" s="332"/>
      <c r="K21" s="529"/>
      <c r="L21" s="530"/>
      <c r="M21" s="407">
        <f t="shared" si="1"/>
        <v>0</v>
      </c>
      <c r="N21" s="500"/>
      <c r="O21" s="501"/>
      <c r="P21" s="502"/>
      <c r="Q21" s="531"/>
      <c r="R21" s="532">
        <f>J21-L21-M21</f>
        <v>0</v>
      </c>
    </row>
    <row r="22" spans="1:19" ht="18.75" thickBot="1" x14ac:dyDescent="0.25">
      <c r="A22" s="1502" t="s">
        <v>126</v>
      </c>
      <c r="B22" s="1503"/>
      <c r="C22" s="1503"/>
      <c r="D22" s="1503"/>
      <c r="E22" s="1503"/>
      <c r="F22" s="1503"/>
      <c r="G22" s="1504"/>
      <c r="H22" s="203"/>
      <c r="I22" s="63"/>
      <c r="J22" s="91">
        <f>SUM(J11:J21)</f>
        <v>0</v>
      </c>
      <c r="K22" s="91"/>
      <c r="L22" s="262">
        <f>SUM(L11:L21)</f>
        <v>0</v>
      </c>
      <c r="M22" s="508">
        <f>SUM(M11:M21)</f>
        <v>0</v>
      </c>
      <c r="N22" s="509">
        <f t="shared" ref="N22:R22" si="2">SUM(N11:N21)</f>
        <v>0</v>
      </c>
      <c r="O22" s="92">
        <f t="shared" si="2"/>
        <v>0</v>
      </c>
      <c r="P22" s="92">
        <f t="shared" si="2"/>
        <v>0</v>
      </c>
      <c r="Q22" s="510">
        <f t="shared" si="2"/>
        <v>0</v>
      </c>
      <c r="R22" s="511">
        <f t="shared" si="2"/>
        <v>0</v>
      </c>
    </row>
    <row r="23" spans="1:19" x14ac:dyDescent="0.2">
      <c r="A23" s="204"/>
      <c r="B23" s="197"/>
      <c r="C23" s="197"/>
      <c r="D23" s="197"/>
      <c r="E23" s="197"/>
      <c r="F23" s="197"/>
      <c r="G23" s="512"/>
      <c r="H23" s="206"/>
      <c r="I23" s="207"/>
      <c r="J23" s="208"/>
      <c r="K23" s="209"/>
      <c r="L23" s="513"/>
      <c r="N23" s="513"/>
      <c r="O23" s="513"/>
      <c r="P23" s="513"/>
      <c r="S23" s="53"/>
    </row>
    <row r="24" spans="1:19" x14ac:dyDescent="0.2">
      <c r="A24" s="211"/>
      <c r="B24" s="211"/>
      <c r="C24" s="211"/>
      <c r="D24" s="211"/>
      <c r="E24" s="211"/>
      <c r="F24" s="211"/>
      <c r="G24" s="212"/>
      <c r="H24" s="196"/>
      <c r="I24" s="211"/>
      <c r="J24" s="208"/>
      <c r="K24" s="209"/>
    </row>
    <row r="25" spans="1:19" x14ac:dyDescent="0.2">
      <c r="A25" s="197"/>
      <c r="B25" s="197"/>
      <c r="C25" s="197"/>
      <c r="D25" s="197"/>
      <c r="E25" s="197"/>
      <c r="F25" s="204"/>
      <c r="G25" s="197"/>
      <c r="H25" s="194"/>
      <c r="I25" s="213"/>
      <c r="J25" s="208"/>
      <c r="K25" s="209"/>
      <c r="L25" s="209"/>
    </row>
    <row r="26" spans="1:19" x14ac:dyDescent="0.2">
      <c r="A26" s="197"/>
      <c r="B26" s="197"/>
      <c r="C26" s="197"/>
      <c r="D26" s="197"/>
      <c r="E26" s="197"/>
      <c r="F26" s="214"/>
      <c r="G26" s="197"/>
      <c r="H26" s="195"/>
      <c r="I26" s="207"/>
      <c r="J26" s="208"/>
      <c r="K26" s="209"/>
      <c r="L26" s="209"/>
    </row>
    <row r="27" spans="1:19" x14ac:dyDescent="0.2">
      <c r="A27" s="197"/>
      <c r="B27" s="197"/>
      <c r="C27" s="197"/>
      <c r="D27" s="197"/>
      <c r="E27" s="197"/>
      <c r="F27" s="214"/>
      <c r="G27" s="197"/>
      <c r="H27" s="195"/>
      <c r="I27" s="207"/>
      <c r="J27" s="208"/>
      <c r="K27" s="209"/>
      <c r="L27" s="209"/>
    </row>
    <row r="28" spans="1:19" x14ac:dyDescent="0.2">
      <c r="A28" s="197"/>
      <c r="B28" s="197"/>
      <c r="C28" s="197"/>
      <c r="D28" s="197"/>
      <c r="E28" s="197"/>
      <c r="F28" s="197"/>
      <c r="G28" s="197"/>
      <c r="H28" s="514"/>
      <c r="I28" s="216"/>
      <c r="J28" s="217"/>
    </row>
    <row r="29" spans="1:19" x14ac:dyDescent="0.2">
      <c r="A29" s="197"/>
      <c r="B29" s="197"/>
      <c r="C29" s="197"/>
      <c r="D29" s="197"/>
      <c r="E29" s="197"/>
      <c r="F29" s="197"/>
      <c r="G29" s="197"/>
      <c r="H29" s="514"/>
      <c r="I29" s="216"/>
      <c r="J29" s="217"/>
    </row>
    <row r="30" spans="1:19" x14ac:dyDescent="0.2">
      <c r="A30" s="197"/>
      <c r="B30" s="197"/>
      <c r="C30" s="197"/>
      <c r="D30" s="197"/>
      <c r="E30" s="197"/>
      <c r="F30" s="197"/>
      <c r="G30" s="197"/>
      <c r="H30" s="514"/>
      <c r="I30" s="216"/>
      <c r="J30" s="217"/>
    </row>
    <row r="31" spans="1:19" x14ac:dyDescent="0.2">
      <c r="A31" s="197"/>
      <c r="B31" s="197"/>
      <c r="C31" s="197"/>
      <c r="D31" s="197"/>
      <c r="E31" s="197"/>
      <c r="F31" s="197"/>
      <c r="G31" s="197"/>
      <c r="I31" s="216"/>
      <c r="J31" s="217"/>
    </row>
    <row r="32" spans="1:19" x14ac:dyDescent="0.2">
      <c r="A32" s="197"/>
      <c r="B32" s="197"/>
      <c r="C32" s="197"/>
      <c r="D32" s="197"/>
      <c r="E32" s="197"/>
      <c r="F32" s="197"/>
      <c r="G32" s="197"/>
      <c r="I32" s="216"/>
      <c r="J32" s="217"/>
      <c r="K32" s="446"/>
      <c r="L32" s="446"/>
      <c r="M32" s="446"/>
      <c r="N32" s="446"/>
      <c r="O32" s="446"/>
      <c r="P32" s="446"/>
      <c r="Q32" s="446"/>
      <c r="R32" s="446"/>
    </row>
    <row r="33" spans="1:18" x14ac:dyDescent="0.2">
      <c r="A33" s="197"/>
      <c r="B33" s="197"/>
      <c r="C33" s="197"/>
      <c r="D33" s="197"/>
      <c r="E33" s="197"/>
      <c r="F33" s="197"/>
      <c r="G33" s="197"/>
      <c r="I33" s="216"/>
      <c r="J33" s="217"/>
      <c r="K33" s="446"/>
      <c r="L33" s="446"/>
      <c r="M33" s="446"/>
      <c r="N33" s="446"/>
      <c r="O33" s="446"/>
      <c r="P33" s="446"/>
      <c r="Q33" s="446"/>
      <c r="R33" s="446"/>
    </row>
    <row r="34" spans="1:18" x14ac:dyDescent="0.2">
      <c r="A34" s="197"/>
      <c r="B34" s="197"/>
      <c r="C34" s="197"/>
      <c r="D34" s="197"/>
      <c r="E34" s="197"/>
      <c r="F34" s="197"/>
      <c r="G34" s="197"/>
      <c r="I34" s="216"/>
      <c r="J34" s="217"/>
      <c r="K34" s="446"/>
      <c r="L34" s="446"/>
      <c r="M34" s="446"/>
      <c r="N34" s="446"/>
      <c r="O34" s="446"/>
      <c r="P34" s="446"/>
      <c r="Q34" s="446"/>
      <c r="R34" s="446"/>
    </row>
    <row r="35" spans="1:18" x14ac:dyDescent="0.2">
      <c r="A35" s="197"/>
      <c r="B35" s="197"/>
      <c r="C35" s="197"/>
      <c r="D35" s="197"/>
      <c r="E35" s="197"/>
      <c r="F35" s="197"/>
      <c r="G35" s="197"/>
      <c r="I35" s="216"/>
      <c r="J35" s="217"/>
      <c r="K35" s="446"/>
      <c r="L35" s="446"/>
      <c r="M35" s="446"/>
      <c r="N35" s="446"/>
      <c r="O35" s="446"/>
      <c r="P35" s="446"/>
      <c r="Q35" s="446"/>
      <c r="R35" s="446"/>
    </row>
    <row r="36" spans="1:18" x14ac:dyDescent="0.2">
      <c r="A36" s="197"/>
      <c r="B36" s="197"/>
      <c r="C36" s="197"/>
      <c r="D36" s="197"/>
      <c r="E36" s="197"/>
      <c r="F36" s="197"/>
      <c r="G36" s="197"/>
      <c r="I36" s="216"/>
      <c r="J36" s="217"/>
      <c r="K36" s="446"/>
      <c r="L36" s="446"/>
      <c r="M36" s="446"/>
      <c r="N36" s="446"/>
      <c r="O36" s="446"/>
      <c r="P36" s="446"/>
      <c r="Q36" s="446"/>
      <c r="R36" s="446"/>
    </row>
    <row r="37" spans="1:18" x14ac:dyDescent="0.2">
      <c r="A37" s="197"/>
      <c r="B37" s="197"/>
      <c r="C37" s="197"/>
      <c r="D37" s="197"/>
      <c r="E37" s="197"/>
      <c r="F37" s="197"/>
      <c r="G37" s="197"/>
      <c r="I37" s="216"/>
      <c r="J37" s="217"/>
      <c r="K37" s="446"/>
      <c r="L37" s="446"/>
      <c r="M37" s="446"/>
      <c r="N37" s="446"/>
      <c r="O37" s="446"/>
      <c r="P37" s="446"/>
      <c r="Q37" s="446"/>
      <c r="R37" s="446"/>
    </row>
    <row r="38" spans="1:18" x14ac:dyDescent="0.2">
      <c r="A38" s="197"/>
      <c r="B38" s="197"/>
      <c r="C38" s="197"/>
      <c r="D38" s="197"/>
      <c r="E38" s="197"/>
      <c r="F38" s="197"/>
      <c r="G38" s="197"/>
      <c r="I38" s="216"/>
      <c r="J38" s="217"/>
      <c r="K38" s="446"/>
      <c r="L38" s="446"/>
      <c r="M38" s="446"/>
      <c r="N38" s="446"/>
      <c r="O38" s="446"/>
      <c r="P38" s="446"/>
      <c r="Q38" s="446"/>
      <c r="R38" s="446"/>
    </row>
    <row r="39" spans="1:18" x14ac:dyDescent="0.2">
      <c r="A39" s="197"/>
      <c r="B39" s="197"/>
      <c r="C39" s="197"/>
      <c r="D39" s="197"/>
      <c r="E39" s="197"/>
      <c r="F39" s="197"/>
      <c r="G39" s="197"/>
      <c r="I39" s="216"/>
      <c r="J39" s="217"/>
      <c r="K39" s="446"/>
      <c r="L39" s="446"/>
      <c r="M39" s="446"/>
      <c r="N39" s="446"/>
      <c r="O39" s="446"/>
      <c r="P39" s="446"/>
      <c r="Q39" s="446"/>
      <c r="R39" s="446"/>
    </row>
    <row r="40" spans="1:18" x14ac:dyDescent="0.2">
      <c r="A40" s="197"/>
      <c r="B40" s="197"/>
      <c r="C40" s="197"/>
      <c r="D40" s="197"/>
      <c r="E40" s="197"/>
      <c r="F40" s="197"/>
      <c r="G40" s="197"/>
      <c r="I40" s="216"/>
      <c r="J40" s="217"/>
      <c r="K40" s="446"/>
      <c r="L40" s="446"/>
      <c r="M40" s="446"/>
      <c r="N40" s="446"/>
      <c r="O40" s="446"/>
      <c r="P40" s="446"/>
      <c r="Q40" s="446"/>
      <c r="R40" s="446"/>
    </row>
    <row r="41" spans="1:18" x14ac:dyDescent="0.2">
      <c r="A41" s="197"/>
      <c r="B41" s="197"/>
      <c r="C41" s="197"/>
      <c r="D41" s="197"/>
      <c r="E41" s="197"/>
      <c r="F41" s="197"/>
      <c r="G41" s="197"/>
      <c r="I41" s="216"/>
      <c r="J41" s="217"/>
      <c r="K41" s="446"/>
      <c r="L41" s="446"/>
      <c r="M41" s="446"/>
      <c r="N41" s="446"/>
      <c r="O41" s="446"/>
      <c r="P41" s="446"/>
      <c r="Q41" s="446"/>
      <c r="R41" s="446"/>
    </row>
    <row r="42" spans="1:18" x14ac:dyDescent="0.2">
      <c r="A42" s="197"/>
      <c r="B42" s="197"/>
      <c r="C42" s="197"/>
      <c r="D42" s="197"/>
      <c r="E42" s="197"/>
      <c r="F42" s="197"/>
      <c r="G42" s="197"/>
      <c r="I42" s="216"/>
      <c r="J42" s="217"/>
      <c r="K42" s="446"/>
      <c r="L42" s="446"/>
      <c r="M42" s="446"/>
      <c r="N42" s="446"/>
      <c r="O42" s="446"/>
      <c r="P42" s="446"/>
      <c r="Q42" s="446"/>
      <c r="R42" s="446"/>
    </row>
    <row r="43" spans="1:18" x14ac:dyDescent="0.2">
      <c r="A43" s="197"/>
      <c r="B43" s="197"/>
      <c r="C43" s="197"/>
      <c r="D43" s="197"/>
      <c r="E43" s="197"/>
      <c r="F43" s="197"/>
      <c r="G43" s="197"/>
      <c r="I43" s="216"/>
      <c r="J43" s="217"/>
      <c r="K43" s="446"/>
      <c r="L43" s="446"/>
      <c r="M43" s="446"/>
      <c r="N43" s="446"/>
      <c r="O43" s="446"/>
      <c r="P43" s="446"/>
      <c r="Q43" s="446"/>
      <c r="R43" s="446"/>
    </row>
    <row r="44" spans="1:18" x14ac:dyDescent="0.2">
      <c r="A44" s="197"/>
      <c r="B44" s="197"/>
      <c r="C44" s="197"/>
      <c r="D44" s="197"/>
      <c r="E44" s="197"/>
      <c r="F44" s="197"/>
      <c r="G44" s="197"/>
      <c r="I44" s="216"/>
      <c r="J44" s="217"/>
      <c r="K44" s="446"/>
      <c r="L44" s="446"/>
      <c r="M44" s="446"/>
      <c r="N44" s="446"/>
      <c r="O44" s="446"/>
      <c r="P44" s="446"/>
      <c r="Q44" s="446"/>
      <c r="R44" s="446"/>
    </row>
    <row r="45" spans="1:18" x14ac:dyDescent="0.2">
      <c r="A45" s="197"/>
      <c r="B45" s="197"/>
      <c r="C45" s="197"/>
      <c r="D45" s="197"/>
      <c r="E45" s="197"/>
      <c r="F45" s="197"/>
      <c r="G45" s="197"/>
      <c r="I45" s="216"/>
      <c r="J45" s="217"/>
      <c r="K45" s="446"/>
      <c r="L45" s="446"/>
      <c r="M45" s="446"/>
      <c r="N45" s="446"/>
      <c r="O45" s="446"/>
      <c r="P45" s="446"/>
      <c r="Q45" s="446"/>
      <c r="R45" s="446"/>
    </row>
    <row r="46" spans="1:18" x14ac:dyDescent="0.2">
      <c r="A46" s="197"/>
      <c r="B46" s="197"/>
      <c r="C46" s="197"/>
      <c r="D46" s="197"/>
      <c r="E46" s="197"/>
      <c r="F46" s="197"/>
      <c r="G46" s="197"/>
      <c r="I46" s="216"/>
      <c r="J46" s="217"/>
      <c r="K46" s="446"/>
      <c r="L46" s="446"/>
      <c r="M46" s="446"/>
      <c r="N46" s="446"/>
      <c r="O46" s="446"/>
      <c r="P46" s="446"/>
      <c r="Q46" s="446"/>
      <c r="R46" s="446"/>
    </row>
    <row r="47" spans="1:18" x14ac:dyDescent="0.2">
      <c r="A47" s="197"/>
      <c r="B47" s="197"/>
      <c r="C47" s="197"/>
      <c r="D47" s="197"/>
      <c r="E47" s="197"/>
      <c r="F47" s="197"/>
      <c r="G47" s="197"/>
      <c r="I47" s="216"/>
      <c r="J47" s="217"/>
      <c r="K47" s="446"/>
      <c r="L47" s="446"/>
      <c r="M47" s="446"/>
      <c r="N47" s="446"/>
      <c r="O47" s="446"/>
      <c r="P47" s="446"/>
      <c r="Q47" s="446"/>
      <c r="R47" s="446"/>
    </row>
    <row r="48" spans="1:18" x14ac:dyDescent="0.2">
      <c r="A48" s="197"/>
      <c r="B48" s="197"/>
      <c r="C48" s="197"/>
      <c r="D48" s="197"/>
      <c r="E48" s="197"/>
      <c r="F48" s="197"/>
      <c r="G48" s="197"/>
      <c r="J48" s="217"/>
      <c r="K48" s="446"/>
      <c r="L48" s="446"/>
      <c r="M48" s="446"/>
      <c r="N48" s="446"/>
      <c r="O48" s="446"/>
      <c r="P48" s="446"/>
      <c r="Q48" s="446"/>
      <c r="R48" s="446"/>
    </row>
    <row r="49" spans="1:18" x14ac:dyDescent="0.2">
      <c r="A49" s="197"/>
      <c r="B49" s="197"/>
      <c r="C49" s="197"/>
      <c r="D49" s="197"/>
      <c r="E49" s="197"/>
      <c r="F49" s="197"/>
      <c r="G49" s="197"/>
      <c r="J49" s="217"/>
      <c r="K49" s="446"/>
      <c r="L49" s="446"/>
      <c r="M49" s="446"/>
      <c r="N49" s="446"/>
      <c r="O49" s="446"/>
      <c r="P49" s="446"/>
      <c r="Q49" s="446"/>
      <c r="R49" s="446"/>
    </row>
    <row r="50" spans="1:18" x14ac:dyDescent="0.2">
      <c r="A50" s="197"/>
      <c r="B50" s="197"/>
      <c r="C50" s="197"/>
      <c r="D50" s="197"/>
      <c r="E50" s="197"/>
      <c r="F50" s="197"/>
      <c r="G50" s="197"/>
      <c r="J50" s="217"/>
      <c r="K50" s="446"/>
      <c r="L50" s="446"/>
      <c r="M50" s="446"/>
      <c r="N50" s="446"/>
      <c r="O50" s="446"/>
      <c r="P50" s="446"/>
      <c r="Q50" s="446"/>
      <c r="R50" s="446"/>
    </row>
    <row r="51" spans="1:18" x14ac:dyDescent="0.2">
      <c r="A51" s="197"/>
      <c r="B51" s="197"/>
      <c r="C51" s="197"/>
      <c r="D51" s="197"/>
      <c r="E51" s="197"/>
      <c r="F51" s="197"/>
      <c r="G51" s="197"/>
      <c r="J51" s="217"/>
      <c r="K51" s="446"/>
      <c r="L51" s="446"/>
      <c r="M51" s="446"/>
      <c r="N51" s="446"/>
      <c r="O51" s="446"/>
      <c r="P51" s="446"/>
      <c r="Q51" s="446"/>
      <c r="R51" s="446"/>
    </row>
    <row r="52" spans="1:18" x14ac:dyDescent="0.2">
      <c r="A52" s="197"/>
      <c r="B52" s="197"/>
      <c r="C52" s="197"/>
      <c r="D52" s="197"/>
      <c r="E52" s="197"/>
      <c r="F52" s="197"/>
      <c r="G52" s="197"/>
      <c r="J52" s="217"/>
      <c r="K52" s="446"/>
      <c r="L52" s="446"/>
      <c r="M52" s="446"/>
      <c r="N52" s="446"/>
      <c r="O52" s="446"/>
      <c r="P52" s="446"/>
      <c r="Q52" s="446"/>
      <c r="R52" s="446"/>
    </row>
    <row r="53" spans="1:18" x14ac:dyDescent="0.2">
      <c r="A53" s="197"/>
      <c r="B53" s="197"/>
      <c r="C53" s="197"/>
      <c r="D53" s="197"/>
      <c r="E53" s="197"/>
      <c r="F53" s="197"/>
      <c r="G53" s="197"/>
      <c r="J53" s="217"/>
      <c r="K53" s="446"/>
      <c r="L53" s="446"/>
      <c r="M53" s="446"/>
      <c r="N53" s="446"/>
      <c r="O53" s="446"/>
      <c r="P53" s="446"/>
      <c r="Q53" s="446"/>
      <c r="R53" s="446"/>
    </row>
    <row r="54" spans="1:18" x14ac:dyDescent="0.2">
      <c r="A54" s="197"/>
      <c r="B54" s="197"/>
      <c r="C54" s="197"/>
      <c r="D54" s="197"/>
      <c r="E54" s="197"/>
      <c r="F54" s="197"/>
      <c r="G54" s="197"/>
      <c r="J54" s="217"/>
      <c r="K54" s="446"/>
      <c r="L54" s="446"/>
      <c r="M54" s="446"/>
      <c r="N54" s="446"/>
      <c r="O54" s="446"/>
      <c r="P54" s="446"/>
      <c r="Q54" s="446"/>
      <c r="R54" s="446"/>
    </row>
    <row r="55" spans="1:18" x14ac:dyDescent="0.2">
      <c r="A55" s="197"/>
      <c r="B55" s="197"/>
      <c r="C55" s="197"/>
      <c r="D55" s="197"/>
      <c r="E55" s="197"/>
      <c r="F55" s="197"/>
      <c r="G55" s="197"/>
      <c r="J55" s="217"/>
      <c r="K55" s="446"/>
      <c r="L55" s="446"/>
      <c r="M55" s="446"/>
      <c r="N55" s="446"/>
      <c r="O55" s="446"/>
      <c r="P55" s="446"/>
      <c r="Q55" s="446"/>
      <c r="R55" s="446"/>
    </row>
    <row r="56" spans="1:18" x14ac:dyDescent="0.2">
      <c r="A56" s="197"/>
      <c r="B56" s="197"/>
      <c r="C56" s="197"/>
      <c r="D56" s="197"/>
      <c r="E56" s="197"/>
      <c r="F56" s="197"/>
      <c r="G56" s="197"/>
      <c r="J56" s="217"/>
      <c r="K56" s="446"/>
      <c r="L56" s="446"/>
      <c r="M56" s="446"/>
      <c r="N56" s="446"/>
      <c r="O56" s="446"/>
      <c r="P56" s="446"/>
      <c r="Q56" s="446"/>
      <c r="R56" s="446"/>
    </row>
    <row r="57" spans="1:18" x14ac:dyDescent="0.2">
      <c r="A57" s="197"/>
      <c r="B57" s="197"/>
      <c r="C57" s="197"/>
      <c r="D57" s="197"/>
      <c r="E57" s="197"/>
      <c r="F57" s="197"/>
      <c r="G57" s="197"/>
      <c r="J57" s="217"/>
      <c r="K57" s="446"/>
      <c r="L57" s="446"/>
      <c r="M57" s="446"/>
      <c r="N57" s="446"/>
      <c r="O57" s="446"/>
      <c r="P57" s="446"/>
      <c r="Q57" s="446"/>
      <c r="R57" s="446"/>
    </row>
    <row r="58" spans="1:18" x14ac:dyDescent="0.2">
      <c r="A58" s="197"/>
      <c r="B58" s="197"/>
      <c r="C58" s="197"/>
      <c r="D58" s="197"/>
      <c r="E58" s="197"/>
      <c r="F58" s="197"/>
      <c r="G58" s="197"/>
      <c r="J58" s="217"/>
      <c r="K58" s="446"/>
      <c r="L58" s="446"/>
      <c r="M58" s="446"/>
      <c r="N58" s="446"/>
      <c r="O58" s="446"/>
      <c r="P58" s="446"/>
      <c r="Q58" s="446"/>
      <c r="R58" s="446"/>
    </row>
    <row r="59" spans="1:18" x14ac:dyDescent="0.2">
      <c r="J59" s="217"/>
      <c r="K59" s="446"/>
      <c r="L59" s="446"/>
      <c r="M59" s="446"/>
      <c r="N59" s="446"/>
      <c r="O59" s="446"/>
      <c r="P59" s="446"/>
      <c r="Q59" s="446"/>
      <c r="R59" s="446"/>
    </row>
    <row r="60" spans="1:18" x14ac:dyDescent="0.2">
      <c r="J60" s="217"/>
      <c r="K60" s="446"/>
      <c r="L60" s="446"/>
      <c r="M60" s="446"/>
      <c r="N60" s="446"/>
      <c r="O60" s="446"/>
      <c r="P60" s="446"/>
      <c r="Q60" s="446"/>
      <c r="R60" s="446"/>
    </row>
    <row r="61" spans="1:18" x14ac:dyDescent="0.2">
      <c r="J61" s="217"/>
      <c r="K61" s="446"/>
      <c r="L61" s="446"/>
      <c r="M61" s="446"/>
      <c r="N61" s="446"/>
      <c r="O61" s="446"/>
      <c r="P61" s="446"/>
      <c r="Q61" s="446"/>
      <c r="R61" s="446"/>
    </row>
    <row r="62" spans="1:18" x14ac:dyDescent="0.2">
      <c r="J62" s="217"/>
      <c r="K62" s="446"/>
      <c r="L62" s="446"/>
      <c r="M62" s="446"/>
      <c r="N62" s="446"/>
      <c r="O62" s="446"/>
      <c r="P62" s="446"/>
      <c r="Q62" s="446"/>
      <c r="R62" s="446"/>
    </row>
    <row r="63" spans="1:18" x14ac:dyDescent="0.2">
      <c r="J63" s="217"/>
      <c r="K63" s="446"/>
      <c r="L63" s="446"/>
      <c r="M63" s="446"/>
      <c r="N63" s="446"/>
      <c r="O63" s="446"/>
      <c r="P63" s="446"/>
      <c r="Q63" s="446"/>
      <c r="R63" s="446"/>
    </row>
    <row r="64" spans="1:18" x14ac:dyDescent="0.2">
      <c r="I64" s="446"/>
      <c r="J64" s="217"/>
      <c r="K64" s="446"/>
      <c r="L64" s="446"/>
      <c r="M64" s="446"/>
      <c r="N64" s="446"/>
      <c r="O64" s="446"/>
      <c r="P64" s="446"/>
      <c r="Q64" s="446"/>
      <c r="R64" s="446"/>
    </row>
    <row r="65" spans="9:18" x14ac:dyDescent="0.2">
      <c r="I65" s="446"/>
      <c r="J65" s="217"/>
      <c r="K65" s="446"/>
      <c r="L65" s="446"/>
      <c r="M65" s="446"/>
      <c r="N65" s="446"/>
      <c r="O65" s="446"/>
      <c r="P65" s="446"/>
      <c r="Q65" s="446"/>
      <c r="R65" s="446"/>
    </row>
    <row r="66" spans="9:18" x14ac:dyDescent="0.2">
      <c r="I66" s="446"/>
      <c r="J66" s="217"/>
      <c r="K66" s="446"/>
      <c r="L66" s="446"/>
      <c r="M66" s="446"/>
      <c r="N66" s="446"/>
      <c r="O66" s="446"/>
      <c r="P66" s="446"/>
      <c r="Q66" s="446"/>
      <c r="R66" s="446"/>
    </row>
    <row r="67" spans="9:18" x14ac:dyDescent="0.2">
      <c r="I67" s="446"/>
      <c r="J67" s="217"/>
      <c r="K67" s="446"/>
      <c r="L67" s="446"/>
      <c r="M67" s="446"/>
      <c r="N67" s="446"/>
      <c r="O67" s="446"/>
      <c r="P67" s="446"/>
      <c r="Q67" s="446"/>
      <c r="R67" s="446"/>
    </row>
    <row r="68" spans="9:18" x14ac:dyDescent="0.2">
      <c r="I68" s="446"/>
      <c r="J68" s="217"/>
      <c r="K68" s="446"/>
      <c r="L68" s="446"/>
      <c r="M68" s="446"/>
      <c r="N68" s="446"/>
      <c r="O68" s="446"/>
      <c r="P68" s="446"/>
      <c r="Q68" s="446"/>
      <c r="R68" s="446"/>
    </row>
    <row r="69" spans="9:18" x14ac:dyDescent="0.2">
      <c r="I69" s="446"/>
      <c r="J69" s="217"/>
      <c r="K69" s="446"/>
      <c r="L69" s="446"/>
      <c r="M69" s="446"/>
      <c r="N69" s="446"/>
      <c r="O69" s="446"/>
      <c r="P69" s="446"/>
      <c r="Q69" s="446"/>
      <c r="R69" s="446"/>
    </row>
    <row r="70" spans="9:18" x14ac:dyDescent="0.2">
      <c r="I70" s="446"/>
      <c r="J70" s="217"/>
      <c r="K70" s="446"/>
      <c r="L70" s="446"/>
      <c r="M70" s="446"/>
      <c r="N70" s="446"/>
      <c r="O70" s="446"/>
      <c r="P70" s="446"/>
      <c r="Q70" s="446"/>
      <c r="R70" s="446"/>
    </row>
    <row r="71" spans="9:18" x14ac:dyDescent="0.2">
      <c r="I71" s="446"/>
      <c r="J71" s="217"/>
      <c r="K71" s="446"/>
      <c r="L71" s="446"/>
      <c r="M71" s="446"/>
      <c r="N71" s="446"/>
      <c r="O71" s="446"/>
      <c r="P71" s="446"/>
      <c r="Q71" s="446"/>
      <c r="R71" s="446"/>
    </row>
    <row r="72" spans="9:18" x14ac:dyDescent="0.2">
      <c r="I72" s="446"/>
      <c r="J72" s="217"/>
      <c r="K72" s="446"/>
      <c r="L72" s="446"/>
      <c r="M72" s="446"/>
      <c r="N72" s="446"/>
      <c r="O72" s="446"/>
      <c r="P72" s="446"/>
      <c r="Q72" s="446"/>
      <c r="R72" s="446"/>
    </row>
    <row r="73" spans="9:18" x14ac:dyDescent="0.2">
      <c r="I73" s="446"/>
      <c r="J73" s="217"/>
      <c r="K73" s="446"/>
      <c r="L73" s="446"/>
      <c r="M73" s="446"/>
      <c r="N73" s="446"/>
      <c r="O73" s="446"/>
      <c r="P73" s="446"/>
      <c r="Q73" s="446"/>
      <c r="R73" s="446"/>
    </row>
    <row r="74" spans="9:18" x14ac:dyDescent="0.2">
      <c r="I74" s="446"/>
      <c r="J74" s="217"/>
      <c r="K74" s="446"/>
      <c r="L74" s="446"/>
      <c r="M74" s="446"/>
      <c r="N74" s="446"/>
      <c r="O74" s="446"/>
      <c r="P74" s="446"/>
      <c r="Q74" s="446"/>
      <c r="R74" s="446"/>
    </row>
    <row r="75" spans="9:18" x14ac:dyDescent="0.2">
      <c r="I75" s="446"/>
      <c r="J75" s="217"/>
      <c r="K75" s="446"/>
      <c r="L75" s="446"/>
      <c r="M75" s="446"/>
      <c r="N75" s="446"/>
      <c r="O75" s="446"/>
      <c r="P75" s="446"/>
      <c r="Q75" s="446"/>
      <c r="R75" s="446"/>
    </row>
    <row r="76" spans="9:18" x14ac:dyDescent="0.2">
      <c r="I76" s="446"/>
      <c r="J76" s="217"/>
      <c r="K76" s="446"/>
      <c r="L76" s="446"/>
      <c r="M76" s="446"/>
      <c r="N76" s="446"/>
      <c r="O76" s="446"/>
      <c r="P76" s="446"/>
      <c r="Q76" s="446"/>
      <c r="R76" s="446"/>
    </row>
    <row r="77" spans="9:18" x14ac:dyDescent="0.2">
      <c r="I77" s="446"/>
      <c r="J77" s="217"/>
      <c r="K77" s="446"/>
      <c r="L77" s="446"/>
      <c r="M77" s="446"/>
      <c r="N77" s="446"/>
      <c r="O77" s="446"/>
      <c r="P77" s="446"/>
      <c r="Q77" s="446"/>
      <c r="R77" s="446"/>
    </row>
    <row r="78" spans="9:18" x14ac:dyDescent="0.2">
      <c r="I78" s="446"/>
      <c r="J78" s="217"/>
      <c r="K78" s="446"/>
      <c r="L78" s="446"/>
      <c r="M78" s="446"/>
      <c r="N78" s="446"/>
      <c r="O78" s="446"/>
      <c r="P78" s="446"/>
      <c r="Q78" s="446"/>
      <c r="R78" s="446"/>
    </row>
    <row r="79" spans="9:18" x14ac:dyDescent="0.2">
      <c r="I79" s="446"/>
      <c r="J79" s="217"/>
      <c r="K79" s="446"/>
      <c r="L79" s="446"/>
      <c r="M79" s="446"/>
      <c r="N79" s="446"/>
      <c r="O79" s="446"/>
      <c r="P79" s="446"/>
      <c r="Q79" s="446"/>
      <c r="R79" s="446"/>
    </row>
    <row r="80" spans="9:18" x14ac:dyDescent="0.2">
      <c r="I80" s="446"/>
      <c r="J80" s="217"/>
      <c r="K80" s="446"/>
      <c r="L80" s="446"/>
      <c r="M80" s="446"/>
      <c r="N80" s="446"/>
      <c r="O80" s="446"/>
      <c r="P80" s="446"/>
      <c r="Q80" s="446"/>
      <c r="R80" s="446"/>
    </row>
    <row r="81" spans="9:18" x14ac:dyDescent="0.2">
      <c r="I81" s="446"/>
      <c r="J81" s="217"/>
      <c r="K81" s="446"/>
      <c r="L81" s="446"/>
      <c r="M81" s="446"/>
      <c r="N81" s="446"/>
      <c r="O81" s="446"/>
      <c r="P81" s="446"/>
      <c r="Q81" s="446"/>
      <c r="R81" s="446"/>
    </row>
    <row r="82" spans="9:18" x14ac:dyDescent="0.2">
      <c r="I82" s="446"/>
      <c r="J82" s="217"/>
      <c r="K82" s="446"/>
      <c r="L82" s="446"/>
      <c r="M82" s="446"/>
      <c r="N82" s="446"/>
      <c r="O82" s="446"/>
      <c r="P82" s="446"/>
      <c r="Q82" s="446"/>
      <c r="R82" s="446"/>
    </row>
    <row r="83" spans="9:18" x14ac:dyDescent="0.2">
      <c r="I83" s="446"/>
      <c r="J83" s="217"/>
      <c r="K83" s="446"/>
      <c r="L83" s="446"/>
      <c r="M83" s="446"/>
      <c r="N83" s="446"/>
      <c r="O83" s="446"/>
      <c r="P83" s="446"/>
      <c r="Q83" s="446"/>
      <c r="R83" s="446"/>
    </row>
    <row r="84" spans="9:18" x14ac:dyDescent="0.2">
      <c r="I84" s="446"/>
      <c r="J84" s="217"/>
      <c r="K84" s="446"/>
      <c r="L84" s="446"/>
      <c r="M84" s="446"/>
      <c r="N84" s="446"/>
      <c r="O84" s="446"/>
      <c r="P84" s="446"/>
      <c r="Q84" s="446"/>
      <c r="R84" s="446"/>
    </row>
    <row r="85" spans="9:18" x14ac:dyDescent="0.2">
      <c r="I85" s="446"/>
      <c r="J85" s="217"/>
      <c r="K85" s="446"/>
      <c r="L85" s="446"/>
      <c r="M85" s="446"/>
      <c r="N85" s="446"/>
      <c r="O85" s="446"/>
      <c r="P85" s="446"/>
      <c r="Q85" s="446"/>
      <c r="R85" s="446"/>
    </row>
    <row r="86" spans="9:18" x14ac:dyDescent="0.2">
      <c r="I86" s="446"/>
      <c r="J86" s="217"/>
      <c r="K86" s="446"/>
      <c r="L86" s="446"/>
      <c r="M86" s="446"/>
      <c r="N86" s="446"/>
      <c r="O86" s="446"/>
      <c r="P86" s="446"/>
      <c r="Q86" s="446"/>
      <c r="R86" s="446"/>
    </row>
    <row r="87" spans="9:18" x14ac:dyDescent="0.2">
      <c r="I87" s="446"/>
      <c r="J87" s="217"/>
      <c r="K87" s="446"/>
      <c r="L87" s="446"/>
      <c r="M87" s="446"/>
      <c r="N87" s="446"/>
      <c r="O87" s="446"/>
      <c r="P87" s="446"/>
      <c r="Q87" s="446"/>
      <c r="R87" s="446"/>
    </row>
    <row r="88" spans="9:18" x14ac:dyDescent="0.2">
      <c r="I88" s="446"/>
      <c r="J88" s="217"/>
      <c r="K88" s="446"/>
      <c r="L88" s="446"/>
      <c r="M88" s="446"/>
      <c r="N88" s="446"/>
      <c r="O88" s="446"/>
      <c r="P88" s="446"/>
      <c r="Q88" s="446"/>
      <c r="R88" s="446"/>
    </row>
    <row r="89" spans="9:18" x14ac:dyDescent="0.2">
      <c r="I89" s="446"/>
      <c r="J89" s="217"/>
      <c r="K89" s="446"/>
      <c r="L89" s="446"/>
      <c r="M89" s="446"/>
      <c r="N89" s="446"/>
      <c r="O89" s="446"/>
      <c r="P89" s="446"/>
      <c r="Q89" s="446"/>
      <c r="R89" s="446"/>
    </row>
    <row r="90" spans="9:18" x14ac:dyDescent="0.2">
      <c r="I90" s="446"/>
      <c r="J90" s="217"/>
      <c r="K90" s="446"/>
      <c r="L90" s="446"/>
      <c r="M90" s="446"/>
      <c r="N90" s="446"/>
      <c r="O90" s="446"/>
      <c r="P90" s="446"/>
      <c r="Q90" s="446"/>
      <c r="R90" s="446"/>
    </row>
    <row r="91" spans="9:18" x14ac:dyDescent="0.2">
      <c r="I91" s="446"/>
      <c r="J91" s="217"/>
      <c r="K91" s="446"/>
      <c r="L91" s="446"/>
      <c r="M91" s="446"/>
      <c r="N91" s="446"/>
      <c r="O91" s="446"/>
      <c r="P91" s="446"/>
      <c r="Q91" s="446"/>
      <c r="R91" s="446"/>
    </row>
    <row r="92" spans="9:18" x14ac:dyDescent="0.2">
      <c r="I92" s="446"/>
      <c r="J92" s="217"/>
      <c r="K92" s="446"/>
      <c r="L92" s="446"/>
      <c r="M92" s="446"/>
      <c r="N92" s="446"/>
      <c r="O92" s="446"/>
      <c r="P92" s="446"/>
      <c r="Q92" s="446"/>
      <c r="R92" s="446"/>
    </row>
    <row r="93" spans="9:18" x14ac:dyDescent="0.2">
      <c r="I93" s="446"/>
      <c r="J93" s="217"/>
      <c r="K93" s="446"/>
      <c r="L93" s="446"/>
      <c r="M93" s="446"/>
      <c r="N93" s="446"/>
      <c r="O93" s="446"/>
      <c r="P93" s="446"/>
      <c r="Q93" s="446"/>
      <c r="R93" s="446"/>
    </row>
    <row r="94" spans="9:18" x14ac:dyDescent="0.2">
      <c r="I94" s="446"/>
      <c r="J94" s="217"/>
      <c r="K94" s="446"/>
      <c r="L94" s="446"/>
      <c r="M94" s="446"/>
      <c r="N94" s="446"/>
      <c r="O94" s="446"/>
      <c r="P94" s="446"/>
      <c r="Q94" s="446"/>
      <c r="R94" s="446"/>
    </row>
    <row r="95" spans="9:18" x14ac:dyDescent="0.2">
      <c r="I95" s="446"/>
      <c r="J95" s="217"/>
      <c r="K95" s="446"/>
      <c r="L95" s="446"/>
      <c r="M95" s="446"/>
      <c r="N95" s="446"/>
      <c r="O95" s="446"/>
      <c r="P95" s="446"/>
      <c r="Q95" s="446"/>
      <c r="R95" s="446"/>
    </row>
    <row r="96" spans="9:18" x14ac:dyDescent="0.2">
      <c r="I96" s="446"/>
      <c r="J96" s="217"/>
      <c r="K96" s="446"/>
      <c r="L96" s="446"/>
      <c r="M96" s="446"/>
      <c r="N96" s="446"/>
      <c r="O96" s="446"/>
      <c r="P96" s="446"/>
      <c r="Q96" s="446"/>
      <c r="R96" s="446"/>
    </row>
    <row r="97" spans="9:18" x14ac:dyDescent="0.2">
      <c r="I97" s="446"/>
      <c r="J97" s="217"/>
      <c r="K97" s="446"/>
      <c r="L97" s="446"/>
      <c r="M97" s="446"/>
      <c r="N97" s="446"/>
      <c r="O97" s="446"/>
      <c r="P97" s="446"/>
      <c r="Q97" s="446"/>
      <c r="R97" s="446"/>
    </row>
    <row r="98" spans="9:18" x14ac:dyDescent="0.2">
      <c r="I98" s="446"/>
      <c r="J98" s="217"/>
      <c r="K98" s="446"/>
      <c r="L98" s="446"/>
      <c r="M98" s="446"/>
      <c r="N98" s="446"/>
      <c r="O98" s="446"/>
      <c r="P98" s="446"/>
      <c r="Q98" s="446"/>
      <c r="R98" s="446"/>
    </row>
    <row r="99" spans="9:18" x14ac:dyDescent="0.2">
      <c r="I99" s="446"/>
      <c r="J99" s="217"/>
      <c r="K99" s="446"/>
      <c r="L99" s="446"/>
      <c r="M99" s="446"/>
      <c r="N99" s="446"/>
      <c r="O99" s="446"/>
      <c r="P99" s="446"/>
      <c r="Q99" s="446"/>
      <c r="R99" s="446"/>
    </row>
    <row r="100" spans="9:18" x14ac:dyDescent="0.2">
      <c r="I100" s="446"/>
      <c r="J100" s="217"/>
      <c r="K100" s="446"/>
      <c r="L100" s="446"/>
      <c r="M100" s="446"/>
      <c r="N100" s="446"/>
      <c r="O100" s="446"/>
      <c r="P100" s="446"/>
      <c r="Q100" s="446"/>
      <c r="R100" s="446"/>
    </row>
    <row r="101" spans="9:18" x14ac:dyDescent="0.2">
      <c r="I101" s="446"/>
      <c r="J101" s="217"/>
      <c r="K101" s="446"/>
      <c r="L101" s="446"/>
      <c r="M101" s="446"/>
      <c r="N101" s="446"/>
      <c r="O101" s="446"/>
      <c r="P101" s="446"/>
      <c r="Q101" s="446"/>
      <c r="R101" s="446"/>
    </row>
    <row r="102" spans="9:18" x14ac:dyDescent="0.2">
      <c r="I102" s="446"/>
      <c r="J102" s="217"/>
      <c r="K102" s="446"/>
      <c r="L102" s="446"/>
      <c r="M102" s="446"/>
      <c r="N102" s="446"/>
      <c r="O102" s="446"/>
      <c r="P102" s="446"/>
      <c r="Q102" s="446"/>
      <c r="R102" s="446"/>
    </row>
    <row r="103" spans="9:18" x14ac:dyDescent="0.2">
      <c r="I103" s="446"/>
      <c r="J103" s="217"/>
      <c r="K103" s="446"/>
      <c r="L103" s="446"/>
      <c r="M103" s="446"/>
      <c r="N103" s="446"/>
      <c r="O103" s="446"/>
      <c r="P103" s="446"/>
      <c r="Q103" s="446"/>
      <c r="R103" s="446"/>
    </row>
    <row r="104" spans="9:18" x14ac:dyDescent="0.2">
      <c r="I104" s="446"/>
      <c r="J104" s="217"/>
      <c r="K104" s="446"/>
      <c r="L104" s="446"/>
      <c r="M104" s="446"/>
      <c r="N104" s="446"/>
      <c r="O104" s="446"/>
      <c r="P104" s="446"/>
      <c r="Q104" s="446"/>
      <c r="R104" s="446"/>
    </row>
    <row r="105" spans="9:18" x14ac:dyDescent="0.2">
      <c r="I105" s="446"/>
      <c r="J105" s="217"/>
      <c r="K105" s="446"/>
      <c r="L105" s="446"/>
      <c r="M105" s="446"/>
      <c r="N105" s="446"/>
      <c r="O105" s="446"/>
      <c r="P105" s="446"/>
      <c r="Q105" s="446"/>
      <c r="R105" s="446"/>
    </row>
    <row r="106" spans="9:18" x14ac:dyDescent="0.2">
      <c r="I106" s="446"/>
      <c r="J106" s="217"/>
      <c r="K106" s="446"/>
      <c r="L106" s="446"/>
      <c r="M106" s="446"/>
      <c r="N106" s="446"/>
      <c r="O106" s="446"/>
      <c r="P106" s="446"/>
      <c r="Q106" s="446"/>
      <c r="R106" s="446"/>
    </row>
    <row r="107" spans="9:18" x14ac:dyDescent="0.2">
      <c r="I107" s="446"/>
      <c r="J107" s="217"/>
      <c r="K107" s="446"/>
      <c r="L107" s="446"/>
      <c r="M107" s="446"/>
      <c r="N107" s="446"/>
      <c r="O107" s="446"/>
      <c r="P107" s="446"/>
      <c r="Q107" s="446"/>
      <c r="R107" s="446"/>
    </row>
    <row r="108" spans="9:18" x14ac:dyDescent="0.2">
      <c r="I108" s="446"/>
      <c r="J108" s="217"/>
      <c r="K108" s="446"/>
      <c r="L108" s="446"/>
      <c r="M108" s="446"/>
      <c r="N108" s="446"/>
      <c r="O108" s="446"/>
      <c r="P108" s="446"/>
      <c r="Q108" s="446"/>
      <c r="R108" s="446"/>
    </row>
    <row r="109" spans="9:18" x14ac:dyDescent="0.2">
      <c r="I109" s="446"/>
      <c r="J109" s="217"/>
      <c r="K109" s="446"/>
      <c r="L109" s="446"/>
      <c r="M109" s="446"/>
      <c r="N109" s="446"/>
      <c r="O109" s="446"/>
      <c r="P109" s="446"/>
      <c r="Q109" s="446"/>
      <c r="R109" s="446"/>
    </row>
    <row r="110" spans="9:18" x14ac:dyDescent="0.2">
      <c r="I110" s="446"/>
      <c r="J110" s="217"/>
      <c r="K110" s="446"/>
      <c r="L110" s="446"/>
      <c r="M110" s="446"/>
      <c r="N110" s="446"/>
      <c r="O110" s="446"/>
      <c r="P110" s="446"/>
      <c r="Q110" s="446"/>
      <c r="R110" s="446"/>
    </row>
  </sheetData>
  <mergeCells count="15">
    <mergeCell ref="M9:Q9"/>
    <mergeCell ref="R9:R10"/>
    <mergeCell ref="A22:G22"/>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4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499984740745262"/>
    <pageSetUpPr fitToPage="1"/>
  </sheetPr>
  <dimension ref="A1:Q536"/>
  <sheetViews>
    <sheetView topLeftCell="A4" zoomScale="75" zoomScaleNormal="75" zoomScaleSheetLayoutView="75" workbookViewId="0">
      <selection activeCell="G13" sqref="G13"/>
    </sheetView>
  </sheetViews>
  <sheetFormatPr defaultColWidth="9.140625" defaultRowHeight="12.75" outlineLevelCol="1" x14ac:dyDescent="0.2"/>
  <cols>
    <col min="1" max="1" width="4.140625" style="1" customWidth="1"/>
    <col min="2" max="2" width="3.85546875" style="1" customWidth="1"/>
    <col min="3" max="3" width="16" style="1" hidden="1" customWidth="1" outlineLevel="1"/>
    <col min="4" max="4" width="5.42578125" style="1" hidden="1" customWidth="1" outlineLevel="1"/>
    <col min="5" max="5" width="14" style="1" hidden="1" customWidth="1" outlineLevel="1"/>
    <col min="6" max="6" width="10.85546875" style="1" customWidth="1" collapsed="1"/>
    <col min="7" max="7" width="79.140625" style="1" customWidth="1"/>
    <col min="8" max="8" width="11.140625" style="7" customWidth="1"/>
    <col min="9" max="9" width="11.140625" style="1" customWidth="1"/>
    <col min="10" max="10" width="14.28515625" style="1" customWidth="1"/>
    <col min="11" max="11" width="12.85546875" style="1" customWidth="1"/>
    <col min="12" max="12" width="12.7109375" style="1" customWidth="1"/>
    <col min="13" max="13" width="13.42578125" style="1" customWidth="1"/>
    <col min="14" max="14" width="11.42578125" style="1" customWidth="1"/>
    <col min="15" max="15" width="14.7109375" style="1" customWidth="1"/>
    <col min="16" max="16" width="12.85546875" style="1" customWidth="1"/>
    <col min="17" max="16384" width="9.140625" style="1"/>
  </cols>
  <sheetData>
    <row r="1" spans="1:17" s="534" customFormat="1" ht="18" x14ac:dyDescent="0.25">
      <c r="A1" s="160" t="s">
        <v>521</v>
      </c>
      <c r="B1" s="160"/>
      <c r="C1" s="160"/>
      <c r="D1" s="160"/>
      <c r="E1" s="160"/>
      <c r="F1" s="175"/>
      <c r="G1" s="176"/>
      <c r="H1" s="178"/>
      <c r="I1" s="178"/>
      <c r="J1" s="179"/>
      <c r="K1" s="175"/>
      <c r="L1" s="175"/>
      <c r="M1" s="175"/>
      <c r="N1" s="175"/>
      <c r="O1" s="175"/>
      <c r="P1" s="175"/>
    </row>
    <row r="2" spans="1:17" s="534" customFormat="1" ht="15" x14ac:dyDescent="0.25">
      <c r="A2" s="163" t="s">
        <v>6</v>
      </c>
      <c r="B2" s="163"/>
      <c r="C2" s="163"/>
      <c r="D2" s="163"/>
      <c r="E2" s="163"/>
      <c r="F2" s="163"/>
      <c r="G2" s="163" t="s">
        <v>7</v>
      </c>
      <c r="H2" s="1110" t="s">
        <v>339</v>
      </c>
      <c r="I2" s="163"/>
      <c r="J2" s="180"/>
      <c r="K2" s="163"/>
      <c r="L2" s="163"/>
      <c r="M2" s="186"/>
      <c r="N2" s="163"/>
      <c r="O2" s="163"/>
      <c r="P2" s="163"/>
    </row>
    <row r="3" spans="1:17" s="534" customFormat="1" ht="14.25" customHeight="1" x14ac:dyDescent="0.2">
      <c r="A3" s="163"/>
      <c r="B3" s="163"/>
      <c r="C3" s="163"/>
      <c r="D3" s="163"/>
      <c r="E3" s="163"/>
      <c r="F3" s="163"/>
      <c r="G3" s="163" t="s">
        <v>9</v>
      </c>
      <c r="H3" s="163"/>
      <c r="I3" s="163"/>
      <c r="J3" s="180"/>
      <c r="K3" s="163"/>
      <c r="L3" s="163"/>
      <c r="M3" s="163"/>
      <c r="N3" s="163"/>
      <c r="O3" s="163"/>
      <c r="P3" s="163"/>
    </row>
    <row r="4" spans="1:17" s="534" customFormat="1" ht="21" customHeight="1" thickBot="1" x14ac:dyDescent="0.25">
      <c r="A4" s="175"/>
      <c r="B4" s="175"/>
      <c r="C4" s="175"/>
      <c r="D4" s="175"/>
      <c r="E4" s="175"/>
      <c r="F4" s="175"/>
      <c r="G4" s="176"/>
      <c r="H4" s="178"/>
      <c r="I4" s="178"/>
      <c r="J4" s="179"/>
      <c r="K4" s="175"/>
      <c r="L4" s="175"/>
      <c r="M4" s="175"/>
      <c r="N4" s="175"/>
      <c r="O4" s="175"/>
      <c r="P4" s="187" t="s">
        <v>10</v>
      </c>
    </row>
    <row r="5" spans="1:17" s="534" customFormat="1" ht="25.5" customHeight="1" thickBot="1" x14ac:dyDescent="0.25">
      <c r="A5" s="1500" t="s">
        <v>127</v>
      </c>
      <c r="B5" s="1501"/>
      <c r="C5" s="1501"/>
      <c r="D5" s="1501"/>
      <c r="E5" s="1501"/>
      <c r="F5" s="1501"/>
      <c r="G5" s="1501"/>
      <c r="H5" s="1501"/>
      <c r="I5" s="1501"/>
      <c r="J5" s="1501"/>
      <c r="K5" s="1501"/>
      <c r="L5" s="1501"/>
      <c r="M5" s="1501"/>
      <c r="N5" s="1501"/>
      <c r="O5" s="1501"/>
      <c r="P5" s="1510"/>
      <c r="Q5" s="53"/>
    </row>
    <row r="6" spans="1:17" s="534" customFormat="1" ht="30" customHeight="1" thickBot="1" x14ac:dyDescent="0.25">
      <c r="A6" s="1364" t="s">
        <v>51</v>
      </c>
      <c r="B6" s="1365" t="s">
        <v>67</v>
      </c>
      <c r="C6" s="1361" t="s">
        <v>4</v>
      </c>
      <c r="D6" s="1361" t="s">
        <v>3</v>
      </c>
      <c r="E6" s="1361" t="s">
        <v>5</v>
      </c>
      <c r="F6" s="1364" t="s">
        <v>47</v>
      </c>
      <c r="G6" s="1360" t="s">
        <v>70</v>
      </c>
      <c r="H6" s="1363" t="s">
        <v>15</v>
      </c>
      <c r="I6" s="1359" t="s">
        <v>16</v>
      </c>
      <c r="J6" s="1373" t="s">
        <v>17</v>
      </c>
      <c r="K6" s="1375" t="s">
        <v>18</v>
      </c>
      <c r="L6" s="1372" t="s">
        <v>146</v>
      </c>
      <c r="M6" s="1374" t="s">
        <v>144</v>
      </c>
      <c r="N6" s="1374"/>
      <c r="O6" s="1374"/>
      <c r="P6" s="1371" t="s">
        <v>147</v>
      </c>
    </row>
    <row r="7" spans="1:17" s="534" customFormat="1" ht="58.5" customHeight="1" thickBot="1" x14ac:dyDescent="0.25">
      <c r="A7" s="1364"/>
      <c r="B7" s="1484"/>
      <c r="C7" s="1485"/>
      <c r="D7" s="1485"/>
      <c r="E7" s="1485"/>
      <c r="F7" s="1364"/>
      <c r="G7" s="1360"/>
      <c r="H7" s="1496"/>
      <c r="I7" s="1483"/>
      <c r="J7" s="1478"/>
      <c r="K7" s="1375"/>
      <c r="L7" s="1375"/>
      <c r="M7" s="137" t="s">
        <v>19</v>
      </c>
      <c r="N7" s="123" t="s">
        <v>65</v>
      </c>
      <c r="O7" s="123" t="s">
        <v>66</v>
      </c>
      <c r="P7" s="1360"/>
    </row>
    <row r="8" spans="1:17" s="837" customFormat="1" ht="24.75" customHeight="1" x14ac:dyDescent="0.2">
      <c r="A8" s="60">
        <v>1</v>
      </c>
      <c r="B8" s="61" t="s">
        <v>179</v>
      </c>
      <c r="C8" s="61"/>
      <c r="D8" s="61"/>
      <c r="E8" s="61"/>
      <c r="F8" s="838" t="s">
        <v>164</v>
      </c>
      <c r="G8" s="839" t="s">
        <v>167</v>
      </c>
      <c r="H8" s="545"/>
      <c r="I8" s="545" t="s">
        <v>225</v>
      </c>
      <c r="J8" s="848">
        <v>1000</v>
      </c>
      <c r="K8" s="840" t="s">
        <v>149</v>
      </c>
      <c r="L8" s="856">
        <v>0</v>
      </c>
      <c r="M8" s="275">
        <f>SUM(N8:O8)</f>
        <v>800</v>
      </c>
      <c r="N8" s="926">
        <v>0</v>
      </c>
      <c r="O8" s="850">
        <v>800</v>
      </c>
      <c r="P8" s="834">
        <f>J8-L8-M8</f>
        <v>200</v>
      </c>
    </row>
    <row r="9" spans="1:17" s="837" customFormat="1" ht="22.5" customHeight="1" x14ac:dyDescent="0.2">
      <c r="A9" s="5">
        <v>2</v>
      </c>
      <c r="B9" s="3" t="s">
        <v>190</v>
      </c>
      <c r="C9" s="3"/>
      <c r="D9" s="3"/>
      <c r="E9" s="3"/>
      <c r="F9" s="841" t="s">
        <v>165</v>
      </c>
      <c r="G9" s="842" t="s">
        <v>166</v>
      </c>
      <c r="H9" s="544"/>
      <c r="I9" s="544" t="s">
        <v>225</v>
      </c>
      <c r="J9" s="849">
        <v>1500</v>
      </c>
      <c r="K9" s="843" t="s">
        <v>149</v>
      </c>
      <c r="L9" s="1032">
        <v>0</v>
      </c>
      <c r="M9" s="928">
        <f t="shared" ref="M9:M16" si="0">SUM(N9:O9)</f>
        <v>1200</v>
      </c>
      <c r="N9" s="927">
        <v>0</v>
      </c>
      <c r="O9" s="851">
        <v>1200</v>
      </c>
      <c r="P9" s="693">
        <f t="shared" ref="P9:P19" si="1">J9-L9-M9</f>
        <v>300</v>
      </c>
    </row>
    <row r="10" spans="1:17" s="837" customFormat="1" ht="22.5" customHeight="1" x14ac:dyDescent="0.2">
      <c r="A10" s="5">
        <v>3</v>
      </c>
      <c r="B10" s="3" t="s">
        <v>158</v>
      </c>
      <c r="C10" s="3"/>
      <c r="D10" s="3"/>
      <c r="E10" s="3"/>
      <c r="F10" s="1112" t="s">
        <v>159</v>
      </c>
      <c r="G10" s="1153" t="s">
        <v>160</v>
      </c>
      <c r="H10" s="544"/>
      <c r="I10" s="544" t="s">
        <v>225</v>
      </c>
      <c r="J10" s="849">
        <v>800</v>
      </c>
      <c r="K10" s="843" t="s">
        <v>149</v>
      </c>
      <c r="L10" s="1032">
        <v>0</v>
      </c>
      <c r="M10" s="928">
        <f t="shared" si="0"/>
        <v>640</v>
      </c>
      <c r="N10" s="927">
        <v>0</v>
      </c>
      <c r="O10" s="852">
        <v>640</v>
      </c>
      <c r="P10" s="693">
        <f t="shared" si="1"/>
        <v>160</v>
      </c>
    </row>
    <row r="11" spans="1:17" s="837" customFormat="1" ht="22.5" customHeight="1" x14ac:dyDescent="0.2">
      <c r="A11" s="5">
        <v>4</v>
      </c>
      <c r="B11" s="3" t="s">
        <v>158</v>
      </c>
      <c r="C11" s="3"/>
      <c r="D11" s="3"/>
      <c r="E11" s="3"/>
      <c r="F11" s="844" t="s">
        <v>161</v>
      </c>
      <c r="G11" s="644" t="s">
        <v>162</v>
      </c>
      <c r="H11" s="544"/>
      <c r="I11" s="544" t="s">
        <v>225</v>
      </c>
      <c r="J11" s="849">
        <v>1500</v>
      </c>
      <c r="K11" s="843" t="s">
        <v>149</v>
      </c>
      <c r="L11" s="1032">
        <v>0</v>
      </c>
      <c r="M11" s="928">
        <f t="shared" si="0"/>
        <v>1200</v>
      </c>
      <c r="N11" s="927">
        <v>0</v>
      </c>
      <c r="O11" s="852">
        <v>1200</v>
      </c>
      <c r="P11" s="693">
        <f t="shared" si="1"/>
        <v>300</v>
      </c>
    </row>
    <row r="12" spans="1:17" s="837" customFormat="1" ht="24.75" customHeight="1" x14ac:dyDescent="0.2">
      <c r="A12" s="5">
        <v>5</v>
      </c>
      <c r="B12" s="3" t="s">
        <v>158</v>
      </c>
      <c r="C12" s="3"/>
      <c r="D12" s="3"/>
      <c r="E12" s="3"/>
      <c r="F12" s="845" t="s">
        <v>161</v>
      </c>
      <c r="G12" s="623" t="s">
        <v>163</v>
      </c>
      <c r="H12" s="544"/>
      <c r="I12" s="544" t="s">
        <v>225</v>
      </c>
      <c r="J12" s="849">
        <v>1500</v>
      </c>
      <c r="K12" s="843" t="s">
        <v>149</v>
      </c>
      <c r="L12" s="1032">
        <v>0</v>
      </c>
      <c r="M12" s="928">
        <f t="shared" si="0"/>
        <v>1200</v>
      </c>
      <c r="N12" s="927">
        <v>0</v>
      </c>
      <c r="O12" s="852">
        <v>1200</v>
      </c>
      <c r="P12" s="693">
        <f t="shared" si="1"/>
        <v>300</v>
      </c>
    </row>
    <row r="13" spans="1:17" s="837" customFormat="1" ht="23.25" customHeight="1" x14ac:dyDescent="0.2">
      <c r="A13" s="5">
        <v>6</v>
      </c>
      <c r="B13" s="283" t="s">
        <v>190</v>
      </c>
      <c r="C13" s="283"/>
      <c r="D13" s="283"/>
      <c r="E13" s="283"/>
      <c r="F13" s="846" t="s">
        <v>168</v>
      </c>
      <c r="G13" s="847" t="s">
        <v>169</v>
      </c>
      <c r="H13" s="544"/>
      <c r="I13" s="544" t="s">
        <v>225</v>
      </c>
      <c r="J13" s="849">
        <v>1000</v>
      </c>
      <c r="K13" s="843" t="s">
        <v>149</v>
      </c>
      <c r="L13" s="1032">
        <v>0</v>
      </c>
      <c r="M13" s="928">
        <f t="shared" si="0"/>
        <v>800</v>
      </c>
      <c r="N13" s="927">
        <v>0</v>
      </c>
      <c r="O13" s="853">
        <v>800</v>
      </c>
      <c r="P13" s="693">
        <f t="shared" si="1"/>
        <v>200</v>
      </c>
    </row>
    <row r="14" spans="1:17" s="837" customFormat="1" ht="23.25" customHeight="1" x14ac:dyDescent="0.2">
      <c r="A14" s="5">
        <v>7</v>
      </c>
      <c r="B14" s="283" t="s">
        <v>190</v>
      </c>
      <c r="C14" s="283"/>
      <c r="D14" s="283"/>
      <c r="E14" s="283"/>
      <c r="F14" s="846" t="s">
        <v>170</v>
      </c>
      <c r="G14" s="847" t="s">
        <v>171</v>
      </c>
      <c r="H14" s="544"/>
      <c r="I14" s="544" t="s">
        <v>225</v>
      </c>
      <c r="J14" s="849">
        <v>2000</v>
      </c>
      <c r="K14" s="843" t="s">
        <v>149</v>
      </c>
      <c r="L14" s="1032">
        <v>0</v>
      </c>
      <c r="M14" s="928">
        <f t="shared" si="0"/>
        <v>1600</v>
      </c>
      <c r="N14" s="927">
        <v>0</v>
      </c>
      <c r="O14" s="853">
        <v>1600</v>
      </c>
      <c r="P14" s="693">
        <f t="shared" si="1"/>
        <v>400</v>
      </c>
    </row>
    <row r="15" spans="1:17" s="837" customFormat="1" ht="23.25" customHeight="1" x14ac:dyDescent="0.2">
      <c r="A15" s="1154">
        <v>8</v>
      </c>
      <c r="B15" s="1155" t="s">
        <v>172</v>
      </c>
      <c r="C15" s="1155"/>
      <c r="D15" s="1155"/>
      <c r="E15" s="1155"/>
      <c r="F15" s="1156" t="s">
        <v>515</v>
      </c>
      <c r="G15" s="1157" t="s">
        <v>516</v>
      </c>
      <c r="H15" s="1158"/>
      <c r="I15" s="1158" t="s">
        <v>225</v>
      </c>
      <c r="J15" s="1159">
        <v>6200</v>
      </c>
      <c r="K15" s="1160">
        <v>2016</v>
      </c>
      <c r="L15" s="1161">
        <v>0</v>
      </c>
      <c r="M15" s="1162">
        <f t="shared" si="0"/>
        <v>0</v>
      </c>
      <c r="N15" s="1163">
        <v>0</v>
      </c>
      <c r="O15" s="1164">
        <v>0</v>
      </c>
      <c r="P15" s="1165">
        <f t="shared" si="1"/>
        <v>6200</v>
      </c>
    </row>
    <row r="16" spans="1:17" s="837" customFormat="1" ht="23.25" customHeight="1" x14ac:dyDescent="0.2">
      <c r="A16" s="1154">
        <v>9</v>
      </c>
      <c r="B16" s="1155" t="s">
        <v>158</v>
      </c>
      <c r="C16" s="1155"/>
      <c r="D16" s="1155"/>
      <c r="E16" s="1155"/>
      <c r="F16" s="1156" t="s">
        <v>244</v>
      </c>
      <c r="G16" s="1157" t="s">
        <v>517</v>
      </c>
      <c r="H16" s="1158"/>
      <c r="I16" s="1158" t="s">
        <v>225</v>
      </c>
      <c r="J16" s="1159">
        <v>4300</v>
      </c>
      <c r="K16" s="1160">
        <v>2016</v>
      </c>
      <c r="L16" s="1161">
        <v>0</v>
      </c>
      <c r="M16" s="1162">
        <f t="shared" si="0"/>
        <v>0</v>
      </c>
      <c r="N16" s="1163">
        <v>0</v>
      </c>
      <c r="O16" s="1164">
        <v>0</v>
      </c>
      <c r="P16" s="1165">
        <f t="shared" si="1"/>
        <v>4300</v>
      </c>
    </row>
    <row r="17" spans="1:17" s="837" customFormat="1" ht="23.25" customHeight="1" x14ac:dyDescent="0.2">
      <c r="A17" s="1154">
        <v>10</v>
      </c>
      <c r="B17" s="1155" t="s">
        <v>190</v>
      </c>
      <c r="C17" s="1155"/>
      <c r="D17" s="1155"/>
      <c r="E17" s="1155"/>
      <c r="F17" s="1156" t="s">
        <v>518</v>
      </c>
      <c r="G17" s="1157" t="s">
        <v>519</v>
      </c>
      <c r="H17" s="1158"/>
      <c r="I17" s="1158" t="s">
        <v>225</v>
      </c>
      <c r="J17" s="1159">
        <v>3500</v>
      </c>
      <c r="K17" s="1160">
        <v>2016</v>
      </c>
      <c r="L17" s="1161">
        <v>0</v>
      </c>
      <c r="M17" s="1162">
        <v>0</v>
      </c>
      <c r="N17" s="1163">
        <v>0</v>
      </c>
      <c r="O17" s="1164">
        <v>0</v>
      </c>
      <c r="P17" s="1165">
        <f t="shared" si="1"/>
        <v>3500</v>
      </c>
    </row>
    <row r="18" spans="1:17" s="837" customFormat="1" ht="23.25" customHeight="1" x14ac:dyDescent="0.2">
      <c r="A18" s="1154">
        <v>11</v>
      </c>
      <c r="B18" s="1155" t="s">
        <v>158</v>
      </c>
      <c r="C18" s="1155"/>
      <c r="D18" s="1155"/>
      <c r="E18" s="1155"/>
      <c r="F18" s="1156" t="s">
        <v>515</v>
      </c>
      <c r="G18" s="1157" t="s">
        <v>547</v>
      </c>
      <c r="H18" s="1158"/>
      <c r="I18" s="1158" t="s">
        <v>225</v>
      </c>
      <c r="J18" s="1159">
        <v>2500</v>
      </c>
      <c r="K18" s="1160">
        <v>2016</v>
      </c>
      <c r="L18" s="1161">
        <v>0</v>
      </c>
      <c r="M18" s="1162">
        <v>0</v>
      </c>
      <c r="N18" s="1163">
        <v>0</v>
      </c>
      <c r="O18" s="1164">
        <v>0</v>
      </c>
      <c r="P18" s="1165">
        <f t="shared" si="1"/>
        <v>2500</v>
      </c>
    </row>
    <row r="19" spans="1:17" s="837" customFormat="1" ht="23.25" customHeight="1" thickBot="1" x14ac:dyDescent="0.25">
      <c r="A19" s="1154">
        <v>12</v>
      </c>
      <c r="B19" s="1155" t="s">
        <v>158</v>
      </c>
      <c r="C19" s="1155"/>
      <c r="D19" s="1155"/>
      <c r="E19" s="1155"/>
      <c r="F19" s="1156"/>
      <c r="G19" s="1157" t="s">
        <v>534</v>
      </c>
      <c r="H19" s="1158"/>
      <c r="I19" s="1158" t="s">
        <v>225</v>
      </c>
      <c r="J19" s="1159">
        <v>500</v>
      </c>
      <c r="K19" s="1160">
        <v>2015</v>
      </c>
      <c r="L19" s="1161">
        <v>0</v>
      </c>
      <c r="M19" s="1162">
        <v>500</v>
      </c>
      <c r="N19" s="1163">
        <v>0</v>
      </c>
      <c r="O19" s="1164">
        <v>500</v>
      </c>
      <c r="P19" s="1165">
        <f t="shared" si="1"/>
        <v>0</v>
      </c>
    </row>
    <row r="20" spans="1:17" s="369" customFormat="1" ht="37.5" customHeight="1" thickBot="1" x14ac:dyDescent="0.3">
      <c r="A20" s="1356" t="s">
        <v>287</v>
      </c>
      <c r="B20" s="1357"/>
      <c r="C20" s="1357"/>
      <c r="D20" s="1357"/>
      <c r="E20" s="1357"/>
      <c r="F20" s="1357"/>
      <c r="G20" s="1357"/>
      <c r="H20" s="854"/>
      <c r="I20" s="855"/>
      <c r="J20" s="759">
        <f t="shared" ref="J20:P20" si="2">SUM(J8:J19)</f>
        <v>26300</v>
      </c>
      <c r="K20" s="759"/>
      <c r="L20" s="760">
        <f t="shared" si="2"/>
        <v>0</v>
      </c>
      <c r="M20" s="761">
        <f t="shared" si="2"/>
        <v>7940</v>
      </c>
      <c r="N20" s="822">
        <f t="shared" si="2"/>
        <v>0</v>
      </c>
      <c r="O20" s="768">
        <f t="shared" si="2"/>
        <v>7940</v>
      </c>
      <c r="P20" s="769">
        <f t="shared" si="2"/>
        <v>18360</v>
      </c>
      <c r="Q20" s="783"/>
    </row>
    <row r="21" spans="1:17" x14ac:dyDescent="0.2">
      <c r="F21" s="83"/>
      <c r="G21" s="84"/>
      <c r="H21" s="536"/>
      <c r="I21" s="2"/>
      <c r="J21" s="2"/>
    </row>
    <row r="22" spans="1:17" x14ac:dyDescent="0.2">
      <c r="F22" s="83"/>
      <c r="G22" s="84"/>
      <c r="H22" s="536"/>
      <c r="I22" s="2"/>
      <c r="J22" s="239"/>
      <c r="L22" s="237"/>
    </row>
    <row r="23" spans="1:17" x14ac:dyDescent="0.2">
      <c r="F23" s="83"/>
      <c r="G23" s="84"/>
      <c r="H23" s="1509"/>
      <c r="I23" s="1509"/>
      <c r="J23" s="239"/>
      <c r="L23" s="237"/>
      <c r="M23" s="237"/>
      <c r="N23" s="237"/>
      <c r="O23" s="237"/>
      <c r="P23" s="237"/>
    </row>
    <row r="24" spans="1:17" x14ac:dyDescent="0.2">
      <c r="F24" s="83"/>
      <c r="G24" s="84"/>
      <c r="H24" s="536"/>
      <c r="I24" s="2"/>
      <c r="J24" s="239"/>
    </row>
    <row r="25" spans="1:17" x14ac:dyDescent="0.2">
      <c r="F25" s="83"/>
      <c r="G25" s="84"/>
      <c r="H25" s="536"/>
      <c r="I25" s="2"/>
      <c r="J25" s="239"/>
    </row>
    <row r="26" spans="1:17" x14ac:dyDescent="0.2">
      <c r="F26" s="82"/>
      <c r="G26" s="84"/>
      <c r="H26" s="536"/>
      <c r="I26" s="2"/>
      <c r="J26" s="239"/>
    </row>
    <row r="27" spans="1:17" x14ac:dyDescent="0.2">
      <c r="F27" s="82"/>
      <c r="G27" s="84"/>
      <c r="H27" s="536"/>
      <c r="I27" s="2"/>
      <c r="J27" s="239"/>
    </row>
    <row r="28" spans="1:17" x14ac:dyDescent="0.2">
      <c r="F28" s="85"/>
      <c r="G28" s="86"/>
      <c r="H28" s="536"/>
      <c r="I28" s="2"/>
      <c r="J28" s="2"/>
    </row>
    <row r="29" spans="1:17" x14ac:dyDescent="0.2">
      <c r="F29" s="82"/>
      <c r="G29" s="84"/>
      <c r="H29" s="536"/>
      <c r="I29" s="2"/>
      <c r="J29" s="2"/>
    </row>
    <row r="30" spans="1:17" x14ac:dyDescent="0.2">
      <c r="F30" s="83"/>
      <c r="G30" s="84"/>
      <c r="H30" s="536"/>
      <c r="I30" s="2"/>
      <c r="J30" s="2"/>
    </row>
    <row r="31" spans="1:17" x14ac:dyDescent="0.2">
      <c r="F31" s="83"/>
      <c r="G31" s="84"/>
      <c r="H31" s="536"/>
      <c r="I31" s="2"/>
      <c r="J31" s="2"/>
    </row>
    <row r="32" spans="1:17" x14ac:dyDescent="0.2">
      <c r="F32" s="83"/>
      <c r="G32" s="84"/>
      <c r="H32" s="536"/>
      <c r="I32" s="2"/>
      <c r="J32" s="2"/>
    </row>
    <row r="33" spans="6:10" x14ac:dyDescent="0.2">
      <c r="F33" s="83"/>
      <c r="G33" s="84"/>
      <c r="H33" s="536"/>
      <c r="I33" s="2"/>
      <c r="J33" s="2"/>
    </row>
    <row r="34" spans="6:10" x14ac:dyDescent="0.2">
      <c r="F34" s="83"/>
      <c r="G34" s="84"/>
      <c r="H34" s="536"/>
      <c r="I34" s="2"/>
      <c r="J34" s="2"/>
    </row>
    <row r="35" spans="6:10" x14ac:dyDescent="0.2">
      <c r="F35" s="83"/>
      <c r="G35" s="84"/>
      <c r="H35" s="536"/>
      <c r="I35" s="2"/>
      <c r="J35" s="2"/>
    </row>
    <row r="36" spans="6:10" x14ac:dyDescent="0.2">
      <c r="F36" s="83"/>
      <c r="G36" s="84"/>
      <c r="H36" s="536"/>
      <c r="I36" s="2"/>
      <c r="J36" s="2"/>
    </row>
    <row r="37" spans="6:10" x14ac:dyDescent="0.2">
      <c r="F37" s="83"/>
      <c r="G37" s="84"/>
      <c r="H37" s="536"/>
      <c r="I37" s="2"/>
      <c r="J37" s="2"/>
    </row>
    <row r="38" spans="6:10" x14ac:dyDescent="0.2">
      <c r="F38" s="83"/>
      <c r="G38" s="84"/>
      <c r="H38" s="536"/>
      <c r="I38" s="2"/>
      <c r="J38" s="2"/>
    </row>
    <row r="39" spans="6:10" x14ac:dyDescent="0.2">
      <c r="F39" s="83"/>
      <c r="G39" s="84"/>
      <c r="H39" s="536"/>
      <c r="I39" s="2"/>
      <c r="J39" s="2"/>
    </row>
    <row r="40" spans="6:10" x14ac:dyDescent="0.2">
      <c r="F40" s="83"/>
      <c r="G40" s="84"/>
      <c r="H40" s="536"/>
      <c r="I40" s="2"/>
      <c r="J40" s="2"/>
    </row>
    <row r="41" spans="6:10" x14ac:dyDescent="0.2">
      <c r="F41" s="83"/>
      <c r="G41" s="84"/>
      <c r="H41" s="536"/>
      <c r="I41" s="2"/>
      <c r="J41" s="2"/>
    </row>
    <row r="42" spans="6:10" x14ac:dyDescent="0.2">
      <c r="F42" s="83"/>
      <c r="G42" s="84"/>
      <c r="H42" s="536"/>
      <c r="I42" s="2"/>
      <c r="J42" s="2"/>
    </row>
    <row r="43" spans="6:10" x14ac:dyDescent="0.2">
      <c r="G43" s="2"/>
      <c r="H43" s="536"/>
      <c r="I43" s="2"/>
      <c r="J43" s="2"/>
    </row>
    <row r="44" spans="6:10" x14ac:dyDescent="0.2">
      <c r="G44" s="2"/>
      <c r="H44" s="536"/>
      <c r="I44" s="2"/>
      <c r="J44" s="2"/>
    </row>
    <row r="45" spans="6:10" x14ac:dyDescent="0.2">
      <c r="G45" s="2"/>
      <c r="H45" s="536"/>
      <c r="I45" s="2"/>
      <c r="J45" s="2"/>
    </row>
    <row r="46" spans="6:10" x14ac:dyDescent="0.2">
      <c r="G46" s="2"/>
      <c r="H46" s="536"/>
      <c r="I46" s="2"/>
      <c r="J46" s="2"/>
    </row>
    <row r="47" spans="6:10" x14ac:dyDescent="0.2">
      <c r="G47" s="2"/>
      <c r="H47" s="536"/>
      <c r="I47" s="2"/>
      <c r="J47" s="2"/>
    </row>
    <row r="48" spans="6:10" x14ac:dyDescent="0.2">
      <c r="G48" s="2"/>
      <c r="H48" s="536"/>
      <c r="I48" s="2"/>
      <c r="J48" s="2"/>
    </row>
    <row r="49" spans="7:10" x14ac:dyDescent="0.2">
      <c r="G49" s="2"/>
      <c r="H49" s="536"/>
      <c r="I49" s="2"/>
      <c r="J49" s="2"/>
    </row>
    <row r="50" spans="7:10" x14ac:dyDescent="0.2">
      <c r="G50" s="2"/>
      <c r="H50" s="536"/>
      <c r="I50" s="2"/>
      <c r="J50" s="2"/>
    </row>
    <row r="51" spans="7:10" x14ac:dyDescent="0.2">
      <c r="G51" s="2"/>
      <c r="H51" s="536"/>
      <c r="I51" s="2"/>
      <c r="J51" s="2"/>
    </row>
    <row r="52" spans="7:10" x14ac:dyDescent="0.2">
      <c r="G52" s="2"/>
      <c r="H52" s="536"/>
      <c r="I52" s="2"/>
      <c r="J52" s="2"/>
    </row>
    <row r="53" spans="7:10" x14ac:dyDescent="0.2">
      <c r="G53" s="2"/>
      <c r="H53" s="536"/>
      <c r="I53" s="2"/>
      <c r="J53" s="2"/>
    </row>
    <row r="54" spans="7:10" x14ac:dyDescent="0.2">
      <c r="G54" s="2"/>
      <c r="H54" s="536"/>
      <c r="I54" s="2"/>
      <c r="J54" s="2"/>
    </row>
    <row r="55" spans="7:10" x14ac:dyDescent="0.2">
      <c r="G55" s="2"/>
      <c r="H55" s="536"/>
      <c r="I55" s="2"/>
      <c r="J55" s="2"/>
    </row>
    <row r="56" spans="7:10" x14ac:dyDescent="0.2">
      <c r="G56" s="2"/>
      <c r="H56" s="536"/>
      <c r="I56" s="2"/>
      <c r="J56" s="2"/>
    </row>
    <row r="57" spans="7:10" x14ac:dyDescent="0.2">
      <c r="G57" s="2"/>
      <c r="H57" s="536"/>
      <c r="I57" s="2"/>
      <c r="J57" s="2"/>
    </row>
    <row r="58" spans="7:10" x14ac:dyDescent="0.2">
      <c r="G58" s="2"/>
      <c r="H58" s="536"/>
      <c r="I58" s="2"/>
      <c r="J58" s="2"/>
    </row>
    <row r="59" spans="7:10" x14ac:dyDescent="0.2">
      <c r="G59" s="2"/>
      <c r="H59" s="536"/>
      <c r="I59" s="2"/>
      <c r="J59" s="2"/>
    </row>
    <row r="60" spans="7:10" x14ac:dyDescent="0.2">
      <c r="G60" s="2"/>
      <c r="H60" s="536"/>
      <c r="I60" s="2"/>
      <c r="J60" s="2"/>
    </row>
    <row r="61" spans="7:10" x14ac:dyDescent="0.2">
      <c r="G61" s="2"/>
      <c r="H61" s="536"/>
      <c r="I61" s="2"/>
      <c r="J61" s="2"/>
    </row>
    <row r="62" spans="7:10" x14ac:dyDescent="0.2">
      <c r="G62" s="2"/>
      <c r="H62" s="536"/>
      <c r="I62" s="2"/>
      <c r="J62" s="2"/>
    </row>
    <row r="63" spans="7:10" x14ac:dyDescent="0.2">
      <c r="G63" s="2"/>
      <c r="H63" s="536"/>
      <c r="I63" s="2"/>
      <c r="J63" s="2"/>
    </row>
    <row r="64" spans="7:10" x14ac:dyDescent="0.2">
      <c r="G64" s="2"/>
      <c r="H64" s="536"/>
      <c r="I64" s="2"/>
      <c r="J64" s="2"/>
    </row>
    <row r="65" spans="7:10" x14ac:dyDescent="0.2">
      <c r="G65" s="2"/>
      <c r="H65" s="536"/>
      <c r="I65" s="2"/>
      <c r="J65" s="2"/>
    </row>
    <row r="66" spans="7:10" x14ac:dyDescent="0.2">
      <c r="G66" s="2"/>
      <c r="H66" s="536"/>
      <c r="I66" s="2"/>
      <c r="J66" s="2"/>
    </row>
    <row r="67" spans="7:10" x14ac:dyDescent="0.2">
      <c r="G67" s="2"/>
      <c r="H67" s="536"/>
      <c r="I67" s="2"/>
      <c r="J67" s="2"/>
    </row>
    <row r="68" spans="7:10" x14ac:dyDescent="0.2">
      <c r="G68" s="2"/>
      <c r="H68" s="536"/>
      <c r="I68" s="2"/>
      <c r="J68" s="2"/>
    </row>
    <row r="69" spans="7:10" x14ac:dyDescent="0.2">
      <c r="G69" s="2"/>
      <c r="H69" s="536"/>
      <c r="I69" s="2"/>
      <c r="J69" s="2"/>
    </row>
    <row r="70" spans="7:10" x14ac:dyDescent="0.2">
      <c r="G70" s="2"/>
      <c r="H70" s="536"/>
      <c r="I70" s="2"/>
      <c r="J70" s="2"/>
    </row>
    <row r="71" spans="7:10" x14ac:dyDescent="0.2">
      <c r="G71" s="2"/>
      <c r="H71" s="536"/>
      <c r="I71" s="2"/>
      <c r="J71" s="2"/>
    </row>
    <row r="72" spans="7:10" x14ac:dyDescent="0.2">
      <c r="G72" s="2"/>
      <c r="H72" s="536"/>
      <c r="I72" s="2"/>
      <c r="J72" s="2"/>
    </row>
    <row r="73" spans="7:10" x14ac:dyDescent="0.2">
      <c r="G73" s="2"/>
      <c r="H73" s="536"/>
      <c r="I73" s="2"/>
      <c r="J73" s="2"/>
    </row>
    <row r="74" spans="7:10" x14ac:dyDescent="0.2">
      <c r="G74" s="2"/>
      <c r="H74" s="536"/>
      <c r="I74" s="2"/>
      <c r="J74" s="2"/>
    </row>
    <row r="75" spans="7:10" x14ac:dyDescent="0.2">
      <c r="G75" s="2"/>
      <c r="H75" s="536"/>
      <c r="I75" s="2"/>
      <c r="J75" s="2"/>
    </row>
    <row r="76" spans="7:10" x14ac:dyDescent="0.2">
      <c r="G76" s="2"/>
      <c r="H76" s="536"/>
      <c r="I76" s="2"/>
      <c r="J76" s="2"/>
    </row>
    <row r="77" spans="7:10" x14ac:dyDescent="0.2">
      <c r="G77" s="2"/>
      <c r="H77" s="536"/>
      <c r="I77" s="2"/>
      <c r="J77" s="2"/>
    </row>
    <row r="78" spans="7:10" x14ac:dyDescent="0.2">
      <c r="G78" s="2"/>
      <c r="H78" s="536"/>
      <c r="I78" s="2"/>
      <c r="J78" s="2"/>
    </row>
    <row r="79" spans="7:10" x14ac:dyDescent="0.2">
      <c r="G79" s="2"/>
      <c r="H79" s="536"/>
      <c r="I79" s="2"/>
      <c r="J79" s="2"/>
    </row>
    <row r="80" spans="7:10" x14ac:dyDescent="0.2">
      <c r="G80" s="2"/>
      <c r="H80" s="536"/>
      <c r="I80" s="2"/>
      <c r="J80" s="2"/>
    </row>
    <row r="81" spans="7:10" x14ac:dyDescent="0.2">
      <c r="G81" s="2"/>
      <c r="H81" s="536"/>
      <c r="I81" s="2"/>
      <c r="J81" s="2"/>
    </row>
    <row r="82" spans="7:10" x14ac:dyDescent="0.2">
      <c r="G82" s="2"/>
      <c r="H82" s="536"/>
      <c r="I82" s="2"/>
      <c r="J82" s="2"/>
    </row>
    <row r="83" spans="7:10" x14ac:dyDescent="0.2">
      <c r="G83" s="2"/>
      <c r="H83" s="536"/>
      <c r="I83" s="2"/>
      <c r="J83" s="2"/>
    </row>
    <row r="84" spans="7:10" x14ac:dyDescent="0.2">
      <c r="G84" s="2"/>
      <c r="H84" s="536"/>
      <c r="I84" s="2"/>
      <c r="J84" s="2"/>
    </row>
    <row r="85" spans="7:10" x14ac:dyDescent="0.2">
      <c r="G85" s="2"/>
      <c r="H85" s="536"/>
      <c r="I85" s="2"/>
      <c r="J85" s="2"/>
    </row>
    <row r="86" spans="7:10" x14ac:dyDescent="0.2">
      <c r="G86" s="2"/>
      <c r="H86" s="536"/>
      <c r="I86" s="2"/>
      <c r="J86" s="2"/>
    </row>
    <row r="87" spans="7:10" x14ac:dyDescent="0.2">
      <c r="G87" s="2"/>
      <c r="H87" s="536"/>
      <c r="I87" s="2"/>
      <c r="J87" s="2"/>
    </row>
    <row r="88" spans="7:10" x14ac:dyDescent="0.2">
      <c r="G88" s="2"/>
      <c r="H88" s="536"/>
      <c r="I88" s="2"/>
      <c r="J88" s="2"/>
    </row>
    <row r="89" spans="7:10" x14ac:dyDescent="0.2">
      <c r="G89" s="2"/>
      <c r="H89" s="536"/>
      <c r="I89" s="2"/>
      <c r="J89" s="2"/>
    </row>
    <row r="90" spans="7:10" x14ac:dyDescent="0.2">
      <c r="G90" s="2"/>
      <c r="H90" s="536"/>
      <c r="I90" s="2"/>
      <c r="J90" s="2"/>
    </row>
    <row r="91" spans="7:10" x14ac:dyDescent="0.2">
      <c r="G91" s="2"/>
      <c r="H91" s="536"/>
      <c r="I91" s="2"/>
      <c r="J91" s="2"/>
    </row>
    <row r="92" spans="7:10" x14ac:dyDescent="0.2">
      <c r="G92" s="2"/>
      <c r="H92" s="536"/>
      <c r="I92" s="2"/>
      <c r="J92" s="2"/>
    </row>
    <row r="93" spans="7:10" x14ac:dyDescent="0.2">
      <c r="G93" s="2"/>
      <c r="H93" s="536"/>
      <c r="I93" s="2"/>
      <c r="J93" s="2"/>
    </row>
    <row r="94" spans="7:10" x14ac:dyDescent="0.2">
      <c r="G94" s="2"/>
      <c r="H94" s="536"/>
      <c r="I94" s="2"/>
      <c r="J94" s="2"/>
    </row>
    <row r="95" spans="7:10" x14ac:dyDescent="0.2">
      <c r="G95" s="2"/>
      <c r="H95" s="536"/>
      <c r="I95" s="2"/>
      <c r="J95" s="2"/>
    </row>
    <row r="96" spans="7:10" x14ac:dyDescent="0.2">
      <c r="G96" s="2"/>
      <c r="H96" s="536"/>
      <c r="I96" s="2"/>
      <c r="J96" s="2"/>
    </row>
    <row r="97" spans="7:10" x14ac:dyDescent="0.2">
      <c r="G97" s="2"/>
      <c r="H97" s="536"/>
      <c r="I97" s="2"/>
      <c r="J97" s="2"/>
    </row>
    <row r="98" spans="7:10" x14ac:dyDescent="0.2">
      <c r="G98" s="2"/>
      <c r="H98" s="536"/>
      <c r="I98" s="2"/>
      <c r="J98" s="2"/>
    </row>
    <row r="99" spans="7:10" x14ac:dyDescent="0.2">
      <c r="G99" s="2"/>
      <c r="H99" s="536"/>
      <c r="I99" s="2"/>
      <c r="J99" s="2"/>
    </row>
    <row r="100" spans="7:10" x14ac:dyDescent="0.2">
      <c r="G100" s="2"/>
      <c r="H100" s="536"/>
      <c r="I100" s="2"/>
      <c r="J100" s="2"/>
    </row>
    <row r="101" spans="7:10" x14ac:dyDescent="0.2">
      <c r="G101" s="2"/>
      <c r="H101" s="536"/>
      <c r="I101" s="2"/>
      <c r="J101" s="2"/>
    </row>
    <row r="102" spans="7:10" x14ac:dyDescent="0.2">
      <c r="G102" s="2"/>
      <c r="H102" s="536"/>
      <c r="I102" s="2"/>
      <c r="J102" s="2"/>
    </row>
    <row r="103" spans="7:10" x14ac:dyDescent="0.2">
      <c r="G103" s="2"/>
      <c r="H103" s="536"/>
      <c r="I103" s="2"/>
      <c r="J103" s="2"/>
    </row>
    <row r="104" spans="7:10" x14ac:dyDescent="0.2">
      <c r="G104" s="2"/>
      <c r="H104" s="536"/>
      <c r="I104" s="2"/>
      <c r="J104" s="2"/>
    </row>
    <row r="105" spans="7:10" x14ac:dyDescent="0.2">
      <c r="G105" s="2"/>
      <c r="H105" s="536"/>
      <c r="I105" s="2"/>
      <c r="J105" s="2"/>
    </row>
    <row r="106" spans="7:10" x14ac:dyDescent="0.2">
      <c r="G106" s="2"/>
      <c r="H106" s="536"/>
      <c r="I106" s="2"/>
      <c r="J106" s="2"/>
    </row>
    <row r="107" spans="7:10" x14ac:dyDescent="0.2">
      <c r="G107" s="2"/>
      <c r="H107" s="536"/>
      <c r="I107" s="2"/>
      <c r="J107" s="2"/>
    </row>
    <row r="108" spans="7:10" x14ac:dyDescent="0.2">
      <c r="G108" s="2"/>
      <c r="H108" s="536"/>
      <c r="I108" s="2"/>
      <c r="J108" s="2"/>
    </row>
    <row r="109" spans="7:10" x14ac:dyDescent="0.2">
      <c r="G109" s="2"/>
      <c r="H109" s="536"/>
      <c r="I109" s="2"/>
      <c r="J109" s="2"/>
    </row>
    <row r="110" spans="7:10" x14ac:dyDescent="0.2">
      <c r="G110" s="2"/>
      <c r="H110" s="536"/>
      <c r="I110" s="2"/>
      <c r="J110" s="2"/>
    </row>
    <row r="111" spans="7:10" x14ac:dyDescent="0.2">
      <c r="G111" s="2"/>
      <c r="H111" s="536"/>
      <c r="I111" s="2"/>
      <c r="J111" s="2"/>
    </row>
    <row r="112" spans="7:10" x14ac:dyDescent="0.2">
      <c r="G112" s="2"/>
      <c r="H112" s="536"/>
      <c r="I112" s="2"/>
      <c r="J112" s="2"/>
    </row>
    <row r="113" spans="7:10" x14ac:dyDescent="0.2">
      <c r="G113" s="2"/>
      <c r="H113" s="536"/>
      <c r="I113" s="2"/>
      <c r="J113" s="2"/>
    </row>
    <row r="114" spans="7:10" x14ac:dyDescent="0.2">
      <c r="G114" s="2"/>
      <c r="H114" s="536"/>
      <c r="I114" s="2"/>
      <c r="J114" s="2"/>
    </row>
    <row r="115" spans="7:10" x14ac:dyDescent="0.2">
      <c r="G115" s="2"/>
      <c r="H115" s="536"/>
      <c r="I115" s="2"/>
      <c r="J115" s="2"/>
    </row>
    <row r="116" spans="7:10" x14ac:dyDescent="0.2">
      <c r="G116" s="2"/>
      <c r="H116" s="536"/>
      <c r="I116" s="2"/>
      <c r="J116" s="2"/>
    </row>
    <row r="117" spans="7:10" x14ac:dyDescent="0.2">
      <c r="G117" s="2"/>
      <c r="H117" s="536"/>
      <c r="I117" s="2"/>
      <c r="J117" s="2"/>
    </row>
    <row r="118" spans="7:10" x14ac:dyDescent="0.2">
      <c r="G118" s="2"/>
      <c r="H118" s="536"/>
      <c r="I118" s="2"/>
      <c r="J118" s="2"/>
    </row>
    <row r="119" spans="7:10" x14ac:dyDescent="0.2">
      <c r="G119" s="2"/>
      <c r="H119" s="536"/>
      <c r="I119" s="2"/>
      <c r="J119" s="2"/>
    </row>
    <row r="120" spans="7:10" x14ac:dyDescent="0.2">
      <c r="G120" s="2"/>
      <c r="H120" s="536"/>
      <c r="I120" s="2"/>
      <c r="J120" s="2"/>
    </row>
    <row r="121" spans="7:10" x14ac:dyDescent="0.2">
      <c r="G121" s="2"/>
      <c r="H121" s="536"/>
      <c r="I121" s="2"/>
      <c r="J121" s="2"/>
    </row>
    <row r="122" spans="7:10" x14ac:dyDescent="0.2">
      <c r="G122" s="2"/>
      <c r="H122" s="536"/>
      <c r="I122" s="2"/>
      <c r="J122" s="2"/>
    </row>
    <row r="123" spans="7:10" x14ac:dyDescent="0.2">
      <c r="G123" s="2"/>
      <c r="H123" s="536"/>
      <c r="I123" s="2"/>
      <c r="J123" s="2"/>
    </row>
    <row r="124" spans="7:10" x14ac:dyDescent="0.2">
      <c r="G124" s="2"/>
      <c r="H124" s="536"/>
      <c r="I124" s="2"/>
      <c r="J124" s="2"/>
    </row>
    <row r="125" spans="7:10" x14ac:dyDescent="0.2">
      <c r="G125" s="2"/>
      <c r="H125" s="536"/>
      <c r="I125" s="2"/>
      <c r="J125" s="2"/>
    </row>
    <row r="126" spans="7:10" x14ac:dyDescent="0.2">
      <c r="G126" s="2"/>
      <c r="H126" s="536"/>
      <c r="I126" s="2"/>
      <c r="J126" s="2"/>
    </row>
    <row r="127" spans="7:10" x14ac:dyDescent="0.2">
      <c r="G127" s="2"/>
      <c r="H127" s="536"/>
      <c r="I127" s="2"/>
      <c r="J127" s="2"/>
    </row>
    <row r="128" spans="7:10" x14ac:dyDescent="0.2">
      <c r="G128" s="2"/>
      <c r="H128" s="536"/>
      <c r="I128" s="2"/>
      <c r="J128" s="2"/>
    </row>
    <row r="129" spans="7:10" x14ac:dyDescent="0.2">
      <c r="G129" s="2"/>
      <c r="H129" s="536"/>
      <c r="I129" s="2"/>
      <c r="J129" s="2"/>
    </row>
    <row r="130" spans="7:10" x14ac:dyDescent="0.2">
      <c r="G130" s="2"/>
      <c r="H130" s="536"/>
      <c r="I130" s="2"/>
      <c r="J130" s="2"/>
    </row>
    <row r="131" spans="7:10" x14ac:dyDescent="0.2">
      <c r="G131" s="2"/>
      <c r="H131" s="536"/>
      <c r="I131" s="2"/>
      <c r="J131" s="2"/>
    </row>
    <row r="132" spans="7:10" x14ac:dyDescent="0.2">
      <c r="G132" s="2"/>
      <c r="H132" s="536"/>
      <c r="I132" s="2"/>
      <c r="J132" s="2"/>
    </row>
    <row r="133" spans="7:10" x14ac:dyDescent="0.2">
      <c r="G133" s="2"/>
      <c r="H133" s="536"/>
      <c r="I133" s="2"/>
      <c r="J133" s="2"/>
    </row>
    <row r="134" spans="7:10" x14ac:dyDescent="0.2">
      <c r="G134" s="2"/>
      <c r="H134" s="536"/>
      <c r="I134" s="2"/>
      <c r="J134" s="2"/>
    </row>
    <row r="135" spans="7:10" x14ac:dyDescent="0.2">
      <c r="G135" s="2"/>
      <c r="H135" s="536"/>
      <c r="I135" s="2"/>
      <c r="J135" s="2"/>
    </row>
    <row r="136" spans="7:10" x14ac:dyDescent="0.2">
      <c r="G136" s="2"/>
      <c r="H136" s="536"/>
      <c r="I136" s="2"/>
      <c r="J136" s="2"/>
    </row>
    <row r="137" spans="7:10" x14ac:dyDescent="0.2">
      <c r="G137" s="2"/>
      <c r="H137" s="536"/>
      <c r="I137" s="2"/>
      <c r="J137" s="2"/>
    </row>
    <row r="138" spans="7:10" x14ac:dyDescent="0.2">
      <c r="G138" s="2"/>
      <c r="H138" s="536"/>
      <c r="I138" s="2"/>
      <c r="J138" s="2"/>
    </row>
    <row r="139" spans="7:10" x14ac:dyDescent="0.2">
      <c r="G139" s="2"/>
      <c r="H139" s="536"/>
      <c r="I139" s="2"/>
      <c r="J139" s="2"/>
    </row>
    <row r="140" spans="7:10" x14ac:dyDescent="0.2">
      <c r="G140" s="2"/>
      <c r="H140" s="536"/>
      <c r="I140" s="2"/>
      <c r="J140" s="2"/>
    </row>
    <row r="141" spans="7:10" x14ac:dyDescent="0.2">
      <c r="G141" s="2"/>
      <c r="H141" s="536"/>
      <c r="I141" s="2"/>
      <c r="J141" s="2"/>
    </row>
    <row r="142" spans="7:10" x14ac:dyDescent="0.2">
      <c r="G142" s="2"/>
      <c r="H142" s="536"/>
      <c r="I142" s="2"/>
      <c r="J142" s="2"/>
    </row>
    <row r="143" spans="7:10" x14ac:dyDescent="0.2">
      <c r="G143" s="2"/>
      <c r="H143" s="536"/>
      <c r="I143" s="2"/>
      <c r="J143" s="2"/>
    </row>
    <row r="144" spans="7:10" x14ac:dyDescent="0.2">
      <c r="G144" s="2"/>
      <c r="H144" s="536"/>
      <c r="I144" s="2"/>
      <c r="J144" s="2"/>
    </row>
    <row r="145" spans="7:10" x14ac:dyDescent="0.2">
      <c r="G145" s="2"/>
      <c r="H145" s="536"/>
      <c r="I145" s="2"/>
      <c r="J145" s="2"/>
    </row>
    <row r="146" spans="7:10" x14ac:dyDescent="0.2">
      <c r="G146" s="2"/>
      <c r="H146" s="536"/>
      <c r="I146" s="2"/>
      <c r="J146" s="2"/>
    </row>
    <row r="147" spans="7:10" x14ac:dyDescent="0.2">
      <c r="G147" s="2"/>
      <c r="H147" s="536"/>
      <c r="I147" s="2"/>
      <c r="J147" s="2"/>
    </row>
    <row r="148" spans="7:10" x14ac:dyDescent="0.2">
      <c r="G148" s="2"/>
      <c r="H148" s="536"/>
      <c r="I148" s="2"/>
      <c r="J148" s="2"/>
    </row>
    <row r="149" spans="7:10" x14ac:dyDescent="0.2">
      <c r="G149" s="2"/>
      <c r="H149" s="536"/>
      <c r="I149" s="2"/>
      <c r="J149" s="2"/>
    </row>
    <row r="150" spans="7:10" x14ac:dyDescent="0.2">
      <c r="G150" s="2"/>
      <c r="H150" s="536"/>
      <c r="I150" s="2"/>
      <c r="J150" s="2"/>
    </row>
    <row r="151" spans="7:10" x14ac:dyDescent="0.2">
      <c r="G151" s="2"/>
      <c r="H151" s="536"/>
      <c r="I151" s="2"/>
      <c r="J151" s="2"/>
    </row>
    <row r="152" spans="7:10" x14ac:dyDescent="0.2">
      <c r="G152" s="2"/>
      <c r="H152" s="536"/>
      <c r="I152" s="2"/>
      <c r="J152" s="2"/>
    </row>
    <row r="153" spans="7:10" x14ac:dyDescent="0.2">
      <c r="G153" s="2"/>
      <c r="H153" s="536"/>
      <c r="I153" s="2"/>
      <c r="J153" s="2"/>
    </row>
    <row r="154" spans="7:10" x14ac:dyDescent="0.2">
      <c r="G154" s="2"/>
      <c r="H154" s="536"/>
      <c r="I154" s="2"/>
      <c r="J154" s="2"/>
    </row>
    <row r="155" spans="7:10" x14ac:dyDescent="0.2">
      <c r="G155" s="2"/>
      <c r="H155" s="536"/>
      <c r="I155" s="2"/>
      <c r="J155" s="2"/>
    </row>
    <row r="156" spans="7:10" x14ac:dyDescent="0.2">
      <c r="G156" s="2"/>
      <c r="H156" s="536"/>
      <c r="I156" s="2"/>
      <c r="J156" s="2"/>
    </row>
    <row r="157" spans="7:10" x14ac:dyDescent="0.2">
      <c r="G157" s="2"/>
      <c r="H157" s="536"/>
      <c r="I157" s="2"/>
      <c r="J157" s="2"/>
    </row>
    <row r="158" spans="7:10" x14ac:dyDescent="0.2">
      <c r="G158" s="2"/>
      <c r="H158" s="536"/>
      <c r="I158" s="2"/>
      <c r="J158" s="2"/>
    </row>
    <row r="159" spans="7:10" x14ac:dyDescent="0.2">
      <c r="G159" s="2"/>
      <c r="H159" s="536"/>
      <c r="I159" s="2"/>
      <c r="J159" s="2"/>
    </row>
    <row r="160" spans="7:10" x14ac:dyDescent="0.2">
      <c r="G160" s="2"/>
      <c r="H160" s="536"/>
      <c r="I160" s="2"/>
      <c r="J160" s="2"/>
    </row>
    <row r="161" spans="7:10" x14ac:dyDescent="0.2">
      <c r="G161" s="2"/>
      <c r="H161" s="536"/>
      <c r="I161" s="2"/>
      <c r="J161" s="2"/>
    </row>
    <row r="162" spans="7:10" x14ac:dyDescent="0.2">
      <c r="G162" s="2"/>
      <c r="H162" s="536"/>
      <c r="I162" s="2"/>
      <c r="J162" s="2"/>
    </row>
    <row r="163" spans="7:10" x14ac:dyDescent="0.2">
      <c r="G163" s="2"/>
      <c r="H163" s="536"/>
      <c r="I163" s="2"/>
      <c r="J163" s="2"/>
    </row>
    <row r="164" spans="7:10" x14ac:dyDescent="0.2">
      <c r="G164" s="2"/>
      <c r="H164" s="536"/>
      <c r="I164" s="2"/>
      <c r="J164" s="2"/>
    </row>
    <row r="165" spans="7:10" x14ac:dyDescent="0.2">
      <c r="G165" s="2"/>
      <c r="H165" s="536"/>
      <c r="I165" s="2"/>
      <c r="J165" s="2"/>
    </row>
    <row r="166" spans="7:10" x14ac:dyDescent="0.2">
      <c r="G166" s="2"/>
      <c r="H166" s="536"/>
      <c r="I166" s="2"/>
      <c r="J166" s="2"/>
    </row>
    <row r="167" spans="7:10" x14ac:dyDescent="0.2">
      <c r="G167" s="2"/>
      <c r="H167" s="536"/>
      <c r="I167" s="2"/>
      <c r="J167" s="2"/>
    </row>
    <row r="168" spans="7:10" x14ac:dyDescent="0.2">
      <c r="G168" s="2"/>
      <c r="H168" s="536"/>
      <c r="I168" s="2"/>
      <c r="J168" s="2"/>
    </row>
    <row r="169" spans="7:10" x14ac:dyDescent="0.2">
      <c r="G169" s="2"/>
      <c r="H169" s="536"/>
      <c r="I169" s="2"/>
      <c r="J169" s="2"/>
    </row>
    <row r="170" spans="7:10" x14ac:dyDescent="0.2">
      <c r="G170" s="2"/>
      <c r="H170" s="536"/>
      <c r="I170" s="2"/>
      <c r="J170" s="2"/>
    </row>
    <row r="171" spans="7:10" x14ac:dyDescent="0.2">
      <c r="G171" s="2"/>
      <c r="H171" s="536"/>
      <c r="I171" s="2"/>
      <c r="J171" s="2"/>
    </row>
    <row r="172" spans="7:10" x14ac:dyDescent="0.2">
      <c r="G172" s="2"/>
      <c r="H172" s="536"/>
      <c r="I172" s="2"/>
      <c r="J172" s="2"/>
    </row>
    <row r="173" spans="7:10" x14ac:dyDescent="0.2">
      <c r="G173" s="2"/>
      <c r="H173" s="536"/>
      <c r="I173" s="2"/>
      <c r="J173" s="2"/>
    </row>
    <row r="174" spans="7:10" x14ac:dyDescent="0.2">
      <c r="G174" s="2"/>
      <c r="H174" s="536"/>
      <c r="I174" s="2"/>
      <c r="J174" s="2"/>
    </row>
    <row r="175" spans="7:10" x14ac:dyDescent="0.2">
      <c r="G175" s="2"/>
      <c r="H175" s="536"/>
      <c r="I175" s="2"/>
      <c r="J175" s="2"/>
    </row>
    <row r="176" spans="7:10" x14ac:dyDescent="0.2">
      <c r="G176" s="2"/>
      <c r="H176" s="536"/>
      <c r="I176" s="2"/>
      <c r="J176" s="2"/>
    </row>
    <row r="177" spans="7:10" x14ac:dyDescent="0.2">
      <c r="G177" s="2"/>
      <c r="H177" s="536"/>
      <c r="I177" s="2"/>
      <c r="J177" s="2"/>
    </row>
    <row r="178" spans="7:10" x14ac:dyDescent="0.2">
      <c r="G178" s="2"/>
      <c r="H178" s="536"/>
      <c r="I178" s="2"/>
      <c r="J178" s="2"/>
    </row>
    <row r="179" spans="7:10" x14ac:dyDescent="0.2">
      <c r="G179" s="2"/>
      <c r="H179" s="536"/>
      <c r="I179" s="2"/>
      <c r="J179" s="2"/>
    </row>
    <row r="180" spans="7:10" x14ac:dyDescent="0.2">
      <c r="G180" s="2"/>
      <c r="H180" s="536"/>
      <c r="I180" s="2"/>
      <c r="J180" s="2"/>
    </row>
    <row r="181" spans="7:10" x14ac:dyDescent="0.2">
      <c r="G181" s="2"/>
      <c r="H181" s="536"/>
      <c r="I181" s="2"/>
      <c r="J181" s="2"/>
    </row>
    <row r="182" spans="7:10" x14ac:dyDescent="0.2">
      <c r="G182" s="2"/>
      <c r="H182" s="536"/>
      <c r="I182" s="2"/>
      <c r="J182" s="2"/>
    </row>
    <row r="183" spans="7:10" x14ac:dyDescent="0.2">
      <c r="G183" s="2"/>
      <c r="H183" s="536"/>
      <c r="I183" s="2"/>
      <c r="J183" s="2"/>
    </row>
    <row r="184" spans="7:10" x14ac:dyDescent="0.2">
      <c r="G184" s="2"/>
      <c r="H184" s="536"/>
      <c r="I184" s="2"/>
      <c r="J184" s="2"/>
    </row>
    <row r="185" spans="7:10" x14ac:dyDescent="0.2">
      <c r="G185" s="2"/>
      <c r="H185" s="536"/>
      <c r="I185" s="2"/>
      <c r="J185" s="2"/>
    </row>
    <row r="186" spans="7:10" x14ac:dyDescent="0.2">
      <c r="G186" s="2"/>
      <c r="H186" s="536"/>
      <c r="I186" s="2"/>
      <c r="J186" s="2"/>
    </row>
    <row r="187" spans="7:10" x14ac:dyDescent="0.2">
      <c r="G187" s="2"/>
      <c r="H187" s="536"/>
      <c r="I187" s="2"/>
      <c r="J187" s="2"/>
    </row>
    <row r="188" spans="7:10" x14ac:dyDescent="0.2">
      <c r="G188" s="2"/>
      <c r="H188" s="536"/>
      <c r="I188" s="2"/>
      <c r="J188" s="2"/>
    </row>
    <row r="189" spans="7:10" x14ac:dyDescent="0.2">
      <c r="G189" s="2"/>
      <c r="H189" s="536"/>
      <c r="I189" s="2"/>
      <c r="J189" s="2"/>
    </row>
    <row r="190" spans="7:10" x14ac:dyDescent="0.2">
      <c r="G190" s="2"/>
      <c r="H190" s="536"/>
      <c r="I190" s="2"/>
      <c r="J190" s="2"/>
    </row>
    <row r="191" spans="7:10" x14ac:dyDescent="0.2">
      <c r="G191" s="2"/>
      <c r="H191" s="536"/>
      <c r="I191" s="2"/>
      <c r="J191" s="2"/>
    </row>
    <row r="192" spans="7:10" x14ac:dyDescent="0.2">
      <c r="G192" s="2"/>
      <c r="H192" s="536"/>
      <c r="I192" s="2"/>
      <c r="J192" s="2"/>
    </row>
    <row r="193" spans="7:10" x14ac:dyDescent="0.2">
      <c r="G193" s="2"/>
      <c r="H193" s="536"/>
      <c r="I193" s="2"/>
      <c r="J193" s="2"/>
    </row>
    <row r="194" spans="7:10" x14ac:dyDescent="0.2">
      <c r="G194" s="2"/>
      <c r="H194" s="536"/>
      <c r="I194" s="2"/>
      <c r="J194" s="2"/>
    </row>
    <row r="195" spans="7:10" x14ac:dyDescent="0.2">
      <c r="G195" s="2"/>
      <c r="H195" s="536"/>
      <c r="I195" s="2"/>
      <c r="J195" s="2"/>
    </row>
    <row r="196" spans="7:10" x14ac:dyDescent="0.2">
      <c r="G196" s="2"/>
      <c r="H196" s="536"/>
      <c r="I196" s="2"/>
      <c r="J196" s="2"/>
    </row>
    <row r="197" spans="7:10" x14ac:dyDescent="0.2">
      <c r="G197" s="2"/>
      <c r="H197" s="536"/>
      <c r="I197" s="2"/>
      <c r="J197" s="2"/>
    </row>
    <row r="198" spans="7:10" x14ac:dyDescent="0.2">
      <c r="G198" s="2"/>
      <c r="H198" s="536"/>
      <c r="I198" s="2"/>
      <c r="J198" s="2"/>
    </row>
    <row r="201" spans="7:10" x14ac:dyDescent="0.2">
      <c r="H201" s="1"/>
    </row>
    <row r="202" spans="7:10" x14ac:dyDescent="0.2">
      <c r="H202" s="1"/>
    </row>
    <row r="203" spans="7:10" x14ac:dyDescent="0.2">
      <c r="H203" s="1"/>
    </row>
    <row r="204" spans="7:10" x14ac:dyDescent="0.2">
      <c r="H204" s="1"/>
    </row>
    <row r="205" spans="7:10" x14ac:dyDescent="0.2">
      <c r="H205" s="1"/>
    </row>
    <row r="206" spans="7:10" x14ac:dyDescent="0.2">
      <c r="H206" s="1"/>
    </row>
    <row r="207" spans="7:10" x14ac:dyDescent="0.2">
      <c r="H207" s="1"/>
    </row>
    <row r="208" spans="7:10" x14ac:dyDescent="0.2">
      <c r="H208" s="1"/>
    </row>
    <row r="209" spans="8:8" x14ac:dyDescent="0.2">
      <c r="H209" s="1"/>
    </row>
    <row r="210" spans="8:8" x14ac:dyDescent="0.2">
      <c r="H210" s="1"/>
    </row>
    <row r="211" spans="8:8" x14ac:dyDescent="0.2">
      <c r="H211" s="1"/>
    </row>
    <row r="212" spans="8:8" x14ac:dyDescent="0.2">
      <c r="H212" s="1"/>
    </row>
    <row r="213" spans="8:8" x14ac:dyDescent="0.2">
      <c r="H213" s="1"/>
    </row>
    <row r="214" spans="8:8" x14ac:dyDescent="0.2">
      <c r="H214" s="1"/>
    </row>
    <row r="215" spans="8:8" x14ac:dyDescent="0.2">
      <c r="H215" s="1"/>
    </row>
    <row r="216" spans="8:8" x14ac:dyDescent="0.2">
      <c r="H216" s="1"/>
    </row>
    <row r="217" spans="8:8" x14ac:dyDescent="0.2">
      <c r="H217" s="1"/>
    </row>
    <row r="218" spans="8:8" x14ac:dyDescent="0.2">
      <c r="H218" s="1"/>
    </row>
    <row r="219" spans="8:8" x14ac:dyDescent="0.2">
      <c r="H219" s="1"/>
    </row>
    <row r="220" spans="8:8" x14ac:dyDescent="0.2">
      <c r="H220" s="1"/>
    </row>
    <row r="221" spans="8:8" x14ac:dyDescent="0.2">
      <c r="H221" s="1"/>
    </row>
    <row r="222" spans="8:8" x14ac:dyDescent="0.2">
      <c r="H222" s="1"/>
    </row>
    <row r="223" spans="8:8" x14ac:dyDescent="0.2">
      <c r="H223" s="1"/>
    </row>
    <row r="224" spans="8:8" x14ac:dyDescent="0.2">
      <c r="H224" s="1"/>
    </row>
    <row r="225" spans="8:8" x14ac:dyDescent="0.2">
      <c r="H225" s="1"/>
    </row>
    <row r="226" spans="8:8" x14ac:dyDescent="0.2">
      <c r="H226" s="1"/>
    </row>
    <row r="227" spans="8:8" x14ac:dyDescent="0.2">
      <c r="H227" s="1"/>
    </row>
    <row r="228" spans="8:8" x14ac:dyDescent="0.2">
      <c r="H228" s="1"/>
    </row>
    <row r="229" spans="8:8" x14ac:dyDescent="0.2">
      <c r="H229" s="1"/>
    </row>
    <row r="230" spans="8:8" x14ac:dyDescent="0.2">
      <c r="H230" s="1"/>
    </row>
    <row r="231" spans="8:8" x14ac:dyDescent="0.2">
      <c r="H231" s="1"/>
    </row>
    <row r="232" spans="8:8" x14ac:dyDescent="0.2">
      <c r="H232" s="1"/>
    </row>
    <row r="233" spans="8:8" x14ac:dyDescent="0.2">
      <c r="H233" s="1"/>
    </row>
    <row r="234" spans="8:8" x14ac:dyDescent="0.2">
      <c r="H234" s="1"/>
    </row>
    <row r="235" spans="8:8" x14ac:dyDescent="0.2">
      <c r="H235" s="1"/>
    </row>
    <row r="236" spans="8:8" x14ac:dyDescent="0.2">
      <c r="H236" s="1"/>
    </row>
    <row r="237" spans="8:8" x14ac:dyDescent="0.2">
      <c r="H237" s="1"/>
    </row>
    <row r="238" spans="8:8" x14ac:dyDescent="0.2">
      <c r="H238" s="1"/>
    </row>
    <row r="239" spans="8:8" x14ac:dyDescent="0.2">
      <c r="H239" s="1"/>
    </row>
    <row r="240" spans="8:8" x14ac:dyDescent="0.2">
      <c r="H240" s="1"/>
    </row>
    <row r="241" spans="8:8" x14ac:dyDescent="0.2">
      <c r="H241" s="1"/>
    </row>
    <row r="242" spans="8:8" x14ac:dyDescent="0.2">
      <c r="H242" s="1"/>
    </row>
    <row r="243" spans="8:8" x14ac:dyDescent="0.2">
      <c r="H243" s="1"/>
    </row>
    <row r="244" spans="8:8" x14ac:dyDescent="0.2">
      <c r="H244" s="1"/>
    </row>
    <row r="245" spans="8:8" x14ac:dyDescent="0.2">
      <c r="H245" s="1"/>
    </row>
    <row r="246" spans="8:8" x14ac:dyDescent="0.2">
      <c r="H246" s="1"/>
    </row>
    <row r="247" spans="8:8" x14ac:dyDescent="0.2">
      <c r="H247" s="1"/>
    </row>
    <row r="248" spans="8:8" x14ac:dyDescent="0.2">
      <c r="H248" s="1"/>
    </row>
    <row r="249" spans="8:8" x14ac:dyDescent="0.2">
      <c r="H249" s="1"/>
    </row>
    <row r="250" spans="8:8" x14ac:dyDescent="0.2">
      <c r="H250" s="1"/>
    </row>
    <row r="251" spans="8:8" x14ac:dyDescent="0.2">
      <c r="H251" s="1"/>
    </row>
    <row r="252" spans="8:8" x14ac:dyDescent="0.2">
      <c r="H252" s="1"/>
    </row>
    <row r="253" spans="8:8" x14ac:dyDescent="0.2">
      <c r="H253" s="1"/>
    </row>
    <row r="254" spans="8:8" x14ac:dyDescent="0.2">
      <c r="H254" s="1"/>
    </row>
    <row r="255" spans="8:8" x14ac:dyDescent="0.2">
      <c r="H255" s="1"/>
    </row>
    <row r="256" spans="8:8" x14ac:dyDescent="0.2">
      <c r="H256" s="1"/>
    </row>
    <row r="257" spans="8:8" x14ac:dyDescent="0.2">
      <c r="H257" s="1"/>
    </row>
    <row r="258" spans="8:8" x14ac:dyDescent="0.2">
      <c r="H258" s="1"/>
    </row>
    <row r="259" spans="8:8" x14ac:dyDescent="0.2">
      <c r="H259" s="1"/>
    </row>
    <row r="260" spans="8:8" x14ac:dyDescent="0.2">
      <c r="H260" s="1"/>
    </row>
    <row r="261" spans="8:8" x14ac:dyDescent="0.2">
      <c r="H261" s="1"/>
    </row>
    <row r="262" spans="8:8" x14ac:dyDescent="0.2">
      <c r="H262" s="1"/>
    </row>
    <row r="263" spans="8:8" x14ac:dyDescent="0.2">
      <c r="H263" s="1"/>
    </row>
    <row r="264" spans="8:8" x14ac:dyDescent="0.2">
      <c r="H264" s="1"/>
    </row>
    <row r="265" spans="8:8" x14ac:dyDescent="0.2">
      <c r="H265" s="1"/>
    </row>
    <row r="266" spans="8:8" x14ac:dyDescent="0.2">
      <c r="H266" s="1"/>
    </row>
    <row r="267" spans="8:8" x14ac:dyDescent="0.2">
      <c r="H267" s="1"/>
    </row>
    <row r="268" spans="8:8" x14ac:dyDescent="0.2">
      <c r="H268" s="1"/>
    </row>
    <row r="269" spans="8:8" x14ac:dyDescent="0.2">
      <c r="H269" s="1"/>
    </row>
    <row r="270" spans="8:8" x14ac:dyDescent="0.2">
      <c r="H270" s="1"/>
    </row>
    <row r="271" spans="8:8" x14ac:dyDescent="0.2">
      <c r="H271" s="1"/>
    </row>
    <row r="272" spans="8:8" x14ac:dyDescent="0.2">
      <c r="H272" s="1"/>
    </row>
    <row r="273" spans="8:8" x14ac:dyDescent="0.2">
      <c r="H273" s="1"/>
    </row>
    <row r="274" spans="8:8" x14ac:dyDescent="0.2">
      <c r="H274" s="1"/>
    </row>
    <row r="275" spans="8:8" x14ac:dyDescent="0.2">
      <c r="H275" s="1"/>
    </row>
    <row r="276" spans="8:8" x14ac:dyDescent="0.2">
      <c r="H276" s="1"/>
    </row>
    <row r="277" spans="8:8" x14ac:dyDescent="0.2">
      <c r="H277" s="1"/>
    </row>
    <row r="278" spans="8:8" x14ac:dyDescent="0.2">
      <c r="H278" s="1"/>
    </row>
    <row r="279" spans="8:8" x14ac:dyDescent="0.2">
      <c r="H279" s="1"/>
    </row>
    <row r="280" spans="8:8" x14ac:dyDescent="0.2">
      <c r="H280" s="1"/>
    </row>
    <row r="281" spans="8:8" x14ac:dyDescent="0.2">
      <c r="H281" s="1"/>
    </row>
    <row r="282" spans="8:8" x14ac:dyDescent="0.2">
      <c r="H282" s="1"/>
    </row>
    <row r="283" spans="8:8" x14ac:dyDescent="0.2">
      <c r="H283" s="1"/>
    </row>
    <row r="284" spans="8:8" x14ac:dyDescent="0.2">
      <c r="H284" s="1"/>
    </row>
    <row r="285" spans="8:8" x14ac:dyDescent="0.2">
      <c r="H285" s="1"/>
    </row>
    <row r="286" spans="8:8" x14ac:dyDescent="0.2">
      <c r="H286" s="1"/>
    </row>
    <row r="287" spans="8:8" x14ac:dyDescent="0.2">
      <c r="H287" s="1"/>
    </row>
    <row r="288" spans="8:8" x14ac:dyDescent="0.2">
      <c r="H288" s="1"/>
    </row>
    <row r="289" spans="8:8" x14ac:dyDescent="0.2">
      <c r="H289" s="1"/>
    </row>
    <row r="290" spans="8:8" x14ac:dyDescent="0.2">
      <c r="H290" s="1"/>
    </row>
    <row r="291" spans="8:8" x14ac:dyDescent="0.2">
      <c r="H291" s="1"/>
    </row>
    <row r="292" spans="8:8" x14ac:dyDescent="0.2">
      <c r="H292" s="1"/>
    </row>
    <row r="293" spans="8:8" x14ac:dyDescent="0.2">
      <c r="H293" s="1"/>
    </row>
    <row r="294" spans="8:8" x14ac:dyDescent="0.2">
      <c r="H294" s="1"/>
    </row>
    <row r="295" spans="8:8" x14ac:dyDescent="0.2">
      <c r="H295" s="1"/>
    </row>
    <row r="296" spans="8:8" x14ac:dyDescent="0.2">
      <c r="H296" s="1"/>
    </row>
    <row r="297" spans="8:8" x14ac:dyDescent="0.2">
      <c r="H297" s="1"/>
    </row>
    <row r="298" spans="8:8" x14ac:dyDescent="0.2">
      <c r="H298" s="1"/>
    </row>
    <row r="299" spans="8:8" x14ac:dyDescent="0.2">
      <c r="H299" s="1"/>
    </row>
    <row r="300" spans="8:8" x14ac:dyDescent="0.2">
      <c r="H300" s="1"/>
    </row>
    <row r="301" spans="8:8" x14ac:dyDescent="0.2">
      <c r="H301" s="1"/>
    </row>
    <row r="302" spans="8:8" x14ac:dyDescent="0.2">
      <c r="H302" s="1"/>
    </row>
    <row r="303" spans="8:8" x14ac:dyDescent="0.2">
      <c r="H303" s="1"/>
    </row>
    <row r="304" spans="8:8" x14ac:dyDescent="0.2">
      <c r="H304" s="1"/>
    </row>
    <row r="305" spans="8:8" x14ac:dyDescent="0.2">
      <c r="H305" s="1"/>
    </row>
    <row r="306" spans="8:8" x14ac:dyDescent="0.2">
      <c r="H306" s="1"/>
    </row>
    <row r="307" spans="8:8" x14ac:dyDescent="0.2">
      <c r="H307" s="1"/>
    </row>
    <row r="308" spans="8:8" x14ac:dyDescent="0.2">
      <c r="H308" s="1"/>
    </row>
    <row r="309" spans="8:8" x14ac:dyDescent="0.2">
      <c r="H309" s="1"/>
    </row>
    <row r="310" spans="8:8" x14ac:dyDescent="0.2">
      <c r="H310" s="1"/>
    </row>
    <row r="311" spans="8:8" x14ac:dyDescent="0.2">
      <c r="H311" s="1"/>
    </row>
    <row r="312" spans="8:8" x14ac:dyDescent="0.2">
      <c r="H312" s="1"/>
    </row>
    <row r="313" spans="8:8" x14ac:dyDescent="0.2">
      <c r="H313" s="1"/>
    </row>
    <row r="314" spans="8:8" x14ac:dyDescent="0.2">
      <c r="H314" s="1"/>
    </row>
    <row r="315" spans="8:8" x14ac:dyDescent="0.2">
      <c r="H315" s="1"/>
    </row>
    <row r="316" spans="8:8" x14ac:dyDescent="0.2">
      <c r="H316" s="1"/>
    </row>
    <row r="317" spans="8:8" x14ac:dyDescent="0.2">
      <c r="H317" s="1"/>
    </row>
    <row r="318" spans="8:8" x14ac:dyDescent="0.2">
      <c r="H318" s="1"/>
    </row>
    <row r="319" spans="8:8" x14ac:dyDescent="0.2">
      <c r="H319" s="1"/>
    </row>
    <row r="320" spans="8:8" x14ac:dyDescent="0.2">
      <c r="H320" s="1"/>
    </row>
    <row r="321" spans="8:8" x14ac:dyDescent="0.2">
      <c r="H321" s="1"/>
    </row>
    <row r="322" spans="8:8" x14ac:dyDescent="0.2">
      <c r="H322" s="1"/>
    </row>
    <row r="323" spans="8:8" x14ac:dyDescent="0.2">
      <c r="H323" s="1"/>
    </row>
    <row r="324" spans="8:8" x14ac:dyDescent="0.2">
      <c r="H324" s="1"/>
    </row>
    <row r="325" spans="8:8" x14ac:dyDescent="0.2">
      <c r="H325" s="1"/>
    </row>
    <row r="326" spans="8:8" x14ac:dyDescent="0.2">
      <c r="H326" s="1"/>
    </row>
    <row r="327" spans="8:8" x14ac:dyDescent="0.2">
      <c r="H327" s="1"/>
    </row>
    <row r="328" spans="8:8" x14ac:dyDescent="0.2">
      <c r="H328" s="1"/>
    </row>
    <row r="329" spans="8:8" x14ac:dyDescent="0.2">
      <c r="H329" s="1"/>
    </row>
    <row r="330" spans="8:8" x14ac:dyDescent="0.2">
      <c r="H330" s="1"/>
    </row>
    <row r="331" spans="8:8" x14ac:dyDescent="0.2">
      <c r="H331" s="1"/>
    </row>
    <row r="332" spans="8:8" x14ac:dyDescent="0.2">
      <c r="H332" s="1"/>
    </row>
    <row r="333" spans="8:8" x14ac:dyDescent="0.2">
      <c r="H333" s="1"/>
    </row>
    <row r="334" spans="8:8" x14ac:dyDescent="0.2">
      <c r="H334" s="1"/>
    </row>
    <row r="335" spans="8:8" x14ac:dyDescent="0.2">
      <c r="H335" s="1"/>
    </row>
    <row r="336" spans="8:8" x14ac:dyDescent="0.2">
      <c r="H336" s="1"/>
    </row>
    <row r="337" spans="8:8" x14ac:dyDescent="0.2">
      <c r="H337" s="1"/>
    </row>
    <row r="338" spans="8:8" x14ac:dyDescent="0.2">
      <c r="H338" s="1"/>
    </row>
    <row r="339" spans="8:8" x14ac:dyDescent="0.2">
      <c r="H339" s="1"/>
    </row>
    <row r="340" spans="8:8" x14ac:dyDescent="0.2">
      <c r="H340" s="1"/>
    </row>
    <row r="341" spans="8:8" x14ac:dyDescent="0.2">
      <c r="H341" s="1"/>
    </row>
    <row r="342" spans="8:8" x14ac:dyDescent="0.2">
      <c r="H342" s="1"/>
    </row>
    <row r="343" spans="8:8" x14ac:dyDescent="0.2">
      <c r="H343" s="1"/>
    </row>
    <row r="344" spans="8:8" x14ac:dyDescent="0.2">
      <c r="H344" s="1"/>
    </row>
    <row r="345" spans="8:8" x14ac:dyDescent="0.2">
      <c r="H345" s="1"/>
    </row>
    <row r="346" spans="8:8" x14ac:dyDescent="0.2">
      <c r="H346" s="1"/>
    </row>
    <row r="347" spans="8:8" x14ac:dyDescent="0.2">
      <c r="H347" s="1"/>
    </row>
    <row r="348" spans="8:8" x14ac:dyDescent="0.2">
      <c r="H348" s="1"/>
    </row>
    <row r="349" spans="8:8" x14ac:dyDescent="0.2">
      <c r="H349" s="1"/>
    </row>
    <row r="350" spans="8:8" x14ac:dyDescent="0.2">
      <c r="H350" s="1"/>
    </row>
    <row r="351" spans="8:8" x14ac:dyDescent="0.2">
      <c r="H351" s="1"/>
    </row>
    <row r="352" spans="8:8" x14ac:dyDescent="0.2">
      <c r="H352" s="1"/>
    </row>
    <row r="353" spans="8:8" x14ac:dyDescent="0.2">
      <c r="H353" s="1"/>
    </row>
    <row r="354" spans="8:8" x14ac:dyDescent="0.2">
      <c r="H354" s="1"/>
    </row>
    <row r="355" spans="8:8" x14ac:dyDescent="0.2">
      <c r="H355" s="1"/>
    </row>
    <row r="356" spans="8:8" x14ac:dyDescent="0.2">
      <c r="H356" s="1"/>
    </row>
    <row r="357" spans="8:8" x14ac:dyDescent="0.2">
      <c r="H357" s="1"/>
    </row>
    <row r="358" spans="8:8" x14ac:dyDescent="0.2">
      <c r="H358" s="1"/>
    </row>
    <row r="359" spans="8:8" x14ac:dyDescent="0.2">
      <c r="H359" s="1"/>
    </row>
    <row r="360" spans="8:8" x14ac:dyDescent="0.2">
      <c r="H360" s="1"/>
    </row>
    <row r="361" spans="8:8" x14ac:dyDescent="0.2">
      <c r="H361" s="1"/>
    </row>
    <row r="362" spans="8:8" x14ac:dyDescent="0.2">
      <c r="H362" s="1"/>
    </row>
    <row r="363" spans="8:8" x14ac:dyDescent="0.2">
      <c r="H363" s="1"/>
    </row>
    <row r="364" spans="8:8" x14ac:dyDescent="0.2">
      <c r="H364" s="1"/>
    </row>
    <row r="365" spans="8:8" x14ac:dyDescent="0.2">
      <c r="H365" s="1"/>
    </row>
    <row r="366" spans="8:8" x14ac:dyDescent="0.2">
      <c r="H366" s="1"/>
    </row>
    <row r="367" spans="8:8" x14ac:dyDescent="0.2">
      <c r="H367" s="1"/>
    </row>
    <row r="368" spans="8:8" x14ac:dyDescent="0.2">
      <c r="H368" s="1"/>
    </row>
    <row r="369" spans="8:8" x14ac:dyDescent="0.2">
      <c r="H369" s="1"/>
    </row>
    <row r="370" spans="8:8" x14ac:dyDescent="0.2">
      <c r="H370" s="1"/>
    </row>
    <row r="371" spans="8:8" x14ac:dyDescent="0.2">
      <c r="H371" s="1"/>
    </row>
    <row r="372" spans="8:8" x14ac:dyDescent="0.2">
      <c r="H372" s="1"/>
    </row>
    <row r="373" spans="8:8" x14ac:dyDescent="0.2">
      <c r="H373" s="1"/>
    </row>
    <row r="374" spans="8:8" x14ac:dyDescent="0.2">
      <c r="H374" s="1"/>
    </row>
    <row r="375" spans="8:8" x14ac:dyDescent="0.2">
      <c r="H375" s="1"/>
    </row>
    <row r="376" spans="8:8" x14ac:dyDescent="0.2">
      <c r="H376" s="1"/>
    </row>
    <row r="377" spans="8:8" x14ac:dyDescent="0.2">
      <c r="H377" s="1"/>
    </row>
    <row r="378" spans="8:8" x14ac:dyDescent="0.2">
      <c r="H378" s="1"/>
    </row>
    <row r="379" spans="8:8" x14ac:dyDescent="0.2">
      <c r="H379" s="1"/>
    </row>
    <row r="380" spans="8:8" x14ac:dyDescent="0.2">
      <c r="H380" s="1"/>
    </row>
    <row r="381" spans="8:8" x14ac:dyDescent="0.2">
      <c r="H381" s="1"/>
    </row>
    <row r="382" spans="8:8" x14ac:dyDescent="0.2">
      <c r="H382" s="1"/>
    </row>
    <row r="383" spans="8:8" x14ac:dyDescent="0.2">
      <c r="H383" s="1"/>
    </row>
    <row r="384" spans="8:8" x14ac:dyDescent="0.2">
      <c r="H384" s="1"/>
    </row>
    <row r="385" spans="8:8" x14ac:dyDescent="0.2">
      <c r="H385" s="1"/>
    </row>
    <row r="386" spans="8:8" x14ac:dyDescent="0.2">
      <c r="H386" s="1"/>
    </row>
    <row r="387" spans="8:8" x14ac:dyDescent="0.2">
      <c r="H387" s="1"/>
    </row>
    <row r="388" spans="8:8" x14ac:dyDescent="0.2">
      <c r="H388" s="1"/>
    </row>
    <row r="389" spans="8:8" x14ac:dyDescent="0.2">
      <c r="H389" s="1"/>
    </row>
    <row r="390" spans="8:8" x14ac:dyDescent="0.2">
      <c r="H390" s="1"/>
    </row>
    <row r="391" spans="8:8" x14ac:dyDescent="0.2">
      <c r="H391" s="1"/>
    </row>
    <row r="392" spans="8:8" x14ac:dyDescent="0.2">
      <c r="H392" s="1"/>
    </row>
    <row r="393" spans="8:8" x14ac:dyDescent="0.2">
      <c r="H393" s="1"/>
    </row>
    <row r="394" spans="8:8" x14ac:dyDescent="0.2">
      <c r="H394" s="1"/>
    </row>
    <row r="395" spans="8:8" x14ac:dyDescent="0.2">
      <c r="H395" s="1"/>
    </row>
    <row r="396" spans="8:8" x14ac:dyDescent="0.2">
      <c r="H396" s="1"/>
    </row>
    <row r="397" spans="8:8" x14ac:dyDescent="0.2">
      <c r="H397" s="1"/>
    </row>
    <row r="398" spans="8:8" x14ac:dyDescent="0.2">
      <c r="H398" s="1"/>
    </row>
    <row r="399" spans="8:8" x14ac:dyDescent="0.2">
      <c r="H399" s="1"/>
    </row>
    <row r="400" spans="8:8" x14ac:dyDescent="0.2">
      <c r="H400" s="1"/>
    </row>
    <row r="401" spans="8:8" x14ac:dyDescent="0.2">
      <c r="H401" s="1"/>
    </row>
    <row r="402" spans="8:8" x14ac:dyDescent="0.2">
      <c r="H402" s="1"/>
    </row>
    <row r="403" spans="8:8" x14ac:dyDescent="0.2">
      <c r="H403" s="1"/>
    </row>
    <row r="404" spans="8:8" x14ac:dyDescent="0.2">
      <c r="H404" s="1"/>
    </row>
    <row r="405" spans="8:8" x14ac:dyDescent="0.2">
      <c r="H405" s="1"/>
    </row>
    <row r="406" spans="8:8" x14ac:dyDescent="0.2">
      <c r="H406" s="1"/>
    </row>
    <row r="407" spans="8:8" x14ac:dyDescent="0.2">
      <c r="H407" s="1"/>
    </row>
    <row r="408" spans="8:8" x14ac:dyDescent="0.2">
      <c r="H408" s="1"/>
    </row>
    <row r="409" spans="8:8" x14ac:dyDescent="0.2">
      <c r="H409" s="1"/>
    </row>
    <row r="410" spans="8:8" x14ac:dyDescent="0.2">
      <c r="H410" s="1"/>
    </row>
    <row r="411" spans="8:8" x14ac:dyDescent="0.2">
      <c r="H411" s="1"/>
    </row>
    <row r="412" spans="8:8" x14ac:dyDescent="0.2">
      <c r="H412" s="1"/>
    </row>
    <row r="413" spans="8:8" x14ac:dyDescent="0.2">
      <c r="H413" s="1"/>
    </row>
    <row r="414" spans="8:8" x14ac:dyDescent="0.2">
      <c r="H414" s="1"/>
    </row>
    <row r="415" spans="8:8" x14ac:dyDescent="0.2">
      <c r="H415" s="1"/>
    </row>
    <row r="416" spans="8:8" x14ac:dyDescent="0.2">
      <c r="H416" s="1"/>
    </row>
    <row r="417" spans="8:8" x14ac:dyDescent="0.2">
      <c r="H417" s="1"/>
    </row>
    <row r="418" spans="8:8" x14ac:dyDescent="0.2">
      <c r="H418" s="1"/>
    </row>
    <row r="419" spans="8:8" x14ac:dyDescent="0.2">
      <c r="H419" s="1"/>
    </row>
    <row r="420" spans="8:8" x14ac:dyDescent="0.2">
      <c r="H420" s="1"/>
    </row>
    <row r="421" spans="8:8" x14ac:dyDescent="0.2">
      <c r="H421" s="1"/>
    </row>
    <row r="422" spans="8:8" x14ac:dyDescent="0.2">
      <c r="H422" s="1"/>
    </row>
    <row r="423" spans="8:8" x14ac:dyDescent="0.2">
      <c r="H423" s="1"/>
    </row>
    <row r="424" spans="8:8" x14ac:dyDescent="0.2">
      <c r="H424" s="1"/>
    </row>
    <row r="425" spans="8:8" x14ac:dyDescent="0.2">
      <c r="H425" s="1"/>
    </row>
    <row r="426" spans="8:8" x14ac:dyDescent="0.2">
      <c r="H426" s="1"/>
    </row>
    <row r="427" spans="8:8" x14ac:dyDescent="0.2">
      <c r="H427" s="1"/>
    </row>
    <row r="428" spans="8:8" x14ac:dyDescent="0.2">
      <c r="H428" s="1"/>
    </row>
    <row r="429" spans="8:8" x14ac:dyDescent="0.2">
      <c r="H429" s="1"/>
    </row>
    <row r="430" spans="8:8" x14ac:dyDescent="0.2">
      <c r="H430" s="1"/>
    </row>
    <row r="431" spans="8:8" x14ac:dyDescent="0.2">
      <c r="H431" s="1"/>
    </row>
    <row r="432" spans="8:8" x14ac:dyDescent="0.2">
      <c r="H432" s="1"/>
    </row>
    <row r="433" spans="8:8" x14ac:dyDescent="0.2">
      <c r="H433" s="1"/>
    </row>
    <row r="434" spans="8:8" x14ac:dyDescent="0.2">
      <c r="H434" s="1"/>
    </row>
    <row r="435" spans="8:8" x14ac:dyDescent="0.2">
      <c r="H435" s="1"/>
    </row>
    <row r="436" spans="8:8" x14ac:dyDescent="0.2">
      <c r="H436" s="1"/>
    </row>
    <row r="437" spans="8:8" x14ac:dyDescent="0.2">
      <c r="H437" s="1"/>
    </row>
    <row r="438" spans="8:8" x14ac:dyDescent="0.2">
      <c r="H438" s="1"/>
    </row>
    <row r="439" spans="8:8" x14ac:dyDescent="0.2">
      <c r="H439" s="1"/>
    </row>
    <row r="440" spans="8:8" x14ac:dyDescent="0.2">
      <c r="H440" s="1"/>
    </row>
    <row r="441" spans="8:8" x14ac:dyDescent="0.2">
      <c r="H441" s="1"/>
    </row>
    <row r="442" spans="8:8" x14ac:dyDescent="0.2">
      <c r="H442" s="1"/>
    </row>
    <row r="443" spans="8:8" x14ac:dyDescent="0.2">
      <c r="H443" s="1"/>
    </row>
    <row r="444" spans="8:8" x14ac:dyDescent="0.2">
      <c r="H444" s="1"/>
    </row>
    <row r="445" spans="8:8" x14ac:dyDescent="0.2">
      <c r="H445" s="1"/>
    </row>
    <row r="446" spans="8:8" x14ac:dyDescent="0.2">
      <c r="H446" s="1"/>
    </row>
    <row r="447" spans="8:8" x14ac:dyDescent="0.2">
      <c r="H447" s="1"/>
    </row>
    <row r="448" spans="8:8" x14ac:dyDescent="0.2">
      <c r="H448" s="1"/>
    </row>
    <row r="449" spans="8:8" x14ac:dyDescent="0.2">
      <c r="H449" s="1"/>
    </row>
    <row r="450" spans="8:8" x14ac:dyDescent="0.2">
      <c r="H450" s="1"/>
    </row>
    <row r="451" spans="8:8" x14ac:dyDescent="0.2">
      <c r="H451" s="1"/>
    </row>
    <row r="452" spans="8:8" x14ac:dyDescent="0.2">
      <c r="H452" s="1"/>
    </row>
    <row r="453" spans="8:8" x14ac:dyDescent="0.2">
      <c r="H453" s="1"/>
    </row>
    <row r="454" spans="8:8" x14ac:dyDescent="0.2">
      <c r="H454" s="1"/>
    </row>
    <row r="455" spans="8:8" x14ac:dyDescent="0.2">
      <c r="H455" s="1"/>
    </row>
    <row r="456" spans="8:8" x14ac:dyDescent="0.2">
      <c r="H456" s="1"/>
    </row>
    <row r="457" spans="8:8" x14ac:dyDescent="0.2">
      <c r="H457" s="1"/>
    </row>
    <row r="458" spans="8:8" x14ac:dyDescent="0.2">
      <c r="H458" s="1"/>
    </row>
    <row r="459" spans="8:8" x14ac:dyDescent="0.2">
      <c r="H459" s="1"/>
    </row>
    <row r="460" spans="8:8" x14ac:dyDescent="0.2">
      <c r="H460" s="1"/>
    </row>
    <row r="461" spans="8:8" x14ac:dyDescent="0.2">
      <c r="H461" s="1"/>
    </row>
    <row r="462" spans="8:8" x14ac:dyDescent="0.2">
      <c r="H462" s="1"/>
    </row>
    <row r="463" spans="8:8" x14ac:dyDescent="0.2">
      <c r="H463" s="1"/>
    </row>
    <row r="464" spans="8:8" x14ac:dyDescent="0.2">
      <c r="H464" s="1"/>
    </row>
    <row r="465" spans="8:8" x14ac:dyDescent="0.2">
      <c r="H465" s="1"/>
    </row>
    <row r="466" spans="8:8" x14ac:dyDescent="0.2">
      <c r="H466" s="1"/>
    </row>
    <row r="467" spans="8:8" x14ac:dyDescent="0.2">
      <c r="H467" s="1"/>
    </row>
    <row r="468" spans="8:8" x14ac:dyDescent="0.2">
      <c r="H468" s="1"/>
    </row>
    <row r="469" spans="8:8" x14ac:dyDescent="0.2">
      <c r="H469" s="1"/>
    </row>
    <row r="470" spans="8:8" x14ac:dyDescent="0.2">
      <c r="H470" s="1"/>
    </row>
    <row r="471" spans="8:8" x14ac:dyDescent="0.2">
      <c r="H471" s="1"/>
    </row>
    <row r="472" spans="8:8" x14ac:dyDescent="0.2">
      <c r="H472" s="1"/>
    </row>
    <row r="473" spans="8:8" x14ac:dyDescent="0.2">
      <c r="H473" s="1"/>
    </row>
    <row r="474" spans="8:8" x14ac:dyDescent="0.2">
      <c r="H474" s="1"/>
    </row>
    <row r="475" spans="8:8" x14ac:dyDescent="0.2">
      <c r="H475" s="1"/>
    </row>
    <row r="476" spans="8:8" x14ac:dyDescent="0.2">
      <c r="H476" s="1"/>
    </row>
    <row r="477" spans="8:8" x14ac:dyDescent="0.2">
      <c r="H477" s="1"/>
    </row>
    <row r="478" spans="8:8" x14ac:dyDescent="0.2">
      <c r="H478" s="1"/>
    </row>
    <row r="479" spans="8:8" x14ac:dyDescent="0.2">
      <c r="H479" s="1"/>
    </row>
    <row r="480" spans="8:8" x14ac:dyDescent="0.2">
      <c r="H480" s="1"/>
    </row>
    <row r="481" spans="8:8" x14ac:dyDescent="0.2">
      <c r="H481" s="1"/>
    </row>
    <row r="482" spans="8:8" x14ac:dyDescent="0.2">
      <c r="H482" s="1"/>
    </row>
    <row r="483" spans="8:8" x14ac:dyDescent="0.2">
      <c r="H483" s="1"/>
    </row>
    <row r="484" spans="8:8" x14ac:dyDescent="0.2">
      <c r="H484" s="1"/>
    </row>
    <row r="485" spans="8:8" x14ac:dyDescent="0.2">
      <c r="H485" s="1"/>
    </row>
    <row r="486" spans="8:8" x14ac:dyDescent="0.2">
      <c r="H486" s="1"/>
    </row>
    <row r="487" spans="8:8" x14ac:dyDescent="0.2">
      <c r="H487" s="1"/>
    </row>
    <row r="488" spans="8:8" x14ac:dyDescent="0.2">
      <c r="H488" s="1"/>
    </row>
    <row r="489" spans="8:8" x14ac:dyDescent="0.2">
      <c r="H489" s="1"/>
    </row>
    <row r="490" spans="8:8" x14ac:dyDescent="0.2">
      <c r="H490" s="1"/>
    </row>
    <row r="491" spans="8:8" x14ac:dyDescent="0.2">
      <c r="H491" s="1"/>
    </row>
    <row r="492" spans="8:8" x14ac:dyDescent="0.2">
      <c r="H492" s="1"/>
    </row>
    <row r="493" spans="8:8" x14ac:dyDescent="0.2">
      <c r="H493" s="1"/>
    </row>
    <row r="494" spans="8:8" x14ac:dyDescent="0.2">
      <c r="H494" s="1"/>
    </row>
    <row r="495" spans="8:8" x14ac:dyDescent="0.2">
      <c r="H495" s="1"/>
    </row>
    <row r="496" spans="8:8" x14ac:dyDescent="0.2">
      <c r="H496" s="1"/>
    </row>
    <row r="497" spans="8:8" x14ac:dyDescent="0.2">
      <c r="H497" s="1"/>
    </row>
    <row r="498" spans="8:8" x14ac:dyDescent="0.2">
      <c r="H498" s="1"/>
    </row>
    <row r="499" spans="8:8" x14ac:dyDescent="0.2">
      <c r="H499" s="1"/>
    </row>
    <row r="500" spans="8:8" x14ac:dyDescent="0.2">
      <c r="H500" s="1"/>
    </row>
    <row r="501" spans="8:8" x14ac:dyDescent="0.2">
      <c r="H501" s="1"/>
    </row>
    <row r="502" spans="8:8" x14ac:dyDescent="0.2">
      <c r="H502" s="1"/>
    </row>
    <row r="503" spans="8:8" x14ac:dyDescent="0.2">
      <c r="H503" s="1"/>
    </row>
    <row r="504" spans="8:8" x14ac:dyDescent="0.2">
      <c r="H504" s="1"/>
    </row>
    <row r="505" spans="8:8" x14ac:dyDescent="0.2">
      <c r="H505" s="1"/>
    </row>
    <row r="506" spans="8:8" x14ac:dyDescent="0.2">
      <c r="H506" s="1"/>
    </row>
    <row r="507" spans="8:8" x14ac:dyDescent="0.2">
      <c r="H507" s="1"/>
    </row>
    <row r="508" spans="8:8" x14ac:dyDescent="0.2">
      <c r="H508" s="1"/>
    </row>
    <row r="509" spans="8:8" x14ac:dyDescent="0.2">
      <c r="H509" s="1"/>
    </row>
    <row r="510" spans="8:8" x14ac:dyDescent="0.2">
      <c r="H510" s="1"/>
    </row>
    <row r="511" spans="8:8" x14ac:dyDescent="0.2">
      <c r="H511" s="1"/>
    </row>
    <row r="512" spans="8:8" x14ac:dyDescent="0.2">
      <c r="H512" s="1"/>
    </row>
    <row r="513" spans="8:8" x14ac:dyDescent="0.2">
      <c r="H513" s="1"/>
    </row>
    <row r="514" spans="8:8" x14ac:dyDescent="0.2">
      <c r="H514" s="1"/>
    </row>
    <row r="515" spans="8:8" x14ac:dyDescent="0.2">
      <c r="H515" s="1"/>
    </row>
    <row r="516" spans="8:8" x14ac:dyDescent="0.2">
      <c r="H516" s="1"/>
    </row>
    <row r="517" spans="8:8" x14ac:dyDescent="0.2">
      <c r="H517" s="1"/>
    </row>
    <row r="518" spans="8:8" x14ac:dyDescent="0.2">
      <c r="H518" s="1"/>
    </row>
    <row r="519" spans="8:8" x14ac:dyDescent="0.2">
      <c r="H519" s="1"/>
    </row>
    <row r="520" spans="8:8" x14ac:dyDescent="0.2">
      <c r="H520" s="1"/>
    </row>
    <row r="521" spans="8:8" x14ac:dyDescent="0.2">
      <c r="H521" s="1"/>
    </row>
    <row r="522" spans="8:8" x14ac:dyDescent="0.2">
      <c r="H522" s="1"/>
    </row>
    <row r="523" spans="8:8" x14ac:dyDescent="0.2">
      <c r="H523" s="1"/>
    </row>
    <row r="524" spans="8:8" x14ac:dyDescent="0.2">
      <c r="H524" s="1"/>
    </row>
    <row r="525" spans="8:8" x14ac:dyDescent="0.2">
      <c r="H525" s="1"/>
    </row>
    <row r="526" spans="8:8" x14ac:dyDescent="0.2">
      <c r="H526" s="1"/>
    </row>
    <row r="527" spans="8:8" x14ac:dyDescent="0.2">
      <c r="H527" s="1"/>
    </row>
    <row r="528" spans="8:8" x14ac:dyDescent="0.2">
      <c r="H528" s="1"/>
    </row>
    <row r="529" spans="8:8" x14ac:dyDescent="0.2">
      <c r="H529" s="1"/>
    </row>
    <row r="530" spans="8:8" x14ac:dyDescent="0.2">
      <c r="H530" s="1"/>
    </row>
    <row r="531" spans="8:8" x14ac:dyDescent="0.2">
      <c r="H531" s="1"/>
    </row>
    <row r="532" spans="8:8" x14ac:dyDescent="0.2">
      <c r="H532" s="1"/>
    </row>
    <row r="533" spans="8:8" x14ac:dyDescent="0.2">
      <c r="H533" s="1"/>
    </row>
    <row r="534" spans="8:8" x14ac:dyDescent="0.2">
      <c r="H534" s="1"/>
    </row>
    <row r="535" spans="8:8" x14ac:dyDescent="0.2">
      <c r="H535" s="1"/>
    </row>
    <row r="536" spans="8:8" x14ac:dyDescent="0.2">
      <c r="H536" s="1"/>
    </row>
  </sheetData>
  <mergeCells count="17">
    <mergeCell ref="P6:P7"/>
    <mergeCell ref="A5:P5"/>
    <mergeCell ref="A6:A7"/>
    <mergeCell ref="B6:B7"/>
    <mergeCell ref="C6:C7"/>
    <mergeCell ref="D6:D7"/>
    <mergeCell ref="E6:E7"/>
    <mergeCell ref="F6:F7"/>
    <mergeCell ref="G6:G7"/>
    <mergeCell ref="H6:H7"/>
    <mergeCell ref="I6:I7"/>
    <mergeCell ref="J6:J7"/>
    <mergeCell ref="A20:G20"/>
    <mergeCell ref="H23:I23"/>
    <mergeCell ref="K6:K7"/>
    <mergeCell ref="L6:L7"/>
    <mergeCell ref="M6:O6"/>
  </mergeCells>
  <phoneticPr fontId="3" type="noConversion"/>
  <pageMargins left="0.78740157480314965" right="0.78740157480314965" top="0.6692913385826772" bottom="0.86614173228346458" header="0.27559055118110237" footer="0.39370078740157483"/>
  <pageSetup paperSize="9" scale="62" firstPageNumber="16" fitToHeight="0"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theme="2" tint="-0.499984740745262"/>
    <pageSetUpPr fitToPage="1"/>
  </sheetPr>
  <dimension ref="A1:T525"/>
  <sheetViews>
    <sheetView zoomScale="75" zoomScaleNormal="75" zoomScaleSheetLayoutView="75" workbookViewId="0">
      <selection activeCell="F8" sqref="F8:G8"/>
    </sheetView>
  </sheetViews>
  <sheetFormatPr defaultColWidth="9.140625" defaultRowHeight="12.75" outlineLevelCol="1" x14ac:dyDescent="0.2"/>
  <cols>
    <col min="1" max="1" width="4.140625" style="1" customWidth="1"/>
    <col min="2" max="2" width="3.85546875" style="1" customWidth="1"/>
    <col min="3" max="3" width="16" style="1" hidden="1" customWidth="1" outlineLevel="1"/>
    <col min="4" max="4" width="5.42578125" style="1" hidden="1" customWidth="1" outlineLevel="1"/>
    <col min="5" max="5" width="14" style="1" hidden="1" customWidth="1" outlineLevel="1"/>
    <col min="6" max="6" width="9.140625" style="1" customWidth="1" collapsed="1"/>
    <col min="7" max="7" width="52.85546875" style="1" bestFit="1" customWidth="1"/>
    <col min="8" max="8" width="47" style="9" customWidth="1"/>
    <col min="9" max="9" width="11.140625" style="7" customWidth="1"/>
    <col min="10" max="10" width="11.140625" style="1" customWidth="1"/>
    <col min="11" max="11" width="14.28515625" style="1" customWidth="1"/>
    <col min="12" max="12" width="12.85546875" style="1" customWidth="1"/>
    <col min="13" max="13" width="12.7109375" style="1" customWidth="1"/>
    <col min="14" max="14" width="13.42578125" style="1" customWidth="1"/>
    <col min="15" max="17" width="11.42578125" style="1" hidden="1" customWidth="1"/>
    <col min="18" max="18" width="14.7109375" style="1" customWidth="1"/>
    <col min="19" max="19" width="12.85546875" style="1" customWidth="1"/>
    <col min="20" max="16384" width="9.140625" style="1"/>
  </cols>
  <sheetData>
    <row r="1" spans="1:20" s="49" customFormat="1" ht="18" x14ac:dyDescent="0.25">
      <c r="A1" s="160" t="s">
        <v>521</v>
      </c>
      <c r="B1" s="160"/>
      <c r="C1" s="160"/>
      <c r="D1" s="160"/>
      <c r="E1" s="160"/>
      <c r="F1" s="175"/>
      <c r="G1" s="176"/>
      <c r="H1" s="175"/>
      <c r="I1" s="178"/>
      <c r="J1" s="178"/>
      <c r="K1" s="179"/>
      <c r="L1" s="175"/>
      <c r="M1" s="175"/>
      <c r="N1" s="175"/>
      <c r="O1" s="175"/>
      <c r="P1" s="175"/>
      <c r="Q1" s="175"/>
      <c r="R1" s="175"/>
      <c r="S1" s="175"/>
    </row>
    <row r="2" spans="1:20" s="49" customFormat="1" ht="15.75" x14ac:dyDescent="0.25">
      <c r="A2" s="163" t="s">
        <v>6</v>
      </c>
      <c r="B2" s="163"/>
      <c r="C2" s="163"/>
      <c r="D2" s="163"/>
      <c r="E2" s="163"/>
      <c r="F2" s="163"/>
      <c r="G2" s="163" t="s">
        <v>7</v>
      </c>
      <c r="H2" s="173" t="s">
        <v>8</v>
      </c>
      <c r="I2" s="163"/>
      <c r="J2" s="163"/>
      <c r="K2" s="180"/>
      <c r="L2" s="163"/>
      <c r="M2" s="163"/>
      <c r="N2" s="186"/>
      <c r="O2" s="163"/>
      <c r="P2" s="163"/>
      <c r="Q2" s="163"/>
      <c r="R2" s="163"/>
      <c r="S2" s="163"/>
    </row>
    <row r="3" spans="1:20" s="49" customFormat="1" ht="14.25" customHeight="1" x14ac:dyDescent="0.2">
      <c r="A3" s="163"/>
      <c r="B3" s="163"/>
      <c r="C3" s="163"/>
      <c r="D3" s="163"/>
      <c r="E3" s="163"/>
      <c r="F3" s="163"/>
      <c r="G3" s="163" t="s">
        <v>9</v>
      </c>
      <c r="H3" s="163"/>
      <c r="I3" s="163"/>
      <c r="J3" s="163"/>
      <c r="K3" s="180"/>
      <c r="L3" s="163"/>
      <c r="M3" s="163"/>
      <c r="N3" s="163"/>
      <c r="O3" s="163"/>
      <c r="P3" s="163"/>
      <c r="Q3" s="163"/>
      <c r="R3" s="163"/>
      <c r="S3" s="163"/>
    </row>
    <row r="4" spans="1:20" s="49" customFormat="1" ht="21" customHeight="1" thickBot="1" x14ac:dyDescent="0.25">
      <c r="A4" s="175"/>
      <c r="B4" s="175"/>
      <c r="C4" s="175"/>
      <c r="D4" s="175"/>
      <c r="E4" s="175"/>
      <c r="F4" s="175"/>
      <c r="G4" s="176"/>
      <c r="H4" s="175"/>
      <c r="I4" s="178"/>
      <c r="J4" s="178"/>
      <c r="K4" s="179"/>
      <c r="L4" s="175"/>
      <c r="M4" s="175"/>
      <c r="N4" s="175"/>
      <c r="O4" s="175"/>
      <c r="P4" s="175"/>
      <c r="Q4" s="175"/>
      <c r="R4" s="175"/>
      <c r="S4" s="187" t="s">
        <v>10</v>
      </c>
    </row>
    <row r="5" spans="1:20" s="49" customFormat="1" ht="25.5" customHeight="1" thickBot="1" x14ac:dyDescent="0.25">
      <c r="A5" s="1500" t="s">
        <v>288</v>
      </c>
      <c r="B5" s="1501"/>
      <c r="C5" s="1501"/>
      <c r="D5" s="1501"/>
      <c r="E5" s="1501"/>
      <c r="F5" s="1501"/>
      <c r="G5" s="1501"/>
      <c r="H5" s="1501"/>
      <c r="I5" s="1501"/>
      <c r="J5" s="1501"/>
      <c r="K5" s="1501"/>
      <c r="L5" s="1501"/>
      <c r="M5" s="1501"/>
      <c r="N5" s="1501"/>
      <c r="O5" s="1501"/>
      <c r="P5" s="1501"/>
      <c r="Q5" s="1501"/>
      <c r="R5" s="1501"/>
      <c r="S5" s="1510"/>
      <c r="T5" s="53"/>
    </row>
    <row r="6" spans="1:20" s="49" customFormat="1" ht="30" customHeight="1" thickBot="1" x14ac:dyDescent="0.25">
      <c r="A6" s="1364" t="s">
        <v>51</v>
      </c>
      <c r="B6" s="1365" t="s">
        <v>67</v>
      </c>
      <c r="C6" s="1361" t="s">
        <v>4</v>
      </c>
      <c r="D6" s="1361" t="s">
        <v>3</v>
      </c>
      <c r="E6" s="1361" t="s">
        <v>5</v>
      </c>
      <c r="F6" s="1364" t="s">
        <v>47</v>
      </c>
      <c r="G6" s="1360" t="s">
        <v>70</v>
      </c>
      <c r="H6" s="1358" t="s">
        <v>69</v>
      </c>
      <c r="I6" s="1363" t="s">
        <v>15</v>
      </c>
      <c r="J6" s="1359" t="s">
        <v>16</v>
      </c>
      <c r="K6" s="1373" t="s">
        <v>17</v>
      </c>
      <c r="L6" s="1375" t="s">
        <v>18</v>
      </c>
      <c r="M6" s="1372" t="s">
        <v>146</v>
      </c>
      <c r="N6" s="1374" t="s">
        <v>144</v>
      </c>
      <c r="O6" s="1374"/>
      <c r="P6" s="1374"/>
      <c r="Q6" s="1374"/>
      <c r="R6" s="1374"/>
      <c r="S6" s="1371" t="s">
        <v>147</v>
      </c>
    </row>
    <row r="7" spans="1:20" s="49" customFormat="1" ht="58.5" customHeight="1" thickBot="1" x14ac:dyDescent="0.25">
      <c r="A7" s="1364"/>
      <c r="B7" s="1484"/>
      <c r="C7" s="1485"/>
      <c r="D7" s="1485"/>
      <c r="E7" s="1485"/>
      <c r="F7" s="1364"/>
      <c r="G7" s="1360"/>
      <c r="H7" s="1358"/>
      <c r="I7" s="1496"/>
      <c r="J7" s="1483"/>
      <c r="K7" s="1478"/>
      <c r="L7" s="1375"/>
      <c r="M7" s="1375"/>
      <c r="N7" s="137" t="s">
        <v>19</v>
      </c>
      <c r="O7" s="137" t="s">
        <v>65</v>
      </c>
      <c r="P7" s="368" t="s">
        <v>99</v>
      </c>
      <c r="Q7" s="368" t="s">
        <v>100</v>
      </c>
      <c r="R7" s="137" t="s">
        <v>66</v>
      </c>
      <c r="S7" s="1360"/>
    </row>
    <row r="8" spans="1:20" ht="31.5" customHeight="1" thickBot="1" x14ac:dyDescent="0.25">
      <c r="A8" s="60">
        <v>1</v>
      </c>
      <c r="B8" s="61" t="s">
        <v>179</v>
      </c>
      <c r="C8" s="61"/>
      <c r="D8" s="61"/>
      <c r="E8" s="61"/>
      <c r="F8" s="1240" t="s">
        <v>253</v>
      </c>
      <c r="G8" s="1241" t="s">
        <v>256</v>
      </c>
      <c r="H8" s="443" t="s">
        <v>257</v>
      </c>
      <c r="I8" s="545"/>
      <c r="J8" s="545" t="s">
        <v>223</v>
      </c>
      <c r="K8" s="848">
        <v>400</v>
      </c>
      <c r="L8" s="840">
        <v>2015</v>
      </c>
      <c r="M8" s="856">
        <v>0</v>
      </c>
      <c r="N8" s="275">
        <f>O8+R8+Q8</f>
        <v>400</v>
      </c>
      <c r="O8" s="274"/>
      <c r="P8" s="274"/>
      <c r="Q8" s="274"/>
      <c r="R8" s="857">
        <v>400</v>
      </c>
      <c r="S8" s="834">
        <f>K8-M8-N8</f>
        <v>0</v>
      </c>
    </row>
    <row r="9" spans="1:20" s="369" customFormat="1" ht="37.5" customHeight="1" thickBot="1" x14ac:dyDescent="0.3">
      <c r="A9" s="1356" t="s">
        <v>289</v>
      </c>
      <c r="B9" s="1357"/>
      <c r="C9" s="1357"/>
      <c r="D9" s="1357"/>
      <c r="E9" s="1357"/>
      <c r="F9" s="1357"/>
      <c r="G9" s="1357"/>
      <c r="H9" s="1357"/>
      <c r="I9" s="854"/>
      <c r="J9" s="855"/>
      <c r="K9" s="759">
        <f>SUM(K8:K8)</f>
        <v>400</v>
      </c>
      <c r="L9" s="759"/>
      <c r="M9" s="760">
        <f t="shared" ref="M9:S9" si="0">SUM(M8:M8)</f>
        <v>0</v>
      </c>
      <c r="N9" s="762">
        <f t="shared" si="0"/>
        <v>400</v>
      </c>
      <c r="O9" s="759">
        <f t="shared" si="0"/>
        <v>0</v>
      </c>
      <c r="P9" s="759">
        <f t="shared" si="0"/>
        <v>0</v>
      </c>
      <c r="Q9" s="760">
        <f t="shared" si="0"/>
        <v>0</v>
      </c>
      <c r="R9" s="761">
        <f t="shared" si="0"/>
        <v>400</v>
      </c>
      <c r="S9" s="769">
        <f t="shared" si="0"/>
        <v>0</v>
      </c>
      <c r="T9" s="783"/>
    </row>
    <row r="10" spans="1:20" x14ac:dyDescent="0.2">
      <c r="F10" s="83"/>
      <c r="G10" s="84"/>
      <c r="H10" s="8"/>
      <c r="I10" s="6"/>
      <c r="J10" s="2"/>
      <c r="K10" s="2"/>
    </row>
    <row r="11" spans="1:20" x14ac:dyDescent="0.2">
      <c r="F11" s="83"/>
      <c r="G11" s="84"/>
      <c r="H11" s="8"/>
      <c r="I11" s="6"/>
      <c r="J11" s="2"/>
      <c r="K11" s="239"/>
      <c r="M11" s="237"/>
    </row>
    <row r="12" spans="1:20" x14ac:dyDescent="0.2">
      <c r="F12" s="83"/>
      <c r="G12" s="84"/>
      <c r="H12" s="8"/>
      <c r="I12" s="1509"/>
      <c r="J12" s="1509"/>
      <c r="K12" s="239"/>
      <c r="M12" s="237"/>
      <c r="N12" s="237"/>
      <c r="O12" s="237"/>
      <c r="P12" s="237"/>
      <c r="Q12" s="237"/>
      <c r="R12" s="237"/>
      <c r="S12" s="237"/>
    </row>
    <row r="13" spans="1:20" x14ac:dyDescent="0.2">
      <c r="F13" s="83"/>
      <c r="G13" s="84"/>
      <c r="H13" s="8"/>
      <c r="I13" s="6"/>
      <c r="J13" s="2"/>
      <c r="K13" s="2"/>
    </row>
    <row r="14" spans="1:20" x14ac:dyDescent="0.2">
      <c r="F14" s="83"/>
      <c r="G14" s="84"/>
      <c r="H14" s="54"/>
      <c r="I14" s="6"/>
      <c r="J14" s="2"/>
      <c r="K14" s="2"/>
    </row>
    <row r="15" spans="1:20" x14ac:dyDescent="0.2">
      <c r="F15" s="82"/>
      <c r="G15" s="84"/>
      <c r="H15" s="55"/>
      <c r="I15" s="6"/>
      <c r="J15" s="2"/>
      <c r="K15" s="2"/>
    </row>
    <row r="16" spans="1:20" x14ac:dyDescent="0.2">
      <c r="F16" s="82"/>
      <c r="G16" s="84"/>
      <c r="H16" s="54"/>
      <c r="I16" s="6"/>
      <c r="J16" s="2"/>
      <c r="K16" s="2"/>
    </row>
    <row r="17" spans="6:11" x14ac:dyDescent="0.2">
      <c r="F17" s="85"/>
      <c r="G17" s="86"/>
      <c r="H17" s="55"/>
      <c r="I17" s="6"/>
      <c r="J17" s="2"/>
      <c r="K17" s="2"/>
    </row>
    <row r="18" spans="6:11" x14ac:dyDescent="0.2">
      <c r="F18" s="82"/>
      <c r="G18" s="84"/>
      <c r="H18" s="55"/>
      <c r="I18" s="6"/>
      <c r="J18" s="2"/>
      <c r="K18" s="2"/>
    </row>
    <row r="19" spans="6:11" x14ac:dyDescent="0.2">
      <c r="F19" s="83"/>
      <c r="G19" s="84"/>
      <c r="H19" s="56"/>
      <c r="I19" s="6"/>
      <c r="J19" s="2"/>
      <c r="K19" s="2"/>
    </row>
    <row r="20" spans="6:11" x14ac:dyDescent="0.2">
      <c r="F20" s="83"/>
      <c r="G20" s="84"/>
      <c r="H20" s="57"/>
      <c r="I20" s="6"/>
      <c r="J20" s="2"/>
      <c r="K20" s="2"/>
    </row>
    <row r="21" spans="6:11" x14ac:dyDescent="0.2">
      <c r="F21" s="83"/>
      <c r="G21" s="84"/>
      <c r="H21" s="8"/>
      <c r="I21" s="6"/>
      <c r="J21" s="2"/>
      <c r="K21" s="2"/>
    </row>
    <row r="22" spans="6:11" x14ac:dyDescent="0.2">
      <c r="F22" s="83"/>
      <c r="G22" s="84"/>
      <c r="H22" s="8"/>
      <c r="I22" s="6"/>
      <c r="J22" s="2"/>
      <c r="K22" s="2"/>
    </row>
    <row r="23" spans="6:11" x14ac:dyDescent="0.2">
      <c r="F23" s="83"/>
      <c r="G23" s="84"/>
      <c r="H23" s="8"/>
      <c r="I23" s="6"/>
      <c r="J23" s="2"/>
      <c r="K23" s="2"/>
    </row>
    <row r="24" spans="6:11" x14ac:dyDescent="0.2">
      <c r="F24" s="83"/>
      <c r="G24" s="84"/>
      <c r="H24" s="8"/>
      <c r="I24" s="6"/>
      <c r="J24" s="2"/>
      <c r="K24" s="2"/>
    </row>
    <row r="25" spans="6:11" x14ac:dyDescent="0.2">
      <c r="F25" s="83"/>
      <c r="G25" s="84"/>
      <c r="H25" s="8"/>
      <c r="I25" s="6"/>
      <c r="J25" s="2"/>
      <c r="K25" s="2"/>
    </row>
    <row r="26" spans="6:11" x14ac:dyDescent="0.2">
      <c r="F26" s="83"/>
      <c r="G26" s="84"/>
      <c r="H26" s="8"/>
      <c r="I26" s="6"/>
      <c r="J26" s="2"/>
      <c r="K26" s="2"/>
    </row>
    <row r="27" spans="6:11" x14ac:dyDescent="0.2">
      <c r="F27" s="83"/>
      <c r="G27" s="84"/>
      <c r="H27" s="8"/>
      <c r="I27" s="6"/>
      <c r="J27" s="2"/>
      <c r="K27" s="2"/>
    </row>
    <row r="28" spans="6:11" x14ac:dyDescent="0.2">
      <c r="F28" s="83"/>
      <c r="G28" s="84"/>
      <c r="H28" s="8"/>
      <c r="I28" s="6"/>
      <c r="J28" s="2"/>
      <c r="K28" s="2"/>
    </row>
    <row r="29" spans="6:11" x14ac:dyDescent="0.2">
      <c r="F29" s="83"/>
      <c r="G29" s="84"/>
      <c r="H29" s="8"/>
      <c r="I29" s="6"/>
      <c r="J29" s="2"/>
      <c r="K29" s="2"/>
    </row>
    <row r="30" spans="6:11" x14ac:dyDescent="0.2">
      <c r="F30" s="83"/>
      <c r="G30" s="84"/>
      <c r="H30" s="8"/>
      <c r="I30" s="6"/>
      <c r="J30" s="2"/>
      <c r="K30" s="2"/>
    </row>
    <row r="31" spans="6:11" x14ac:dyDescent="0.2">
      <c r="F31" s="83"/>
      <c r="G31" s="84"/>
      <c r="H31" s="8"/>
      <c r="I31" s="6"/>
      <c r="J31" s="2"/>
      <c r="K31" s="2"/>
    </row>
    <row r="32" spans="6:11" x14ac:dyDescent="0.2">
      <c r="G32" s="2"/>
      <c r="H32" s="8"/>
      <c r="I32" s="6"/>
      <c r="J32" s="2"/>
      <c r="K32" s="2"/>
    </row>
    <row r="33" spans="7:11" x14ac:dyDescent="0.2">
      <c r="G33" s="2"/>
      <c r="H33" s="8"/>
      <c r="I33" s="6"/>
      <c r="J33" s="2"/>
      <c r="K33" s="2"/>
    </row>
    <row r="34" spans="7:11" x14ac:dyDescent="0.2">
      <c r="G34" s="2"/>
      <c r="H34" s="8"/>
      <c r="I34" s="6"/>
      <c r="J34" s="2"/>
      <c r="K34" s="2"/>
    </row>
    <row r="35" spans="7:11" x14ac:dyDescent="0.2">
      <c r="G35" s="2"/>
      <c r="H35" s="8"/>
      <c r="I35" s="6"/>
      <c r="J35" s="2"/>
      <c r="K35" s="2"/>
    </row>
    <row r="36" spans="7:11" x14ac:dyDescent="0.2">
      <c r="G36" s="2"/>
      <c r="H36" s="8"/>
      <c r="I36" s="6"/>
      <c r="J36" s="2"/>
      <c r="K36" s="2"/>
    </row>
    <row r="37" spans="7:11" x14ac:dyDescent="0.2">
      <c r="G37" s="2"/>
      <c r="H37" s="8"/>
      <c r="I37" s="6"/>
      <c r="J37" s="2"/>
      <c r="K37" s="2"/>
    </row>
    <row r="38" spans="7:11" x14ac:dyDescent="0.2">
      <c r="G38" s="2"/>
      <c r="H38" s="8"/>
      <c r="I38" s="6"/>
      <c r="J38" s="2"/>
      <c r="K38" s="2"/>
    </row>
    <row r="39" spans="7:11" x14ac:dyDescent="0.2">
      <c r="G39" s="2"/>
      <c r="H39" s="8"/>
      <c r="I39" s="6"/>
      <c r="J39" s="2"/>
      <c r="K39" s="2"/>
    </row>
    <row r="40" spans="7:11" x14ac:dyDescent="0.2">
      <c r="G40" s="2"/>
      <c r="H40" s="8"/>
      <c r="I40" s="6"/>
      <c r="J40" s="2"/>
      <c r="K40" s="2"/>
    </row>
    <row r="41" spans="7:11" x14ac:dyDescent="0.2">
      <c r="G41" s="2"/>
      <c r="H41" s="8"/>
      <c r="I41" s="6"/>
      <c r="J41" s="2"/>
      <c r="K41" s="2"/>
    </row>
    <row r="42" spans="7:11" x14ac:dyDescent="0.2">
      <c r="G42" s="2"/>
      <c r="H42" s="8"/>
      <c r="I42" s="6"/>
      <c r="J42" s="2"/>
      <c r="K42" s="2"/>
    </row>
    <row r="43" spans="7:11" x14ac:dyDescent="0.2">
      <c r="G43" s="2"/>
      <c r="H43" s="8"/>
      <c r="I43" s="6"/>
      <c r="J43" s="2"/>
      <c r="K43" s="2"/>
    </row>
    <row r="44" spans="7:11" x14ac:dyDescent="0.2">
      <c r="G44" s="2"/>
      <c r="H44" s="8"/>
      <c r="I44" s="6"/>
      <c r="J44" s="2"/>
      <c r="K44" s="2"/>
    </row>
    <row r="45" spans="7:11" x14ac:dyDescent="0.2">
      <c r="G45" s="2"/>
      <c r="H45" s="8"/>
      <c r="I45" s="6"/>
      <c r="J45" s="2"/>
      <c r="K45" s="2"/>
    </row>
    <row r="46" spans="7:11" x14ac:dyDescent="0.2">
      <c r="G46" s="2"/>
      <c r="H46" s="8"/>
      <c r="I46" s="6"/>
      <c r="J46" s="2"/>
      <c r="K46" s="2"/>
    </row>
    <row r="47" spans="7:11" x14ac:dyDescent="0.2">
      <c r="G47" s="2"/>
      <c r="H47" s="8"/>
      <c r="I47" s="6"/>
      <c r="J47" s="2"/>
      <c r="K47" s="2"/>
    </row>
    <row r="48" spans="7:11" x14ac:dyDescent="0.2">
      <c r="G48" s="2"/>
      <c r="H48" s="8"/>
      <c r="I48" s="6"/>
      <c r="J48" s="2"/>
      <c r="K48" s="2"/>
    </row>
    <row r="49" spans="7:11" x14ac:dyDescent="0.2">
      <c r="G49" s="2"/>
      <c r="H49" s="8"/>
      <c r="I49" s="6"/>
      <c r="J49" s="2"/>
      <c r="K49" s="2"/>
    </row>
    <row r="50" spans="7:11" x14ac:dyDescent="0.2">
      <c r="G50" s="2"/>
      <c r="H50" s="8"/>
      <c r="I50" s="6"/>
      <c r="J50" s="2"/>
      <c r="K50" s="2"/>
    </row>
    <row r="51" spans="7:11" x14ac:dyDescent="0.2">
      <c r="G51" s="2"/>
      <c r="H51" s="8"/>
      <c r="I51" s="6"/>
      <c r="J51" s="2"/>
      <c r="K51" s="2"/>
    </row>
    <row r="52" spans="7:11" x14ac:dyDescent="0.2">
      <c r="G52" s="2"/>
      <c r="H52" s="8"/>
      <c r="I52" s="6"/>
      <c r="J52" s="2"/>
      <c r="K52" s="2"/>
    </row>
    <row r="53" spans="7:11" x14ac:dyDescent="0.2">
      <c r="G53" s="2"/>
      <c r="H53" s="8"/>
      <c r="I53" s="6"/>
      <c r="J53" s="2"/>
      <c r="K53" s="2"/>
    </row>
    <row r="54" spans="7:11" x14ac:dyDescent="0.2">
      <c r="G54" s="2"/>
      <c r="H54" s="8"/>
      <c r="I54" s="6"/>
      <c r="J54" s="2"/>
      <c r="K54" s="2"/>
    </row>
    <row r="55" spans="7:11" x14ac:dyDescent="0.2">
      <c r="G55" s="2"/>
      <c r="H55" s="8"/>
      <c r="I55" s="6"/>
      <c r="J55" s="2"/>
      <c r="K55" s="2"/>
    </row>
    <row r="56" spans="7:11" x14ac:dyDescent="0.2">
      <c r="G56" s="2"/>
      <c r="H56" s="8"/>
      <c r="I56" s="6"/>
      <c r="J56" s="2"/>
      <c r="K56" s="2"/>
    </row>
    <row r="57" spans="7:11" x14ac:dyDescent="0.2">
      <c r="G57" s="2"/>
      <c r="H57" s="8"/>
      <c r="I57" s="6"/>
      <c r="J57" s="2"/>
      <c r="K57" s="2"/>
    </row>
    <row r="58" spans="7:11" x14ac:dyDescent="0.2">
      <c r="G58" s="2"/>
      <c r="H58" s="8"/>
      <c r="I58" s="6"/>
      <c r="J58" s="2"/>
      <c r="K58" s="2"/>
    </row>
    <row r="59" spans="7:11" x14ac:dyDescent="0.2">
      <c r="G59" s="2"/>
      <c r="H59" s="8"/>
      <c r="I59" s="6"/>
      <c r="J59" s="2"/>
      <c r="K59" s="2"/>
    </row>
    <row r="60" spans="7:11" x14ac:dyDescent="0.2">
      <c r="G60" s="2"/>
      <c r="H60" s="8"/>
      <c r="I60" s="6"/>
      <c r="J60" s="2"/>
      <c r="K60" s="2"/>
    </row>
    <row r="61" spans="7:11" x14ac:dyDescent="0.2">
      <c r="G61" s="2"/>
      <c r="H61" s="8"/>
      <c r="I61" s="6"/>
      <c r="J61" s="2"/>
      <c r="K61" s="2"/>
    </row>
    <row r="62" spans="7:11" x14ac:dyDescent="0.2">
      <c r="G62" s="2"/>
      <c r="H62" s="8"/>
      <c r="I62" s="6"/>
      <c r="J62" s="2"/>
      <c r="K62" s="2"/>
    </row>
    <row r="63" spans="7:11" x14ac:dyDescent="0.2">
      <c r="G63" s="2"/>
      <c r="H63" s="8"/>
      <c r="I63" s="6"/>
      <c r="J63" s="2"/>
      <c r="K63" s="2"/>
    </row>
    <row r="64" spans="7:11" x14ac:dyDescent="0.2">
      <c r="G64" s="2"/>
      <c r="H64" s="8"/>
      <c r="I64" s="6"/>
      <c r="J64" s="2"/>
      <c r="K64" s="2"/>
    </row>
    <row r="65" spans="7:11" x14ac:dyDescent="0.2">
      <c r="G65" s="2"/>
      <c r="H65" s="8"/>
      <c r="I65" s="6"/>
      <c r="J65" s="2"/>
      <c r="K65" s="2"/>
    </row>
    <row r="66" spans="7:11" x14ac:dyDescent="0.2">
      <c r="G66" s="2"/>
      <c r="H66" s="8"/>
      <c r="I66" s="6"/>
      <c r="J66" s="2"/>
      <c r="K66" s="2"/>
    </row>
    <row r="67" spans="7:11" x14ac:dyDescent="0.2">
      <c r="G67" s="2"/>
      <c r="H67" s="8"/>
      <c r="I67" s="6"/>
      <c r="J67" s="2"/>
      <c r="K67" s="2"/>
    </row>
    <row r="68" spans="7:11" x14ac:dyDescent="0.2">
      <c r="G68" s="2"/>
      <c r="H68" s="8"/>
      <c r="I68" s="6"/>
      <c r="J68" s="2"/>
      <c r="K68" s="2"/>
    </row>
    <row r="69" spans="7:11" x14ac:dyDescent="0.2">
      <c r="G69" s="2"/>
      <c r="H69" s="8"/>
      <c r="I69" s="6"/>
      <c r="J69" s="2"/>
      <c r="K69" s="2"/>
    </row>
    <row r="70" spans="7:11" x14ac:dyDescent="0.2">
      <c r="G70" s="2"/>
      <c r="H70" s="8"/>
      <c r="I70" s="6"/>
      <c r="J70" s="2"/>
      <c r="K70" s="2"/>
    </row>
    <row r="71" spans="7:11" x14ac:dyDescent="0.2">
      <c r="G71" s="2"/>
      <c r="H71" s="8"/>
      <c r="I71" s="6"/>
      <c r="J71" s="2"/>
      <c r="K71" s="2"/>
    </row>
    <row r="72" spans="7:11" x14ac:dyDescent="0.2">
      <c r="G72" s="2"/>
      <c r="H72" s="8"/>
      <c r="I72" s="6"/>
      <c r="J72" s="2"/>
      <c r="K72" s="2"/>
    </row>
    <row r="73" spans="7:11" x14ac:dyDescent="0.2">
      <c r="G73" s="2"/>
      <c r="H73" s="8"/>
      <c r="I73" s="6"/>
      <c r="J73" s="2"/>
      <c r="K73" s="2"/>
    </row>
    <row r="74" spans="7:11" x14ac:dyDescent="0.2">
      <c r="G74" s="2"/>
      <c r="H74" s="8"/>
      <c r="I74" s="6"/>
      <c r="J74" s="2"/>
      <c r="K74" s="2"/>
    </row>
    <row r="75" spans="7:11" x14ac:dyDescent="0.2">
      <c r="G75" s="2"/>
      <c r="H75" s="8"/>
      <c r="I75" s="6"/>
      <c r="J75" s="2"/>
      <c r="K75" s="2"/>
    </row>
    <row r="76" spans="7:11" x14ac:dyDescent="0.2">
      <c r="G76" s="2"/>
      <c r="H76" s="8"/>
      <c r="I76" s="6"/>
      <c r="J76" s="2"/>
      <c r="K76" s="2"/>
    </row>
    <row r="77" spans="7:11" x14ac:dyDescent="0.2">
      <c r="G77" s="2"/>
      <c r="H77" s="8"/>
      <c r="I77" s="6"/>
      <c r="J77" s="2"/>
      <c r="K77" s="2"/>
    </row>
    <row r="78" spans="7:11" x14ac:dyDescent="0.2">
      <c r="G78" s="2"/>
      <c r="H78" s="8"/>
      <c r="I78" s="6"/>
      <c r="J78" s="2"/>
      <c r="K78" s="2"/>
    </row>
    <row r="79" spans="7:11" x14ac:dyDescent="0.2">
      <c r="G79" s="2"/>
      <c r="H79" s="8"/>
      <c r="I79" s="6"/>
      <c r="J79" s="2"/>
      <c r="K79" s="2"/>
    </row>
    <row r="80" spans="7:11" x14ac:dyDescent="0.2">
      <c r="G80" s="2"/>
      <c r="H80" s="8"/>
      <c r="I80" s="6"/>
      <c r="J80" s="2"/>
      <c r="K80" s="2"/>
    </row>
    <row r="81" spans="7:11" x14ac:dyDescent="0.2">
      <c r="G81" s="2"/>
      <c r="H81" s="8"/>
      <c r="I81" s="6"/>
      <c r="J81" s="2"/>
      <c r="K81" s="2"/>
    </row>
    <row r="82" spans="7:11" x14ac:dyDescent="0.2">
      <c r="G82" s="2"/>
      <c r="H82" s="8"/>
      <c r="I82" s="6"/>
      <c r="J82" s="2"/>
      <c r="K82" s="2"/>
    </row>
    <row r="83" spans="7:11" x14ac:dyDescent="0.2">
      <c r="G83" s="2"/>
      <c r="H83" s="8"/>
      <c r="I83" s="6"/>
      <c r="J83" s="2"/>
      <c r="K83" s="2"/>
    </row>
    <row r="84" spans="7:11" x14ac:dyDescent="0.2">
      <c r="G84" s="2"/>
      <c r="H84" s="8"/>
      <c r="I84" s="6"/>
      <c r="J84" s="2"/>
      <c r="K84" s="2"/>
    </row>
    <row r="85" spans="7:11" x14ac:dyDescent="0.2">
      <c r="G85" s="2"/>
      <c r="H85" s="8"/>
      <c r="I85" s="6"/>
      <c r="J85" s="2"/>
      <c r="K85" s="2"/>
    </row>
    <row r="86" spans="7:11" x14ac:dyDescent="0.2">
      <c r="G86" s="2"/>
      <c r="H86" s="8"/>
      <c r="I86" s="6"/>
      <c r="J86" s="2"/>
      <c r="K86" s="2"/>
    </row>
    <row r="87" spans="7:11" x14ac:dyDescent="0.2">
      <c r="G87" s="2"/>
      <c r="H87" s="8"/>
      <c r="I87" s="6"/>
      <c r="J87" s="2"/>
      <c r="K87" s="2"/>
    </row>
    <row r="88" spans="7:11" x14ac:dyDescent="0.2">
      <c r="G88" s="2"/>
      <c r="H88" s="8"/>
      <c r="I88" s="6"/>
      <c r="J88" s="2"/>
      <c r="K88" s="2"/>
    </row>
    <row r="89" spans="7:11" x14ac:dyDescent="0.2">
      <c r="G89" s="2"/>
      <c r="H89" s="8"/>
      <c r="I89" s="6"/>
      <c r="J89" s="2"/>
      <c r="K89" s="2"/>
    </row>
    <row r="90" spans="7:11" x14ac:dyDescent="0.2">
      <c r="G90" s="2"/>
      <c r="H90" s="8"/>
      <c r="I90" s="6"/>
      <c r="J90" s="2"/>
      <c r="K90" s="2"/>
    </row>
    <row r="91" spans="7:11" x14ac:dyDescent="0.2">
      <c r="G91" s="2"/>
      <c r="H91" s="8"/>
      <c r="I91" s="6"/>
      <c r="J91" s="2"/>
      <c r="K91" s="2"/>
    </row>
    <row r="92" spans="7:11" x14ac:dyDescent="0.2">
      <c r="G92" s="2"/>
      <c r="H92" s="8"/>
      <c r="I92" s="6"/>
      <c r="J92" s="2"/>
      <c r="K92" s="2"/>
    </row>
    <row r="93" spans="7:11" x14ac:dyDescent="0.2">
      <c r="G93" s="2"/>
      <c r="H93" s="8"/>
      <c r="I93" s="6"/>
      <c r="J93" s="2"/>
      <c r="K93" s="2"/>
    </row>
    <row r="94" spans="7:11" x14ac:dyDescent="0.2">
      <c r="G94" s="2"/>
      <c r="H94" s="8"/>
      <c r="I94" s="6"/>
      <c r="J94" s="2"/>
      <c r="K94" s="2"/>
    </row>
    <row r="95" spans="7:11" x14ac:dyDescent="0.2">
      <c r="G95" s="2"/>
      <c r="H95" s="8"/>
      <c r="I95" s="6"/>
      <c r="J95" s="2"/>
      <c r="K95" s="2"/>
    </row>
    <row r="96" spans="7:11" x14ac:dyDescent="0.2">
      <c r="G96" s="2"/>
      <c r="H96" s="8"/>
      <c r="I96" s="6"/>
      <c r="J96" s="2"/>
      <c r="K96" s="2"/>
    </row>
    <row r="97" spans="7:11" x14ac:dyDescent="0.2">
      <c r="G97" s="2"/>
      <c r="H97" s="8"/>
      <c r="I97" s="6"/>
      <c r="J97" s="2"/>
      <c r="K97" s="2"/>
    </row>
    <row r="98" spans="7:11" x14ac:dyDescent="0.2">
      <c r="G98" s="2"/>
      <c r="H98" s="8"/>
      <c r="I98" s="6"/>
      <c r="J98" s="2"/>
      <c r="K98" s="2"/>
    </row>
    <row r="99" spans="7:11" x14ac:dyDescent="0.2">
      <c r="G99" s="2"/>
      <c r="H99" s="8"/>
      <c r="I99" s="6"/>
      <c r="J99" s="2"/>
      <c r="K99" s="2"/>
    </row>
    <row r="100" spans="7:11" x14ac:dyDescent="0.2">
      <c r="G100" s="2"/>
      <c r="H100" s="8"/>
      <c r="I100" s="6"/>
      <c r="J100" s="2"/>
      <c r="K100" s="2"/>
    </row>
    <row r="101" spans="7:11" x14ac:dyDescent="0.2">
      <c r="G101" s="2"/>
      <c r="H101" s="8"/>
      <c r="I101" s="6"/>
      <c r="J101" s="2"/>
      <c r="K101" s="2"/>
    </row>
    <row r="102" spans="7:11" x14ac:dyDescent="0.2">
      <c r="G102" s="2"/>
      <c r="H102" s="8"/>
      <c r="I102" s="6"/>
      <c r="J102" s="2"/>
      <c r="K102" s="2"/>
    </row>
    <row r="103" spans="7:11" x14ac:dyDescent="0.2">
      <c r="G103" s="2"/>
      <c r="H103" s="8"/>
      <c r="I103" s="6"/>
      <c r="J103" s="2"/>
      <c r="K103" s="2"/>
    </row>
    <row r="104" spans="7:11" x14ac:dyDescent="0.2">
      <c r="G104" s="2"/>
      <c r="H104" s="8"/>
      <c r="I104" s="6"/>
      <c r="J104" s="2"/>
      <c r="K104" s="2"/>
    </row>
    <row r="105" spans="7:11" x14ac:dyDescent="0.2">
      <c r="G105" s="2"/>
      <c r="H105" s="8"/>
      <c r="I105" s="6"/>
      <c r="J105" s="2"/>
      <c r="K105" s="2"/>
    </row>
    <row r="106" spans="7:11" x14ac:dyDescent="0.2">
      <c r="G106" s="2"/>
      <c r="H106" s="8"/>
      <c r="I106" s="6"/>
      <c r="J106" s="2"/>
      <c r="K106" s="2"/>
    </row>
    <row r="107" spans="7:11" x14ac:dyDescent="0.2">
      <c r="G107" s="2"/>
      <c r="H107" s="8"/>
      <c r="I107" s="6"/>
      <c r="J107" s="2"/>
      <c r="K107" s="2"/>
    </row>
    <row r="108" spans="7:11" x14ac:dyDescent="0.2">
      <c r="G108" s="2"/>
      <c r="H108" s="8"/>
      <c r="I108" s="6"/>
      <c r="J108" s="2"/>
      <c r="K108" s="2"/>
    </row>
    <row r="109" spans="7:11" x14ac:dyDescent="0.2">
      <c r="G109" s="2"/>
      <c r="H109" s="8"/>
      <c r="I109" s="6"/>
      <c r="J109" s="2"/>
      <c r="K109" s="2"/>
    </row>
    <row r="110" spans="7:11" x14ac:dyDescent="0.2">
      <c r="G110" s="2"/>
      <c r="H110" s="8"/>
      <c r="I110" s="6"/>
      <c r="J110" s="2"/>
      <c r="K110" s="2"/>
    </row>
    <row r="111" spans="7:11" x14ac:dyDescent="0.2">
      <c r="G111" s="2"/>
      <c r="H111" s="8"/>
      <c r="I111" s="6"/>
      <c r="J111" s="2"/>
      <c r="K111" s="2"/>
    </row>
    <row r="112" spans="7:11" x14ac:dyDescent="0.2">
      <c r="G112" s="2"/>
      <c r="H112" s="8"/>
      <c r="I112" s="6"/>
      <c r="J112" s="2"/>
      <c r="K112" s="2"/>
    </row>
    <row r="113" spans="7:11" x14ac:dyDescent="0.2">
      <c r="G113" s="2"/>
      <c r="H113" s="8"/>
      <c r="I113" s="6"/>
      <c r="J113" s="2"/>
      <c r="K113" s="2"/>
    </row>
    <row r="114" spans="7:11" x14ac:dyDescent="0.2">
      <c r="G114" s="2"/>
      <c r="H114" s="8"/>
      <c r="I114" s="6"/>
      <c r="J114" s="2"/>
      <c r="K114" s="2"/>
    </row>
    <row r="115" spans="7:11" x14ac:dyDescent="0.2">
      <c r="G115" s="2"/>
      <c r="H115" s="8"/>
      <c r="I115" s="6"/>
      <c r="J115" s="2"/>
      <c r="K115" s="2"/>
    </row>
    <row r="116" spans="7:11" x14ac:dyDescent="0.2">
      <c r="G116" s="2"/>
      <c r="H116" s="8"/>
      <c r="I116" s="6"/>
      <c r="J116" s="2"/>
      <c r="K116" s="2"/>
    </row>
    <row r="117" spans="7:11" x14ac:dyDescent="0.2">
      <c r="G117" s="2"/>
      <c r="H117" s="8"/>
      <c r="I117" s="6"/>
      <c r="J117" s="2"/>
      <c r="K117" s="2"/>
    </row>
    <row r="118" spans="7:11" x14ac:dyDescent="0.2">
      <c r="G118" s="2"/>
      <c r="H118" s="8"/>
      <c r="I118" s="6"/>
      <c r="J118" s="2"/>
      <c r="K118" s="2"/>
    </row>
    <row r="119" spans="7:11" x14ac:dyDescent="0.2">
      <c r="G119" s="2"/>
      <c r="H119" s="8"/>
      <c r="I119" s="6"/>
      <c r="J119" s="2"/>
      <c r="K119" s="2"/>
    </row>
    <row r="120" spans="7:11" x14ac:dyDescent="0.2">
      <c r="G120" s="2"/>
      <c r="H120" s="8"/>
      <c r="I120" s="6"/>
      <c r="J120" s="2"/>
      <c r="K120" s="2"/>
    </row>
    <row r="121" spans="7:11" x14ac:dyDescent="0.2">
      <c r="G121" s="2"/>
      <c r="H121" s="8"/>
      <c r="I121" s="6"/>
      <c r="J121" s="2"/>
      <c r="K121" s="2"/>
    </row>
    <row r="122" spans="7:11" x14ac:dyDescent="0.2">
      <c r="G122" s="2"/>
      <c r="H122" s="8"/>
      <c r="I122" s="6"/>
      <c r="J122" s="2"/>
      <c r="K122" s="2"/>
    </row>
    <row r="123" spans="7:11" x14ac:dyDescent="0.2">
      <c r="G123" s="2"/>
      <c r="H123" s="8"/>
      <c r="I123" s="6"/>
      <c r="J123" s="2"/>
      <c r="K123" s="2"/>
    </row>
    <row r="124" spans="7:11" x14ac:dyDescent="0.2">
      <c r="G124" s="2"/>
      <c r="H124" s="8"/>
      <c r="I124" s="6"/>
      <c r="J124" s="2"/>
      <c r="K124" s="2"/>
    </row>
    <row r="125" spans="7:11" x14ac:dyDescent="0.2">
      <c r="G125" s="2"/>
      <c r="H125" s="8"/>
      <c r="I125" s="6"/>
      <c r="J125" s="2"/>
      <c r="K125" s="2"/>
    </row>
    <row r="126" spans="7:11" x14ac:dyDescent="0.2">
      <c r="G126" s="2"/>
      <c r="H126" s="8"/>
      <c r="I126" s="6"/>
      <c r="J126" s="2"/>
      <c r="K126" s="2"/>
    </row>
    <row r="127" spans="7:11" x14ac:dyDescent="0.2">
      <c r="G127" s="2"/>
      <c r="H127" s="8"/>
      <c r="I127" s="6"/>
      <c r="J127" s="2"/>
      <c r="K127" s="2"/>
    </row>
    <row r="128" spans="7:11" x14ac:dyDescent="0.2">
      <c r="G128" s="2"/>
      <c r="H128" s="8"/>
      <c r="I128" s="6"/>
      <c r="J128" s="2"/>
      <c r="K128" s="2"/>
    </row>
    <row r="129" spans="7:11" x14ac:dyDescent="0.2">
      <c r="G129" s="2"/>
      <c r="H129" s="8"/>
      <c r="I129" s="6"/>
      <c r="J129" s="2"/>
      <c r="K129" s="2"/>
    </row>
    <row r="130" spans="7:11" x14ac:dyDescent="0.2">
      <c r="G130" s="2"/>
      <c r="H130" s="8"/>
      <c r="I130" s="6"/>
      <c r="J130" s="2"/>
      <c r="K130" s="2"/>
    </row>
    <row r="131" spans="7:11" x14ac:dyDescent="0.2">
      <c r="G131" s="2"/>
      <c r="H131" s="8"/>
      <c r="I131" s="6"/>
      <c r="J131" s="2"/>
      <c r="K131" s="2"/>
    </row>
    <row r="132" spans="7:11" x14ac:dyDescent="0.2">
      <c r="G132" s="2"/>
      <c r="H132" s="8"/>
      <c r="I132" s="6"/>
      <c r="J132" s="2"/>
      <c r="K132" s="2"/>
    </row>
    <row r="133" spans="7:11" x14ac:dyDescent="0.2">
      <c r="G133" s="2"/>
      <c r="H133" s="8"/>
      <c r="I133" s="6"/>
      <c r="J133" s="2"/>
      <c r="K133" s="2"/>
    </row>
    <row r="134" spans="7:11" x14ac:dyDescent="0.2">
      <c r="G134" s="2"/>
      <c r="H134" s="8"/>
      <c r="I134" s="6"/>
      <c r="J134" s="2"/>
      <c r="K134" s="2"/>
    </row>
    <row r="135" spans="7:11" x14ac:dyDescent="0.2">
      <c r="G135" s="2"/>
      <c r="H135" s="8"/>
      <c r="I135" s="6"/>
      <c r="J135" s="2"/>
      <c r="K135" s="2"/>
    </row>
    <row r="136" spans="7:11" x14ac:dyDescent="0.2">
      <c r="G136" s="2"/>
      <c r="H136" s="8"/>
      <c r="I136" s="6"/>
      <c r="J136" s="2"/>
      <c r="K136" s="2"/>
    </row>
    <row r="137" spans="7:11" x14ac:dyDescent="0.2">
      <c r="G137" s="2"/>
      <c r="H137" s="8"/>
      <c r="I137" s="6"/>
      <c r="J137" s="2"/>
      <c r="K137" s="2"/>
    </row>
    <row r="138" spans="7:11" x14ac:dyDescent="0.2">
      <c r="G138" s="2"/>
      <c r="H138" s="8"/>
      <c r="I138" s="6"/>
      <c r="J138" s="2"/>
      <c r="K138" s="2"/>
    </row>
    <row r="139" spans="7:11" x14ac:dyDescent="0.2">
      <c r="G139" s="2"/>
      <c r="H139" s="8"/>
      <c r="I139" s="6"/>
      <c r="J139" s="2"/>
      <c r="K139" s="2"/>
    </row>
    <row r="140" spans="7:11" x14ac:dyDescent="0.2">
      <c r="G140" s="2"/>
      <c r="H140" s="8"/>
      <c r="I140" s="6"/>
      <c r="J140" s="2"/>
      <c r="K140" s="2"/>
    </row>
    <row r="141" spans="7:11" x14ac:dyDescent="0.2">
      <c r="G141" s="2"/>
      <c r="H141" s="8"/>
      <c r="I141" s="6"/>
      <c r="J141" s="2"/>
      <c r="K141" s="2"/>
    </row>
    <row r="142" spans="7:11" x14ac:dyDescent="0.2">
      <c r="G142" s="2"/>
      <c r="H142" s="8"/>
      <c r="I142" s="6"/>
      <c r="J142" s="2"/>
      <c r="K142" s="2"/>
    </row>
    <row r="143" spans="7:11" x14ac:dyDescent="0.2">
      <c r="G143" s="2"/>
      <c r="H143" s="8"/>
      <c r="I143" s="6"/>
      <c r="J143" s="2"/>
      <c r="K143" s="2"/>
    </row>
    <row r="144" spans="7:11" x14ac:dyDescent="0.2">
      <c r="G144" s="2"/>
      <c r="H144" s="8"/>
      <c r="I144" s="6"/>
      <c r="J144" s="2"/>
      <c r="K144" s="2"/>
    </row>
    <row r="145" spans="7:11" x14ac:dyDescent="0.2">
      <c r="G145" s="2"/>
      <c r="H145" s="8"/>
      <c r="I145" s="6"/>
      <c r="J145" s="2"/>
      <c r="K145" s="2"/>
    </row>
    <row r="146" spans="7:11" x14ac:dyDescent="0.2">
      <c r="G146" s="2"/>
      <c r="H146" s="8"/>
      <c r="I146" s="6"/>
      <c r="J146" s="2"/>
      <c r="K146" s="2"/>
    </row>
    <row r="147" spans="7:11" x14ac:dyDescent="0.2">
      <c r="G147" s="2"/>
      <c r="H147" s="8"/>
      <c r="I147" s="6"/>
      <c r="J147" s="2"/>
      <c r="K147" s="2"/>
    </row>
    <row r="148" spans="7:11" x14ac:dyDescent="0.2">
      <c r="G148" s="2"/>
      <c r="H148" s="8"/>
      <c r="I148" s="6"/>
      <c r="J148" s="2"/>
      <c r="K148" s="2"/>
    </row>
    <row r="149" spans="7:11" x14ac:dyDescent="0.2">
      <c r="G149" s="2"/>
      <c r="H149" s="8"/>
      <c r="I149" s="6"/>
      <c r="J149" s="2"/>
      <c r="K149" s="2"/>
    </row>
    <row r="150" spans="7:11" x14ac:dyDescent="0.2">
      <c r="G150" s="2"/>
      <c r="H150" s="8"/>
      <c r="I150" s="6"/>
      <c r="J150" s="2"/>
      <c r="K150" s="2"/>
    </row>
    <row r="151" spans="7:11" x14ac:dyDescent="0.2">
      <c r="G151" s="2"/>
      <c r="H151" s="8"/>
      <c r="I151" s="6"/>
      <c r="J151" s="2"/>
      <c r="K151" s="2"/>
    </row>
    <row r="152" spans="7:11" x14ac:dyDescent="0.2">
      <c r="G152" s="2"/>
      <c r="H152" s="8"/>
      <c r="I152" s="6"/>
      <c r="J152" s="2"/>
      <c r="K152" s="2"/>
    </row>
    <row r="153" spans="7:11" x14ac:dyDescent="0.2">
      <c r="G153" s="2"/>
      <c r="H153" s="8"/>
      <c r="I153" s="6"/>
      <c r="J153" s="2"/>
      <c r="K153" s="2"/>
    </row>
    <row r="154" spans="7:11" x14ac:dyDescent="0.2">
      <c r="G154" s="2"/>
      <c r="H154" s="8"/>
      <c r="I154" s="6"/>
      <c r="J154" s="2"/>
      <c r="K154" s="2"/>
    </row>
    <row r="155" spans="7:11" x14ac:dyDescent="0.2">
      <c r="G155" s="2"/>
      <c r="H155" s="8"/>
      <c r="I155" s="6"/>
      <c r="J155" s="2"/>
      <c r="K155" s="2"/>
    </row>
    <row r="156" spans="7:11" x14ac:dyDescent="0.2">
      <c r="G156" s="2"/>
      <c r="H156" s="8"/>
      <c r="I156" s="6"/>
      <c r="J156" s="2"/>
      <c r="K156" s="2"/>
    </row>
    <row r="157" spans="7:11" x14ac:dyDescent="0.2">
      <c r="G157" s="2"/>
      <c r="H157" s="8"/>
      <c r="I157" s="6"/>
      <c r="J157" s="2"/>
      <c r="K157" s="2"/>
    </row>
    <row r="158" spans="7:11" x14ac:dyDescent="0.2">
      <c r="G158" s="2"/>
      <c r="H158" s="8"/>
      <c r="I158" s="6"/>
      <c r="J158" s="2"/>
      <c r="K158" s="2"/>
    </row>
    <row r="159" spans="7:11" x14ac:dyDescent="0.2">
      <c r="G159" s="2"/>
      <c r="H159" s="8"/>
      <c r="I159" s="6"/>
      <c r="J159" s="2"/>
      <c r="K159" s="2"/>
    </row>
    <row r="160" spans="7:11" x14ac:dyDescent="0.2">
      <c r="G160" s="2"/>
      <c r="H160" s="8"/>
      <c r="I160" s="6"/>
      <c r="J160" s="2"/>
      <c r="K160" s="2"/>
    </row>
    <row r="161" spans="7:11" x14ac:dyDescent="0.2">
      <c r="G161" s="2"/>
      <c r="H161" s="8"/>
      <c r="I161" s="6"/>
      <c r="J161" s="2"/>
      <c r="K161" s="2"/>
    </row>
    <row r="162" spans="7:11" x14ac:dyDescent="0.2">
      <c r="G162" s="2"/>
      <c r="H162" s="8"/>
      <c r="I162" s="6"/>
      <c r="J162" s="2"/>
      <c r="K162" s="2"/>
    </row>
    <row r="163" spans="7:11" x14ac:dyDescent="0.2">
      <c r="G163" s="2"/>
      <c r="H163" s="8"/>
      <c r="I163" s="6"/>
      <c r="J163" s="2"/>
      <c r="K163" s="2"/>
    </row>
    <row r="164" spans="7:11" x14ac:dyDescent="0.2">
      <c r="G164" s="2"/>
      <c r="H164" s="8"/>
      <c r="I164" s="6"/>
      <c r="J164" s="2"/>
      <c r="K164" s="2"/>
    </row>
    <row r="165" spans="7:11" x14ac:dyDescent="0.2">
      <c r="G165" s="2"/>
      <c r="H165" s="8"/>
      <c r="I165" s="6"/>
      <c r="J165" s="2"/>
      <c r="K165" s="2"/>
    </row>
    <row r="166" spans="7:11" x14ac:dyDescent="0.2">
      <c r="G166" s="2"/>
      <c r="H166" s="8"/>
      <c r="I166" s="6"/>
      <c r="J166" s="2"/>
      <c r="K166" s="2"/>
    </row>
    <row r="167" spans="7:11" x14ac:dyDescent="0.2">
      <c r="G167" s="2"/>
      <c r="H167" s="8"/>
      <c r="I167" s="6"/>
      <c r="J167" s="2"/>
      <c r="K167" s="2"/>
    </row>
    <row r="168" spans="7:11" x14ac:dyDescent="0.2">
      <c r="G168" s="2"/>
      <c r="H168" s="8"/>
      <c r="I168" s="6"/>
      <c r="J168" s="2"/>
      <c r="K168" s="2"/>
    </row>
    <row r="169" spans="7:11" x14ac:dyDescent="0.2">
      <c r="G169" s="2"/>
      <c r="H169" s="8"/>
      <c r="I169" s="6"/>
      <c r="J169" s="2"/>
      <c r="K169" s="2"/>
    </row>
    <row r="170" spans="7:11" x14ac:dyDescent="0.2">
      <c r="G170" s="2"/>
      <c r="H170" s="8"/>
      <c r="I170" s="6"/>
      <c r="J170" s="2"/>
      <c r="K170" s="2"/>
    </row>
    <row r="171" spans="7:11" x14ac:dyDescent="0.2">
      <c r="G171" s="2"/>
      <c r="H171" s="8"/>
      <c r="I171" s="6"/>
      <c r="J171" s="2"/>
      <c r="K171" s="2"/>
    </row>
    <row r="172" spans="7:11" x14ac:dyDescent="0.2">
      <c r="G172" s="2"/>
      <c r="H172" s="8"/>
      <c r="I172" s="6"/>
      <c r="J172" s="2"/>
      <c r="K172" s="2"/>
    </row>
    <row r="173" spans="7:11" x14ac:dyDescent="0.2">
      <c r="G173" s="2"/>
      <c r="H173" s="8"/>
      <c r="I173" s="6"/>
      <c r="J173" s="2"/>
      <c r="K173" s="2"/>
    </row>
    <row r="174" spans="7:11" x14ac:dyDescent="0.2">
      <c r="G174" s="2"/>
      <c r="H174" s="8"/>
      <c r="I174" s="6"/>
      <c r="J174" s="2"/>
      <c r="K174" s="2"/>
    </row>
    <row r="175" spans="7:11" x14ac:dyDescent="0.2">
      <c r="G175" s="2"/>
      <c r="H175" s="8"/>
      <c r="I175" s="6"/>
      <c r="J175" s="2"/>
      <c r="K175" s="2"/>
    </row>
    <row r="176" spans="7:11" x14ac:dyDescent="0.2">
      <c r="G176" s="2"/>
      <c r="H176" s="8"/>
      <c r="I176" s="6"/>
      <c r="J176" s="2"/>
      <c r="K176" s="2"/>
    </row>
    <row r="177" spans="7:11" x14ac:dyDescent="0.2">
      <c r="G177" s="2"/>
      <c r="H177" s="8"/>
      <c r="I177" s="6"/>
      <c r="J177" s="2"/>
      <c r="K177" s="2"/>
    </row>
    <row r="178" spans="7:11" x14ac:dyDescent="0.2">
      <c r="G178" s="2"/>
      <c r="H178" s="8"/>
      <c r="I178" s="6"/>
      <c r="J178" s="2"/>
      <c r="K178" s="2"/>
    </row>
    <row r="179" spans="7:11" x14ac:dyDescent="0.2">
      <c r="G179" s="2"/>
      <c r="H179" s="8"/>
      <c r="I179" s="6"/>
      <c r="J179" s="2"/>
      <c r="K179" s="2"/>
    </row>
    <row r="180" spans="7:11" x14ac:dyDescent="0.2">
      <c r="G180" s="2"/>
      <c r="H180" s="8"/>
      <c r="I180" s="6"/>
      <c r="J180" s="2"/>
      <c r="K180" s="2"/>
    </row>
    <row r="181" spans="7:11" x14ac:dyDescent="0.2">
      <c r="G181" s="2"/>
      <c r="H181" s="8"/>
      <c r="I181" s="6"/>
      <c r="J181" s="2"/>
      <c r="K181" s="2"/>
    </row>
    <row r="182" spans="7:11" x14ac:dyDescent="0.2">
      <c r="G182" s="2"/>
      <c r="H182" s="8"/>
      <c r="I182" s="6"/>
      <c r="J182" s="2"/>
      <c r="K182" s="2"/>
    </row>
    <row r="183" spans="7:11" x14ac:dyDescent="0.2">
      <c r="G183" s="2"/>
      <c r="H183" s="8"/>
      <c r="I183" s="6"/>
      <c r="J183" s="2"/>
      <c r="K183" s="2"/>
    </row>
    <row r="184" spans="7:11" x14ac:dyDescent="0.2">
      <c r="G184" s="2"/>
      <c r="H184" s="8"/>
      <c r="I184" s="6"/>
      <c r="J184" s="2"/>
      <c r="K184" s="2"/>
    </row>
    <row r="185" spans="7:11" x14ac:dyDescent="0.2">
      <c r="G185" s="2"/>
      <c r="H185" s="8"/>
      <c r="I185" s="6"/>
      <c r="J185" s="2"/>
      <c r="K185" s="2"/>
    </row>
    <row r="186" spans="7:11" x14ac:dyDescent="0.2">
      <c r="G186" s="2"/>
      <c r="H186" s="8"/>
      <c r="I186" s="6"/>
      <c r="J186" s="2"/>
      <c r="K186" s="2"/>
    </row>
    <row r="187" spans="7:11" x14ac:dyDescent="0.2">
      <c r="G187" s="2"/>
      <c r="H187" s="8"/>
      <c r="I187" s="6"/>
      <c r="J187" s="2"/>
      <c r="K187" s="2"/>
    </row>
    <row r="190" spans="7:11" x14ac:dyDescent="0.2">
      <c r="H190" s="1"/>
      <c r="I190" s="1"/>
    </row>
    <row r="191" spans="7:11" x14ac:dyDescent="0.2">
      <c r="H191" s="1"/>
      <c r="I191" s="1"/>
    </row>
    <row r="192" spans="7:11" x14ac:dyDescent="0.2">
      <c r="H192" s="1"/>
      <c r="I192" s="1"/>
    </row>
    <row r="193" spans="8:9" x14ac:dyDescent="0.2">
      <c r="H193" s="1"/>
      <c r="I193" s="1"/>
    </row>
    <row r="194" spans="8:9" x14ac:dyDescent="0.2">
      <c r="H194" s="1"/>
      <c r="I194" s="1"/>
    </row>
    <row r="195" spans="8:9" x14ac:dyDescent="0.2">
      <c r="H195" s="1"/>
      <c r="I195" s="1"/>
    </row>
    <row r="196" spans="8:9" x14ac:dyDescent="0.2">
      <c r="H196" s="1"/>
      <c r="I196" s="1"/>
    </row>
    <row r="197" spans="8:9" x14ac:dyDescent="0.2">
      <c r="H197" s="1"/>
      <c r="I197" s="1"/>
    </row>
    <row r="198" spans="8:9" x14ac:dyDescent="0.2">
      <c r="H198" s="1"/>
      <c r="I198" s="1"/>
    </row>
    <row r="199" spans="8:9" x14ac:dyDescent="0.2">
      <c r="H199" s="1"/>
      <c r="I199" s="1"/>
    </row>
    <row r="200" spans="8:9" x14ac:dyDescent="0.2">
      <c r="H200" s="1"/>
      <c r="I200" s="1"/>
    </row>
    <row r="201" spans="8:9" x14ac:dyDescent="0.2">
      <c r="H201" s="1"/>
      <c r="I201" s="1"/>
    </row>
    <row r="202" spans="8:9" x14ac:dyDescent="0.2">
      <c r="H202" s="1"/>
      <c r="I202" s="1"/>
    </row>
    <row r="203" spans="8:9" x14ac:dyDescent="0.2">
      <c r="H203" s="1"/>
      <c r="I203" s="1"/>
    </row>
    <row r="204" spans="8:9" x14ac:dyDescent="0.2">
      <c r="H204" s="1"/>
      <c r="I204" s="1"/>
    </row>
    <row r="205" spans="8:9" x14ac:dyDescent="0.2">
      <c r="H205" s="1"/>
      <c r="I205" s="1"/>
    </row>
    <row r="206" spans="8:9" x14ac:dyDescent="0.2">
      <c r="H206" s="1"/>
      <c r="I206" s="1"/>
    </row>
    <row r="207" spans="8:9" x14ac:dyDescent="0.2">
      <c r="H207" s="1"/>
      <c r="I207" s="1"/>
    </row>
    <row r="208" spans="8:9" x14ac:dyDescent="0.2">
      <c r="H208" s="1"/>
      <c r="I208" s="1"/>
    </row>
    <row r="209" spans="8:9" x14ac:dyDescent="0.2">
      <c r="H209" s="1"/>
      <c r="I209" s="1"/>
    </row>
    <row r="210" spans="8:9" x14ac:dyDescent="0.2">
      <c r="H210" s="1"/>
      <c r="I210" s="1"/>
    </row>
    <row r="211" spans="8:9" x14ac:dyDescent="0.2">
      <c r="H211" s="1"/>
      <c r="I211" s="1"/>
    </row>
    <row r="212" spans="8:9" x14ac:dyDescent="0.2">
      <c r="H212" s="1"/>
      <c r="I212" s="1"/>
    </row>
    <row r="213" spans="8:9" x14ac:dyDescent="0.2">
      <c r="H213" s="1"/>
      <c r="I213" s="1"/>
    </row>
    <row r="214" spans="8:9" x14ac:dyDescent="0.2">
      <c r="H214" s="1"/>
      <c r="I214" s="1"/>
    </row>
    <row r="215" spans="8:9" x14ac:dyDescent="0.2">
      <c r="H215" s="1"/>
      <c r="I215" s="1"/>
    </row>
    <row r="216" spans="8:9" x14ac:dyDescent="0.2">
      <c r="H216" s="1"/>
      <c r="I216" s="1"/>
    </row>
    <row r="217" spans="8:9" x14ac:dyDescent="0.2">
      <c r="H217" s="1"/>
      <c r="I217" s="1"/>
    </row>
    <row r="218" spans="8:9" x14ac:dyDescent="0.2">
      <c r="H218" s="1"/>
      <c r="I218" s="1"/>
    </row>
    <row r="219" spans="8:9" x14ac:dyDescent="0.2">
      <c r="H219" s="1"/>
      <c r="I219" s="1"/>
    </row>
    <row r="220" spans="8:9" x14ac:dyDescent="0.2">
      <c r="H220" s="1"/>
      <c r="I220" s="1"/>
    </row>
    <row r="221" spans="8:9" x14ac:dyDescent="0.2">
      <c r="H221" s="1"/>
      <c r="I221" s="1"/>
    </row>
    <row r="222" spans="8:9" x14ac:dyDescent="0.2">
      <c r="H222" s="1"/>
      <c r="I222" s="1"/>
    </row>
    <row r="223" spans="8:9" x14ac:dyDescent="0.2">
      <c r="H223" s="1"/>
      <c r="I223" s="1"/>
    </row>
    <row r="224" spans="8:9" x14ac:dyDescent="0.2">
      <c r="H224" s="1"/>
      <c r="I224" s="1"/>
    </row>
    <row r="225" spans="8:9" x14ac:dyDescent="0.2">
      <c r="H225" s="1"/>
      <c r="I225" s="1"/>
    </row>
    <row r="226" spans="8:9" x14ac:dyDescent="0.2">
      <c r="H226" s="1"/>
      <c r="I226" s="1"/>
    </row>
    <row r="227" spans="8:9" x14ac:dyDescent="0.2">
      <c r="H227" s="1"/>
      <c r="I227" s="1"/>
    </row>
    <row r="228" spans="8:9" x14ac:dyDescent="0.2">
      <c r="H228" s="1"/>
      <c r="I228" s="1"/>
    </row>
    <row r="229" spans="8:9" x14ac:dyDescent="0.2">
      <c r="H229" s="1"/>
      <c r="I229" s="1"/>
    </row>
    <row r="230" spans="8:9" x14ac:dyDescent="0.2">
      <c r="H230" s="1"/>
      <c r="I230" s="1"/>
    </row>
    <row r="231" spans="8:9" x14ac:dyDescent="0.2">
      <c r="H231" s="1"/>
      <c r="I231" s="1"/>
    </row>
    <row r="232" spans="8:9" x14ac:dyDescent="0.2">
      <c r="H232" s="1"/>
      <c r="I232" s="1"/>
    </row>
    <row r="233" spans="8:9" x14ac:dyDescent="0.2">
      <c r="H233" s="1"/>
      <c r="I233" s="1"/>
    </row>
    <row r="234" spans="8:9" x14ac:dyDescent="0.2">
      <c r="H234" s="1"/>
      <c r="I234" s="1"/>
    </row>
    <row r="235" spans="8:9" x14ac:dyDescent="0.2">
      <c r="H235" s="1"/>
      <c r="I235" s="1"/>
    </row>
    <row r="236" spans="8:9" x14ac:dyDescent="0.2">
      <c r="H236" s="1"/>
      <c r="I236" s="1"/>
    </row>
    <row r="237" spans="8:9" x14ac:dyDescent="0.2">
      <c r="H237" s="1"/>
      <c r="I237" s="1"/>
    </row>
    <row r="238" spans="8:9" x14ac:dyDescent="0.2">
      <c r="H238" s="1"/>
      <c r="I238" s="1"/>
    </row>
    <row r="239" spans="8:9" x14ac:dyDescent="0.2">
      <c r="H239" s="1"/>
      <c r="I239" s="1"/>
    </row>
    <row r="240" spans="8:9" x14ac:dyDescent="0.2">
      <c r="H240" s="1"/>
      <c r="I240" s="1"/>
    </row>
    <row r="241" spans="8:9" x14ac:dyDescent="0.2">
      <c r="H241" s="1"/>
      <c r="I241" s="1"/>
    </row>
    <row r="242" spans="8:9" x14ac:dyDescent="0.2">
      <c r="H242" s="1"/>
      <c r="I242" s="1"/>
    </row>
    <row r="243" spans="8:9" x14ac:dyDescent="0.2">
      <c r="H243" s="1"/>
      <c r="I243" s="1"/>
    </row>
    <row r="244" spans="8:9" x14ac:dyDescent="0.2">
      <c r="H244" s="1"/>
      <c r="I244" s="1"/>
    </row>
    <row r="245" spans="8:9" x14ac:dyDescent="0.2">
      <c r="H245" s="1"/>
      <c r="I245" s="1"/>
    </row>
    <row r="246" spans="8:9" x14ac:dyDescent="0.2">
      <c r="H246" s="1"/>
      <c r="I246" s="1"/>
    </row>
    <row r="247" spans="8:9" x14ac:dyDescent="0.2">
      <c r="H247" s="1"/>
      <c r="I247" s="1"/>
    </row>
    <row r="248" spans="8:9" x14ac:dyDescent="0.2">
      <c r="H248" s="1"/>
      <c r="I248" s="1"/>
    </row>
    <row r="249" spans="8:9" x14ac:dyDescent="0.2">
      <c r="H249" s="1"/>
      <c r="I249" s="1"/>
    </row>
    <row r="250" spans="8:9" x14ac:dyDescent="0.2">
      <c r="H250" s="1"/>
      <c r="I250" s="1"/>
    </row>
    <row r="251" spans="8:9" x14ac:dyDescent="0.2">
      <c r="H251" s="1"/>
      <c r="I251" s="1"/>
    </row>
    <row r="252" spans="8:9" x14ac:dyDescent="0.2">
      <c r="H252" s="1"/>
      <c r="I252" s="1"/>
    </row>
    <row r="253" spans="8:9" x14ac:dyDescent="0.2">
      <c r="H253" s="1"/>
      <c r="I253" s="1"/>
    </row>
    <row r="254" spans="8:9" x14ac:dyDescent="0.2">
      <c r="H254" s="1"/>
      <c r="I254" s="1"/>
    </row>
    <row r="255" spans="8:9" x14ac:dyDescent="0.2">
      <c r="H255" s="1"/>
      <c r="I255" s="1"/>
    </row>
    <row r="256" spans="8:9" x14ac:dyDescent="0.2">
      <c r="H256" s="1"/>
      <c r="I256" s="1"/>
    </row>
    <row r="257" spans="8:9" x14ac:dyDescent="0.2">
      <c r="H257" s="1"/>
      <c r="I257" s="1"/>
    </row>
    <row r="258" spans="8:9" x14ac:dyDescent="0.2">
      <c r="H258" s="1"/>
      <c r="I258" s="1"/>
    </row>
    <row r="259" spans="8:9" x14ac:dyDescent="0.2">
      <c r="H259" s="1"/>
      <c r="I259" s="1"/>
    </row>
    <row r="260" spans="8:9" x14ac:dyDescent="0.2">
      <c r="H260" s="1"/>
      <c r="I260" s="1"/>
    </row>
    <row r="261" spans="8:9" x14ac:dyDescent="0.2">
      <c r="H261" s="1"/>
      <c r="I261" s="1"/>
    </row>
    <row r="262" spans="8:9" x14ac:dyDescent="0.2">
      <c r="H262" s="1"/>
      <c r="I262" s="1"/>
    </row>
    <row r="263" spans="8:9" x14ac:dyDescent="0.2">
      <c r="H263" s="1"/>
      <c r="I263" s="1"/>
    </row>
    <row r="264" spans="8:9" x14ac:dyDescent="0.2">
      <c r="H264" s="1"/>
      <c r="I264" s="1"/>
    </row>
    <row r="265" spans="8:9" x14ac:dyDescent="0.2">
      <c r="H265" s="1"/>
      <c r="I265" s="1"/>
    </row>
    <row r="266" spans="8:9" x14ac:dyDescent="0.2">
      <c r="H266" s="1"/>
      <c r="I266" s="1"/>
    </row>
    <row r="267" spans="8:9" x14ac:dyDescent="0.2">
      <c r="H267" s="1"/>
      <c r="I267" s="1"/>
    </row>
    <row r="268" spans="8:9" x14ac:dyDescent="0.2">
      <c r="H268" s="1"/>
      <c r="I268" s="1"/>
    </row>
    <row r="269" spans="8:9" x14ac:dyDescent="0.2">
      <c r="H269" s="1"/>
      <c r="I269" s="1"/>
    </row>
    <row r="270" spans="8:9" x14ac:dyDescent="0.2">
      <c r="H270" s="1"/>
      <c r="I270" s="1"/>
    </row>
    <row r="271" spans="8:9" x14ac:dyDescent="0.2">
      <c r="H271" s="1"/>
      <c r="I271" s="1"/>
    </row>
    <row r="272" spans="8:9" x14ac:dyDescent="0.2">
      <c r="H272" s="1"/>
      <c r="I272" s="1"/>
    </row>
    <row r="273" spans="8:9" x14ac:dyDescent="0.2">
      <c r="H273" s="1"/>
      <c r="I273" s="1"/>
    </row>
    <row r="274" spans="8:9" x14ac:dyDescent="0.2">
      <c r="H274" s="1"/>
      <c r="I274" s="1"/>
    </row>
    <row r="275" spans="8:9" x14ac:dyDescent="0.2">
      <c r="H275" s="1"/>
      <c r="I275" s="1"/>
    </row>
    <row r="276" spans="8:9" x14ac:dyDescent="0.2">
      <c r="H276" s="1"/>
      <c r="I276" s="1"/>
    </row>
    <row r="277" spans="8:9" x14ac:dyDescent="0.2">
      <c r="H277" s="1"/>
      <c r="I277" s="1"/>
    </row>
    <row r="278" spans="8:9" x14ac:dyDescent="0.2">
      <c r="H278" s="1"/>
      <c r="I278" s="1"/>
    </row>
    <row r="279" spans="8:9" x14ac:dyDescent="0.2">
      <c r="H279" s="1"/>
      <c r="I279" s="1"/>
    </row>
    <row r="280" spans="8:9" x14ac:dyDescent="0.2">
      <c r="H280" s="1"/>
      <c r="I280" s="1"/>
    </row>
    <row r="281" spans="8:9" x14ac:dyDescent="0.2">
      <c r="H281" s="1"/>
      <c r="I281" s="1"/>
    </row>
    <row r="282" spans="8:9" x14ac:dyDescent="0.2">
      <c r="H282" s="1"/>
      <c r="I282" s="1"/>
    </row>
    <row r="283" spans="8:9" x14ac:dyDescent="0.2">
      <c r="H283" s="1"/>
      <c r="I283" s="1"/>
    </row>
    <row r="284" spans="8:9" x14ac:dyDescent="0.2">
      <c r="H284" s="1"/>
      <c r="I284" s="1"/>
    </row>
    <row r="285" spans="8:9" x14ac:dyDescent="0.2">
      <c r="H285" s="1"/>
      <c r="I285" s="1"/>
    </row>
    <row r="286" spans="8:9" x14ac:dyDescent="0.2">
      <c r="H286" s="1"/>
      <c r="I286" s="1"/>
    </row>
    <row r="287" spans="8:9" x14ac:dyDescent="0.2">
      <c r="H287" s="1"/>
      <c r="I287" s="1"/>
    </row>
    <row r="288" spans="8:9" x14ac:dyDescent="0.2">
      <c r="H288" s="1"/>
      <c r="I288" s="1"/>
    </row>
    <row r="289" spans="8:9" x14ac:dyDescent="0.2">
      <c r="H289" s="1"/>
      <c r="I289" s="1"/>
    </row>
    <row r="290" spans="8:9" x14ac:dyDescent="0.2">
      <c r="H290" s="1"/>
      <c r="I290" s="1"/>
    </row>
    <row r="291" spans="8:9" x14ac:dyDescent="0.2">
      <c r="H291" s="1"/>
      <c r="I291" s="1"/>
    </row>
    <row r="292" spans="8:9" x14ac:dyDescent="0.2">
      <c r="H292" s="1"/>
      <c r="I292" s="1"/>
    </row>
    <row r="293" spans="8:9" x14ac:dyDescent="0.2">
      <c r="H293" s="1"/>
      <c r="I293" s="1"/>
    </row>
    <row r="294" spans="8:9" x14ac:dyDescent="0.2">
      <c r="H294" s="1"/>
      <c r="I294" s="1"/>
    </row>
    <row r="295" spans="8:9" x14ac:dyDescent="0.2">
      <c r="H295" s="1"/>
      <c r="I295" s="1"/>
    </row>
    <row r="296" spans="8:9" x14ac:dyDescent="0.2">
      <c r="H296" s="1"/>
      <c r="I296" s="1"/>
    </row>
    <row r="297" spans="8:9" x14ac:dyDescent="0.2">
      <c r="H297" s="1"/>
      <c r="I297" s="1"/>
    </row>
    <row r="298" spans="8:9" x14ac:dyDescent="0.2">
      <c r="H298" s="1"/>
      <c r="I298" s="1"/>
    </row>
    <row r="299" spans="8:9" x14ac:dyDescent="0.2">
      <c r="H299" s="1"/>
      <c r="I299" s="1"/>
    </row>
    <row r="300" spans="8:9" x14ac:dyDescent="0.2">
      <c r="H300" s="1"/>
      <c r="I300" s="1"/>
    </row>
    <row r="301" spans="8:9" x14ac:dyDescent="0.2">
      <c r="H301" s="1"/>
      <c r="I301" s="1"/>
    </row>
    <row r="302" spans="8:9" x14ac:dyDescent="0.2">
      <c r="H302" s="1"/>
      <c r="I302" s="1"/>
    </row>
    <row r="303" spans="8:9" x14ac:dyDescent="0.2">
      <c r="H303" s="1"/>
      <c r="I303" s="1"/>
    </row>
    <row r="304" spans="8:9" x14ac:dyDescent="0.2">
      <c r="H304" s="1"/>
      <c r="I304" s="1"/>
    </row>
    <row r="305" spans="8:9" x14ac:dyDescent="0.2">
      <c r="H305" s="1"/>
      <c r="I305" s="1"/>
    </row>
    <row r="306" spans="8:9" x14ac:dyDescent="0.2">
      <c r="H306" s="1"/>
      <c r="I306" s="1"/>
    </row>
    <row r="307" spans="8:9" x14ac:dyDescent="0.2">
      <c r="H307" s="1"/>
      <c r="I307" s="1"/>
    </row>
    <row r="308" spans="8:9" x14ac:dyDescent="0.2">
      <c r="H308" s="1"/>
      <c r="I308" s="1"/>
    </row>
    <row r="309" spans="8:9" x14ac:dyDescent="0.2">
      <c r="H309" s="1"/>
      <c r="I309" s="1"/>
    </row>
    <row r="310" spans="8:9" x14ac:dyDescent="0.2">
      <c r="H310" s="1"/>
      <c r="I310" s="1"/>
    </row>
    <row r="311" spans="8:9" x14ac:dyDescent="0.2">
      <c r="H311" s="1"/>
      <c r="I311" s="1"/>
    </row>
    <row r="312" spans="8:9" x14ac:dyDescent="0.2">
      <c r="H312" s="1"/>
      <c r="I312" s="1"/>
    </row>
    <row r="313" spans="8:9" x14ac:dyDescent="0.2">
      <c r="H313" s="1"/>
      <c r="I313" s="1"/>
    </row>
    <row r="314" spans="8:9" x14ac:dyDescent="0.2">
      <c r="H314" s="1"/>
      <c r="I314" s="1"/>
    </row>
    <row r="315" spans="8:9" x14ac:dyDescent="0.2">
      <c r="H315" s="1"/>
      <c r="I315" s="1"/>
    </row>
    <row r="316" spans="8:9" x14ac:dyDescent="0.2">
      <c r="H316" s="1"/>
      <c r="I316" s="1"/>
    </row>
    <row r="317" spans="8:9" x14ac:dyDescent="0.2">
      <c r="H317" s="1"/>
      <c r="I317" s="1"/>
    </row>
    <row r="318" spans="8:9" x14ac:dyDescent="0.2">
      <c r="H318" s="1"/>
      <c r="I318" s="1"/>
    </row>
    <row r="319" spans="8:9" x14ac:dyDescent="0.2">
      <c r="H319" s="1"/>
      <c r="I319" s="1"/>
    </row>
    <row r="320" spans="8:9" x14ac:dyDescent="0.2">
      <c r="H320" s="1"/>
      <c r="I320" s="1"/>
    </row>
    <row r="321" spans="8:9" x14ac:dyDescent="0.2">
      <c r="H321" s="1"/>
      <c r="I321" s="1"/>
    </row>
    <row r="322" spans="8:9" x14ac:dyDescent="0.2">
      <c r="H322" s="1"/>
      <c r="I322" s="1"/>
    </row>
    <row r="323" spans="8:9" x14ac:dyDescent="0.2">
      <c r="H323" s="1"/>
      <c r="I323" s="1"/>
    </row>
    <row r="324" spans="8:9" x14ac:dyDescent="0.2">
      <c r="H324" s="1"/>
      <c r="I324" s="1"/>
    </row>
    <row r="325" spans="8:9" x14ac:dyDescent="0.2">
      <c r="H325" s="1"/>
      <c r="I325" s="1"/>
    </row>
    <row r="326" spans="8:9" x14ac:dyDescent="0.2">
      <c r="H326" s="1"/>
      <c r="I326" s="1"/>
    </row>
    <row r="327" spans="8:9" x14ac:dyDescent="0.2">
      <c r="H327" s="1"/>
      <c r="I327" s="1"/>
    </row>
    <row r="328" spans="8:9" x14ac:dyDescent="0.2">
      <c r="H328" s="1"/>
      <c r="I328" s="1"/>
    </row>
    <row r="329" spans="8:9" x14ac:dyDescent="0.2">
      <c r="H329" s="1"/>
      <c r="I329" s="1"/>
    </row>
    <row r="330" spans="8:9" x14ac:dyDescent="0.2">
      <c r="H330" s="1"/>
      <c r="I330" s="1"/>
    </row>
    <row r="331" spans="8:9" x14ac:dyDescent="0.2">
      <c r="H331" s="1"/>
      <c r="I331" s="1"/>
    </row>
    <row r="332" spans="8:9" x14ac:dyDescent="0.2">
      <c r="H332" s="1"/>
      <c r="I332" s="1"/>
    </row>
    <row r="333" spans="8:9" x14ac:dyDescent="0.2">
      <c r="H333" s="1"/>
      <c r="I333" s="1"/>
    </row>
    <row r="334" spans="8:9" x14ac:dyDescent="0.2">
      <c r="H334" s="1"/>
      <c r="I334" s="1"/>
    </row>
    <row r="335" spans="8:9" x14ac:dyDescent="0.2">
      <c r="H335" s="1"/>
      <c r="I335" s="1"/>
    </row>
    <row r="336" spans="8:9" x14ac:dyDescent="0.2">
      <c r="H336" s="1"/>
      <c r="I336" s="1"/>
    </row>
    <row r="337" spans="8:9" x14ac:dyDescent="0.2">
      <c r="H337" s="1"/>
      <c r="I337" s="1"/>
    </row>
    <row r="338" spans="8:9" x14ac:dyDescent="0.2">
      <c r="H338" s="1"/>
      <c r="I338" s="1"/>
    </row>
    <row r="339" spans="8:9" x14ac:dyDescent="0.2">
      <c r="H339" s="1"/>
      <c r="I339" s="1"/>
    </row>
    <row r="340" spans="8:9" x14ac:dyDescent="0.2">
      <c r="H340" s="1"/>
      <c r="I340" s="1"/>
    </row>
    <row r="341" spans="8:9" x14ac:dyDescent="0.2">
      <c r="H341" s="1"/>
      <c r="I341" s="1"/>
    </row>
    <row r="342" spans="8:9" x14ac:dyDescent="0.2">
      <c r="H342" s="1"/>
      <c r="I342" s="1"/>
    </row>
    <row r="343" spans="8:9" x14ac:dyDescent="0.2">
      <c r="H343" s="1"/>
      <c r="I343" s="1"/>
    </row>
    <row r="344" spans="8:9" x14ac:dyDescent="0.2">
      <c r="H344" s="1"/>
      <c r="I344" s="1"/>
    </row>
    <row r="345" spans="8:9" x14ac:dyDescent="0.2">
      <c r="H345" s="1"/>
      <c r="I345" s="1"/>
    </row>
    <row r="346" spans="8:9" x14ac:dyDescent="0.2">
      <c r="H346" s="1"/>
      <c r="I346" s="1"/>
    </row>
    <row r="347" spans="8:9" x14ac:dyDescent="0.2">
      <c r="H347" s="1"/>
      <c r="I347" s="1"/>
    </row>
    <row r="348" spans="8:9" x14ac:dyDescent="0.2">
      <c r="H348" s="1"/>
      <c r="I348" s="1"/>
    </row>
    <row r="349" spans="8:9" x14ac:dyDescent="0.2">
      <c r="H349" s="1"/>
      <c r="I349" s="1"/>
    </row>
    <row r="350" spans="8:9" x14ac:dyDescent="0.2">
      <c r="H350" s="1"/>
      <c r="I350" s="1"/>
    </row>
    <row r="351" spans="8:9" x14ac:dyDescent="0.2">
      <c r="H351" s="1"/>
      <c r="I351" s="1"/>
    </row>
    <row r="352" spans="8:9" x14ac:dyDescent="0.2">
      <c r="H352" s="1"/>
      <c r="I352" s="1"/>
    </row>
    <row r="353" spans="8:9" x14ac:dyDescent="0.2">
      <c r="H353" s="1"/>
      <c r="I353" s="1"/>
    </row>
    <row r="354" spans="8:9" x14ac:dyDescent="0.2">
      <c r="H354" s="1"/>
      <c r="I354" s="1"/>
    </row>
    <row r="355" spans="8:9" x14ac:dyDescent="0.2">
      <c r="H355" s="1"/>
      <c r="I355" s="1"/>
    </row>
    <row r="356" spans="8:9" x14ac:dyDescent="0.2">
      <c r="H356" s="1"/>
      <c r="I356" s="1"/>
    </row>
    <row r="357" spans="8:9" x14ac:dyDescent="0.2">
      <c r="H357" s="1"/>
      <c r="I357" s="1"/>
    </row>
    <row r="358" spans="8:9" x14ac:dyDescent="0.2">
      <c r="H358" s="1"/>
      <c r="I358" s="1"/>
    </row>
    <row r="359" spans="8:9" x14ac:dyDescent="0.2">
      <c r="H359" s="1"/>
      <c r="I359" s="1"/>
    </row>
    <row r="360" spans="8:9" x14ac:dyDescent="0.2">
      <c r="H360" s="1"/>
      <c r="I360" s="1"/>
    </row>
    <row r="361" spans="8:9" x14ac:dyDescent="0.2">
      <c r="H361" s="1"/>
      <c r="I361" s="1"/>
    </row>
    <row r="362" spans="8:9" x14ac:dyDescent="0.2">
      <c r="H362" s="1"/>
      <c r="I362" s="1"/>
    </row>
    <row r="363" spans="8:9" x14ac:dyDescent="0.2">
      <c r="H363" s="1"/>
      <c r="I363" s="1"/>
    </row>
    <row r="364" spans="8:9" x14ac:dyDescent="0.2">
      <c r="H364" s="1"/>
      <c r="I364" s="1"/>
    </row>
    <row r="365" spans="8:9" x14ac:dyDescent="0.2">
      <c r="H365" s="1"/>
      <c r="I365" s="1"/>
    </row>
    <row r="366" spans="8:9" x14ac:dyDescent="0.2">
      <c r="H366" s="1"/>
      <c r="I366" s="1"/>
    </row>
    <row r="367" spans="8:9" x14ac:dyDescent="0.2">
      <c r="H367" s="1"/>
      <c r="I367" s="1"/>
    </row>
    <row r="368" spans="8:9" x14ac:dyDescent="0.2">
      <c r="H368" s="1"/>
      <c r="I368" s="1"/>
    </row>
    <row r="369" spans="8:9" x14ac:dyDescent="0.2">
      <c r="H369" s="1"/>
      <c r="I369" s="1"/>
    </row>
    <row r="370" spans="8:9" x14ac:dyDescent="0.2">
      <c r="H370" s="1"/>
      <c r="I370" s="1"/>
    </row>
    <row r="371" spans="8:9" x14ac:dyDescent="0.2">
      <c r="H371" s="1"/>
      <c r="I371" s="1"/>
    </row>
    <row r="372" spans="8:9" x14ac:dyDescent="0.2">
      <c r="H372" s="1"/>
      <c r="I372" s="1"/>
    </row>
    <row r="373" spans="8:9" x14ac:dyDescent="0.2">
      <c r="H373" s="1"/>
      <c r="I373" s="1"/>
    </row>
    <row r="374" spans="8:9" x14ac:dyDescent="0.2">
      <c r="H374" s="1"/>
      <c r="I374" s="1"/>
    </row>
    <row r="375" spans="8:9" x14ac:dyDescent="0.2">
      <c r="H375" s="1"/>
      <c r="I375" s="1"/>
    </row>
    <row r="376" spans="8:9" x14ac:dyDescent="0.2">
      <c r="H376" s="1"/>
      <c r="I376" s="1"/>
    </row>
    <row r="377" spans="8:9" x14ac:dyDescent="0.2">
      <c r="H377" s="1"/>
      <c r="I377" s="1"/>
    </row>
    <row r="378" spans="8:9" x14ac:dyDescent="0.2">
      <c r="H378" s="1"/>
      <c r="I378" s="1"/>
    </row>
    <row r="379" spans="8:9" x14ac:dyDescent="0.2">
      <c r="H379" s="1"/>
      <c r="I379" s="1"/>
    </row>
    <row r="380" spans="8:9" x14ac:dyDescent="0.2">
      <c r="H380" s="1"/>
      <c r="I380" s="1"/>
    </row>
    <row r="381" spans="8:9" x14ac:dyDescent="0.2">
      <c r="H381" s="1"/>
      <c r="I381" s="1"/>
    </row>
    <row r="382" spans="8:9" x14ac:dyDescent="0.2">
      <c r="H382" s="1"/>
      <c r="I382" s="1"/>
    </row>
    <row r="383" spans="8:9" x14ac:dyDescent="0.2">
      <c r="H383" s="1"/>
      <c r="I383" s="1"/>
    </row>
    <row r="384" spans="8:9" x14ac:dyDescent="0.2">
      <c r="H384" s="1"/>
      <c r="I384" s="1"/>
    </row>
    <row r="385" spans="8:9" x14ac:dyDescent="0.2">
      <c r="H385" s="1"/>
      <c r="I385" s="1"/>
    </row>
    <row r="386" spans="8:9" x14ac:dyDescent="0.2">
      <c r="H386" s="1"/>
      <c r="I386" s="1"/>
    </row>
    <row r="387" spans="8:9" x14ac:dyDescent="0.2">
      <c r="H387" s="1"/>
      <c r="I387" s="1"/>
    </row>
    <row r="388" spans="8:9" x14ac:dyDescent="0.2">
      <c r="H388" s="1"/>
      <c r="I388" s="1"/>
    </row>
    <row r="389" spans="8:9" x14ac:dyDescent="0.2">
      <c r="H389" s="1"/>
      <c r="I389" s="1"/>
    </row>
    <row r="390" spans="8:9" x14ac:dyDescent="0.2">
      <c r="H390" s="1"/>
      <c r="I390" s="1"/>
    </row>
    <row r="391" spans="8:9" x14ac:dyDescent="0.2">
      <c r="H391" s="1"/>
      <c r="I391" s="1"/>
    </row>
    <row r="392" spans="8:9" x14ac:dyDescent="0.2">
      <c r="H392" s="1"/>
      <c r="I392" s="1"/>
    </row>
    <row r="393" spans="8:9" x14ac:dyDescent="0.2">
      <c r="H393" s="1"/>
      <c r="I393" s="1"/>
    </row>
    <row r="394" spans="8:9" x14ac:dyDescent="0.2">
      <c r="H394" s="1"/>
      <c r="I394" s="1"/>
    </row>
    <row r="395" spans="8:9" x14ac:dyDescent="0.2">
      <c r="H395" s="1"/>
      <c r="I395" s="1"/>
    </row>
    <row r="396" spans="8:9" x14ac:dyDescent="0.2">
      <c r="H396" s="1"/>
      <c r="I396" s="1"/>
    </row>
    <row r="397" spans="8:9" x14ac:dyDescent="0.2">
      <c r="H397" s="1"/>
      <c r="I397" s="1"/>
    </row>
    <row r="398" spans="8:9" x14ac:dyDescent="0.2">
      <c r="H398" s="1"/>
      <c r="I398" s="1"/>
    </row>
    <row r="399" spans="8:9" x14ac:dyDescent="0.2">
      <c r="H399" s="1"/>
      <c r="I399" s="1"/>
    </row>
    <row r="400" spans="8:9" x14ac:dyDescent="0.2">
      <c r="H400" s="1"/>
      <c r="I400" s="1"/>
    </row>
    <row r="401" spans="8:9" x14ac:dyDescent="0.2">
      <c r="H401" s="1"/>
      <c r="I401" s="1"/>
    </row>
    <row r="402" spans="8:9" x14ac:dyDescent="0.2">
      <c r="H402" s="1"/>
      <c r="I402" s="1"/>
    </row>
    <row r="403" spans="8:9" x14ac:dyDescent="0.2">
      <c r="H403" s="1"/>
      <c r="I403" s="1"/>
    </row>
    <row r="404" spans="8:9" x14ac:dyDescent="0.2">
      <c r="H404" s="1"/>
      <c r="I404" s="1"/>
    </row>
    <row r="405" spans="8:9" x14ac:dyDescent="0.2">
      <c r="H405" s="1"/>
      <c r="I405" s="1"/>
    </row>
    <row r="406" spans="8:9" x14ac:dyDescent="0.2">
      <c r="H406" s="1"/>
      <c r="I406" s="1"/>
    </row>
    <row r="407" spans="8:9" x14ac:dyDescent="0.2">
      <c r="H407" s="1"/>
      <c r="I407" s="1"/>
    </row>
    <row r="408" spans="8:9" x14ac:dyDescent="0.2">
      <c r="H408" s="1"/>
      <c r="I408" s="1"/>
    </row>
    <row r="409" spans="8:9" x14ac:dyDescent="0.2">
      <c r="H409" s="1"/>
      <c r="I409" s="1"/>
    </row>
    <row r="410" spans="8:9" x14ac:dyDescent="0.2">
      <c r="H410" s="1"/>
      <c r="I410" s="1"/>
    </row>
    <row r="411" spans="8:9" x14ac:dyDescent="0.2">
      <c r="H411" s="1"/>
      <c r="I411" s="1"/>
    </row>
    <row r="412" spans="8:9" x14ac:dyDescent="0.2">
      <c r="H412" s="1"/>
      <c r="I412" s="1"/>
    </row>
    <row r="413" spans="8:9" x14ac:dyDescent="0.2">
      <c r="H413" s="1"/>
      <c r="I413" s="1"/>
    </row>
    <row r="414" spans="8:9" x14ac:dyDescent="0.2">
      <c r="H414" s="1"/>
      <c r="I414" s="1"/>
    </row>
    <row r="415" spans="8:9" x14ac:dyDescent="0.2">
      <c r="H415" s="1"/>
      <c r="I415" s="1"/>
    </row>
    <row r="416" spans="8:9" x14ac:dyDescent="0.2">
      <c r="H416" s="1"/>
      <c r="I416" s="1"/>
    </row>
    <row r="417" spans="8:9" x14ac:dyDescent="0.2">
      <c r="H417" s="1"/>
      <c r="I417" s="1"/>
    </row>
    <row r="418" spans="8:9" x14ac:dyDescent="0.2">
      <c r="H418" s="1"/>
      <c r="I418" s="1"/>
    </row>
    <row r="419" spans="8:9" x14ac:dyDescent="0.2">
      <c r="H419" s="1"/>
      <c r="I419" s="1"/>
    </row>
    <row r="420" spans="8:9" x14ac:dyDescent="0.2">
      <c r="H420" s="1"/>
      <c r="I420" s="1"/>
    </row>
    <row r="421" spans="8:9" x14ac:dyDescent="0.2">
      <c r="H421" s="1"/>
      <c r="I421" s="1"/>
    </row>
    <row r="422" spans="8:9" x14ac:dyDescent="0.2">
      <c r="H422" s="1"/>
      <c r="I422" s="1"/>
    </row>
    <row r="423" spans="8:9" x14ac:dyDescent="0.2">
      <c r="H423" s="1"/>
      <c r="I423" s="1"/>
    </row>
    <row r="424" spans="8:9" x14ac:dyDescent="0.2">
      <c r="H424" s="1"/>
      <c r="I424" s="1"/>
    </row>
    <row r="425" spans="8:9" x14ac:dyDescent="0.2">
      <c r="H425" s="1"/>
      <c r="I425" s="1"/>
    </row>
    <row r="426" spans="8:9" x14ac:dyDescent="0.2">
      <c r="H426" s="1"/>
      <c r="I426" s="1"/>
    </row>
    <row r="427" spans="8:9" x14ac:dyDescent="0.2">
      <c r="H427" s="1"/>
      <c r="I427" s="1"/>
    </row>
    <row r="428" spans="8:9" x14ac:dyDescent="0.2">
      <c r="H428" s="1"/>
      <c r="I428" s="1"/>
    </row>
    <row r="429" spans="8:9" x14ac:dyDescent="0.2">
      <c r="H429" s="1"/>
      <c r="I429" s="1"/>
    </row>
    <row r="430" spans="8:9" x14ac:dyDescent="0.2">
      <c r="H430" s="1"/>
      <c r="I430" s="1"/>
    </row>
    <row r="431" spans="8:9" x14ac:dyDescent="0.2">
      <c r="H431" s="1"/>
      <c r="I431" s="1"/>
    </row>
    <row r="432" spans="8:9" x14ac:dyDescent="0.2">
      <c r="H432" s="1"/>
      <c r="I432" s="1"/>
    </row>
    <row r="433" spans="8:9" x14ac:dyDescent="0.2">
      <c r="H433" s="1"/>
      <c r="I433" s="1"/>
    </row>
    <row r="434" spans="8:9" x14ac:dyDescent="0.2">
      <c r="H434" s="1"/>
      <c r="I434" s="1"/>
    </row>
    <row r="435" spans="8:9" x14ac:dyDescent="0.2">
      <c r="H435" s="1"/>
      <c r="I435" s="1"/>
    </row>
    <row r="436" spans="8:9" x14ac:dyDescent="0.2">
      <c r="H436" s="1"/>
      <c r="I436" s="1"/>
    </row>
    <row r="437" spans="8:9" x14ac:dyDescent="0.2">
      <c r="H437" s="1"/>
      <c r="I437" s="1"/>
    </row>
    <row r="438" spans="8:9" x14ac:dyDescent="0.2">
      <c r="H438" s="1"/>
      <c r="I438" s="1"/>
    </row>
    <row r="439" spans="8:9" x14ac:dyDescent="0.2">
      <c r="H439" s="1"/>
      <c r="I439" s="1"/>
    </row>
    <row r="440" spans="8:9" x14ac:dyDescent="0.2">
      <c r="H440" s="1"/>
      <c r="I440" s="1"/>
    </row>
    <row r="441" spans="8:9" x14ac:dyDescent="0.2">
      <c r="H441" s="1"/>
      <c r="I441" s="1"/>
    </row>
    <row r="442" spans="8:9" x14ac:dyDescent="0.2">
      <c r="H442" s="1"/>
      <c r="I442" s="1"/>
    </row>
    <row r="443" spans="8:9" x14ac:dyDescent="0.2">
      <c r="H443" s="1"/>
      <c r="I443" s="1"/>
    </row>
    <row r="444" spans="8:9" x14ac:dyDescent="0.2">
      <c r="H444" s="1"/>
      <c r="I444" s="1"/>
    </row>
    <row r="445" spans="8:9" x14ac:dyDescent="0.2">
      <c r="H445" s="1"/>
      <c r="I445" s="1"/>
    </row>
    <row r="446" spans="8:9" x14ac:dyDescent="0.2">
      <c r="H446" s="1"/>
      <c r="I446" s="1"/>
    </row>
    <row r="447" spans="8:9" x14ac:dyDescent="0.2">
      <c r="H447" s="1"/>
      <c r="I447" s="1"/>
    </row>
    <row r="448" spans="8:9" x14ac:dyDescent="0.2">
      <c r="H448" s="1"/>
      <c r="I448" s="1"/>
    </row>
    <row r="449" spans="8:9" x14ac:dyDescent="0.2">
      <c r="H449" s="1"/>
      <c r="I449" s="1"/>
    </row>
    <row r="450" spans="8:9" x14ac:dyDescent="0.2">
      <c r="H450" s="1"/>
      <c r="I450" s="1"/>
    </row>
    <row r="451" spans="8:9" x14ac:dyDescent="0.2">
      <c r="H451" s="1"/>
      <c r="I451" s="1"/>
    </row>
    <row r="452" spans="8:9" x14ac:dyDescent="0.2">
      <c r="H452" s="1"/>
      <c r="I452" s="1"/>
    </row>
    <row r="453" spans="8:9" x14ac:dyDescent="0.2">
      <c r="H453" s="1"/>
      <c r="I453" s="1"/>
    </row>
    <row r="454" spans="8:9" x14ac:dyDescent="0.2">
      <c r="H454" s="1"/>
      <c r="I454" s="1"/>
    </row>
    <row r="455" spans="8:9" x14ac:dyDescent="0.2">
      <c r="H455" s="1"/>
      <c r="I455" s="1"/>
    </row>
    <row r="456" spans="8:9" x14ac:dyDescent="0.2">
      <c r="H456" s="1"/>
      <c r="I456" s="1"/>
    </row>
    <row r="457" spans="8:9" x14ac:dyDescent="0.2">
      <c r="H457" s="1"/>
      <c r="I457" s="1"/>
    </row>
    <row r="458" spans="8:9" x14ac:dyDescent="0.2">
      <c r="H458" s="1"/>
      <c r="I458" s="1"/>
    </row>
    <row r="459" spans="8:9" x14ac:dyDescent="0.2">
      <c r="H459" s="1"/>
      <c r="I459" s="1"/>
    </row>
    <row r="460" spans="8:9" x14ac:dyDescent="0.2">
      <c r="H460" s="1"/>
      <c r="I460" s="1"/>
    </row>
    <row r="461" spans="8:9" x14ac:dyDescent="0.2">
      <c r="H461" s="1"/>
      <c r="I461" s="1"/>
    </row>
    <row r="462" spans="8:9" x14ac:dyDescent="0.2">
      <c r="H462" s="1"/>
      <c r="I462" s="1"/>
    </row>
    <row r="463" spans="8:9" x14ac:dyDescent="0.2">
      <c r="H463" s="1"/>
      <c r="I463" s="1"/>
    </row>
    <row r="464" spans="8:9" x14ac:dyDescent="0.2">
      <c r="H464" s="1"/>
      <c r="I464" s="1"/>
    </row>
    <row r="465" spans="8:9" x14ac:dyDescent="0.2">
      <c r="H465" s="1"/>
      <c r="I465" s="1"/>
    </row>
    <row r="466" spans="8:9" x14ac:dyDescent="0.2">
      <c r="H466" s="1"/>
      <c r="I466" s="1"/>
    </row>
    <row r="467" spans="8:9" x14ac:dyDescent="0.2">
      <c r="H467" s="1"/>
      <c r="I467" s="1"/>
    </row>
    <row r="468" spans="8:9" x14ac:dyDescent="0.2">
      <c r="H468" s="1"/>
      <c r="I468" s="1"/>
    </row>
    <row r="469" spans="8:9" x14ac:dyDescent="0.2">
      <c r="H469" s="1"/>
      <c r="I469" s="1"/>
    </row>
    <row r="470" spans="8:9" x14ac:dyDescent="0.2">
      <c r="H470" s="1"/>
      <c r="I470" s="1"/>
    </row>
    <row r="471" spans="8:9" x14ac:dyDescent="0.2">
      <c r="H471" s="1"/>
      <c r="I471" s="1"/>
    </row>
    <row r="472" spans="8:9" x14ac:dyDescent="0.2">
      <c r="H472" s="1"/>
      <c r="I472" s="1"/>
    </row>
    <row r="473" spans="8:9" x14ac:dyDescent="0.2">
      <c r="H473" s="1"/>
      <c r="I473" s="1"/>
    </row>
    <row r="474" spans="8:9" x14ac:dyDescent="0.2">
      <c r="H474" s="1"/>
      <c r="I474" s="1"/>
    </row>
    <row r="475" spans="8:9" x14ac:dyDescent="0.2">
      <c r="H475" s="1"/>
      <c r="I475" s="1"/>
    </row>
    <row r="476" spans="8:9" x14ac:dyDescent="0.2">
      <c r="H476" s="1"/>
      <c r="I476" s="1"/>
    </row>
    <row r="477" spans="8:9" x14ac:dyDescent="0.2">
      <c r="H477" s="1"/>
      <c r="I477" s="1"/>
    </row>
    <row r="478" spans="8:9" x14ac:dyDescent="0.2">
      <c r="H478" s="1"/>
      <c r="I478" s="1"/>
    </row>
    <row r="479" spans="8:9" x14ac:dyDescent="0.2">
      <c r="H479" s="1"/>
      <c r="I479" s="1"/>
    </row>
    <row r="480" spans="8:9" x14ac:dyDescent="0.2">
      <c r="H480" s="1"/>
      <c r="I480" s="1"/>
    </row>
    <row r="481" spans="8:9" x14ac:dyDescent="0.2">
      <c r="H481" s="1"/>
      <c r="I481" s="1"/>
    </row>
    <row r="482" spans="8:9" x14ac:dyDescent="0.2">
      <c r="H482" s="1"/>
      <c r="I482" s="1"/>
    </row>
    <row r="483" spans="8:9" x14ac:dyDescent="0.2">
      <c r="H483" s="1"/>
      <c r="I483" s="1"/>
    </row>
    <row r="484" spans="8:9" x14ac:dyDescent="0.2">
      <c r="H484" s="1"/>
      <c r="I484" s="1"/>
    </row>
    <row r="485" spans="8:9" x14ac:dyDescent="0.2">
      <c r="H485" s="1"/>
      <c r="I485" s="1"/>
    </row>
    <row r="486" spans="8:9" x14ac:dyDescent="0.2">
      <c r="H486" s="1"/>
      <c r="I486" s="1"/>
    </row>
    <row r="487" spans="8:9" x14ac:dyDescent="0.2">
      <c r="H487" s="1"/>
      <c r="I487" s="1"/>
    </row>
    <row r="488" spans="8:9" x14ac:dyDescent="0.2">
      <c r="H488" s="1"/>
      <c r="I488" s="1"/>
    </row>
    <row r="489" spans="8:9" x14ac:dyDescent="0.2">
      <c r="H489" s="1"/>
      <c r="I489" s="1"/>
    </row>
    <row r="490" spans="8:9" x14ac:dyDescent="0.2">
      <c r="H490" s="1"/>
      <c r="I490" s="1"/>
    </row>
    <row r="491" spans="8:9" x14ac:dyDescent="0.2">
      <c r="H491" s="1"/>
      <c r="I491" s="1"/>
    </row>
    <row r="492" spans="8:9" x14ac:dyDescent="0.2">
      <c r="H492" s="1"/>
      <c r="I492" s="1"/>
    </row>
    <row r="493" spans="8:9" x14ac:dyDescent="0.2">
      <c r="H493" s="1"/>
      <c r="I493" s="1"/>
    </row>
    <row r="494" spans="8:9" x14ac:dyDescent="0.2">
      <c r="H494" s="1"/>
      <c r="I494" s="1"/>
    </row>
    <row r="495" spans="8:9" x14ac:dyDescent="0.2">
      <c r="H495" s="1"/>
      <c r="I495" s="1"/>
    </row>
    <row r="496" spans="8:9" x14ac:dyDescent="0.2">
      <c r="H496" s="1"/>
      <c r="I496" s="1"/>
    </row>
    <row r="497" spans="8:9" x14ac:dyDescent="0.2">
      <c r="H497" s="1"/>
      <c r="I497" s="1"/>
    </row>
    <row r="498" spans="8:9" x14ac:dyDescent="0.2">
      <c r="H498" s="1"/>
      <c r="I498" s="1"/>
    </row>
    <row r="499" spans="8:9" x14ac:dyDescent="0.2">
      <c r="H499" s="1"/>
      <c r="I499" s="1"/>
    </row>
    <row r="500" spans="8:9" x14ac:dyDescent="0.2">
      <c r="H500" s="1"/>
      <c r="I500" s="1"/>
    </row>
    <row r="501" spans="8:9" x14ac:dyDescent="0.2">
      <c r="H501" s="1"/>
      <c r="I501" s="1"/>
    </row>
    <row r="502" spans="8:9" x14ac:dyDescent="0.2">
      <c r="H502" s="1"/>
      <c r="I502" s="1"/>
    </row>
    <row r="503" spans="8:9" x14ac:dyDescent="0.2">
      <c r="H503" s="1"/>
      <c r="I503" s="1"/>
    </row>
    <row r="504" spans="8:9" x14ac:dyDescent="0.2">
      <c r="H504" s="1"/>
      <c r="I504" s="1"/>
    </row>
    <row r="505" spans="8:9" x14ac:dyDescent="0.2">
      <c r="H505" s="1"/>
      <c r="I505" s="1"/>
    </row>
    <row r="506" spans="8:9" x14ac:dyDescent="0.2">
      <c r="H506" s="1"/>
      <c r="I506" s="1"/>
    </row>
    <row r="507" spans="8:9" x14ac:dyDescent="0.2">
      <c r="H507" s="1"/>
      <c r="I507" s="1"/>
    </row>
    <row r="508" spans="8:9" x14ac:dyDescent="0.2">
      <c r="H508" s="1"/>
      <c r="I508" s="1"/>
    </row>
    <row r="509" spans="8:9" x14ac:dyDescent="0.2">
      <c r="H509" s="1"/>
      <c r="I509" s="1"/>
    </row>
    <row r="510" spans="8:9" x14ac:dyDescent="0.2">
      <c r="H510" s="1"/>
      <c r="I510" s="1"/>
    </row>
    <row r="511" spans="8:9" x14ac:dyDescent="0.2">
      <c r="H511" s="1"/>
      <c r="I511" s="1"/>
    </row>
    <row r="512" spans="8:9" x14ac:dyDescent="0.2">
      <c r="H512" s="1"/>
      <c r="I512" s="1"/>
    </row>
    <row r="513" spans="8:9" x14ac:dyDescent="0.2">
      <c r="H513" s="1"/>
      <c r="I513" s="1"/>
    </row>
    <row r="514" spans="8:9" x14ac:dyDescent="0.2">
      <c r="H514" s="1"/>
      <c r="I514" s="1"/>
    </row>
    <row r="515" spans="8:9" x14ac:dyDescent="0.2">
      <c r="H515" s="1"/>
      <c r="I515" s="1"/>
    </row>
    <row r="516" spans="8:9" x14ac:dyDescent="0.2">
      <c r="H516" s="1"/>
      <c r="I516" s="1"/>
    </row>
    <row r="517" spans="8:9" x14ac:dyDescent="0.2">
      <c r="H517" s="1"/>
      <c r="I517" s="1"/>
    </row>
    <row r="518" spans="8:9" x14ac:dyDescent="0.2">
      <c r="H518" s="1"/>
      <c r="I518" s="1"/>
    </row>
    <row r="519" spans="8:9" x14ac:dyDescent="0.2">
      <c r="H519" s="1"/>
      <c r="I519" s="1"/>
    </row>
    <row r="520" spans="8:9" x14ac:dyDescent="0.2">
      <c r="H520" s="1"/>
      <c r="I520" s="1"/>
    </row>
    <row r="521" spans="8:9" x14ac:dyDescent="0.2">
      <c r="H521" s="1"/>
      <c r="I521" s="1"/>
    </row>
    <row r="522" spans="8:9" x14ac:dyDescent="0.2">
      <c r="H522" s="1"/>
      <c r="I522" s="1"/>
    </row>
    <row r="523" spans="8:9" x14ac:dyDescent="0.2">
      <c r="H523" s="1"/>
      <c r="I523" s="1"/>
    </row>
    <row r="524" spans="8:9" x14ac:dyDescent="0.2">
      <c r="H524" s="1"/>
      <c r="I524" s="1"/>
    </row>
    <row r="525" spans="8:9" x14ac:dyDescent="0.2">
      <c r="H525" s="1"/>
      <c r="I525" s="1"/>
    </row>
  </sheetData>
  <mergeCells count="18">
    <mergeCell ref="A5:S5"/>
    <mergeCell ref="F6:F7"/>
    <mergeCell ref="G6:G7"/>
    <mergeCell ref="A9:H9"/>
    <mergeCell ref="C6:C7"/>
    <mergeCell ref="E6:E7"/>
    <mergeCell ref="A6:A7"/>
    <mergeCell ref="M6:M7"/>
    <mergeCell ref="N6:R6"/>
    <mergeCell ref="J6:J7"/>
    <mergeCell ref="S6:S7"/>
    <mergeCell ref="I6:I7"/>
    <mergeCell ref="D6:D7"/>
    <mergeCell ref="L6:L7"/>
    <mergeCell ref="H6:H7"/>
    <mergeCell ref="B6:B7"/>
    <mergeCell ref="K6:K7"/>
    <mergeCell ref="I12:J12"/>
  </mergeCells>
  <phoneticPr fontId="3" type="noConversion"/>
  <pageMargins left="0.78740157480314965" right="0.78740157480314965" top="0.6692913385826772" bottom="0.86614173228346458" header="0.27559055118110237" footer="0.39370078740157483"/>
  <pageSetup paperSize="9" scale="59" firstPageNumber="17"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BL39"/>
  <sheetViews>
    <sheetView zoomScale="80" zoomScaleNormal="80" workbookViewId="0">
      <pane ySplit="7" topLeftCell="A26" activePane="bottomLeft" state="frozen"/>
      <selection pane="bottomLeft" activeCell="H42" sqref="H42"/>
    </sheetView>
  </sheetViews>
  <sheetFormatPr defaultRowHeight="12.75" outlineLevelCol="1" x14ac:dyDescent="0.2"/>
  <cols>
    <col min="1" max="1" width="4.140625" customWidth="1"/>
    <col min="2" max="2" width="3.85546875" customWidth="1"/>
    <col min="3" max="3" width="16" hidden="1" customWidth="1" outlineLevel="1"/>
    <col min="4" max="4" width="7" hidden="1" customWidth="1" outlineLevel="1"/>
    <col min="5" max="5" width="14" hidden="1" customWidth="1" outlineLevel="1"/>
    <col min="6" max="6" width="10.28515625" customWidth="1" collapsed="1"/>
    <col min="7" max="7" width="60" customWidth="1"/>
    <col min="8" max="9" width="11.140625" customWidth="1"/>
    <col min="10" max="10" width="18" customWidth="1"/>
    <col min="11" max="11" width="12.85546875" customWidth="1"/>
    <col min="12" max="12" width="10.85546875" customWidth="1"/>
    <col min="13" max="13" width="13.42578125" customWidth="1"/>
    <col min="14" max="14" width="12.85546875" customWidth="1"/>
    <col min="15" max="15" width="14.7109375" customWidth="1"/>
    <col min="16" max="16" width="15.7109375" customWidth="1"/>
  </cols>
  <sheetData>
    <row r="1" spans="1:64" s="190" customFormat="1" ht="21" customHeight="1" x14ac:dyDescent="0.25">
      <c r="A1" s="188" t="s">
        <v>46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row>
    <row r="2" spans="1:64" s="163" customFormat="1" ht="15" x14ac:dyDescent="0.25">
      <c r="A2" s="162" t="s">
        <v>6</v>
      </c>
      <c r="B2" s="162"/>
      <c r="C2" s="162"/>
      <c r="D2" s="162"/>
      <c r="E2" s="162"/>
      <c r="F2" s="162"/>
      <c r="G2" s="162" t="s">
        <v>142</v>
      </c>
      <c r="H2" s="1109" t="s">
        <v>497</v>
      </c>
      <c r="I2" s="162"/>
      <c r="J2" s="162"/>
      <c r="K2" s="162"/>
      <c r="L2" s="162"/>
      <c r="M2" s="191"/>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row>
    <row r="3" spans="1:64" s="163" customFormat="1" ht="15" x14ac:dyDescent="0.2">
      <c r="A3" s="162"/>
      <c r="B3" s="162"/>
      <c r="C3" s="162"/>
      <c r="D3" s="162"/>
      <c r="E3" s="162"/>
      <c r="F3" s="162"/>
      <c r="G3" s="162" t="s">
        <v>9</v>
      </c>
      <c r="H3" s="162"/>
      <c r="I3" s="162"/>
      <c r="J3" s="162"/>
      <c r="K3" s="162"/>
      <c r="L3" s="162"/>
      <c r="M3" s="162"/>
      <c r="N3" s="162"/>
      <c r="O3" s="162"/>
      <c r="P3" s="32"/>
      <c r="Q3" s="169"/>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row>
    <row r="4" spans="1:64" s="163" customFormat="1" ht="15.75" thickBot="1" x14ac:dyDescent="0.25">
      <c r="A4" s="170"/>
      <c r="B4" s="170"/>
      <c r="C4" s="170"/>
      <c r="D4" s="170"/>
      <c r="E4" s="170"/>
      <c r="F4" s="170"/>
      <c r="G4" s="170"/>
      <c r="H4" s="170"/>
      <c r="I4" s="170"/>
      <c r="J4" s="170"/>
      <c r="K4" s="170"/>
      <c r="L4" s="170"/>
      <c r="M4" s="170"/>
      <c r="N4" s="170"/>
      <c r="O4" s="170"/>
      <c r="P4" s="32" t="s">
        <v>10</v>
      </c>
      <c r="Q4" s="169"/>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row>
    <row r="5" spans="1:64" s="49" customFormat="1" ht="25.5" customHeight="1" thickBot="1" x14ac:dyDescent="0.25">
      <c r="A5" s="1500" t="s">
        <v>356</v>
      </c>
      <c r="B5" s="1501"/>
      <c r="C5" s="1501"/>
      <c r="D5" s="1501"/>
      <c r="E5" s="1501"/>
      <c r="F5" s="1501"/>
      <c r="G5" s="1501"/>
      <c r="H5" s="1501"/>
      <c r="I5" s="1501"/>
      <c r="J5" s="1501"/>
      <c r="K5" s="1501"/>
      <c r="L5" s="1501"/>
      <c r="M5" s="1501"/>
      <c r="N5" s="1501"/>
      <c r="O5" s="1501"/>
      <c r="P5" s="1510"/>
    </row>
    <row r="6" spans="1:64" s="1" customFormat="1" ht="30" customHeight="1" thickBot="1" x14ac:dyDescent="0.25">
      <c r="A6" s="1469" t="s">
        <v>51</v>
      </c>
      <c r="B6" s="1507" t="s">
        <v>67</v>
      </c>
      <c r="C6" s="1437" t="s">
        <v>4</v>
      </c>
      <c r="D6" s="1437" t="s">
        <v>3</v>
      </c>
      <c r="E6" s="1437" t="s">
        <v>5</v>
      </c>
      <c r="F6" s="1469" t="s">
        <v>47</v>
      </c>
      <c r="G6" s="1371" t="s">
        <v>70</v>
      </c>
      <c r="H6" s="1443" t="s">
        <v>15</v>
      </c>
      <c r="I6" s="1466" t="s">
        <v>16</v>
      </c>
      <c r="J6" s="1471" t="s">
        <v>17</v>
      </c>
      <c r="K6" s="1372" t="s">
        <v>18</v>
      </c>
      <c r="L6" s="1372" t="s">
        <v>218</v>
      </c>
      <c r="M6" s="1512" t="s">
        <v>144</v>
      </c>
      <c r="N6" s="1512"/>
      <c r="O6" s="1512"/>
      <c r="P6" s="1437" t="s">
        <v>147</v>
      </c>
    </row>
    <row r="7" spans="1:64" s="1" customFormat="1" ht="58.5" customHeight="1" thickBot="1" x14ac:dyDescent="0.25">
      <c r="A7" s="1469"/>
      <c r="B7" s="1513"/>
      <c r="C7" s="1438"/>
      <c r="D7" s="1438"/>
      <c r="E7" s="1438"/>
      <c r="F7" s="1469"/>
      <c r="G7" s="1371"/>
      <c r="H7" s="1444"/>
      <c r="I7" s="1467"/>
      <c r="J7" s="1472"/>
      <c r="K7" s="1372"/>
      <c r="L7" s="1372"/>
      <c r="M7" s="368" t="s">
        <v>19</v>
      </c>
      <c r="N7" s="368" t="s">
        <v>101</v>
      </c>
      <c r="O7" s="368" t="s">
        <v>66</v>
      </c>
      <c r="P7" s="1438"/>
    </row>
    <row r="8" spans="1:64" s="582" customFormat="1" ht="28.5" customHeight="1" x14ac:dyDescent="0.2">
      <c r="A8" s="646">
        <v>1</v>
      </c>
      <c r="B8" s="589" t="s">
        <v>172</v>
      </c>
      <c r="C8" s="647"/>
      <c r="D8" s="647"/>
      <c r="E8" s="647"/>
      <c r="F8" s="648" t="s">
        <v>173</v>
      </c>
      <c r="G8" s="649" t="s">
        <v>174</v>
      </c>
      <c r="H8" s="647"/>
      <c r="I8" s="650" t="s">
        <v>225</v>
      </c>
      <c r="J8" s="865">
        <v>700</v>
      </c>
      <c r="K8" s="650">
        <v>2015</v>
      </c>
      <c r="L8" s="1108">
        <v>0</v>
      </c>
      <c r="M8" s="858">
        <f t="shared" ref="M8:M35" si="0">SUM(N8:O8)</f>
        <v>700</v>
      </c>
      <c r="N8" s="1081">
        <v>0</v>
      </c>
      <c r="O8" s="859">
        <v>700</v>
      </c>
      <c r="P8" s="1083">
        <f t="shared" ref="P8:P34" si="1">J8-L8-M8</f>
        <v>0</v>
      </c>
      <c r="Q8" s="53"/>
    </row>
    <row r="9" spans="1:64" s="582" customFormat="1" ht="28.5" customHeight="1" x14ac:dyDescent="0.2">
      <c r="A9" s="642">
        <v>2</v>
      </c>
      <c r="B9" s="567" t="s">
        <v>158</v>
      </c>
      <c r="C9" s="643"/>
      <c r="D9" s="643"/>
      <c r="E9" s="643"/>
      <c r="F9" s="568" t="s">
        <v>175</v>
      </c>
      <c r="G9" s="644" t="s">
        <v>176</v>
      </c>
      <c r="H9" s="643"/>
      <c r="I9" s="645" t="s">
        <v>225</v>
      </c>
      <c r="J9" s="853">
        <v>500</v>
      </c>
      <c r="K9" s="874">
        <v>2015</v>
      </c>
      <c r="L9" s="864">
        <v>0</v>
      </c>
      <c r="M9" s="860">
        <f t="shared" si="0"/>
        <v>500</v>
      </c>
      <c r="N9" s="1033">
        <v>0</v>
      </c>
      <c r="O9" s="861">
        <v>500</v>
      </c>
      <c r="P9" s="1084">
        <f t="shared" si="1"/>
        <v>0</v>
      </c>
      <c r="Q9" s="53"/>
    </row>
    <row r="10" spans="1:64" s="582" customFormat="1" ht="28.5" customHeight="1" x14ac:dyDescent="0.2">
      <c r="A10" s="642">
        <v>3</v>
      </c>
      <c r="B10" s="567" t="s">
        <v>158</v>
      </c>
      <c r="C10" s="643"/>
      <c r="D10" s="643"/>
      <c r="E10" s="643"/>
      <c r="F10" s="568" t="s">
        <v>177</v>
      </c>
      <c r="G10" s="644" t="s">
        <v>178</v>
      </c>
      <c r="H10" s="643"/>
      <c r="I10" s="645" t="s">
        <v>225</v>
      </c>
      <c r="J10" s="853">
        <v>500</v>
      </c>
      <c r="K10" s="874">
        <v>2015</v>
      </c>
      <c r="L10" s="864">
        <v>0</v>
      </c>
      <c r="M10" s="862">
        <f t="shared" si="0"/>
        <v>500</v>
      </c>
      <c r="N10" s="1082">
        <v>0</v>
      </c>
      <c r="O10" s="863">
        <v>500</v>
      </c>
      <c r="P10" s="1084">
        <f t="shared" si="1"/>
        <v>0</v>
      </c>
      <c r="Q10" s="53"/>
    </row>
    <row r="11" spans="1:64" s="582" customFormat="1" ht="28.5" customHeight="1" x14ac:dyDescent="0.2">
      <c r="A11" s="642" t="s">
        <v>213</v>
      </c>
      <c r="B11" s="567" t="s">
        <v>179</v>
      </c>
      <c r="C11" s="643"/>
      <c r="D11" s="643"/>
      <c r="E11" s="643"/>
      <c r="F11" s="568" t="s">
        <v>180</v>
      </c>
      <c r="G11" s="644" t="s">
        <v>181</v>
      </c>
      <c r="H11" s="643"/>
      <c r="I11" s="645" t="s">
        <v>225</v>
      </c>
      <c r="J11" s="853">
        <v>450</v>
      </c>
      <c r="K11" s="874">
        <v>2015</v>
      </c>
      <c r="L11" s="864">
        <v>0</v>
      </c>
      <c r="M11" s="862">
        <f t="shared" si="0"/>
        <v>450</v>
      </c>
      <c r="N11" s="1033">
        <v>0</v>
      </c>
      <c r="O11" s="864">
        <v>450</v>
      </c>
      <c r="P11" s="1084">
        <f t="shared" si="1"/>
        <v>0</v>
      </c>
      <c r="Q11" s="53"/>
    </row>
    <row r="12" spans="1:64" s="582" customFormat="1" ht="75.75" customHeight="1" x14ac:dyDescent="0.2">
      <c r="A12" s="642" t="s">
        <v>214</v>
      </c>
      <c r="B12" s="567" t="s">
        <v>179</v>
      </c>
      <c r="C12" s="643"/>
      <c r="D12" s="643"/>
      <c r="E12" s="643"/>
      <c r="F12" s="568" t="s">
        <v>182</v>
      </c>
      <c r="G12" s="644" t="s">
        <v>183</v>
      </c>
      <c r="H12" s="643"/>
      <c r="I12" s="645" t="s">
        <v>225</v>
      </c>
      <c r="J12" s="853">
        <v>1250</v>
      </c>
      <c r="K12" s="874">
        <v>2015</v>
      </c>
      <c r="L12" s="864">
        <v>0</v>
      </c>
      <c r="M12" s="862">
        <f t="shared" si="0"/>
        <v>1250</v>
      </c>
      <c r="N12" s="1033">
        <v>0</v>
      </c>
      <c r="O12" s="864">
        <v>1250</v>
      </c>
      <c r="P12" s="1084">
        <f t="shared" si="1"/>
        <v>0</v>
      </c>
      <c r="Q12" s="53"/>
    </row>
    <row r="13" spans="1:64" s="582" customFormat="1" ht="28.5" customHeight="1" x14ac:dyDescent="0.2">
      <c r="A13" s="642" t="s">
        <v>215</v>
      </c>
      <c r="B13" s="567" t="s">
        <v>179</v>
      </c>
      <c r="C13" s="643"/>
      <c r="D13" s="643"/>
      <c r="E13" s="643"/>
      <c r="F13" s="568" t="s">
        <v>184</v>
      </c>
      <c r="G13" s="644" t="s">
        <v>185</v>
      </c>
      <c r="H13" s="643"/>
      <c r="I13" s="645" t="s">
        <v>225</v>
      </c>
      <c r="J13" s="853">
        <v>900</v>
      </c>
      <c r="K13" s="874">
        <v>2015</v>
      </c>
      <c r="L13" s="864">
        <v>0</v>
      </c>
      <c r="M13" s="862">
        <f t="shared" si="0"/>
        <v>900</v>
      </c>
      <c r="N13" s="1033">
        <v>0</v>
      </c>
      <c r="O13" s="864">
        <v>900</v>
      </c>
      <c r="P13" s="1084">
        <f t="shared" si="1"/>
        <v>0</v>
      </c>
      <c r="Q13" s="53"/>
    </row>
    <row r="14" spans="1:64" s="566" customFormat="1" ht="28.5" customHeight="1" x14ac:dyDescent="0.2">
      <c r="A14" s="642" t="s">
        <v>216</v>
      </c>
      <c r="B14" s="567" t="s">
        <v>179</v>
      </c>
      <c r="C14" s="643"/>
      <c r="D14" s="643"/>
      <c r="E14" s="643"/>
      <c r="F14" s="568" t="s">
        <v>186</v>
      </c>
      <c r="G14" s="644" t="s">
        <v>187</v>
      </c>
      <c r="H14" s="643"/>
      <c r="I14" s="645" t="s">
        <v>225</v>
      </c>
      <c r="J14" s="853">
        <v>900</v>
      </c>
      <c r="K14" s="874">
        <v>2015</v>
      </c>
      <c r="L14" s="864">
        <v>0</v>
      </c>
      <c r="M14" s="862">
        <f t="shared" si="0"/>
        <v>900</v>
      </c>
      <c r="N14" s="1033">
        <v>0</v>
      </c>
      <c r="O14" s="864">
        <v>900</v>
      </c>
      <c r="P14" s="1084">
        <f t="shared" si="1"/>
        <v>0</v>
      </c>
      <c r="Q14" s="53"/>
    </row>
    <row r="15" spans="1:64" s="566" customFormat="1" ht="28.5" customHeight="1" x14ac:dyDescent="0.2">
      <c r="A15" s="642" t="s">
        <v>217</v>
      </c>
      <c r="B15" s="567" t="s">
        <v>179</v>
      </c>
      <c r="C15" s="643"/>
      <c r="D15" s="643"/>
      <c r="E15" s="643"/>
      <c r="F15" s="568" t="s">
        <v>188</v>
      </c>
      <c r="G15" s="644" t="s">
        <v>189</v>
      </c>
      <c r="H15" s="643"/>
      <c r="I15" s="645" t="s">
        <v>225</v>
      </c>
      <c r="J15" s="853">
        <v>300</v>
      </c>
      <c r="K15" s="874">
        <v>2015</v>
      </c>
      <c r="L15" s="864">
        <v>0</v>
      </c>
      <c r="M15" s="862">
        <f t="shared" si="0"/>
        <v>300</v>
      </c>
      <c r="N15" s="1033">
        <v>0</v>
      </c>
      <c r="O15" s="864">
        <v>300</v>
      </c>
      <c r="P15" s="1084">
        <f t="shared" si="1"/>
        <v>0</v>
      </c>
      <c r="Q15" s="53"/>
    </row>
    <row r="16" spans="1:64" s="566" customFormat="1" ht="28.5" customHeight="1" x14ac:dyDescent="0.2">
      <c r="A16" s="642">
        <v>9</v>
      </c>
      <c r="B16" s="567" t="s">
        <v>191</v>
      </c>
      <c r="C16" s="643"/>
      <c r="D16" s="643"/>
      <c r="E16" s="643"/>
      <c r="F16" s="568" t="s">
        <v>192</v>
      </c>
      <c r="G16" s="644" t="s">
        <v>193</v>
      </c>
      <c r="H16" s="643"/>
      <c r="I16" s="645" t="s">
        <v>225</v>
      </c>
      <c r="J16" s="853">
        <v>500</v>
      </c>
      <c r="K16" s="874">
        <v>2015</v>
      </c>
      <c r="L16" s="864">
        <v>0</v>
      </c>
      <c r="M16" s="862">
        <f t="shared" si="0"/>
        <v>500</v>
      </c>
      <c r="N16" s="1033">
        <v>0</v>
      </c>
      <c r="O16" s="864">
        <v>500</v>
      </c>
      <c r="P16" s="1084">
        <f t="shared" si="1"/>
        <v>0</v>
      </c>
      <c r="Q16" s="53"/>
    </row>
    <row r="17" spans="1:17" s="566" customFormat="1" ht="28.5" customHeight="1" x14ac:dyDescent="0.2">
      <c r="A17" s="642">
        <v>10</v>
      </c>
      <c r="B17" s="567" t="s">
        <v>172</v>
      </c>
      <c r="C17" s="643"/>
      <c r="D17" s="643"/>
      <c r="E17" s="643"/>
      <c r="F17" s="568" t="s">
        <v>194</v>
      </c>
      <c r="G17" s="644" t="s">
        <v>195</v>
      </c>
      <c r="H17" s="643"/>
      <c r="I17" s="645" t="s">
        <v>225</v>
      </c>
      <c r="J17" s="853">
        <v>500</v>
      </c>
      <c r="K17" s="874">
        <v>2015</v>
      </c>
      <c r="L17" s="864">
        <v>0</v>
      </c>
      <c r="M17" s="862">
        <f t="shared" si="0"/>
        <v>500</v>
      </c>
      <c r="N17" s="1033">
        <v>0</v>
      </c>
      <c r="O17" s="864">
        <v>500</v>
      </c>
      <c r="P17" s="1084">
        <f t="shared" si="1"/>
        <v>0</v>
      </c>
      <c r="Q17" s="53"/>
    </row>
    <row r="18" spans="1:17" s="566" customFormat="1" ht="28.5" customHeight="1" x14ac:dyDescent="0.2">
      <c r="A18" s="642">
        <v>11</v>
      </c>
      <c r="B18" s="567" t="s">
        <v>179</v>
      </c>
      <c r="C18" s="643"/>
      <c r="D18" s="643"/>
      <c r="E18" s="643"/>
      <c r="F18" s="568" t="s">
        <v>196</v>
      </c>
      <c r="G18" s="644" t="s">
        <v>197</v>
      </c>
      <c r="H18" s="643"/>
      <c r="I18" s="645" t="s">
        <v>225</v>
      </c>
      <c r="J18" s="853">
        <v>500</v>
      </c>
      <c r="K18" s="874">
        <v>2015</v>
      </c>
      <c r="L18" s="864">
        <v>0</v>
      </c>
      <c r="M18" s="862">
        <f t="shared" si="0"/>
        <v>500</v>
      </c>
      <c r="N18" s="1033">
        <v>0</v>
      </c>
      <c r="O18" s="864">
        <v>500</v>
      </c>
      <c r="P18" s="1084">
        <f t="shared" si="1"/>
        <v>0</v>
      </c>
      <c r="Q18" s="53"/>
    </row>
    <row r="19" spans="1:17" s="566" customFormat="1" ht="28.5" customHeight="1" x14ac:dyDescent="0.2">
      <c r="A19" s="642">
        <v>12</v>
      </c>
      <c r="B19" s="567" t="s">
        <v>172</v>
      </c>
      <c r="C19" s="643"/>
      <c r="D19" s="643"/>
      <c r="E19" s="643"/>
      <c r="F19" s="568" t="s">
        <v>198</v>
      </c>
      <c r="G19" s="644" t="s">
        <v>199</v>
      </c>
      <c r="H19" s="643"/>
      <c r="I19" s="645" t="s">
        <v>225</v>
      </c>
      <c r="J19" s="853">
        <v>750</v>
      </c>
      <c r="K19" s="874">
        <v>2015</v>
      </c>
      <c r="L19" s="864">
        <v>0</v>
      </c>
      <c r="M19" s="862">
        <f t="shared" si="0"/>
        <v>750</v>
      </c>
      <c r="N19" s="1033">
        <v>0</v>
      </c>
      <c r="O19" s="864">
        <v>750</v>
      </c>
      <c r="P19" s="1084">
        <f t="shared" si="1"/>
        <v>0</v>
      </c>
      <c r="Q19" s="53"/>
    </row>
    <row r="20" spans="1:17" s="566" customFormat="1" ht="28.5" customHeight="1" x14ac:dyDescent="0.2">
      <c r="A20" s="642">
        <v>13</v>
      </c>
      <c r="B20" s="567" t="s">
        <v>200</v>
      </c>
      <c r="C20" s="643"/>
      <c r="D20" s="643"/>
      <c r="E20" s="643"/>
      <c r="F20" s="568" t="s">
        <v>201</v>
      </c>
      <c r="G20" s="644" t="s">
        <v>202</v>
      </c>
      <c r="H20" s="643"/>
      <c r="I20" s="645" t="s">
        <v>225</v>
      </c>
      <c r="J20" s="853">
        <v>300</v>
      </c>
      <c r="K20" s="874">
        <v>2015</v>
      </c>
      <c r="L20" s="864">
        <v>0</v>
      </c>
      <c r="M20" s="862">
        <f t="shared" si="0"/>
        <v>300</v>
      </c>
      <c r="N20" s="1033">
        <v>0</v>
      </c>
      <c r="O20" s="864">
        <v>300</v>
      </c>
      <c r="P20" s="1084">
        <f t="shared" si="1"/>
        <v>0</v>
      </c>
      <c r="Q20" s="53"/>
    </row>
    <row r="21" spans="1:17" s="582" customFormat="1" ht="28.5" customHeight="1" x14ac:dyDescent="0.2">
      <c r="A21" s="642">
        <v>14</v>
      </c>
      <c r="B21" s="567" t="s">
        <v>179</v>
      </c>
      <c r="C21" s="643"/>
      <c r="D21" s="643"/>
      <c r="E21" s="643"/>
      <c r="F21" s="568" t="s">
        <v>203</v>
      </c>
      <c r="G21" s="644" t="s">
        <v>204</v>
      </c>
      <c r="H21" s="643"/>
      <c r="I21" s="645" t="s">
        <v>225</v>
      </c>
      <c r="J21" s="853">
        <v>400</v>
      </c>
      <c r="K21" s="874">
        <v>2015</v>
      </c>
      <c r="L21" s="864">
        <v>0</v>
      </c>
      <c r="M21" s="862">
        <f t="shared" si="0"/>
        <v>400</v>
      </c>
      <c r="N21" s="1033">
        <v>0</v>
      </c>
      <c r="O21" s="864">
        <v>400</v>
      </c>
      <c r="P21" s="1084">
        <f t="shared" si="1"/>
        <v>0</v>
      </c>
      <c r="Q21" s="53"/>
    </row>
    <row r="22" spans="1:17" s="582" customFormat="1" ht="28.5" customHeight="1" x14ac:dyDescent="0.2">
      <c r="A22" s="642">
        <v>15</v>
      </c>
      <c r="B22" s="567" t="s">
        <v>179</v>
      </c>
      <c r="C22" s="643"/>
      <c r="D22" s="643"/>
      <c r="E22" s="643"/>
      <c r="F22" s="568" t="s">
        <v>205</v>
      </c>
      <c r="G22" s="644" t="s">
        <v>206</v>
      </c>
      <c r="H22" s="643"/>
      <c r="I22" s="645" t="s">
        <v>225</v>
      </c>
      <c r="J22" s="853">
        <v>400</v>
      </c>
      <c r="K22" s="874">
        <v>2015</v>
      </c>
      <c r="L22" s="864">
        <v>0</v>
      </c>
      <c r="M22" s="862">
        <f t="shared" si="0"/>
        <v>400</v>
      </c>
      <c r="N22" s="1033">
        <v>0</v>
      </c>
      <c r="O22" s="864">
        <v>400</v>
      </c>
      <c r="P22" s="1084">
        <f t="shared" si="1"/>
        <v>0</v>
      </c>
      <c r="Q22" s="53"/>
    </row>
    <row r="23" spans="1:17" s="582" customFormat="1" ht="28.5" customHeight="1" x14ac:dyDescent="0.2">
      <c r="A23" s="642">
        <v>16</v>
      </c>
      <c r="B23" s="567" t="s">
        <v>179</v>
      </c>
      <c r="C23" s="643"/>
      <c r="D23" s="643"/>
      <c r="E23" s="643"/>
      <c r="F23" s="568" t="s">
        <v>205</v>
      </c>
      <c r="G23" s="644" t="s">
        <v>207</v>
      </c>
      <c r="H23" s="643"/>
      <c r="I23" s="645" t="s">
        <v>225</v>
      </c>
      <c r="J23" s="853">
        <v>500</v>
      </c>
      <c r="K23" s="874">
        <v>2015</v>
      </c>
      <c r="L23" s="864">
        <v>0</v>
      </c>
      <c r="M23" s="862">
        <f t="shared" si="0"/>
        <v>500</v>
      </c>
      <c r="N23" s="1033">
        <v>0</v>
      </c>
      <c r="O23" s="864">
        <v>500</v>
      </c>
      <c r="P23" s="1084">
        <f t="shared" si="1"/>
        <v>0</v>
      </c>
      <c r="Q23" s="53"/>
    </row>
    <row r="24" spans="1:17" s="582" customFormat="1" ht="28.5" customHeight="1" x14ac:dyDescent="0.2">
      <c r="A24" s="642">
        <v>17</v>
      </c>
      <c r="B24" s="567" t="s">
        <v>158</v>
      </c>
      <c r="C24" s="643"/>
      <c r="D24" s="643"/>
      <c r="E24" s="643"/>
      <c r="F24" s="568" t="s">
        <v>208</v>
      </c>
      <c r="G24" s="644" t="s">
        <v>209</v>
      </c>
      <c r="H24" s="643"/>
      <c r="I24" s="645" t="s">
        <v>225</v>
      </c>
      <c r="J24" s="853">
        <v>600</v>
      </c>
      <c r="K24" s="874">
        <v>2015</v>
      </c>
      <c r="L24" s="864">
        <v>0</v>
      </c>
      <c r="M24" s="862">
        <f t="shared" si="0"/>
        <v>600</v>
      </c>
      <c r="N24" s="1033">
        <v>0</v>
      </c>
      <c r="O24" s="864">
        <v>600</v>
      </c>
      <c r="P24" s="1084">
        <f t="shared" si="1"/>
        <v>0</v>
      </c>
      <c r="Q24" s="53"/>
    </row>
    <row r="25" spans="1:17" s="582" customFormat="1" ht="28.5" customHeight="1" x14ac:dyDescent="0.2">
      <c r="A25" s="642">
        <v>18</v>
      </c>
      <c r="B25" s="567" t="s">
        <v>190</v>
      </c>
      <c r="C25" s="643"/>
      <c r="D25" s="643"/>
      <c r="E25" s="643"/>
      <c r="F25" s="568" t="s">
        <v>168</v>
      </c>
      <c r="G25" s="644" t="s">
        <v>210</v>
      </c>
      <c r="H25" s="643"/>
      <c r="I25" s="645" t="s">
        <v>225</v>
      </c>
      <c r="J25" s="853">
        <v>600</v>
      </c>
      <c r="K25" s="874">
        <v>2015</v>
      </c>
      <c r="L25" s="864">
        <v>0</v>
      </c>
      <c r="M25" s="862">
        <f t="shared" si="0"/>
        <v>600</v>
      </c>
      <c r="N25" s="1033">
        <v>0</v>
      </c>
      <c r="O25" s="864">
        <v>600</v>
      </c>
      <c r="P25" s="1084">
        <f t="shared" si="1"/>
        <v>0</v>
      </c>
      <c r="Q25" s="53"/>
    </row>
    <row r="26" spans="1:17" s="566" customFormat="1" ht="28.5" customHeight="1" x14ac:dyDescent="0.2">
      <c r="A26" s="642">
        <v>19</v>
      </c>
      <c r="B26" s="567" t="s">
        <v>190</v>
      </c>
      <c r="C26" s="643"/>
      <c r="D26" s="643"/>
      <c r="E26" s="643"/>
      <c r="F26" s="568" t="s">
        <v>211</v>
      </c>
      <c r="G26" s="644" t="s">
        <v>212</v>
      </c>
      <c r="H26" s="643"/>
      <c r="I26" s="645" t="s">
        <v>225</v>
      </c>
      <c r="J26" s="853">
        <v>400</v>
      </c>
      <c r="K26" s="874">
        <v>2015</v>
      </c>
      <c r="L26" s="864">
        <v>0</v>
      </c>
      <c r="M26" s="862">
        <f t="shared" si="0"/>
        <v>400</v>
      </c>
      <c r="N26" s="1033">
        <v>0</v>
      </c>
      <c r="O26" s="864">
        <v>400</v>
      </c>
      <c r="P26" s="1084">
        <f t="shared" si="1"/>
        <v>0</v>
      </c>
      <c r="Q26" s="53"/>
    </row>
    <row r="27" spans="1:17" s="582" customFormat="1" ht="28.5" customHeight="1" x14ac:dyDescent="0.2">
      <c r="A27" s="642">
        <v>20</v>
      </c>
      <c r="B27" s="567" t="s">
        <v>158</v>
      </c>
      <c r="C27" s="643"/>
      <c r="D27" s="643"/>
      <c r="E27" s="643"/>
      <c r="F27" s="568" t="s">
        <v>244</v>
      </c>
      <c r="G27" s="644" t="s">
        <v>245</v>
      </c>
      <c r="H27" s="643"/>
      <c r="I27" s="645" t="s">
        <v>225</v>
      </c>
      <c r="J27" s="853">
        <v>1500</v>
      </c>
      <c r="K27" s="874">
        <v>2015</v>
      </c>
      <c r="L27" s="864">
        <v>0</v>
      </c>
      <c r="M27" s="862">
        <f t="shared" si="0"/>
        <v>1500</v>
      </c>
      <c r="N27" s="1033">
        <v>0</v>
      </c>
      <c r="O27" s="864">
        <v>1500</v>
      </c>
      <c r="P27" s="1084">
        <f t="shared" si="1"/>
        <v>0</v>
      </c>
      <c r="Q27" s="53"/>
    </row>
    <row r="28" spans="1:17" s="566" customFormat="1" ht="28.5" customHeight="1" x14ac:dyDescent="0.2">
      <c r="A28" s="642">
        <v>21</v>
      </c>
      <c r="B28" s="567" t="s">
        <v>158</v>
      </c>
      <c r="C28" s="803"/>
      <c r="D28" s="803"/>
      <c r="E28" s="803"/>
      <c r="F28" s="568" t="s">
        <v>246</v>
      </c>
      <c r="G28" s="644" t="s">
        <v>247</v>
      </c>
      <c r="H28" s="803"/>
      <c r="I28" s="645" t="s">
        <v>225</v>
      </c>
      <c r="J28" s="853">
        <v>550</v>
      </c>
      <c r="K28" s="874">
        <v>2015</v>
      </c>
      <c r="L28" s="916">
        <v>0</v>
      </c>
      <c r="M28" s="862">
        <f t="shared" si="0"/>
        <v>550</v>
      </c>
      <c r="N28" s="1035">
        <v>0</v>
      </c>
      <c r="O28" s="864">
        <v>550</v>
      </c>
      <c r="P28" s="1084">
        <f t="shared" si="1"/>
        <v>0</v>
      </c>
      <c r="Q28" s="53"/>
    </row>
    <row r="29" spans="1:17" s="566" customFormat="1" ht="28.5" customHeight="1" x14ac:dyDescent="0.2">
      <c r="A29" s="642">
        <v>22</v>
      </c>
      <c r="B29" s="567" t="s">
        <v>172</v>
      </c>
      <c r="C29" s="803"/>
      <c r="D29" s="803"/>
      <c r="E29" s="803"/>
      <c r="F29" s="568" t="s">
        <v>248</v>
      </c>
      <c r="G29" s="644" t="s">
        <v>249</v>
      </c>
      <c r="H29" s="803"/>
      <c r="I29" s="645" t="s">
        <v>225</v>
      </c>
      <c r="J29" s="853">
        <v>850</v>
      </c>
      <c r="K29" s="874">
        <v>2015</v>
      </c>
      <c r="L29" s="916">
        <v>0</v>
      </c>
      <c r="M29" s="862">
        <f t="shared" si="0"/>
        <v>850</v>
      </c>
      <c r="N29" s="1035">
        <v>0</v>
      </c>
      <c r="O29" s="864">
        <v>850</v>
      </c>
      <c r="P29" s="1084">
        <f t="shared" si="1"/>
        <v>0</v>
      </c>
      <c r="Q29" s="53"/>
    </row>
    <row r="30" spans="1:17" s="566" customFormat="1" ht="28.5" customHeight="1" x14ac:dyDescent="0.2">
      <c r="A30" s="642">
        <v>23</v>
      </c>
      <c r="B30" s="567" t="s">
        <v>172</v>
      </c>
      <c r="C30" s="803"/>
      <c r="D30" s="803"/>
      <c r="E30" s="803"/>
      <c r="F30" s="568" t="s">
        <v>250</v>
      </c>
      <c r="G30" s="644" t="s">
        <v>251</v>
      </c>
      <c r="H30" s="803"/>
      <c r="I30" s="645" t="s">
        <v>225</v>
      </c>
      <c r="J30" s="853">
        <v>1500</v>
      </c>
      <c r="K30" s="874">
        <v>2015</v>
      </c>
      <c r="L30" s="916">
        <v>0</v>
      </c>
      <c r="M30" s="862">
        <f t="shared" si="0"/>
        <v>1500</v>
      </c>
      <c r="N30" s="1035">
        <v>0</v>
      </c>
      <c r="O30" s="864">
        <v>1500</v>
      </c>
      <c r="P30" s="1084">
        <f t="shared" si="1"/>
        <v>0</v>
      </c>
      <c r="Q30" s="53"/>
    </row>
    <row r="31" spans="1:17" s="608" customFormat="1" ht="28.5" customHeight="1" x14ac:dyDescent="0.2">
      <c r="A31" s="810">
        <v>24</v>
      </c>
      <c r="B31" s="869" t="s">
        <v>179</v>
      </c>
      <c r="C31" s="870"/>
      <c r="D31" s="870"/>
      <c r="E31" s="870"/>
      <c r="F31" s="871" t="s">
        <v>205</v>
      </c>
      <c r="G31" s="872" t="s">
        <v>252</v>
      </c>
      <c r="H31" s="870"/>
      <c r="I31" s="874" t="s">
        <v>225</v>
      </c>
      <c r="J31" s="873">
        <v>1200</v>
      </c>
      <c r="K31" s="874">
        <v>2015</v>
      </c>
      <c r="L31" s="1034">
        <v>0</v>
      </c>
      <c r="M31" s="862">
        <f t="shared" si="0"/>
        <v>1200</v>
      </c>
      <c r="N31" s="1134">
        <v>0</v>
      </c>
      <c r="O31" s="1135">
        <v>1200</v>
      </c>
      <c r="P31" s="1084">
        <f t="shared" si="1"/>
        <v>0</v>
      </c>
      <c r="Q31" s="53"/>
    </row>
    <row r="32" spans="1:17" s="608" customFormat="1" ht="28.5" customHeight="1" x14ac:dyDescent="0.2">
      <c r="A32" s="1136">
        <v>25</v>
      </c>
      <c r="B32" s="1137" t="s">
        <v>179</v>
      </c>
      <c r="C32" s="1138"/>
      <c r="D32" s="1138"/>
      <c r="E32" s="1138"/>
      <c r="F32" s="1139" t="s">
        <v>507</v>
      </c>
      <c r="G32" s="1140" t="s">
        <v>508</v>
      </c>
      <c r="H32" s="1138"/>
      <c r="I32" s="1141" t="s">
        <v>225</v>
      </c>
      <c r="J32" s="1142">
        <v>3000</v>
      </c>
      <c r="K32" s="1141">
        <v>2016</v>
      </c>
      <c r="L32" s="1143">
        <v>0</v>
      </c>
      <c r="M32" s="1144">
        <f t="shared" si="0"/>
        <v>0</v>
      </c>
      <c r="N32" s="1145">
        <v>0</v>
      </c>
      <c r="O32" s="1146">
        <v>0</v>
      </c>
      <c r="P32" s="1147">
        <f t="shared" si="1"/>
        <v>3000</v>
      </c>
      <c r="Q32" s="53"/>
    </row>
    <row r="33" spans="1:17" s="608" customFormat="1" ht="28.5" customHeight="1" x14ac:dyDescent="0.2">
      <c r="A33" s="1136">
        <v>26</v>
      </c>
      <c r="B33" s="1137" t="s">
        <v>172</v>
      </c>
      <c r="C33" s="1138"/>
      <c r="D33" s="1138"/>
      <c r="E33" s="1138"/>
      <c r="F33" s="1139" t="s">
        <v>509</v>
      </c>
      <c r="G33" s="1140" t="s">
        <v>510</v>
      </c>
      <c r="H33" s="1138"/>
      <c r="I33" s="1141" t="s">
        <v>225</v>
      </c>
      <c r="J33" s="1142">
        <v>1500</v>
      </c>
      <c r="K33" s="1141">
        <v>2016</v>
      </c>
      <c r="L33" s="1143">
        <v>0</v>
      </c>
      <c r="M33" s="1144">
        <f t="shared" si="0"/>
        <v>0</v>
      </c>
      <c r="N33" s="1145">
        <v>0</v>
      </c>
      <c r="O33" s="1146">
        <v>0</v>
      </c>
      <c r="P33" s="1147">
        <f t="shared" si="1"/>
        <v>1500</v>
      </c>
      <c r="Q33" s="53"/>
    </row>
    <row r="34" spans="1:17" s="608" customFormat="1" ht="28.5" customHeight="1" x14ac:dyDescent="0.2">
      <c r="A34" s="1136">
        <v>27</v>
      </c>
      <c r="B34" s="1148" t="s">
        <v>506</v>
      </c>
      <c r="C34" s="1138"/>
      <c r="D34" s="1138"/>
      <c r="E34" s="1138"/>
      <c r="F34" s="1139" t="s">
        <v>511</v>
      </c>
      <c r="G34" s="1140" t="s">
        <v>512</v>
      </c>
      <c r="H34" s="1138"/>
      <c r="I34" s="1141" t="s">
        <v>225</v>
      </c>
      <c r="J34" s="1142">
        <v>1800</v>
      </c>
      <c r="K34" s="1141">
        <v>2016</v>
      </c>
      <c r="L34" s="1143">
        <v>0</v>
      </c>
      <c r="M34" s="1144">
        <f t="shared" si="0"/>
        <v>0</v>
      </c>
      <c r="N34" s="1145">
        <v>0</v>
      </c>
      <c r="O34" s="1146">
        <v>0</v>
      </c>
      <c r="P34" s="1147">
        <f t="shared" si="1"/>
        <v>1800</v>
      </c>
      <c r="Q34" s="53"/>
    </row>
    <row r="35" spans="1:17" s="566" customFormat="1" ht="28.5" customHeight="1" thickBot="1" x14ac:dyDescent="0.25">
      <c r="A35" s="1136">
        <v>28</v>
      </c>
      <c r="B35" s="1137" t="s">
        <v>191</v>
      </c>
      <c r="C35" s="1138"/>
      <c r="D35" s="1138"/>
      <c r="E35" s="1138"/>
      <c r="F35" s="1139" t="s">
        <v>513</v>
      </c>
      <c r="G35" s="1140" t="s">
        <v>514</v>
      </c>
      <c r="H35" s="1138"/>
      <c r="I35" s="1137" t="s">
        <v>225</v>
      </c>
      <c r="J35" s="1142">
        <v>5000</v>
      </c>
      <c r="K35" s="1141">
        <v>2016</v>
      </c>
      <c r="L35" s="1143">
        <v>0</v>
      </c>
      <c r="M35" s="1149">
        <f t="shared" si="0"/>
        <v>0</v>
      </c>
      <c r="N35" s="1150">
        <v>0</v>
      </c>
      <c r="O35" s="1151">
        <v>0</v>
      </c>
      <c r="P35" s="1152">
        <f t="shared" ref="P35" si="2">J35-L35-M35</f>
        <v>5000</v>
      </c>
      <c r="Q35" s="53"/>
    </row>
    <row r="36" spans="1:17" s="369" customFormat="1" ht="32.25" customHeight="1" thickBot="1" x14ac:dyDescent="0.3">
      <c r="A36" s="1368" t="s">
        <v>357</v>
      </c>
      <c r="B36" s="1369"/>
      <c r="C36" s="1369"/>
      <c r="D36" s="1369"/>
      <c r="E36" s="1369"/>
      <c r="F36" s="1369"/>
      <c r="G36" s="1369"/>
      <c r="H36" s="1369"/>
      <c r="I36" s="1511"/>
      <c r="J36" s="875">
        <f>SUM(J8:J35)</f>
        <v>27850</v>
      </c>
      <c r="K36" s="875"/>
      <c r="L36" s="768">
        <f>SUM(L8:L35)</f>
        <v>0</v>
      </c>
      <c r="M36" s="868">
        <f>SUM(M8:M35)</f>
        <v>16550</v>
      </c>
      <c r="N36" s="866">
        <f>SUM(N8:N35)</f>
        <v>0</v>
      </c>
      <c r="O36" s="867">
        <f>SUM(O8:O35)</f>
        <v>16550</v>
      </c>
      <c r="P36" s="761">
        <f>SUM(P8:P35)</f>
        <v>11300</v>
      </c>
    </row>
    <row r="37" spans="1:17" s="1" customFormat="1" x14ac:dyDescent="0.2">
      <c r="G37" s="2"/>
      <c r="H37" s="6"/>
      <c r="I37" s="2"/>
      <c r="J37" s="2"/>
    </row>
    <row r="38" spans="1:17" s="1" customFormat="1" x14ac:dyDescent="0.2">
      <c r="F38" s="82"/>
      <c r="G38" s="57"/>
      <c r="H38" s="6"/>
      <c r="I38" s="2"/>
      <c r="J38" s="2"/>
    </row>
    <row r="39" spans="1:17" x14ac:dyDescent="0.2">
      <c r="H39" s="276"/>
      <c r="J39" s="240"/>
      <c r="K39" s="240"/>
    </row>
  </sheetData>
  <mergeCells count="16">
    <mergeCell ref="A36:I36"/>
    <mergeCell ref="L6:L7"/>
    <mergeCell ref="M6:O6"/>
    <mergeCell ref="A5:P5"/>
    <mergeCell ref="A6:A7"/>
    <mergeCell ref="B6:B7"/>
    <mergeCell ref="C6:C7"/>
    <mergeCell ref="D6:D7"/>
    <mergeCell ref="E6:E7"/>
    <mergeCell ref="F6:F7"/>
    <mergeCell ref="G6:G7"/>
    <mergeCell ref="P6:P7"/>
    <mergeCell ref="H6:H7"/>
    <mergeCell ref="I6:I7"/>
    <mergeCell ref="J6:J7"/>
    <mergeCell ref="K6:K7"/>
  </mergeCells>
  <pageMargins left="0.78740157480314965" right="0.78740157480314965" top="0.6692913385826772" bottom="0.86614173228346458" header="0.27559055118110237" footer="0.39370078740157483"/>
  <pageSetup paperSize="9" scale="66" firstPageNumber="18" fitToWidth="0" fitToHeight="0"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I9"/>
  <sheetViews>
    <sheetView zoomScale="70" zoomScaleNormal="70" zoomScaleSheetLayoutView="100" workbookViewId="0">
      <selection activeCell="I23" sqref="I23"/>
    </sheetView>
  </sheetViews>
  <sheetFormatPr defaultColWidth="29.7109375" defaultRowHeight="12.75" outlineLevelCol="1" x14ac:dyDescent="0.2"/>
  <cols>
    <col min="1" max="1" width="4.7109375" style="10" customWidth="1"/>
    <col min="2" max="2" width="4.7109375" style="177" customWidth="1"/>
    <col min="3" max="3" width="13.7109375" style="177" hidden="1" customWidth="1" outlineLevel="1"/>
    <col min="4" max="4" width="6.140625" style="177" hidden="1" customWidth="1" outlineLevel="1"/>
    <col min="5" max="5" width="5.5703125" style="177" hidden="1" customWidth="1" outlineLevel="1"/>
    <col min="6" max="6" width="45.85546875" style="10" customWidth="1" collapsed="1"/>
    <col min="7" max="7" width="52" style="10" customWidth="1"/>
    <col min="8" max="8" width="6.7109375" style="177" customWidth="1"/>
    <col min="9" max="9" width="11.28515625" style="177" customWidth="1"/>
    <col min="10" max="10" width="13.85546875" style="184" customWidth="1"/>
    <col min="11" max="11" width="13.7109375" style="185" customWidth="1"/>
    <col min="12" max="12" width="12.7109375" style="185" customWidth="1"/>
    <col min="13" max="13" width="11.140625" style="177" customWidth="1"/>
    <col min="14" max="17" width="12.7109375" style="184" customWidth="1"/>
    <col min="18" max="18" width="14" style="184" customWidth="1"/>
    <col min="19" max="32" width="29.7109375" style="10" customWidth="1"/>
    <col min="33" max="16384" width="29.7109375" style="10"/>
  </cols>
  <sheetData>
    <row r="1" spans="1:61" s="49" customFormat="1" ht="18" x14ac:dyDescent="0.25">
      <c r="A1" s="160" t="s">
        <v>72</v>
      </c>
      <c r="B1" s="175"/>
      <c r="C1" s="175"/>
      <c r="D1" s="175"/>
      <c r="E1" s="175"/>
      <c r="F1" s="176"/>
      <c r="G1" s="175"/>
      <c r="H1" s="177"/>
      <c r="I1" s="178"/>
      <c r="J1" s="178"/>
      <c r="K1" s="179"/>
      <c r="L1" s="175"/>
      <c r="M1" s="175"/>
      <c r="N1" s="175"/>
      <c r="O1" s="175"/>
      <c r="P1" s="175"/>
      <c r="Q1" s="175"/>
      <c r="R1" s="175"/>
    </row>
    <row r="2" spans="1:61" s="49" customFormat="1" ht="15.75" x14ac:dyDescent="0.25">
      <c r="A2" s="163" t="s">
        <v>6</v>
      </c>
      <c r="B2" s="163"/>
      <c r="C2" s="163"/>
      <c r="D2" s="163"/>
      <c r="E2" s="163"/>
      <c r="F2" s="163" t="s">
        <v>7</v>
      </c>
      <c r="G2" s="173" t="s">
        <v>8</v>
      </c>
      <c r="H2" s="177"/>
      <c r="I2" s="163"/>
      <c r="J2" s="163"/>
      <c r="K2" s="180"/>
      <c r="L2" s="163"/>
      <c r="M2" s="163"/>
      <c r="N2" s="163"/>
      <c r="O2" s="163"/>
      <c r="P2" s="163"/>
      <c r="Q2" s="163"/>
      <c r="R2" s="163"/>
    </row>
    <row r="3" spans="1:61" s="49" customFormat="1" ht="17.25" customHeight="1" x14ac:dyDescent="0.2">
      <c r="A3" s="163"/>
      <c r="B3" s="163"/>
      <c r="C3" s="163"/>
      <c r="D3" s="163"/>
      <c r="E3" s="163"/>
      <c r="F3" s="163" t="s">
        <v>9</v>
      </c>
      <c r="G3" s="163"/>
      <c r="H3" s="177"/>
      <c r="I3" s="163"/>
      <c r="J3" s="163"/>
      <c r="K3" s="180"/>
      <c r="L3" s="163"/>
      <c r="M3" s="163"/>
      <c r="N3" s="163"/>
      <c r="O3" s="163"/>
      <c r="P3" s="163"/>
      <c r="Q3" s="163"/>
      <c r="R3" s="163"/>
    </row>
    <row r="4" spans="1:61" s="163" customFormat="1" ht="15" thickBot="1" x14ac:dyDescent="0.25">
      <c r="F4" s="170"/>
      <c r="R4" s="32" t="s">
        <v>10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row>
    <row r="5" spans="1:61" s="11" customFormat="1" ht="28.5" customHeight="1" thickBot="1" x14ac:dyDescent="0.25">
      <c r="A5" s="1368" t="s">
        <v>134</v>
      </c>
      <c r="B5" s="1430"/>
      <c r="C5" s="1430"/>
      <c r="D5" s="1430"/>
      <c r="E5" s="1430"/>
      <c r="F5" s="1430"/>
      <c r="G5" s="1430"/>
      <c r="H5" s="1430"/>
      <c r="I5" s="1430"/>
      <c r="J5" s="1430"/>
      <c r="K5" s="1430"/>
      <c r="L5" s="1430"/>
      <c r="M5" s="1430"/>
      <c r="N5" s="1430"/>
      <c r="O5" s="1430"/>
      <c r="P5" s="1430"/>
      <c r="Q5" s="1430"/>
      <c r="R5" s="1430"/>
      <c r="S5" s="50"/>
    </row>
    <row r="6" spans="1:61" s="158" customFormat="1" ht="21.75" customHeight="1" thickBot="1" x14ac:dyDescent="0.25">
      <c r="A6" s="1520" t="s">
        <v>0</v>
      </c>
      <c r="B6" s="1520" t="s">
        <v>12</v>
      </c>
      <c r="C6" s="1517" t="s">
        <v>4</v>
      </c>
      <c r="D6" s="1517" t="s">
        <v>3</v>
      </c>
      <c r="E6" s="1517" t="s">
        <v>5</v>
      </c>
      <c r="F6" s="1360" t="s">
        <v>13</v>
      </c>
      <c r="G6" s="1360" t="s">
        <v>14</v>
      </c>
      <c r="H6" s="1519" t="s">
        <v>15</v>
      </c>
      <c r="I6" s="1359" t="s">
        <v>16</v>
      </c>
      <c r="J6" s="1373" t="s">
        <v>17</v>
      </c>
      <c r="K6" s="1375" t="s">
        <v>18</v>
      </c>
      <c r="L6" s="1372" t="s">
        <v>110</v>
      </c>
      <c r="M6" s="1374" t="s">
        <v>111</v>
      </c>
      <c r="N6" s="1374"/>
      <c r="O6" s="1374"/>
      <c r="P6" s="1374"/>
      <c r="Q6" s="1374"/>
      <c r="R6" s="1371" t="s">
        <v>112</v>
      </c>
      <c r="S6" s="156"/>
      <c r="T6" s="156"/>
      <c r="U6" s="156"/>
    </row>
    <row r="7" spans="1:61" s="158" customFormat="1" ht="54.75" customHeight="1" thickBot="1" x14ac:dyDescent="0.25">
      <c r="A7" s="1520"/>
      <c r="B7" s="1520"/>
      <c r="C7" s="1518"/>
      <c r="D7" s="1518"/>
      <c r="E7" s="1518"/>
      <c r="F7" s="1360"/>
      <c r="G7" s="1360"/>
      <c r="H7" s="1519"/>
      <c r="I7" s="1483"/>
      <c r="J7" s="1478"/>
      <c r="K7" s="1375"/>
      <c r="L7" s="1375"/>
      <c r="M7" s="137" t="s">
        <v>19</v>
      </c>
      <c r="N7" s="137" t="s">
        <v>1</v>
      </c>
      <c r="O7" s="368" t="s">
        <v>99</v>
      </c>
      <c r="P7" s="368" t="s">
        <v>100</v>
      </c>
      <c r="Q7" s="137" t="s">
        <v>2</v>
      </c>
      <c r="R7" s="1360"/>
      <c r="S7" s="156"/>
      <c r="T7" s="156"/>
      <c r="U7" s="156"/>
    </row>
    <row r="8" spans="1:61" s="78" customFormat="1" ht="51" customHeight="1" thickBot="1" x14ac:dyDescent="0.25">
      <c r="A8" s="267">
        <v>1</v>
      </c>
      <c r="B8" s="268"/>
      <c r="C8" s="3"/>
      <c r="D8" s="268"/>
      <c r="E8" s="268"/>
      <c r="F8" s="430"/>
      <c r="G8" s="431"/>
      <c r="H8" s="353"/>
      <c r="I8" s="354"/>
      <c r="J8" s="355"/>
      <c r="K8" s="344"/>
      <c r="L8" s="345"/>
      <c r="M8" s="346">
        <f>+N8+Q8+O8+P8</f>
        <v>0</v>
      </c>
      <c r="N8" s="356"/>
      <c r="O8" s="408"/>
      <c r="P8" s="356"/>
      <c r="Q8" s="346"/>
      <c r="R8" s="357">
        <f>J8-L8-M8</f>
        <v>0</v>
      </c>
    </row>
    <row r="9" spans="1:61" s="78" customFormat="1" ht="25.5" customHeight="1" thickBot="1" x14ac:dyDescent="0.25">
      <c r="A9" s="1514" t="s">
        <v>85</v>
      </c>
      <c r="B9" s="1515"/>
      <c r="C9" s="1515"/>
      <c r="D9" s="1515"/>
      <c r="E9" s="1515"/>
      <c r="F9" s="1515"/>
      <c r="G9" s="1516"/>
      <c r="H9" s="80"/>
      <c r="I9" s="81"/>
      <c r="J9" s="93">
        <f>SUM(J8:J8)</f>
        <v>0</v>
      </c>
      <c r="K9" s="103"/>
      <c r="L9" s="94">
        <f>SUM(L8:L8)</f>
        <v>0</v>
      </c>
      <c r="M9" s="95">
        <f>SUM(M8:M8)</f>
        <v>0</v>
      </c>
      <c r="N9" s="95">
        <f t="shared" ref="N9:R9" si="0">SUM(N8:N8)</f>
        <v>0</v>
      </c>
      <c r="O9" s="95">
        <f t="shared" si="0"/>
        <v>0</v>
      </c>
      <c r="P9" s="95">
        <f t="shared" si="0"/>
        <v>0</v>
      </c>
      <c r="Q9" s="95">
        <f t="shared" si="0"/>
        <v>0</v>
      </c>
      <c r="R9" s="95">
        <f t="shared" si="0"/>
        <v>0</v>
      </c>
      <c r="S9" s="183"/>
    </row>
  </sheetData>
  <mergeCells count="16">
    <mergeCell ref="R6:R7"/>
    <mergeCell ref="A5:R5"/>
    <mergeCell ref="G6:G7"/>
    <mergeCell ref="H6:H7"/>
    <mergeCell ref="I6:I7"/>
    <mergeCell ref="J6:J7"/>
    <mergeCell ref="A6:A7"/>
    <mergeCell ref="B6:B7"/>
    <mergeCell ref="M6:Q6"/>
    <mergeCell ref="F6:F7"/>
    <mergeCell ref="K6:K7"/>
    <mergeCell ref="A9:G9"/>
    <mergeCell ref="L6:L7"/>
    <mergeCell ref="C6:C7"/>
    <mergeCell ref="D6:D7"/>
    <mergeCell ref="E6:E7"/>
  </mergeCells>
  <phoneticPr fontId="3" type="noConversion"/>
  <pageMargins left="0.78740157480314965" right="0.78740157480314965" top="0.6692913385826772" bottom="0.86614173228346458" header="0.27559055118110237" footer="0.39370078740157483"/>
  <pageSetup paperSize="9" scale="54" firstPageNumber="143"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L46"/>
  <sheetViews>
    <sheetView showGridLines="0" zoomScale="70" zoomScaleNormal="70" zoomScaleSheetLayoutView="75" workbookViewId="0">
      <selection activeCell="H40" sqref="H40"/>
    </sheetView>
  </sheetViews>
  <sheetFormatPr defaultColWidth="9.140625" defaultRowHeight="18" x14ac:dyDescent="0.25"/>
  <cols>
    <col min="1" max="1" width="7" style="24" customWidth="1"/>
    <col min="2" max="2" width="35.7109375" style="24" customWidth="1"/>
    <col min="3" max="3" width="67.85546875" style="24" customWidth="1"/>
    <col min="4" max="4" width="24" style="24" customWidth="1"/>
    <col min="5" max="5" width="22" style="371" customWidth="1"/>
    <col min="6" max="6" width="21.28515625" style="24" customWidth="1"/>
    <col min="7" max="7" width="23" style="24" customWidth="1"/>
    <col min="8" max="8" width="24.85546875" style="371" customWidth="1"/>
    <col min="9" max="9" width="23" style="24" customWidth="1"/>
    <col min="10" max="10" width="23.85546875" style="24" customWidth="1"/>
    <col min="11" max="16384" width="9.140625" style="24"/>
  </cols>
  <sheetData>
    <row r="1" spans="1:10" s="108" customFormat="1" ht="32.25" customHeight="1" x14ac:dyDescent="0.3">
      <c r="A1" s="108" t="s">
        <v>533</v>
      </c>
      <c r="E1" s="1047"/>
      <c r="H1" s="1047"/>
    </row>
    <row r="2" spans="1:10" ht="21" customHeight="1" x14ac:dyDescent="0.3">
      <c r="A2" s="108"/>
    </row>
    <row r="3" spans="1:10" ht="18.75" customHeight="1" thickBot="1" x14ac:dyDescent="0.3">
      <c r="A3" s="1343"/>
      <c r="B3" s="1343"/>
      <c r="C3" s="1343"/>
      <c r="E3" s="1048"/>
      <c r="H3" s="1048"/>
      <c r="I3" s="109" t="s">
        <v>10</v>
      </c>
    </row>
    <row r="4" spans="1:10" ht="65.25" customHeight="1" thickBot="1" x14ac:dyDescent="0.25">
      <c r="A4" s="1344" t="s">
        <v>67</v>
      </c>
      <c r="B4" s="1344"/>
      <c r="C4" s="42" t="s">
        <v>35</v>
      </c>
      <c r="D4" s="87" t="s">
        <v>77</v>
      </c>
      <c r="E4" s="42" t="s">
        <v>307</v>
      </c>
      <c r="F4" s="88" t="s">
        <v>358</v>
      </c>
      <c r="G4" s="88" t="s">
        <v>45</v>
      </c>
      <c r="H4" s="42" t="s">
        <v>360</v>
      </c>
      <c r="I4" s="88" t="s">
        <v>361</v>
      </c>
    </row>
    <row r="5" spans="1:10" ht="19.5" customHeight="1" x14ac:dyDescent="0.2">
      <c r="A5" s="468"/>
      <c r="B5" s="33" t="s">
        <v>27</v>
      </c>
      <c r="C5" s="67" t="s">
        <v>341</v>
      </c>
      <c r="D5" s="59">
        <f>SUM(F5:G5)</f>
        <v>56153</v>
      </c>
      <c r="E5" s="1044">
        <v>0</v>
      </c>
      <c r="F5" s="38">
        <f>'Š- nad 500'!N42</f>
        <v>1000</v>
      </c>
      <c r="G5" s="38">
        <f>'Š- nad 500'!O42</f>
        <v>55153</v>
      </c>
      <c r="H5" s="1053">
        <v>0</v>
      </c>
      <c r="I5" s="38">
        <f>H5+G5</f>
        <v>55153</v>
      </c>
      <c r="J5" s="998"/>
    </row>
    <row r="6" spans="1:10" ht="19.5" customHeight="1" x14ac:dyDescent="0.2">
      <c r="A6" s="1263"/>
      <c r="B6" s="33" t="s">
        <v>27</v>
      </c>
      <c r="C6" s="1264" t="s">
        <v>20</v>
      </c>
      <c r="D6" s="59">
        <f>SUM(F6:G6)</f>
        <v>640</v>
      </c>
      <c r="E6" s="1044">
        <v>0</v>
      </c>
      <c r="F6" s="38">
        <v>0</v>
      </c>
      <c r="G6" s="38">
        <f>'Školství - PD'!O14</f>
        <v>640</v>
      </c>
      <c r="H6" s="1054">
        <v>0</v>
      </c>
      <c r="I6" s="38">
        <f>H6+G6</f>
        <v>640</v>
      </c>
      <c r="J6" s="998"/>
    </row>
    <row r="7" spans="1:10" ht="20.100000000000001" customHeight="1" x14ac:dyDescent="0.2">
      <c r="A7" s="469"/>
      <c r="B7" s="33" t="s">
        <v>27</v>
      </c>
      <c r="C7" s="68" t="s">
        <v>342</v>
      </c>
      <c r="D7" s="59">
        <f>SUM(F7:G7)</f>
        <v>3660</v>
      </c>
      <c r="E7" s="1042">
        <v>0</v>
      </c>
      <c r="F7" s="39">
        <f>'Š- 40-500'!N20</f>
        <v>0</v>
      </c>
      <c r="G7" s="39">
        <f>'Š- 40-500'!Q20</f>
        <v>3660</v>
      </c>
      <c r="H7" s="1045">
        <v>0</v>
      </c>
      <c r="I7" s="38">
        <f>H7+G7</f>
        <v>3660</v>
      </c>
    </row>
    <row r="8" spans="1:10" ht="20.100000000000001" customHeight="1" thickBot="1" x14ac:dyDescent="0.25">
      <c r="A8" s="469"/>
      <c r="B8" s="33" t="s">
        <v>27</v>
      </c>
      <c r="C8" s="68" t="s">
        <v>281</v>
      </c>
      <c r="D8" s="59">
        <f>SUM(F8:G8)</f>
        <v>3110</v>
      </c>
      <c r="E8" s="1042">
        <v>0</v>
      </c>
      <c r="F8" s="39">
        <f>'Š- nákupy nad 200'!J12</f>
        <v>0</v>
      </c>
      <c r="G8" s="39">
        <f>'Š- nákupy nad 200'!K12</f>
        <v>3110</v>
      </c>
      <c r="H8" s="1045">
        <v>0</v>
      </c>
      <c r="I8" s="38">
        <f>H8+G8</f>
        <v>3110</v>
      </c>
    </row>
    <row r="9" spans="1:10" ht="20.100000000000001" customHeight="1" thickBot="1" x14ac:dyDescent="0.25">
      <c r="A9" s="1349" t="s">
        <v>40</v>
      </c>
      <c r="B9" s="1350"/>
      <c r="C9" s="1351"/>
      <c r="D9" s="559">
        <f>SUM(D5:D8)</f>
        <v>63563</v>
      </c>
      <c r="E9" s="1050">
        <f>SUM(E5:E8)</f>
        <v>0</v>
      </c>
      <c r="F9" s="559">
        <f>SUM(F5:F8)</f>
        <v>1000</v>
      </c>
      <c r="G9" s="559">
        <f>SUM(G5:G8)</f>
        <v>62563</v>
      </c>
      <c r="H9" s="1040">
        <v>0</v>
      </c>
      <c r="I9" s="559">
        <f>SUM(I5:I8)</f>
        <v>62563</v>
      </c>
    </row>
    <row r="10" spans="1:10" ht="20.100000000000001" customHeight="1" x14ac:dyDescent="0.2">
      <c r="A10" s="1354"/>
      <c r="B10" s="35" t="s">
        <v>50</v>
      </c>
      <c r="C10" s="67" t="s">
        <v>344</v>
      </c>
      <c r="D10" s="59">
        <f>SUM(F10:G10)</f>
        <v>22893</v>
      </c>
      <c r="E10" s="1041">
        <v>0</v>
      </c>
      <c r="F10" s="41">
        <f>'Sociální- nad 500'!N29</f>
        <v>250</v>
      </c>
      <c r="G10" s="38">
        <f>'Sociální- nad 500'!O29</f>
        <v>22643</v>
      </c>
      <c r="H10" s="1053">
        <v>0</v>
      </c>
      <c r="I10" s="38">
        <f>H10+G10</f>
        <v>22643</v>
      </c>
    </row>
    <row r="11" spans="1:10" ht="20.100000000000001" customHeight="1" x14ac:dyDescent="0.2">
      <c r="A11" s="1355"/>
      <c r="B11" s="36" t="s">
        <v>50</v>
      </c>
      <c r="C11" s="68" t="s">
        <v>345</v>
      </c>
      <c r="D11" s="59">
        <f>SUM(F11:G11)</f>
        <v>1212</v>
      </c>
      <c r="E11" s="1042">
        <v>0</v>
      </c>
      <c r="F11" s="39">
        <f>'Sociální- 40-500'!N11</f>
        <v>0</v>
      </c>
      <c r="G11" s="39">
        <f>'Sociální- 40-500'!O11</f>
        <v>1212</v>
      </c>
      <c r="H11" s="1045">
        <v>0</v>
      </c>
      <c r="I11" s="38">
        <f>H11+G11</f>
        <v>1212</v>
      </c>
    </row>
    <row r="12" spans="1:10" ht="20.100000000000001" customHeight="1" x14ac:dyDescent="0.2">
      <c r="A12" s="1355"/>
      <c r="B12" s="36" t="s">
        <v>50</v>
      </c>
      <c r="C12" s="68" t="s">
        <v>281</v>
      </c>
      <c r="D12" s="281">
        <f>SUM(F12:G12)</f>
        <v>460</v>
      </c>
      <c r="E12" s="1042">
        <v>0</v>
      </c>
      <c r="F12" s="39">
        <f>'Sociální- nákupy nad 200'!I10</f>
        <v>0</v>
      </c>
      <c r="G12" s="47">
        <f>'Sociální- nákupy nad 200'!J10</f>
        <v>460</v>
      </c>
      <c r="H12" s="1045">
        <v>0</v>
      </c>
      <c r="I12" s="38">
        <f>H12+G12</f>
        <v>460</v>
      </c>
    </row>
    <row r="13" spans="1:10" ht="20.100000000000001" customHeight="1" thickBot="1" x14ac:dyDescent="0.25">
      <c r="A13" s="1355"/>
      <c r="B13" s="533" t="s">
        <v>50</v>
      </c>
      <c r="C13" s="902" t="s">
        <v>284</v>
      </c>
      <c r="D13" s="281">
        <f>SUM(F13:G13)</f>
        <v>840</v>
      </c>
      <c r="E13" s="1043">
        <v>0</v>
      </c>
      <c r="F13" s="39">
        <f>'Sociální-nákupy 40-200 '!J13</f>
        <v>0</v>
      </c>
      <c r="G13" s="47">
        <f>'Sociální-nákupy 40-200 '!K13</f>
        <v>840</v>
      </c>
      <c r="H13" s="1049">
        <v>0</v>
      </c>
      <c r="I13" s="38">
        <f>H13+G13</f>
        <v>840</v>
      </c>
    </row>
    <row r="14" spans="1:10" ht="20.100000000000001" customHeight="1" thickBot="1" x14ac:dyDescent="0.25">
      <c r="A14" s="1349" t="s">
        <v>41</v>
      </c>
      <c r="B14" s="1350"/>
      <c r="C14" s="1350"/>
      <c r="D14" s="559">
        <f>SUM(D10:D13)</f>
        <v>25405</v>
      </c>
      <c r="E14" s="1050">
        <f>SUM(E10:E13)</f>
        <v>0</v>
      </c>
      <c r="F14" s="560">
        <f>SUM(F10:F13)</f>
        <v>250</v>
      </c>
      <c r="G14" s="560">
        <f>SUM(G10:G13)</f>
        <v>25155</v>
      </c>
      <c r="H14" s="1040">
        <v>0</v>
      </c>
      <c r="I14" s="560">
        <f>SUM(I10:I13)</f>
        <v>25155</v>
      </c>
    </row>
    <row r="15" spans="1:10" ht="20.100000000000001" customHeight="1" thickBot="1" x14ac:dyDescent="0.25">
      <c r="A15" s="28"/>
      <c r="B15" s="35" t="s">
        <v>63</v>
      </c>
      <c r="C15" s="1036" t="s">
        <v>341</v>
      </c>
      <c r="D15" s="59">
        <f>SUM(F15:G15)</f>
        <v>9000</v>
      </c>
      <c r="E15" s="1044">
        <v>0</v>
      </c>
      <c r="F15" s="41">
        <f>'Kultura- nad 500 '!Q20</f>
        <v>0</v>
      </c>
      <c r="G15" s="38">
        <f>'Kultura- nad 500 '!R20</f>
        <v>9000</v>
      </c>
      <c r="H15" s="1054">
        <v>0</v>
      </c>
      <c r="I15" s="38">
        <f>H15+G15</f>
        <v>9000</v>
      </c>
    </row>
    <row r="16" spans="1:10" ht="20.100000000000001" customHeight="1" thickBot="1" x14ac:dyDescent="0.25">
      <c r="A16" s="1349" t="s">
        <v>42</v>
      </c>
      <c r="B16" s="1350"/>
      <c r="C16" s="1351"/>
      <c r="D16" s="559">
        <f>SUM(D15:D15)</f>
        <v>9000</v>
      </c>
      <c r="E16" s="1050">
        <f>SUM(E15:E15)</f>
        <v>0</v>
      </c>
      <c r="F16" s="559">
        <f>SUM(F15:F15)</f>
        <v>0</v>
      </c>
      <c r="G16" s="559">
        <f>SUM(G15:G15)</f>
        <v>9000</v>
      </c>
      <c r="H16" s="1040">
        <v>0</v>
      </c>
      <c r="I16" s="559">
        <f>SUM(I15:I15)</f>
        <v>9000</v>
      </c>
    </row>
    <row r="17" spans="1:9" ht="20.100000000000001" customHeight="1" x14ac:dyDescent="0.2">
      <c r="A17" s="29"/>
      <c r="B17" s="35" t="s">
        <v>64</v>
      </c>
      <c r="C17" s="67" t="s">
        <v>20</v>
      </c>
      <c r="D17" s="59">
        <f>SUM(F17:G17)</f>
        <v>7940</v>
      </c>
      <c r="E17" s="1041">
        <v>0</v>
      </c>
      <c r="F17" s="41">
        <f>'Doprava-PD'!N20</f>
        <v>0</v>
      </c>
      <c r="G17" s="38">
        <f>'Doprava-PD'!O20</f>
        <v>7940</v>
      </c>
      <c r="H17" s="1053">
        <v>0</v>
      </c>
      <c r="I17" s="38">
        <f>H17+G17</f>
        <v>7940</v>
      </c>
    </row>
    <row r="18" spans="1:9" ht="20.100000000000001" customHeight="1" x14ac:dyDescent="0.2">
      <c r="A18" s="25"/>
      <c r="B18" s="36" t="s">
        <v>64</v>
      </c>
      <c r="C18" s="68" t="s">
        <v>78</v>
      </c>
      <c r="D18" s="59">
        <f>SUM(F18:G18)</f>
        <v>400</v>
      </c>
      <c r="E18" s="1042">
        <v>0</v>
      </c>
      <c r="F18" s="39">
        <v>0</v>
      </c>
      <c r="G18" s="39">
        <f>Doprava!R9</f>
        <v>400</v>
      </c>
      <c r="H18" s="1045">
        <v>0</v>
      </c>
      <c r="I18" s="38">
        <f>H18+G18</f>
        <v>400</v>
      </c>
    </row>
    <row r="19" spans="1:9" ht="20.100000000000001" customHeight="1" thickBot="1" x14ac:dyDescent="0.25">
      <c r="A19" s="30"/>
      <c r="B19" s="37" t="s">
        <v>64</v>
      </c>
      <c r="C19" s="73" t="s">
        <v>355</v>
      </c>
      <c r="D19" s="58">
        <f>SUM(F19:G19)</f>
        <v>16550</v>
      </c>
      <c r="E19" s="1051">
        <v>0</v>
      </c>
      <c r="F19" s="47">
        <f>'Doprava SSOK'!N36</f>
        <v>0</v>
      </c>
      <c r="G19" s="47">
        <f>'Doprava SSOK'!O36</f>
        <v>16550</v>
      </c>
      <c r="H19" s="1055">
        <v>0</v>
      </c>
      <c r="I19" s="38">
        <f>H19+G19</f>
        <v>16550</v>
      </c>
    </row>
    <row r="20" spans="1:9" ht="20.100000000000001" customHeight="1" thickBot="1" x14ac:dyDescent="0.25">
      <c r="A20" s="1349" t="s">
        <v>44</v>
      </c>
      <c r="B20" s="1350"/>
      <c r="C20" s="1351"/>
      <c r="D20" s="559">
        <f>SUM(D17:D19)</f>
        <v>24890</v>
      </c>
      <c r="E20" s="1050">
        <f>SUM(E17:E19)</f>
        <v>0</v>
      </c>
      <c r="F20" s="559">
        <f>SUM(F17:F19)</f>
        <v>0</v>
      </c>
      <c r="G20" s="559">
        <f>SUM(G17:G19)</f>
        <v>24890</v>
      </c>
      <c r="H20" s="1040">
        <v>0</v>
      </c>
      <c r="I20" s="559">
        <f>SUM(I17:I19)</f>
        <v>24890</v>
      </c>
    </row>
    <row r="21" spans="1:9" ht="20.100000000000001" customHeight="1" x14ac:dyDescent="0.2">
      <c r="A21" s="29"/>
      <c r="B21" s="35" t="s">
        <v>21</v>
      </c>
      <c r="C21" s="67" t="s">
        <v>341</v>
      </c>
      <c r="D21" s="59">
        <f>SUM(F21:G21)</f>
        <v>8100</v>
      </c>
      <c r="E21" s="1044">
        <v>0</v>
      </c>
      <c r="F21" s="38">
        <f>'Zdr.-nad 500'!N19</f>
        <v>1010</v>
      </c>
      <c r="G21" s="38">
        <f>'Zdr.-nad 500'!Q19</f>
        <v>7090</v>
      </c>
      <c r="H21" s="1054">
        <v>0</v>
      </c>
      <c r="I21" s="38">
        <f>H21+G21</f>
        <v>7090</v>
      </c>
    </row>
    <row r="22" spans="1:9" ht="20.100000000000001" customHeight="1" x14ac:dyDescent="0.2">
      <c r="A22" s="25"/>
      <c r="B22" s="36" t="s">
        <v>21</v>
      </c>
      <c r="C22" s="68" t="s">
        <v>345</v>
      </c>
      <c r="D22" s="59">
        <f>SUM(F22:G22)</f>
        <v>500</v>
      </c>
      <c r="E22" s="1042">
        <v>0</v>
      </c>
      <c r="F22" s="39">
        <f>'Zdrav - 40-500'!N12</f>
        <v>0</v>
      </c>
      <c r="G22" s="39">
        <f>'Zdrav - 40-500'!O12</f>
        <v>500</v>
      </c>
      <c r="H22" s="1045">
        <v>0</v>
      </c>
      <c r="I22" s="38">
        <f>H22+G22</f>
        <v>500</v>
      </c>
    </row>
    <row r="23" spans="1:9" ht="20.100000000000001" customHeight="1" x14ac:dyDescent="0.2">
      <c r="A23" s="25"/>
      <c r="B23" s="36" t="s">
        <v>21</v>
      </c>
      <c r="C23" s="68" t="s">
        <v>281</v>
      </c>
      <c r="D23" s="281">
        <f>SUM(F23:G23)</f>
        <v>900</v>
      </c>
      <c r="E23" s="1052">
        <v>0</v>
      </c>
      <c r="F23" s="546">
        <f>'Zdr.-nákupy nad 200'!J10</f>
        <v>200</v>
      </c>
      <c r="G23" s="47">
        <f>'Zdr.-nákupy nad 200'!K10</f>
        <v>700</v>
      </c>
      <c r="H23" s="1049">
        <v>0</v>
      </c>
      <c r="I23" s="38">
        <f>H23+G23</f>
        <v>700</v>
      </c>
    </row>
    <row r="24" spans="1:9" ht="20.100000000000001" customHeight="1" thickBot="1" x14ac:dyDescent="0.25">
      <c r="A24" s="30"/>
      <c r="B24" s="277" t="s">
        <v>21</v>
      </c>
      <c r="C24" s="902" t="s">
        <v>284</v>
      </c>
      <c r="D24" s="58">
        <f>SUM(F24:G24)</f>
        <v>260</v>
      </c>
      <c r="E24" s="1043">
        <v>0</v>
      </c>
      <c r="F24" s="47">
        <f>'Zdrav - nákupy 40-200'!J12</f>
        <v>160</v>
      </c>
      <c r="G24" s="47">
        <f>'Zdrav - nákupy 40-200'!K12</f>
        <v>100</v>
      </c>
      <c r="H24" s="1056">
        <v>0</v>
      </c>
      <c r="I24" s="38">
        <f>H24+G24</f>
        <v>100</v>
      </c>
    </row>
    <row r="25" spans="1:9" ht="20.100000000000001" customHeight="1" thickBot="1" x14ac:dyDescent="0.25">
      <c r="A25" s="1349" t="s">
        <v>43</v>
      </c>
      <c r="B25" s="1350"/>
      <c r="C25" s="1351"/>
      <c r="D25" s="559">
        <f>SUM(D21:D24)</f>
        <v>9760</v>
      </c>
      <c r="E25" s="559">
        <v>0</v>
      </c>
      <c r="F25" s="559">
        <f>SUM(F21:F24)</f>
        <v>1370</v>
      </c>
      <c r="G25" s="559">
        <f>SUM(G21:G24)</f>
        <v>8390</v>
      </c>
      <c r="H25" s="559">
        <v>0</v>
      </c>
      <c r="I25" s="559">
        <f>SUM(I21:I24)</f>
        <v>8390</v>
      </c>
    </row>
    <row r="26" spans="1:9" ht="20.100000000000001" hidden="1" customHeight="1" thickBot="1" x14ac:dyDescent="0.25">
      <c r="A26" s="561" t="s">
        <v>81</v>
      </c>
      <c r="B26" s="562"/>
      <c r="C26" s="1037"/>
      <c r="D26" s="559">
        <f>SUM(D22:D25)</f>
        <v>11420</v>
      </c>
      <c r="E26" s="559"/>
      <c r="F26" s="559">
        <v>0</v>
      </c>
      <c r="G26" s="559">
        <f>KH!Q9</f>
        <v>0</v>
      </c>
      <c r="H26" s="559"/>
      <c r="I26" s="559"/>
    </row>
    <row r="27" spans="1:9" ht="20.100000000000001" hidden="1" customHeight="1" thickBot="1" x14ac:dyDescent="0.25">
      <c r="A27" s="561" t="s">
        <v>62</v>
      </c>
      <c r="B27" s="562"/>
      <c r="C27" s="1037"/>
      <c r="D27" s="559">
        <f t="shared" ref="D27:D28" si="0">SUM(D22:D26)</f>
        <v>22840</v>
      </c>
      <c r="E27" s="559"/>
      <c r="F27" s="559">
        <v>0</v>
      </c>
      <c r="G27" s="559">
        <f>OIT!O12</f>
        <v>0</v>
      </c>
      <c r="H27" s="559"/>
      <c r="I27" s="559"/>
    </row>
    <row r="28" spans="1:9" ht="20.100000000000001" hidden="1" customHeight="1" thickBot="1" x14ac:dyDescent="0.25">
      <c r="A28" s="561" t="s">
        <v>61</v>
      </c>
      <c r="B28" s="562"/>
      <c r="C28" s="1037"/>
      <c r="D28" s="559">
        <f t="shared" si="0"/>
        <v>45180</v>
      </c>
      <c r="E28" s="559"/>
      <c r="F28" s="559">
        <v>0</v>
      </c>
      <c r="G28" s="559">
        <f>KŘ!O13</f>
        <v>0</v>
      </c>
      <c r="H28" s="559"/>
      <c r="I28" s="559"/>
    </row>
    <row r="29" spans="1:9" ht="20.100000000000001" customHeight="1" thickBot="1" x14ac:dyDescent="0.25">
      <c r="A29" s="1349" t="s">
        <v>338</v>
      </c>
      <c r="B29" s="1350"/>
      <c r="C29" s="1350"/>
      <c r="D29" s="559">
        <f>I29</f>
        <v>3000</v>
      </c>
      <c r="E29" s="559">
        <v>0</v>
      </c>
      <c r="F29" s="559">
        <v>0</v>
      </c>
      <c r="G29" s="559">
        <f>SMN!M10</f>
        <v>3000</v>
      </c>
      <c r="H29" s="559">
        <v>0</v>
      </c>
      <c r="I29" s="559">
        <f>H29+G29</f>
        <v>3000</v>
      </c>
    </row>
    <row r="30" spans="1:9" ht="20.100000000000001" customHeight="1" thickBot="1" x14ac:dyDescent="0.25">
      <c r="A30" s="1349" t="s">
        <v>398</v>
      </c>
      <c r="B30" s="1350"/>
      <c r="C30" s="1351"/>
      <c r="D30" s="559">
        <f>E30+F30+G30</f>
        <v>267061</v>
      </c>
      <c r="E30" s="559">
        <f>Dotace!G20</f>
        <v>227899</v>
      </c>
      <c r="F30" s="559">
        <v>0</v>
      </c>
      <c r="G30" s="559">
        <f>Dotace!J20</f>
        <v>39162</v>
      </c>
      <c r="H30" s="559">
        <f>Dotace!I20</f>
        <v>77397</v>
      </c>
      <c r="I30" s="559">
        <f>H30+G30</f>
        <v>116559</v>
      </c>
    </row>
    <row r="31" spans="1:9" ht="20.100000000000001" customHeight="1" thickBot="1" x14ac:dyDescent="0.25">
      <c r="A31" s="1349" t="s">
        <v>531</v>
      </c>
      <c r="B31" s="1350"/>
      <c r="C31" s="1351"/>
      <c r="D31" s="559">
        <f>E31+F31+G31</f>
        <v>24620</v>
      </c>
      <c r="E31" s="559">
        <f>'Dotace - zdrav.'!I26</f>
        <v>18336</v>
      </c>
      <c r="F31" s="559">
        <v>0</v>
      </c>
      <c r="G31" s="559">
        <f>'Dotace - zdrav.'!K26</f>
        <v>6284</v>
      </c>
      <c r="H31" s="559">
        <f>'Dotace - zdrav.'!J26</f>
        <v>0</v>
      </c>
      <c r="I31" s="559">
        <f>H31+G31</f>
        <v>6284</v>
      </c>
    </row>
    <row r="32" spans="1:9" ht="20.100000000000001" customHeight="1" thickBot="1" x14ac:dyDescent="0.25">
      <c r="A32" s="1349" t="s">
        <v>532</v>
      </c>
      <c r="B32" s="1350"/>
      <c r="C32" s="1350"/>
      <c r="D32" s="559">
        <f>E32+G32</f>
        <v>326947</v>
      </c>
      <c r="E32" s="559">
        <f>SFDI!K30</f>
        <v>279686.05</v>
      </c>
      <c r="F32" s="559">
        <v>0</v>
      </c>
      <c r="G32" s="559">
        <f>SFDI!L30</f>
        <v>47260.950000000012</v>
      </c>
      <c r="H32" s="559">
        <v>0</v>
      </c>
      <c r="I32" s="559">
        <f>H32+G32</f>
        <v>47260.950000000012</v>
      </c>
    </row>
    <row r="33" spans="1:12" ht="30.75" customHeight="1" thickBot="1" x14ac:dyDescent="0.25">
      <c r="A33" s="1352" t="s">
        <v>71</v>
      </c>
      <c r="B33" s="1353"/>
      <c r="C33" s="903"/>
      <c r="D33" s="904">
        <f>D9+D14+D16+D20+D25+D30+D29+D32+D31</f>
        <v>754246</v>
      </c>
      <c r="E33" s="904">
        <f t="shared" ref="E33:I33" si="1">E9+E14+E16+E20+E25+E30+E29+E32+E31</f>
        <v>525921.05000000005</v>
      </c>
      <c r="F33" s="904">
        <f t="shared" si="1"/>
        <v>2620</v>
      </c>
      <c r="G33" s="904">
        <f t="shared" si="1"/>
        <v>225704.95</v>
      </c>
      <c r="H33" s="904">
        <f t="shared" si="1"/>
        <v>77397</v>
      </c>
      <c r="I33" s="904">
        <f t="shared" si="1"/>
        <v>303101.95</v>
      </c>
      <c r="L33" s="48"/>
    </row>
    <row r="34" spans="1:12" ht="10.5" customHeight="1" x14ac:dyDescent="0.25"/>
    <row r="35" spans="1:12" s="1039" customFormat="1" ht="30" customHeight="1" x14ac:dyDescent="0.25">
      <c r="A35" s="1348" t="s">
        <v>359</v>
      </c>
      <c r="B35" s="1348"/>
      <c r="C35" s="1348"/>
      <c r="D35" s="1038"/>
      <c r="E35" s="1046"/>
      <c r="F35" s="1046"/>
      <c r="G35" s="1046"/>
      <c r="H35" s="1046"/>
      <c r="I35" s="1046"/>
    </row>
    <row r="36" spans="1:12" ht="9.75" customHeight="1" x14ac:dyDescent="0.25">
      <c r="A36" s="436"/>
      <c r="B36" s="436"/>
      <c r="C36" s="436"/>
      <c r="D36" s="436"/>
      <c r="E36" s="436"/>
      <c r="F36" s="436"/>
      <c r="G36" s="436"/>
      <c r="H36" s="436"/>
      <c r="I36" s="436"/>
    </row>
    <row r="37" spans="1:12" ht="12" customHeight="1" x14ac:dyDescent="0.25">
      <c r="A37" s="1019"/>
      <c r="B37" s="1020"/>
      <c r="C37" s="1020"/>
      <c r="D37" s="1020"/>
      <c r="E37" s="1020"/>
      <c r="F37" s="1020"/>
      <c r="G37" s="1020"/>
      <c r="H37" s="1020"/>
      <c r="I37" s="1020"/>
    </row>
    <row r="38" spans="1:12" ht="24" customHeight="1" x14ac:dyDescent="0.25">
      <c r="A38" s="1020"/>
      <c r="B38" s="1020"/>
      <c r="C38" s="1020"/>
      <c r="D38" s="1020"/>
      <c r="E38" s="1020"/>
      <c r="F38" s="1020"/>
      <c r="G38" s="1020"/>
      <c r="H38" s="1020"/>
      <c r="I38" s="1020"/>
    </row>
    <row r="39" spans="1:12" x14ac:dyDescent="0.25">
      <c r="F39" s="48"/>
      <c r="G39" s="48"/>
      <c r="I39" s="48"/>
    </row>
    <row r="40" spans="1:12" x14ac:dyDescent="0.25">
      <c r="F40" s="48"/>
      <c r="G40" s="48"/>
      <c r="I40" s="48"/>
    </row>
    <row r="41" spans="1:12" x14ac:dyDescent="0.25">
      <c r="F41" s="48"/>
      <c r="G41" s="48"/>
      <c r="I41" s="48"/>
    </row>
    <row r="42" spans="1:12" x14ac:dyDescent="0.25">
      <c r="F42" s="48"/>
      <c r="G42" s="48"/>
      <c r="I42" s="48"/>
    </row>
    <row r="43" spans="1:12" x14ac:dyDescent="0.25">
      <c r="F43" s="48"/>
      <c r="G43" s="48"/>
      <c r="I43" s="48"/>
    </row>
    <row r="44" spans="1:12" x14ac:dyDescent="0.25">
      <c r="F44" s="48"/>
      <c r="G44" s="48"/>
      <c r="I44" s="48"/>
    </row>
    <row r="45" spans="1:12" x14ac:dyDescent="0.25">
      <c r="F45" s="48"/>
      <c r="G45" s="48"/>
      <c r="I45" s="48"/>
    </row>
    <row r="46" spans="1:12" x14ac:dyDescent="0.25">
      <c r="F46" s="48"/>
      <c r="G46" s="48"/>
      <c r="I46" s="48"/>
    </row>
  </sheetData>
  <mergeCells count="14">
    <mergeCell ref="A35:C35"/>
    <mergeCell ref="A3:C3"/>
    <mergeCell ref="A20:C20"/>
    <mergeCell ref="A9:C9"/>
    <mergeCell ref="A14:C14"/>
    <mergeCell ref="A25:C25"/>
    <mergeCell ref="A33:B33"/>
    <mergeCell ref="A4:B4"/>
    <mergeCell ref="A16:C16"/>
    <mergeCell ref="A10:A13"/>
    <mergeCell ref="A30:C30"/>
    <mergeCell ref="A29:C29"/>
    <mergeCell ref="A32:C32"/>
    <mergeCell ref="A31:C31"/>
  </mergeCells>
  <phoneticPr fontId="3" type="noConversion"/>
  <pageMargins left="0.78740157480314965" right="0.78740157480314965" top="0.6692913385826772" bottom="0.86614173228346458" header="0.27559055118110237" footer="0.39370078740157483"/>
  <pageSetup paperSize="9" scale="52" firstPageNumber="3" orientation="landscape" useFirstPageNumber="1"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M301"/>
  <sheetViews>
    <sheetView topLeftCell="A4" zoomScale="80" zoomScaleNormal="80" zoomScaleSheetLayoutView="100" workbookViewId="0">
      <selection activeCell="F16" sqref="F16"/>
    </sheetView>
  </sheetViews>
  <sheetFormatPr defaultColWidth="9.140625" defaultRowHeight="12.75" outlineLevelCol="1" x14ac:dyDescent="0.2"/>
  <cols>
    <col min="1" max="1" width="3.7109375" style="161" customWidth="1"/>
    <col min="2" max="2" width="5" style="161" customWidth="1"/>
    <col min="3" max="3" width="14.42578125" style="161" hidden="1" customWidth="1" outlineLevel="1"/>
    <col min="4" max="4" width="6" style="161" hidden="1" customWidth="1" outlineLevel="1"/>
    <col min="5" max="5" width="6.140625" style="161" hidden="1" customWidth="1" outlineLevel="1"/>
    <col min="6" max="6" width="42.7109375" style="161" bestFit="1" customWidth="1" collapsed="1"/>
    <col min="7" max="7" width="65" style="161" customWidth="1"/>
    <col min="8" max="8" width="8.5703125" style="161" customWidth="1"/>
    <col min="9" max="9" width="11.42578125" style="161" customWidth="1"/>
    <col min="10" max="10" width="13.42578125" style="165" customWidth="1"/>
    <col min="11" max="11" width="12.5703125" style="164" customWidth="1"/>
    <col min="12" max="13" width="11.7109375" style="161" customWidth="1"/>
    <col min="14" max="14" width="12" style="161" customWidth="1"/>
    <col min="15" max="16" width="12" style="161" hidden="1" customWidth="1"/>
    <col min="17" max="17" width="11.7109375" style="161" customWidth="1"/>
    <col min="18" max="18" width="17.42578125" style="161" customWidth="1"/>
    <col min="19" max="16384" width="9.140625" style="161"/>
  </cols>
  <sheetData>
    <row r="1" spans="1:65" ht="18" x14ac:dyDescent="0.25">
      <c r="A1" s="160" t="s">
        <v>520</v>
      </c>
      <c r="H1" s="166" t="s">
        <v>354</v>
      </c>
      <c r="I1" s="166"/>
      <c r="J1" s="166"/>
      <c r="K1" s="166"/>
    </row>
    <row r="2" spans="1:65" s="163" customFormat="1" ht="15" customHeight="1" x14ac:dyDescent="0.25">
      <c r="A2" s="163" t="s">
        <v>6</v>
      </c>
      <c r="F2" s="163" t="s">
        <v>7</v>
      </c>
      <c r="G2" s="173"/>
      <c r="H2" s="163" t="s">
        <v>353</v>
      </c>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row>
    <row r="3" spans="1:65" s="163" customFormat="1" ht="16.5" customHeight="1" x14ac:dyDescent="0.2">
      <c r="F3" s="163" t="s">
        <v>9</v>
      </c>
      <c r="I3" s="163" t="s">
        <v>59</v>
      </c>
      <c r="M3" s="167"/>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row>
    <row r="4" spans="1:65" s="163" customFormat="1" ht="14.25" x14ac:dyDescent="0.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row>
    <row r="5" spans="1:65" s="163" customFormat="1" ht="12.75" customHeight="1" thickBot="1" x14ac:dyDescent="0.25">
      <c r="F5" s="170"/>
      <c r="R5" s="171" t="s">
        <v>10</v>
      </c>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row>
    <row r="6" spans="1:65" s="883" customFormat="1" ht="27" customHeight="1" thickBot="1" x14ac:dyDescent="0.25">
      <c r="A6" s="1521" t="s">
        <v>301</v>
      </c>
      <c r="B6" s="1522"/>
      <c r="C6" s="1522"/>
      <c r="D6" s="1522"/>
      <c r="E6" s="1522"/>
      <c r="F6" s="1523"/>
      <c r="G6" s="1524"/>
      <c r="H6" s="1524"/>
      <c r="I6" s="1524"/>
      <c r="J6" s="13"/>
      <c r="K6" s="880"/>
      <c r="L6" s="881"/>
      <c r="M6" s="881"/>
      <c r="N6" s="881"/>
      <c r="O6" s="881"/>
      <c r="P6" s="881"/>
      <c r="Q6" s="13"/>
      <c r="R6" s="882"/>
    </row>
    <row r="7" spans="1:65" s="158" customFormat="1" ht="21.75" customHeight="1" thickBot="1" x14ac:dyDescent="0.25">
      <c r="A7" s="1520" t="s">
        <v>0</v>
      </c>
      <c r="B7" s="1520" t="s">
        <v>12</v>
      </c>
      <c r="C7" s="1517" t="s">
        <v>4</v>
      </c>
      <c r="D7" s="1517" t="s">
        <v>3</v>
      </c>
      <c r="E7" s="1517" t="s">
        <v>5</v>
      </c>
      <c r="F7" s="1360" t="s">
        <v>13</v>
      </c>
      <c r="G7" s="1360" t="s">
        <v>14</v>
      </c>
      <c r="H7" s="1519" t="s">
        <v>15</v>
      </c>
      <c r="I7" s="1359" t="s">
        <v>16</v>
      </c>
      <c r="J7" s="1373" t="s">
        <v>17</v>
      </c>
      <c r="K7" s="1375" t="s">
        <v>18</v>
      </c>
      <c r="L7" s="1372" t="s">
        <v>146</v>
      </c>
      <c r="M7" s="1374" t="s">
        <v>144</v>
      </c>
      <c r="N7" s="1374"/>
      <c r="O7" s="1374"/>
      <c r="P7" s="1374"/>
      <c r="Q7" s="1374"/>
      <c r="R7" s="1371" t="s">
        <v>145</v>
      </c>
      <c r="S7" s="156"/>
      <c r="T7" s="156"/>
    </row>
    <row r="8" spans="1:65" s="158" customFormat="1" ht="54.75" customHeight="1" thickBot="1" x14ac:dyDescent="0.25">
      <c r="A8" s="1525"/>
      <c r="B8" s="1525"/>
      <c r="C8" s="1526"/>
      <c r="D8" s="1526"/>
      <c r="E8" s="1526"/>
      <c r="F8" s="1361"/>
      <c r="G8" s="1361"/>
      <c r="H8" s="1527"/>
      <c r="I8" s="1528"/>
      <c r="J8" s="1452"/>
      <c r="K8" s="1373"/>
      <c r="L8" s="1373"/>
      <c r="M8" s="137" t="s">
        <v>19</v>
      </c>
      <c r="N8" s="137" t="s">
        <v>1</v>
      </c>
      <c r="O8" s="368" t="s">
        <v>99</v>
      </c>
      <c r="P8" s="368" t="s">
        <v>100</v>
      </c>
      <c r="Q8" s="137" t="s">
        <v>2</v>
      </c>
      <c r="R8" s="1360"/>
      <c r="S8" s="156"/>
      <c r="T8" s="156"/>
    </row>
    <row r="9" spans="1:65" s="4" customFormat="1" ht="37.5" customHeight="1" thickBot="1" x14ac:dyDescent="0.25">
      <c r="A9" s="1398" t="s">
        <v>339</v>
      </c>
      <c r="B9" s="1399"/>
      <c r="C9" s="1399"/>
      <c r="D9" s="1399"/>
      <c r="E9" s="1399"/>
      <c r="F9" s="1399"/>
      <c r="G9" s="1399"/>
      <c r="H9" s="1399"/>
      <c r="I9" s="1399"/>
      <c r="J9" s="1399"/>
      <c r="K9" s="1399"/>
      <c r="L9" s="1399"/>
      <c r="M9" s="1399"/>
      <c r="N9" s="1399"/>
      <c r="O9" s="1399"/>
      <c r="P9" s="1413"/>
      <c r="Q9" s="995"/>
      <c r="R9" s="996"/>
    </row>
    <row r="10" spans="1:65" s="158" customFormat="1" ht="54.75" customHeight="1" thickBot="1" x14ac:dyDescent="0.25">
      <c r="A10" s="656">
        <v>1</v>
      </c>
      <c r="B10" s="930" t="s">
        <v>179</v>
      </c>
      <c r="C10" s="593"/>
      <c r="D10" s="593"/>
      <c r="E10" s="593"/>
      <c r="F10" s="657" t="s">
        <v>411</v>
      </c>
      <c r="G10" s="599" t="s">
        <v>491</v>
      </c>
      <c r="H10" s="1086" t="s">
        <v>490</v>
      </c>
      <c r="I10" s="1085" t="s">
        <v>223</v>
      </c>
      <c r="J10" s="668">
        <v>22000</v>
      </c>
      <c r="K10" s="658" t="s">
        <v>156</v>
      </c>
      <c r="L10" s="664">
        <v>1100</v>
      </c>
      <c r="M10" s="886">
        <f t="shared" ref="M10" si="0">SUM(N10:Q10)</f>
        <v>1000</v>
      </c>
      <c r="N10" s="665">
        <v>710</v>
      </c>
      <c r="O10" s="666"/>
      <c r="P10" s="666"/>
      <c r="Q10" s="667">
        <v>290</v>
      </c>
      <c r="R10" s="884">
        <f t="shared" ref="R10" si="1">J10-L10-M10</f>
        <v>19900</v>
      </c>
      <c r="S10" s="156"/>
      <c r="T10" s="156"/>
    </row>
    <row r="11" spans="1:65" s="1004" customFormat="1" ht="33.75" customHeight="1" thickBot="1" x14ac:dyDescent="0.3">
      <c r="A11" s="1531" t="s">
        <v>340</v>
      </c>
      <c r="B11" s="1532"/>
      <c r="C11" s="1532"/>
      <c r="D11" s="1532"/>
      <c r="E11" s="1532"/>
      <c r="F11" s="1532"/>
      <c r="G11" s="1532"/>
      <c r="H11" s="999"/>
      <c r="I11" s="1000"/>
      <c r="J11" s="1001">
        <f>SUM(J10:J10)</f>
        <v>22000</v>
      </c>
      <c r="K11" s="1001"/>
      <c r="L11" s="1005">
        <f t="shared" ref="L11:R11" si="2">SUM(L10:L10)</f>
        <v>1100</v>
      </c>
      <c r="M11" s="1006">
        <f t="shared" si="2"/>
        <v>1000</v>
      </c>
      <c r="N11" s="1002">
        <f t="shared" si="2"/>
        <v>710</v>
      </c>
      <c r="O11" s="1003">
        <f t="shared" si="2"/>
        <v>0</v>
      </c>
      <c r="P11" s="1003">
        <f t="shared" si="2"/>
        <v>0</v>
      </c>
      <c r="Q11" s="94">
        <f t="shared" si="2"/>
        <v>290</v>
      </c>
      <c r="R11" s="1006">
        <f t="shared" si="2"/>
        <v>19900</v>
      </c>
    </row>
    <row r="12" spans="1:65" s="4" customFormat="1" ht="37.5" customHeight="1" thickBot="1" x14ac:dyDescent="0.25">
      <c r="A12" s="1398" t="s">
        <v>351</v>
      </c>
      <c r="B12" s="1399"/>
      <c r="C12" s="1399"/>
      <c r="D12" s="1399"/>
      <c r="E12" s="1399"/>
      <c r="F12" s="1399"/>
      <c r="G12" s="1399"/>
      <c r="H12" s="1399"/>
      <c r="I12" s="1399"/>
      <c r="J12" s="1399"/>
      <c r="K12" s="1399"/>
      <c r="L12" s="1399"/>
      <c r="M12" s="1399"/>
      <c r="N12" s="1399"/>
      <c r="O12" s="1399"/>
      <c r="P12" s="1413"/>
      <c r="Q12" s="995"/>
      <c r="R12" s="996"/>
    </row>
    <row r="13" spans="1:65" s="158" customFormat="1" ht="44.25" customHeight="1" x14ac:dyDescent="0.2">
      <c r="A13" s="1063">
        <v>1</v>
      </c>
      <c r="B13" s="1064" t="s">
        <v>179</v>
      </c>
      <c r="C13" s="1065"/>
      <c r="D13" s="1065"/>
      <c r="E13" s="1065"/>
      <c r="F13" s="1066" t="s">
        <v>433</v>
      </c>
      <c r="G13" s="1067" t="s">
        <v>260</v>
      </c>
      <c r="H13" s="1068"/>
      <c r="I13" s="1087" t="s">
        <v>223</v>
      </c>
      <c r="J13" s="1069">
        <v>1200</v>
      </c>
      <c r="K13" s="283">
        <v>2015</v>
      </c>
      <c r="L13" s="1070">
        <v>0</v>
      </c>
      <c r="M13" s="1071">
        <v>600</v>
      </c>
      <c r="N13" s="1072">
        <v>0</v>
      </c>
      <c r="O13" s="1073"/>
      <c r="P13" s="1073"/>
      <c r="Q13" s="1070">
        <v>600</v>
      </c>
      <c r="R13" s="1074">
        <v>600</v>
      </c>
      <c r="S13" s="156"/>
      <c r="T13" s="156"/>
      <c r="U13" s="156"/>
    </row>
    <row r="14" spans="1:65" s="158" customFormat="1" ht="44.25" customHeight="1" x14ac:dyDescent="0.2">
      <c r="A14" s="1063">
        <v>2</v>
      </c>
      <c r="B14" s="1064" t="s">
        <v>179</v>
      </c>
      <c r="C14" s="1065"/>
      <c r="D14" s="1065"/>
      <c r="E14" s="1065"/>
      <c r="F14" s="1066" t="s">
        <v>434</v>
      </c>
      <c r="G14" s="1067" t="s">
        <v>261</v>
      </c>
      <c r="H14" s="1068"/>
      <c r="I14" s="1087" t="s">
        <v>223</v>
      </c>
      <c r="J14" s="1069">
        <v>1600</v>
      </c>
      <c r="K14" s="283">
        <v>2015</v>
      </c>
      <c r="L14" s="1070">
        <v>0</v>
      </c>
      <c r="M14" s="1071">
        <v>800</v>
      </c>
      <c r="N14" s="1072">
        <v>0</v>
      </c>
      <c r="O14" s="1073"/>
      <c r="P14" s="1073"/>
      <c r="Q14" s="1070">
        <v>800</v>
      </c>
      <c r="R14" s="1074">
        <v>800</v>
      </c>
      <c r="S14" s="156"/>
      <c r="T14" s="156"/>
      <c r="U14" s="156"/>
    </row>
    <row r="15" spans="1:65" s="158" customFormat="1" ht="52.5" customHeight="1" x14ac:dyDescent="0.2">
      <c r="A15" s="655">
        <v>3</v>
      </c>
      <c r="B15" s="722" t="s">
        <v>179</v>
      </c>
      <c r="C15" s="592"/>
      <c r="D15" s="592"/>
      <c r="E15" s="592"/>
      <c r="F15" s="653" t="s">
        <v>435</v>
      </c>
      <c r="G15" s="654" t="s">
        <v>492</v>
      </c>
      <c r="H15" s="888"/>
      <c r="I15" s="310" t="s">
        <v>223</v>
      </c>
      <c r="J15" s="670">
        <v>500</v>
      </c>
      <c r="K15" s="3">
        <v>2015</v>
      </c>
      <c r="L15" s="663">
        <v>0</v>
      </c>
      <c r="M15" s="885">
        <f t="shared" ref="M15:M16" si="3">SUM(N15:Q15)</f>
        <v>500</v>
      </c>
      <c r="N15" s="662">
        <v>0</v>
      </c>
      <c r="O15" s="659"/>
      <c r="P15" s="659"/>
      <c r="Q15" s="663">
        <v>500</v>
      </c>
      <c r="R15" s="884">
        <f t="shared" ref="R15:R16" si="4">J15-L15-M15</f>
        <v>0</v>
      </c>
      <c r="S15" s="156"/>
      <c r="T15" s="156"/>
      <c r="U15" s="156"/>
    </row>
    <row r="16" spans="1:65" s="158" customFormat="1" ht="44.25" customHeight="1" x14ac:dyDescent="0.2">
      <c r="A16" s="655">
        <v>4</v>
      </c>
      <c r="B16" s="722" t="s">
        <v>179</v>
      </c>
      <c r="C16" s="592"/>
      <c r="D16" s="592"/>
      <c r="E16" s="592"/>
      <c r="F16" s="653" t="s">
        <v>436</v>
      </c>
      <c r="G16" s="654" t="s">
        <v>493</v>
      </c>
      <c r="H16" s="888"/>
      <c r="I16" s="310" t="s">
        <v>223</v>
      </c>
      <c r="J16" s="660">
        <v>1200</v>
      </c>
      <c r="K16" s="3">
        <v>2015</v>
      </c>
      <c r="L16" s="663">
        <v>0</v>
      </c>
      <c r="M16" s="885">
        <f t="shared" si="3"/>
        <v>1200</v>
      </c>
      <c r="N16" s="662">
        <v>300</v>
      </c>
      <c r="O16" s="659"/>
      <c r="P16" s="659"/>
      <c r="Q16" s="663">
        <v>900</v>
      </c>
      <c r="R16" s="884">
        <f t="shared" si="4"/>
        <v>0</v>
      </c>
      <c r="S16" s="156"/>
      <c r="T16" s="156"/>
      <c r="U16" s="156"/>
    </row>
    <row r="17" spans="1:65" s="158" customFormat="1" ht="80.25" customHeight="1" thickBot="1" x14ac:dyDescent="0.25">
      <c r="A17" s="889">
        <v>5</v>
      </c>
      <c r="B17" s="929" t="s">
        <v>179</v>
      </c>
      <c r="C17" s="932"/>
      <c r="D17" s="932"/>
      <c r="E17" s="932"/>
      <c r="F17" s="890" t="s">
        <v>437</v>
      </c>
      <c r="G17" s="891" t="s">
        <v>263</v>
      </c>
      <c r="H17" s="933"/>
      <c r="I17" s="336" t="s">
        <v>223</v>
      </c>
      <c r="J17" s="892">
        <v>4000</v>
      </c>
      <c r="K17" s="494">
        <v>2015</v>
      </c>
      <c r="L17" s="667">
        <v>0</v>
      </c>
      <c r="M17" s="936">
        <v>4000</v>
      </c>
      <c r="N17" s="934">
        <v>0</v>
      </c>
      <c r="O17" s="935"/>
      <c r="P17" s="935"/>
      <c r="Q17" s="667">
        <v>4000</v>
      </c>
      <c r="R17" s="887">
        <v>0</v>
      </c>
      <c r="S17" s="156"/>
      <c r="T17" s="156"/>
      <c r="U17" s="156"/>
    </row>
    <row r="18" spans="1:65" s="1004" customFormat="1" ht="33.75" customHeight="1" thickBot="1" x14ac:dyDescent="0.3">
      <c r="A18" s="1533" t="s">
        <v>352</v>
      </c>
      <c r="B18" s="1534"/>
      <c r="C18" s="1534"/>
      <c r="D18" s="1534"/>
      <c r="E18" s="1534"/>
      <c r="F18" s="1534"/>
      <c r="G18" s="1534"/>
      <c r="H18" s="1077"/>
      <c r="I18" s="1078"/>
      <c r="J18" s="1003">
        <f>SUM(J13:J17)</f>
        <v>8500</v>
      </c>
      <c r="K18" s="1003"/>
      <c r="L18" s="94">
        <f t="shared" ref="L18:R18" si="5">SUM(L13:L17)</f>
        <v>0</v>
      </c>
      <c r="M18" s="1006">
        <f t="shared" si="5"/>
        <v>7100</v>
      </c>
      <c r="N18" s="1002">
        <f t="shared" si="5"/>
        <v>300</v>
      </c>
      <c r="O18" s="1003">
        <f t="shared" si="5"/>
        <v>0</v>
      </c>
      <c r="P18" s="1003">
        <f t="shared" si="5"/>
        <v>0</v>
      </c>
      <c r="Q18" s="94">
        <f t="shared" si="5"/>
        <v>6800</v>
      </c>
      <c r="R18" s="1006">
        <f t="shared" si="5"/>
        <v>1400</v>
      </c>
    </row>
    <row r="19" spans="1:65" s="174" customFormat="1" ht="33.75" customHeight="1" thickBot="1" x14ac:dyDescent="0.3">
      <c r="A19" s="1529" t="s">
        <v>302</v>
      </c>
      <c r="B19" s="1530"/>
      <c r="C19" s="1530"/>
      <c r="D19" s="1530"/>
      <c r="E19" s="1530"/>
      <c r="F19" s="1530"/>
      <c r="G19" s="1530"/>
      <c r="H19" s="651"/>
      <c r="I19" s="652"/>
      <c r="J19" s="876">
        <f>J11+J18</f>
        <v>30500</v>
      </c>
      <c r="K19" s="876"/>
      <c r="L19" s="1007">
        <f t="shared" ref="L19:R19" si="6">L11+L18</f>
        <v>1100</v>
      </c>
      <c r="M19" s="1008">
        <f t="shared" si="6"/>
        <v>8100</v>
      </c>
      <c r="N19" s="877">
        <f t="shared" si="6"/>
        <v>1010</v>
      </c>
      <c r="O19" s="878">
        <f t="shared" si="6"/>
        <v>0</v>
      </c>
      <c r="P19" s="878">
        <f t="shared" si="6"/>
        <v>0</v>
      </c>
      <c r="Q19" s="879">
        <f t="shared" si="6"/>
        <v>7090</v>
      </c>
      <c r="R19" s="1008">
        <f t="shared" si="6"/>
        <v>21300</v>
      </c>
    </row>
    <row r="20" spans="1:65" x14ac:dyDescent="0.2">
      <c r="J20" s="161"/>
    </row>
    <row r="21" spans="1:65" x14ac:dyDescent="0.2">
      <c r="K21" s="165"/>
      <c r="L21" s="165"/>
      <c r="M21" s="165"/>
      <c r="N21" s="165"/>
      <c r="O21" s="165"/>
      <c r="P21" s="165"/>
      <c r="Q21" s="165"/>
      <c r="R21" s="165"/>
    </row>
    <row r="22" spans="1:65" x14ac:dyDescent="0.2">
      <c r="J22" s="161"/>
    </row>
    <row r="23" spans="1:65" x14ac:dyDescent="0.2">
      <c r="J23" s="161"/>
    </row>
    <row r="24" spans="1:65" s="164" customFormat="1" x14ac:dyDescent="0.2">
      <c r="A24" s="161"/>
      <c r="B24" s="161"/>
      <c r="C24" s="161"/>
      <c r="D24" s="161"/>
      <c r="E24" s="161"/>
      <c r="F24" s="161"/>
      <c r="G24" s="161"/>
      <c r="H24" s="161"/>
      <c r="I24" s="161"/>
      <c r="J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row>
    <row r="25" spans="1:65" s="164" customFormat="1" x14ac:dyDescent="0.2">
      <c r="A25" s="161"/>
      <c r="B25" s="161"/>
      <c r="C25" s="161"/>
      <c r="D25" s="161"/>
      <c r="E25" s="161"/>
      <c r="F25" s="161"/>
      <c r="G25" s="161"/>
      <c r="H25" s="161"/>
      <c r="I25" s="161"/>
      <c r="J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row>
    <row r="26" spans="1:65" s="164" customFormat="1" x14ac:dyDescent="0.2">
      <c r="A26" s="161"/>
      <c r="B26" s="161"/>
      <c r="C26" s="161"/>
      <c r="D26" s="161"/>
      <c r="E26" s="161"/>
      <c r="F26" s="161"/>
      <c r="G26" s="161"/>
      <c r="H26" s="161"/>
      <c r="I26" s="161"/>
      <c r="J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row>
    <row r="27" spans="1:65" s="164" customFormat="1" x14ac:dyDescent="0.2">
      <c r="A27" s="161"/>
      <c r="B27" s="161"/>
      <c r="C27" s="161"/>
      <c r="D27" s="161"/>
      <c r="E27" s="161"/>
      <c r="F27" s="161"/>
      <c r="G27" s="161"/>
      <c r="H27" s="161"/>
      <c r="I27" s="161"/>
      <c r="J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row>
    <row r="28" spans="1:65" s="164" customFormat="1" x14ac:dyDescent="0.2">
      <c r="A28" s="161"/>
      <c r="B28" s="161"/>
      <c r="C28" s="161"/>
      <c r="D28" s="161"/>
      <c r="E28" s="161"/>
      <c r="F28" s="161"/>
      <c r="G28" s="161"/>
      <c r="H28" s="161"/>
      <c r="I28" s="161"/>
      <c r="J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row>
    <row r="29" spans="1:65" s="164" customFormat="1" x14ac:dyDescent="0.2">
      <c r="A29" s="161"/>
      <c r="B29" s="161"/>
      <c r="C29" s="161"/>
      <c r="D29" s="161"/>
      <c r="E29" s="161"/>
      <c r="F29" s="161"/>
      <c r="G29" s="161"/>
      <c r="H29" s="161"/>
      <c r="I29" s="161"/>
      <c r="J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row>
    <row r="30" spans="1:65" s="164" customFormat="1" x14ac:dyDescent="0.2">
      <c r="A30" s="161"/>
      <c r="B30" s="161"/>
      <c r="C30" s="161"/>
      <c r="D30" s="161"/>
      <c r="E30" s="161"/>
      <c r="F30" s="161"/>
      <c r="G30" s="161"/>
      <c r="H30" s="161"/>
      <c r="I30" s="161"/>
      <c r="J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row>
    <row r="31" spans="1:65" s="164" customFormat="1" x14ac:dyDescent="0.2">
      <c r="A31" s="161"/>
      <c r="B31" s="161"/>
      <c r="C31" s="161"/>
      <c r="D31" s="161"/>
      <c r="E31" s="161"/>
      <c r="F31" s="161"/>
      <c r="G31" s="161"/>
      <c r="H31" s="161"/>
      <c r="I31" s="161"/>
      <c r="J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row>
    <row r="32" spans="1:65" s="164" customFormat="1" x14ac:dyDescent="0.2">
      <c r="A32" s="161"/>
      <c r="B32" s="161"/>
      <c r="C32" s="161"/>
      <c r="D32" s="161"/>
      <c r="E32" s="161"/>
      <c r="F32" s="161"/>
      <c r="G32" s="161"/>
      <c r="H32" s="161"/>
      <c r="I32" s="161"/>
      <c r="J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row>
    <row r="33" spans="1:65" s="164" customFormat="1" x14ac:dyDescent="0.2">
      <c r="A33" s="161"/>
      <c r="B33" s="161"/>
      <c r="C33" s="161"/>
      <c r="D33" s="161"/>
      <c r="E33" s="161"/>
      <c r="F33" s="161"/>
      <c r="G33" s="161"/>
      <c r="H33" s="161"/>
      <c r="I33" s="161"/>
      <c r="J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1"/>
      <c r="BL33" s="161"/>
      <c r="BM33" s="161"/>
    </row>
    <row r="34" spans="1:65" s="164" customFormat="1" x14ac:dyDescent="0.2">
      <c r="A34" s="161"/>
      <c r="B34" s="161"/>
      <c r="C34" s="161"/>
      <c r="D34" s="161"/>
      <c r="E34" s="161"/>
      <c r="F34" s="161"/>
      <c r="G34" s="161"/>
      <c r="H34" s="161"/>
      <c r="I34" s="161"/>
      <c r="J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row>
    <row r="35" spans="1:65" s="164" customFormat="1" x14ac:dyDescent="0.2">
      <c r="A35" s="161"/>
      <c r="B35" s="161"/>
      <c r="C35" s="161"/>
      <c r="D35" s="161"/>
      <c r="E35" s="161"/>
      <c r="F35" s="161"/>
      <c r="G35" s="161"/>
      <c r="H35" s="161"/>
      <c r="I35" s="161"/>
      <c r="J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row>
    <row r="36" spans="1:65" s="164" customFormat="1" x14ac:dyDescent="0.2">
      <c r="A36" s="161"/>
      <c r="B36" s="161"/>
      <c r="C36" s="161"/>
      <c r="D36" s="161"/>
      <c r="E36" s="161"/>
      <c r="F36" s="161"/>
      <c r="G36" s="161"/>
      <c r="H36" s="161"/>
      <c r="I36" s="161"/>
      <c r="J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row>
    <row r="37" spans="1:65" s="164" customFormat="1" x14ac:dyDescent="0.2">
      <c r="A37" s="161"/>
      <c r="B37" s="161"/>
      <c r="C37" s="161"/>
      <c r="D37" s="161"/>
      <c r="E37" s="161"/>
      <c r="F37" s="161"/>
      <c r="G37" s="161"/>
      <c r="H37" s="161"/>
      <c r="I37" s="161"/>
      <c r="J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row>
    <row r="38" spans="1:65" s="164" customFormat="1" x14ac:dyDescent="0.2">
      <c r="A38" s="161"/>
      <c r="B38" s="161"/>
      <c r="C38" s="161"/>
      <c r="D38" s="161"/>
      <c r="E38" s="161"/>
      <c r="F38" s="161"/>
      <c r="G38" s="161"/>
      <c r="H38" s="161"/>
      <c r="I38" s="161"/>
      <c r="J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row>
    <row r="39" spans="1:65" s="164" customFormat="1" x14ac:dyDescent="0.2">
      <c r="A39" s="161"/>
      <c r="B39" s="161"/>
      <c r="C39" s="161"/>
      <c r="D39" s="161"/>
      <c r="E39" s="161"/>
      <c r="F39" s="161"/>
      <c r="G39" s="161"/>
      <c r="H39" s="161"/>
      <c r="I39" s="161"/>
      <c r="J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row>
    <row r="40" spans="1:65" s="164" customFormat="1" x14ac:dyDescent="0.2">
      <c r="A40" s="161"/>
      <c r="B40" s="161"/>
      <c r="C40" s="161"/>
      <c r="D40" s="161"/>
      <c r="E40" s="161"/>
      <c r="F40" s="161"/>
      <c r="G40" s="161"/>
      <c r="H40" s="161"/>
      <c r="I40" s="161"/>
      <c r="J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row>
    <row r="41" spans="1:65" s="164" customFormat="1" x14ac:dyDescent="0.2">
      <c r="A41" s="161"/>
      <c r="B41" s="161"/>
      <c r="C41" s="161"/>
      <c r="D41" s="161"/>
      <c r="E41" s="161"/>
      <c r="F41" s="161"/>
      <c r="G41" s="161"/>
      <c r="H41" s="161"/>
      <c r="I41" s="161"/>
      <c r="J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row>
    <row r="42" spans="1:65" s="164" customFormat="1" x14ac:dyDescent="0.2">
      <c r="A42" s="161"/>
      <c r="B42" s="161"/>
      <c r="C42" s="161"/>
      <c r="D42" s="161"/>
      <c r="E42" s="161"/>
      <c r="F42" s="161"/>
      <c r="G42" s="161"/>
      <c r="H42" s="161"/>
      <c r="I42" s="161"/>
      <c r="J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row>
    <row r="43" spans="1:65" s="164" customFormat="1" x14ac:dyDescent="0.2">
      <c r="A43" s="161"/>
      <c r="B43" s="161"/>
      <c r="C43" s="161"/>
      <c r="D43" s="161"/>
      <c r="E43" s="161"/>
      <c r="F43" s="161"/>
      <c r="G43" s="161"/>
      <c r="H43" s="161"/>
      <c r="I43" s="161"/>
      <c r="J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row>
    <row r="44" spans="1:65" s="164" customFormat="1" x14ac:dyDescent="0.2">
      <c r="A44" s="161"/>
      <c r="B44" s="161"/>
      <c r="C44" s="161"/>
      <c r="D44" s="161"/>
      <c r="E44" s="161"/>
      <c r="F44" s="161"/>
      <c r="G44" s="161"/>
      <c r="H44" s="161"/>
      <c r="I44" s="161"/>
      <c r="J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row>
    <row r="45" spans="1:65" s="164" customFormat="1" x14ac:dyDescent="0.2">
      <c r="A45" s="161"/>
      <c r="B45" s="161"/>
      <c r="C45" s="161"/>
      <c r="D45" s="161"/>
      <c r="E45" s="161"/>
      <c r="F45" s="161"/>
      <c r="G45" s="161"/>
      <c r="H45" s="161"/>
      <c r="I45" s="161"/>
      <c r="J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row>
    <row r="46" spans="1:65" s="164" customFormat="1" x14ac:dyDescent="0.2">
      <c r="A46" s="161"/>
      <c r="B46" s="161"/>
      <c r="C46" s="161"/>
      <c r="D46" s="161"/>
      <c r="E46" s="161"/>
      <c r="F46" s="161"/>
      <c r="G46" s="161"/>
      <c r="H46" s="161"/>
      <c r="I46" s="161"/>
      <c r="J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row>
    <row r="47" spans="1:65" s="164" customFormat="1" x14ac:dyDescent="0.2">
      <c r="A47" s="161"/>
      <c r="B47" s="161"/>
      <c r="C47" s="161"/>
      <c r="D47" s="161"/>
      <c r="E47" s="161"/>
      <c r="F47" s="161"/>
      <c r="G47" s="161"/>
      <c r="H47" s="161"/>
      <c r="I47" s="161"/>
      <c r="J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row>
    <row r="48" spans="1:65" s="164" customFormat="1" x14ac:dyDescent="0.2">
      <c r="A48" s="161"/>
      <c r="B48" s="161"/>
      <c r="C48" s="161"/>
      <c r="D48" s="161"/>
      <c r="E48" s="161"/>
      <c r="F48" s="161"/>
      <c r="G48" s="161"/>
      <c r="H48" s="161"/>
      <c r="I48" s="161"/>
      <c r="J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row>
    <row r="49" spans="1:65" s="164" customFormat="1" x14ac:dyDescent="0.2">
      <c r="A49" s="161"/>
      <c r="B49" s="161"/>
      <c r="C49" s="161"/>
      <c r="D49" s="161"/>
      <c r="E49" s="161"/>
      <c r="F49" s="161"/>
      <c r="G49" s="161"/>
      <c r="H49" s="161"/>
      <c r="I49" s="161"/>
      <c r="J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row>
    <row r="50" spans="1:65" s="164" customFormat="1" x14ac:dyDescent="0.2">
      <c r="A50" s="161"/>
      <c r="B50" s="161"/>
      <c r="C50" s="161"/>
      <c r="D50" s="161"/>
      <c r="E50" s="161"/>
      <c r="F50" s="161"/>
      <c r="G50" s="161"/>
      <c r="H50" s="161"/>
      <c r="I50" s="161"/>
      <c r="J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row>
    <row r="51" spans="1:65" s="164" customFormat="1" x14ac:dyDescent="0.2">
      <c r="A51" s="161"/>
      <c r="B51" s="161"/>
      <c r="C51" s="161"/>
      <c r="D51" s="161"/>
      <c r="E51" s="161"/>
      <c r="F51" s="161"/>
      <c r="G51" s="161"/>
      <c r="H51" s="161"/>
      <c r="I51" s="161"/>
      <c r="J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row>
    <row r="52" spans="1:65" s="164" customFormat="1" x14ac:dyDescent="0.2">
      <c r="A52" s="161"/>
      <c r="B52" s="161"/>
      <c r="C52" s="161"/>
      <c r="D52" s="161"/>
      <c r="E52" s="161"/>
      <c r="F52" s="161"/>
      <c r="G52" s="161"/>
      <c r="H52" s="161"/>
      <c r="I52" s="161"/>
      <c r="J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161"/>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row>
    <row r="53" spans="1:65" s="164" customFormat="1" x14ac:dyDescent="0.2">
      <c r="A53" s="161"/>
      <c r="B53" s="161"/>
      <c r="C53" s="161"/>
      <c r="D53" s="161"/>
      <c r="E53" s="161"/>
      <c r="F53" s="161"/>
      <c r="G53" s="161"/>
      <c r="H53" s="161"/>
      <c r="I53" s="161"/>
      <c r="J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row>
    <row r="54" spans="1:65" s="164" customFormat="1" x14ac:dyDescent="0.2">
      <c r="A54" s="161"/>
      <c r="B54" s="161"/>
      <c r="C54" s="161"/>
      <c r="D54" s="161"/>
      <c r="E54" s="161"/>
      <c r="F54" s="161"/>
      <c r="G54" s="161"/>
      <c r="H54" s="161"/>
      <c r="I54" s="161"/>
      <c r="J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row>
    <row r="55" spans="1:65" s="164" customFormat="1" x14ac:dyDescent="0.2">
      <c r="A55" s="161"/>
      <c r="B55" s="161"/>
      <c r="C55" s="161"/>
      <c r="D55" s="161"/>
      <c r="E55" s="161"/>
      <c r="F55" s="161"/>
      <c r="G55" s="161"/>
      <c r="H55" s="161"/>
      <c r="I55" s="161"/>
      <c r="J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row>
    <row r="56" spans="1:65" s="164" customFormat="1" x14ac:dyDescent="0.2">
      <c r="A56" s="161"/>
      <c r="B56" s="161"/>
      <c r="C56" s="161"/>
      <c r="D56" s="161"/>
      <c r="E56" s="161"/>
      <c r="F56" s="161"/>
      <c r="G56" s="161"/>
      <c r="H56" s="161"/>
      <c r="I56" s="161"/>
      <c r="J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row>
    <row r="57" spans="1:65" s="164" customFormat="1" x14ac:dyDescent="0.2">
      <c r="A57" s="161"/>
      <c r="B57" s="161"/>
      <c r="C57" s="161"/>
      <c r="D57" s="161"/>
      <c r="E57" s="161"/>
      <c r="F57" s="161"/>
      <c r="G57" s="161"/>
      <c r="H57" s="161"/>
      <c r="I57" s="161"/>
      <c r="J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row>
    <row r="58" spans="1:65" s="164" customFormat="1" x14ac:dyDescent="0.2">
      <c r="A58" s="161"/>
      <c r="B58" s="161"/>
      <c r="C58" s="161"/>
      <c r="D58" s="161"/>
      <c r="E58" s="161"/>
      <c r="F58" s="161"/>
      <c r="G58" s="161"/>
      <c r="H58" s="161"/>
      <c r="I58" s="161"/>
      <c r="J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row>
    <row r="59" spans="1:65" s="164" customFormat="1" x14ac:dyDescent="0.2">
      <c r="A59" s="161"/>
      <c r="B59" s="161"/>
      <c r="C59" s="161"/>
      <c r="D59" s="161"/>
      <c r="E59" s="161"/>
      <c r="F59" s="161"/>
      <c r="G59" s="161"/>
      <c r="H59" s="161"/>
      <c r="I59" s="161"/>
      <c r="J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row>
    <row r="60" spans="1:65" s="164" customFormat="1" x14ac:dyDescent="0.2">
      <c r="A60" s="161"/>
      <c r="B60" s="161"/>
      <c r="C60" s="161"/>
      <c r="D60" s="161"/>
      <c r="E60" s="161"/>
      <c r="F60" s="161"/>
      <c r="G60" s="161"/>
      <c r="H60" s="161"/>
      <c r="I60" s="161"/>
      <c r="J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row>
    <row r="61" spans="1:65" s="164" customFormat="1" x14ac:dyDescent="0.2">
      <c r="A61" s="161"/>
      <c r="B61" s="161"/>
      <c r="C61" s="161"/>
      <c r="D61" s="161"/>
      <c r="E61" s="161"/>
      <c r="F61" s="161"/>
      <c r="G61" s="161"/>
      <c r="H61" s="161"/>
      <c r="I61" s="161"/>
      <c r="J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1"/>
      <c r="AY61" s="161"/>
      <c r="AZ61" s="161"/>
      <c r="BA61" s="161"/>
      <c r="BB61" s="161"/>
      <c r="BC61" s="161"/>
      <c r="BD61" s="161"/>
      <c r="BE61" s="161"/>
      <c r="BF61" s="161"/>
      <c r="BG61" s="161"/>
      <c r="BH61" s="161"/>
      <c r="BI61" s="161"/>
      <c r="BJ61" s="161"/>
      <c r="BK61" s="161"/>
      <c r="BL61" s="161"/>
      <c r="BM61" s="161"/>
    </row>
    <row r="62" spans="1:65" s="164" customFormat="1" x14ac:dyDescent="0.2">
      <c r="A62" s="161"/>
      <c r="B62" s="161"/>
      <c r="C62" s="161"/>
      <c r="D62" s="161"/>
      <c r="E62" s="161"/>
      <c r="F62" s="161"/>
      <c r="G62" s="161"/>
      <c r="H62" s="161"/>
      <c r="I62" s="161"/>
      <c r="J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row>
    <row r="63" spans="1:65" s="164" customFormat="1" x14ac:dyDescent="0.2">
      <c r="A63" s="161"/>
      <c r="B63" s="161"/>
      <c r="C63" s="161"/>
      <c r="D63" s="161"/>
      <c r="E63" s="161"/>
      <c r="F63" s="161"/>
      <c r="G63" s="161"/>
      <c r="H63" s="161"/>
      <c r="I63" s="161"/>
      <c r="J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row>
    <row r="64" spans="1:65" s="164" customFormat="1" x14ac:dyDescent="0.2">
      <c r="A64" s="161"/>
      <c r="B64" s="161"/>
      <c r="C64" s="161"/>
      <c r="D64" s="161"/>
      <c r="E64" s="161"/>
      <c r="F64" s="161"/>
      <c r="G64" s="161"/>
      <c r="H64" s="161"/>
      <c r="I64" s="161"/>
      <c r="J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61"/>
      <c r="BD64" s="161"/>
      <c r="BE64" s="161"/>
      <c r="BF64" s="161"/>
      <c r="BG64" s="161"/>
      <c r="BH64" s="161"/>
      <c r="BI64" s="161"/>
      <c r="BJ64" s="161"/>
      <c r="BK64" s="161"/>
      <c r="BL64" s="161"/>
      <c r="BM64" s="161"/>
    </row>
    <row r="65" spans="1:65" s="164" customFormat="1" x14ac:dyDescent="0.2">
      <c r="A65" s="161"/>
      <c r="B65" s="161"/>
      <c r="C65" s="161"/>
      <c r="D65" s="161"/>
      <c r="E65" s="161"/>
      <c r="F65" s="161"/>
      <c r="G65" s="161"/>
      <c r="H65" s="161"/>
      <c r="I65" s="161"/>
      <c r="J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1"/>
      <c r="BC65" s="161"/>
      <c r="BD65" s="161"/>
      <c r="BE65" s="161"/>
      <c r="BF65" s="161"/>
      <c r="BG65" s="161"/>
      <c r="BH65" s="161"/>
      <c r="BI65" s="161"/>
      <c r="BJ65" s="161"/>
      <c r="BK65" s="161"/>
      <c r="BL65" s="161"/>
      <c r="BM65" s="161"/>
    </row>
    <row r="66" spans="1:65" s="164" customFormat="1" x14ac:dyDescent="0.2">
      <c r="A66" s="161"/>
      <c r="B66" s="161"/>
      <c r="C66" s="161"/>
      <c r="D66" s="161"/>
      <c r="E66" s="161"/>
      <c r="F66" s="161"/>
      <c r="G66" s="161"/>
      <c r="H66" s="161"/>
      <c r="I66" s="161"/>
      <c r="J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row>
    <row r="67" spans="1:65" s="164" customFormat="1" x14ac:dyDescent="0.2">
      <c r="A67" s="161"/>
      <c r="B67" s="161"/>
      <c r="C67" s="161"/>
      <c r="D67" s="161"/>
      <c r="E67" s="161"/>
      <c r="F67" s="161"/>
      <c r="G67" s="161"/>
      <c r="H67" s="161"/>
      <c r="I67" s="161"/>
      <c r="J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61"/>
      <c r="BG67" s="161"/>
      <c r="BH67" s="161"/>
      <c r="BI67" s="161"/>
      <c r="BJ67" s="161"/>
      <c r="BK67" s="161"/>
      <c r="BL67" s="161"/>
      <c r="BM67" s="161"/>
    </row>
    <row r="68" spans="1:65" s="164" customFormat="1" x14ac:dyDescent="0.2">
      <c r="A68" s="161"/>
      <c r="B68" s="161"/>
      <c r="C68" s="161"/>
      <c r="D68" s="161"/>
      <c r="E68" s="161"/>
      <c r="F68" s="161"/>
      <c r="G68" s="161"/>
      <c r="H68" s="161"/>
      <c r="I68" s="161"/>
      <c r="J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c r="BA68" s="161"/>
      <c r="BB68" s="161"/>
      <c r="BC68" s="161"/>
      <c r="BD68" s="161"/>
      <c r="BE68" s="161"/>
      <c r="BF68" s="161"/>
      <c r="BG68" s="161"/>
      <c r="BH68" s="161"/>
      <c r="BI68" s="161"/>
      <c r="BJ68" s="161"/>
      <c r="BK68" s="161"/>
      <c r="BL68" s="161"/>
      <c r="BM68" s="161"/>
    </row>
    <row r="69" spans="1:65" s="164" customFormat="1" x14ac:dyDescent="0.2">
      <c r="A69" s="161"/>
      <c r="B69" s="161"/>
      <c r="C69" s="161"/>
      <c r="D69" s="161"/>
      <c r="E69" s="161"/>
      <c r="F69" s="161"/>
      <c r="G69" s="161"/>
      <c r="H69" s="161"/>
      <c r="I69" s="161"/>
      <c r="J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row>
    <row r="70" spans="1:65" s="164" customFormat="1" x14ac:dyDescent="0.2">
      <c r="A70" s="161"/>
      <c r="B70" s="161"/>
      <c r="C70" s="161"/>
      <c r="D70" s="161"/>
      <c r="E70" s="161"/>
      <c r="F70" s="161"/>
      <c r="G70" s="161"/>
      <c r="H70" s="161"/>
      <c r="I70" s="161"/>
      <c r="J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c r="AN70" s="161"/>
      <c r="AO70" s="161"/>
      <c r="AP70" s="161"/>
      <c r="AQ70" s="161"/>
      <c r="AR70" s="161"/>
      <c r="AS70" s="161"/>
      <c r="AT70" s="161"/>
      <c r="AU70" s="161"/>
      <c r="AV70" s="161"/>
      <c r="AW70" s="161"/>
      <c r="AX70" s="161"/>
      <c r="AY70" s="161"/>
      <c r="AZ70" s="161"/>
      <c r="BA70" s="161"/>
      <c r="BB70" s="161"/>
      <c r="BC70" s="161"/>
      <c r="BD70" s="161"/>
      <c r="BE70" s="161"/>
      <c r="BF70" s="161"/>
      <c r="BG70" s="161"/>
      <c r="BH70" s="161"/>
      <c r="BI70" s="161"/>
      <c r="BJ70" s="161"/>
      <c r="BK70" s="161"/>
      <c r="BL70" s="161"/>
      <c r="BM70" s="161"/>
    </row>
    <row r="71" spans="1:65" s="164" customFormat="1" x14ac:dyDescent="0.2">
      <c r="A71" s="161"/>
      <c r="B71" s="161"/>
      <c r="C71" s="161"/>
      <c r="D71" s="161"/>
      <c r="E71" s="161"/>
      <c r="F71" s="161"/>
      <c r="G71" s="161"/>
      <c r="H71" s="161"/>
      <c r="I71" s="161"/>
      <c r="J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61"/>
      <c r="BE71" s="161"/>
      <c r="BF71" s="161"/>
      <c r="BG71" s="161"/>
      <c r="BH71" s="161"/>
      <c r="BI71" s="161"/>
      <c r="BJ71" s="161"/>
      <c r="BK71" s="161"/>
      <c r="BL71" s="161"/>
      <c r="BM71" s="161"/>
    </row>
    <row r="72" spans="1:65" s="164" customFormat="1" x14ac:dyDescent="0.2">
      <c r="A72" s="161"/>
      <c r="B72" s="161"/>
      <c r="C72" s="161"/>
      <c r="D72" s="161"/>
      <c r="E72" s="161"/>
      <c r="F72" s="161"/>
      <c r="G72" s="161"/>
      <c r="H72" s="161"/>
      <c r="I72" s="161"/>
      <c r="J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row>
    <row r="73" spans="1:65" s="164" customFormat="1" x14ac:dyDescent="0.2">
      <c r="A73" s="161"/>
      <c r="B73" s="161"/>
      <c r="C73" s="161"/>
      <c r="D73" s="161"/>
      <c r="E73" s="161"/>
      <c r="F73" s="161"/>
      <c r="G73" s="161"/>
      <c r="H73" s="161"/>
      <c r="I73" s="161"/>
      <c r="J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1"/>
      <c r="AY73" s="161"/>
      <c r="AZ73" s="161"/>
      <c r="BA73" s="161"/>
      <c r="BB73" s="161"/>
      <c r="BC73" s="161"/>
      <c r="BD73" s="161"/>
      <c r="BE73" s="161"/>
      <c r="BF73" s="161"/>
      <c r="BG73" s="161"/>
      <c r="BH73" s="161"/>
      <c r="BI73" s="161"/>
      <c r="BJ73" s="161"/>
      <c r="BK73" s="161"/>
      <c r="BL73" s="161"/>
      <c r="BM73" s="161"/>
    </row>
    <row r="74" spans="1:65" s="164" customFormat="1" x14ac:dyDescent="0.2">
      <c r="A74" s="161"/>
      <c r="B74" s="161"/>
      <c r="C74" s="161"/>
      <c r="D74" s="161"/>
      <c r="E74" s="161"/>
      <c r="F74" s="161"/>
      <c r="G74" s="161"/>
      <c r="H74" s="161"/>
      <c r="I74" s="161"/>
      <c r="J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161"/>
      <c r="AZ74" s="161"/>
      <c r="BA74" s="161"/>
      <c r="BB74" s="161"/>
      <c r="BC74" s="161"/>
      <c r="BD74" s="161"/>
      <c r="BE74" s="161"/>
      <c r="BF74" s="161"/>
      <c r="BG74" s="161"/>
      <c r="BH74" s="161"/>
      <c r="BI74" s="161"/>
      <c r="BJ74" s="161"/>
      <c r="BK74" s="161"/>
      <c r="BL74" s="161"/>
      <c r="BM74" s="161"/>
    </row>
    <row r="75" spans="1:65" s="164" customFormat="1" x14ac:dyDescent="0.2">
      <c r="A75" s="161"/>
      <c r="B75" s="161"/>
      <c r="C75" s="161"/>
      <c r="D75" s="161"/>
      <c r="E75" s="161"/>
      <c r="F75" s="161"/>
      <c r="G75" s="161"/>
      <c r="H75" s="161"/>
      <c r="I75" s="161"/>
      <c r="J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161"/>
      <c r="AZ75" s="161"/>
      <c r="BA75" s="161"/>
      <c r="BB75" s="161"/>
      <c r="BC75" s="161"/>
      <c r="BD75" s="161"/>
      <c r="BE75" s="161"/>
      <c r="BF75" s="161"/>
      <c r="BG75" s="161"/>
      <c r="BH75" s="161"/>
      <c r="BI75" s="161"/>
      <c r="BJ75" s="161"/>
      <c r="BK75" s="161"/>
      <c r="BL75" s="161"/>
      <c r="BM75" s="161"/>
    </row>
    <row r="76" spans="1:65" s="164" customFormat="1" x14ac:dyDescent="0.2">
      <c r="A76" s="161"/>
      <c r="B76" s="161"/>
      <c r="C76" s="161"/>
      <c r="D76" s="161"/>
      <c r="E76" s="161"/>
      <c r="F76" s="161"/>
      <c r="G76" s="161"/>
      <c r="H76" s="161"/>
      <c r="I76" s="161"/>
      <c r="J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161"/>
      <c r="AZ76" s="161"/>
      <c r="BA76" s="161"/>
      <c r="BB76" s="161"/>
      <c r="BC76" s="161"/>
      <c r="BD76" s="161"/>
      <c r="BE76" s="161"/>
      <c r="BF76" s="161"/>
      <c r="BG76" s="161"/>
      <c r="BH76" s="161"/>
      <c r="BI76" s="161"/>
      <c r="BJ76" s="161"/>
      <c r="BK76" s="161"/>
      <c r="BL76" s="161"/>
      <c r="BM76" s="161"/>
    </row>
    <row r="77" spans="1:65" s="164" customFormat="1" x14ac:dyDescent="0.2">
      <c r="A77" s="161"/>
      <c r="B77" s="161"/>
      <c r="C77" s="161"/>
      <c r="D77" s="161"/>
      <c r="E77" s="161"/>
      <c r="F77" s="161"/>
      <c r="G77" s="161"/>
      <c r="H77" s="161"/>
      <c r="I77" s="161"/>
      <c r="J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c r="BB77" s="161"/>
      <c r="BC77" s="161"/>
      <c r="BD77" s="161"/>
      <c r="BE77" s="161"/>
      <c r="BF77" s="161"/>
      <c r="BG77" s="161"/>
      <c r="BH77" s="161"/>
      <c r="BI77" s="161"/>
      <c r="BJ77" s="161"/>
      <c r="BK77" s="161"/>
      <c r="BL77" s="161"/>
      <c r="BM77" s="161"/>
    </row>
    <row r="78" spans="1:65" s="164" customFormat="1" x14ac:dyDescent="0.2">
      <c r="A78" s="161"/>
      <c r="B78" s="161"/>
      <c r="C78" s="161"/>
      <c r="D78" s="161"/>
      <c r="E78" s="161"/>
      <c r="F78" s="161"/>
      <c r="G78" s="161"/>
      <c r="H78" s="161"/>
      <c r="I78" s="161"/>
      <c r="J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161"/>
      <c r="BL78" s="161"/>
      <c r="BM78" s="161"/>
    </row>
    <row r="79" spans="1:65" s="164" customFormat="1" x14ac:dyDescent="0.2">
      <c r="A79" s="161"/>
      <c r="B79" s="161"/>
      <c r="C79" s="161"/>
      <c r="D79" s="161"/>
      <c r="E79" s="161"/>
      <c r="F79" s="161"/>
      <c r="G79" s="161"/>
      <c r="H79" s="161"/>
      <c r="I79" s="161"/>
      <c r="J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row>
    <row r="80" spans="1:65" s="164" customFormat="1" x14ac:dyDescent="0.2">
      <c r="A80" s="161"/>
      <c r="B80" s="161"/>
      <c r="C80" s="161"/>
      <c r="D80" s="161"/>
      <c r="E80" s="161"/>
      <c r="F80" s="161"/>
      <c r="G80" s="161"/>
      <c r="H80" s="161"/>
      <c r="I80" s="161"/>
      <c r="J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row>
    <row r="81" spans="1:65" s="164" customFormat="1" x14ac:dyDescent="0.2">
      <c r="A81" s="161"/>
      <c r="B81" s="161"/>
      <c r="C81" s="161"/>
      <c r="D81" s="161"/>
      <c r="E81" s="161"/>
      <c r="F81" s="161"/>
      <c r="G81" s="161"/>
      <c r="H81" s="161"/>
      <c r="I81" s="161"/>
      <c r="J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1"/>
      <c r="BC81" s="161"/>
      <c r="BD81" s="161"/>
      <c r="BE81" s="161"/>
      <c r="BF81" s="161"/>
      <c r="BG81" s="161"/>
      <c r="BH81" s="161"/>
      <c r="BI81" s="161"/>
      <c r="BJ81" s="161"/>
      <c r="BK81" s="161"/>
      <c r="BL81" s="161"/>
      <c r="BM81" s="161"/>
    </row>
    <row r="82" spans="1:65" s="164" customFormat="1" x14ac:dyDescent="0.2">
      <c r="A82" s="161"/>
      <c r="B82" s="161"/>
      <c r="C82" s="161"/>
      <c r="D82" s="161"/>
      <c r="E82" s="161"/>
      <c r="F82" s="161"/>
      <c r="G82" s="161"/>
      <c r="H82" s="161"/>
      <c r="I82" s="161"/>
      <c r="J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c r="BB82" s="161"/>
      <c r="BC82" s="161"/>
      <c r="BD82" s="161"/>
      <c r="BE82" s="161"/>
      <c r="BF82" s="161"/>
      <c r="BG82" s="161"/>
      <c r="BH82" s="161"/>
      <c r="BI82" s="161"/>
      <c r="BJ82" s="161"/>
      <c r="BK82" s="161"/>
      <c r="BL82" s="161"/>
      <c r="BM82" s="161"/>
    </row>
    <row r="83" spans="1:65" s="164" customFormat="1" x14ac:dyDescent="0.2">
      <c r="A83" s="161"/>
      <c r="B83" s="161"/>
      <c r="C83" s="161"/>
      <c r="D83" s="161"/>
      <c r="E83" s="161"/>
      <c r="F83" s="161"/>
      <c r="G83" s="161"/>
      <c r="H83" s="161"/>
      <c r="I83" s="161"/>
      <c r="J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1"/>
      <c r="BH83" s="161"/>
      <c r="BI83" s="161"/>
      <c r="BJ83" s="161"/>
      <c r="BK83" s="161"/>
      <c r="BL83" s="161"/>
      <c r="BM83" s="161"/>
    </row>
    <row r="84" spans="1:65" s="164" customFormat="1" x14ac:dyDescent="0.2">
      <c r="A84" s="161"/>
      <c r="B84" s="161"/>
      <c r="C84" s="161"/>
      <c r="D84" s="161"/>
      <c r="E84" s="161"/>
      <c r="F84" s="161"/>
      <c r="G84" s="161"/>
      <c r="H84" s="161"/>
      <c r="I84" s="161"/>
      <c r="J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161"/>
      <c r="AV84" s="161"/>
      <c r="AW84" s="161"/>
      <c r="AX84" s="161"/>
      <c r="AY84" s="161"/>
      <c r="AZ84" s="161"/>
      <c r="BA84" s="161"/>
      <c r="BB84" s="161"/>
      <c r="BC84" s="161"/>
      <c r="BD84" s="161"/>
      <c r="BE84" s="161"/>
      <c r="BF84" s="161"/>
      <c r="BG84" s="161"/>
      <c r="BH84" s="161"/>
      <c r="BI84" s="161"/>
      <c r="BJ84" s="161"/>
      <c r="BK84" s="161"/>
      <c r="BL84" s="161"/>
      <c r="BM84" s="161"/>
    </row>
    <row r="85" spans="1:65" s="164" customFormat="1" x14ac:dyDescent="0.2">
      <c r="A85" s="161"/>
      <c r="B85" s="161"/>
      <c r="C85" s="161"/>
      <c r="D85" s="161"/>
      <c r="E85" s="161"/>
      <c r="F85" s="161"/>
      <c r="G85" s="161"/>
      <c r="H85" s="161"/>
      <c r="I85" s="161"/>
      <c r="J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1"/>
      <c r="AY85" s="161"/>
      <c r="AZ85" s="161"/>
      <c r="BA85" s="161"/>
      <c r="BB85" s="161"/>
      <c r="BC85" s="161"/>
      <c r="BD85" s="161"/>
      <c r="BE85" s="161"/>
      <c r="BF85" s="161"/>
      <c r="BG85" s="161"/>
      <c r="BH85" s="161"/>
      <c r="BI85" s="161"/>
      <c r="BJ85" s="161"/>
      <c r="BK85" s="161"/>
      <c r="BL85" s="161"/>
      <c r="BM85" s="161"/>
    </row>
    <row r="86" spans="1:65" s="164" customFormat="1" x14ac:dyDescent="0.2">
      <c r="A86" s="161"/>
      <c r="B86" s="161"/>
      <c r="C86" s="161"/>
      <c r="D86" s="161"/>
      <c r="E86" s="161"/>
      <c r="F86" s="161"/>
      <c r="G86" s="161"/>
      <c r="H86" s="161"/>
      <c r="I86" s="161"/>
      <c r="J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1"/>
      <c r="BG86" s="161"/>
      <c r="BH86" s="161"/>
      <c r="BI86" s="161"/>
      <c r="BJ86" s="161"/>
      <c r="BK86" s="161"/>
      <c r="BL86" s="161"/>
      <c r="BM86" s="161"/>
    </row>
    <row r="87" spans="1:65" s="164" customFormat="1" x14ac:dyDescent="0.2">
      <c r="A87" s="161"/>
      <c r="B87" s="161"/>
      <c r="C87" s="161"/>
      <c r="D87" s="161"/>
      <c r="E87" s="161"/>
      <c r="F87" s="161"/>
      <c r="G87" s="161"/>
      <c r="H87" s="161"/>
      <c r="I87" s="161"/>
      <c r="J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row>
    <row r="88" spans="1:65" s="164" customFormat="1" x14ac:dyDescent="0.2">
      <c r="A88" s="161"/>
      <c r="B88" s="161"/>
      <c r="C88" s="161"/>
      <c r="D88" s="161"/>
      <c r="E88" s="161"/>
      <c r="F88" s="161"/>
      <c r="G88" s="161"/>
      <c r="H88" s="161"/>
      <c r="I88" s="161"/>
      <c r="J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row>
    <row r="89" spans="1:65" s="164" customFormat="1" x14ac:dyDescent="0.2">
      <c r="A89" s="161"/>
      <c r="B89" s="161"/>
      <c r="C89" s="161"/>
      <c r="D89" s="161"/>
      <c r="E89" s="161"/>
      <c r="F89" s="161"/>
      <c r="G89" s="161"/>
      <c r="H89" s="161"/>
      <c r="I89" s="161"/>
      <c r="J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161"/>
      <c r="AV89" s="161"/>
      <c r="AW89" s="161"/>
      <c r="AX89" s="161"/>
      <c r="AY89" s="161"/>
      <c r="AZ89" s="161"/>
      <c r="BA89" s="161"/>
      <c r="BB89" s="161"/>
      <c r="BC89" s="161"/>
      <c r="BD89" s="161"/>
      <c r="BE89" s="161"/>
      <c r="BF89" s="161"/>
      <c r="BG89" s="161"/>
      <c r="BH89" s="161"/>
      <c r="BI89" s="161"/>
      <c r="BJ89" s="161"/>
      <c r="BK89" s="161"/>
      <c r="BL89" s="161"/>
      <c r="BM89" s="161"/>
    </row>
    <row r="90" spans="1:65" s="164" customFormat="1" x14ac:dyDescent="0.2">
      <c r="A90" s="161"/>
      <c r="B90" s="161"/>
      <c r="C90" s="161"/>
      <c r="D90" s="161"/>
      <c r="E90" s="161"/>
      <c r="F90" s="161"/>
      <c r="G90" s="161"/>
      <c r="H90" s="161"/>
      <c r="I90" s="161"/>
      <c r="J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row>
    <row r="91" spans="1:65" s="164" customFormat="1" x14ac:dyDescent="0.2">
      <c r="A91" s="161"/>
      <c r="B91" s="161"/>
      <c r="C91" s="161"/>
      <c r="D91" s="161"/>
      <c r="E91" s="161"/>
      <c r="F91" s="161"/>
      <c r="G91" s="161"/>
      <c r="H91" s="161"/>
      <c r="I91" s="161"/>
      <c r="J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1"/>
      <c r="AO91" s="161"/>
      <c r="AP91" s="161"/>
      <c r="AQ91" s="161"/>
      <c r="AR91" s="161"/>
      <c r="AS91" s="161"/>
      <c r="AT91" s="161"/>
      <c r="AU91" s="161"/>
      <c r="AV91" s="161"/>
      <c r="AW91" s="161"/>
      <c r="AX91" s="161"/>
      <c r="AY91" s="161"/>
      <c r="AZ91" s="161"/>
      <c r="BA91" s="161"/>
      <c r="BB91" s="161"/>
      <c r="BC91" s="161"/>
      <c r="BD91" s="161"/>
      <c r="BE91" s="161"/>
      <c r="BF91" s="161"/>
      <c r="BG91" s="161"/>
      <c r="BH91" s="161"/>
      <c r="BI91" s="161"/>
      <c r="BJ91" s="161"/>
      <c r="BK91" s="161"/>
      <c r="BL91" s="161"/>
      <c r="BM91" s="161"/>
    </row>
    <row r="92" spans="1:65" s="164" customFormat="1" x14ac:dyDescent="0.2">
      <c r="A92" s="161"/>
      <c r="B92" s="161"/>
      <c r="C92" s="161"/>
      <c r="D92" s="161"/>
      <c r="E92" s="161"/>
      <c r="F92" s="161"/>
      <c r="G92" s="161"/>
      <c r="H92" s="161"/>
      <c r="I92" s="161"/>
      <c r="J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c r="BD92" s="161"/>
      <c r="BE92" s="161"/>
      <c r="BF92" s="161"/>
      <c r="BG92" s="161"/>
      <c r="BH92" s="161"/>
      <c r="BI92" s="161"/>
      <c r="BJ92" s="161"/>
      <c r="BK92" s="161"/>
      <c r="BL92" s="161"/>
      <c r="BM92" s="161"/>
    </row>
    <row r="93" spans="1:65" s="164" customFormat="1" x14ac:dyDescent="0.2">
      <c r="A93" s="161"/>
      <c r="B93" s="161"/>
      <c r="C93" s="161"/>
      <c r="D93" s="161"/>
      <c r="E93" s="161"/>
      <c r="F93" s="161"/>
      <c r="G93" s="161"/>
      <c r="H93" s="161"/>
      <c r="I93" s="161"/>
      <c r="J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row>
    <row r="94" spans="1:65" s="164" customFormat="1" x14ac:dyDescent="0.2">
      <c r="A94" s="161"/>
      <c r="B94" s="161"/>
      <c r="C94" s="161"/>
      <c r="D94" s="161"/>
      <c r="E94" s="161"/>
      <c r="F94" s="161"/>
      <c r="G94" s="161"/>
      <c r="H94" s="161"/>
      <c r="I94" s="161"/>
      <c r="J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row>
    <row r="95" spans="1:65" s="164" customFormat="1" x14ac:dyDescent="0.2">
      <c r="A95" s="161"/>
      <c r="B95" s="161"/>
      <c r="C95" s="161"/>
      <c r="D95" s="161"/>
      <c r="E95" s="161"/>
      <c r="F95" s="161"/>
      <c r="G95" s="161"/>
      <c r="H95" s="161"/>
      <c r="I95" s="161"/>
      <c r="J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row>
    <row r="96" spans="1:65" s="164" customFormat="1" x14ac:dyDescent="0.2">
      <c r="A96" s="161"/>
      <c r="B96" s="161"/>
      <c r="C96" s="161"/>
      <c r="D96" s="161"/>
      <c r="E96" s="161"/>
      <c r="F96" s="161"/>
      <c r="G96" s="161"/>
      <c r="H96" s="161"/>
      <c r="I96" s="161"/>
      <c r="J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row>
    <row r="97" spans="1:65" s="164" customFormat="1" x14ac:dyDescent="0.2">
      <c r="A97" s="161"/>
      <c r="B97" s="161"/>
      <c r="C97" s="161"/>
      <c r="D97" s="161"/>
      <c r="E97" s="161"/>
      <c r="F97" s="161"/>
      <c r="G97" s="161"/>
      <c r="H97" s="161"/>
      <c r="I97" s="161"/>
      <c r="J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row>
    <row r="98" spans="1:65" s="164" customFormat="1" x14ac:dyDescent="0.2">
      <c r="A98" s="161"/>
      <c r="B98" s="161"/>
      <c r="C98" s="161"/>
      <c r="D98" s="161"/>
      <c r="E98" s="161"/>
      <c r="F98" s="161"/>
      <c r="G98" s="161"/>
      <c r="H98" s="161"/>
      <c r="I98" s="161"/>
      <c r="J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row>
    <row r="99" spans="1:65" s="164" customFormat="1" x14ac:dyDescent="0.2">
      <c r="A99" s="161"/>
      <c r="B99" s="161"/>
      <c r="C99" s="161"/>
      <c r="D99" s="161"/>
      <c r="E99" s="161"/>
      <c r="F99" s="161"/>
      <c r="G99" s="161"/>
      <c r="H99" s="161"/>
      <c r="I99" s="161"/>
      <c r="J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row>
    <row r="100" spans="1:65" s="164" customFormat="1" x14ac:dyDescent="0.2">
      <c r="A100" s="161"/>
      <c r="B100" s="161"/>
      <c r="C100" s="161"/>
      <c r="D100" s="161"/>
      <c r="E100" s="161"/>
      <c r="F100" s="161"/>
      <c r="G100" s="161"/>
      <c r="H100" s="161"/>
      <c r="I100" s="161"/>
      <c r="J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row>
    <row r="101" spans="1:65" s="164" customFormat="1" x14ac:dyDescent="0.2">
      <c r="A101" s="161"/>
      <c r="B101" s="161"/>
      <c r="C101" s="161"/>
      <c r="D101" s="161"/>
      <c r="E101" s="161"/>
      <c r="F101" s="161"/>
      <c r="G101" s="161"/>
      <c r="H101" s="161"/>
      <c r="I101" s="161"/>
      <c r="J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row>
    <row r="102" spans="1:65" s="164" customFormat="1" x14ac:dyDescent="0.2">
      <c r="A102" s="161"/>
      <c r="B102" s="161"/>
      <c r="C102" s="161"/>
      <c r="D102" s="161"/>
      <c r="E102" s="161"/>
      <c r="F102" s="161"/>
      <c r="G102" s="161"/>
      <c r="H102" s="161"/>
      <c r="I102" s="161"/>
      <c r="J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row>
    <row r="103" spans="1:65" s="164" customFormat="1" x14ac:dyDescent="0.2">
      <c r="A103" s="161"/>
      <c r="B103" s="161"/>
      <c r="C103" s="161"/>
      <c r="D103" s="161"/>
      <c r="E103" s="161"/>
      <c r="F103" s="161"/>
      <c r="G103" s="161"/>
      <c r="H103" s="161"/>
      <c r="I103" s="161"/>
      <c r="J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row>
    <row r="104" spans="1:65" s="164" customFormat="1" x14ac:dyDescent="0.2">
      <c r="A104" s="161"/>
      <c r="B104" s="161"/>
      <c r="C104" s="161"/>
      <c r="D104" s="161"/>
      <c r="E104" s="161"/>
      <c r="F104" s="161"/>
      <c r="G104" s="161"/>
      <c r="H104" s="161"/>
      <c r="I104" s="161"/>
      <c r="J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c r="AM104" s="161"/>
      <c r="AN104" s="161"/>
      <c r="AO104" s="161"/>
      <c r="AP104" s="161"/>
      <c r="AQ104" s="161"/>
      <c r="AR104" s="161"/>
      <c r="AS104" s="161"/>
      <c r="AT104" s="161"/>
      <c r="AU104" s="161"/>
      <c r="AV104" s="161"/>
      <c r="AW104" s="161"/>
      <c r="AX104" s="161"/>
      <c r="AY104" s="161"/>
      <c r="AZ104" s="161"/>
      <c r="BA104" s="161"/>
      <c r="BB104" s="161"/>
      <c r="BC104" s="161"/>
      <c r="BD104" s="161"/>
      <c r="BE104" s="161"/>
      <c r="BF104" s="161"/>
      <c r="BG104" s="161"/>
      <c r="BH104" s="161"/>
      <c r="BI104" s="161"/>
      <c r="BJ104" s="161"/>
      <c r="BK104" s="161"/>
      <c r="BL104" s="161"/>
      <c r="BM104" s="161"/>
    </row>
    <row r="105" spans="1:65" s="164" customFormat="1" x14ac:dyDescent="0.2">
      <c r="A105" s="161"/>
      <c r="B105" s="161"/>
      <c r="C105" s="161"/>
      <c r="D105" s="161"/>
      <c r="E105" s="161"/>
      <c r="F105" s="161"/>
      <c r="G105" s="161"/>
      <c r="H105" s="161"/>
      <c r="I105" s="161"/>
      <c r="J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161"/>
      <c r="BK105" s="161"/>
      <c r="BL105" s="161"/>
      <c r="BM105" s="161"/>
    </row>
    <row r="106" spans="1:65" s="164" customFormat="1" x14ac:dyDescent="0.2">
      <c r="A106" s="161"/>
      <c r="B106" s="161"/>
      <c r="C106" s="161"/>
      <c r="D106" s="161"/>
      <c r="E106" s="161"/>
      <c r="F106" s="161"/>
      <c r="G106" s="161"/>
      <c r="H106" s="161"/>
      <c r="I106" s="161"/>
      <c r="J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1"/>
      <c r="BM106" s="161"/>
    </row>
    <row r="107" spans="1:65" s="164" customFormat="1" x14ac:dyDescent="0.2">
      <c r="A107" s="161"/>
      <c r="B107" s="161"/>
      <c r="C107" s="161"/>
      <c r="D107" s="161"/>
      <c r="E107" s="161"/>
      <c r="F107" s="161"/>
      <c r="G107" s="161"/>
      <c r="H107" s="161"/>
      <c r="I107" s="161"/>
      <c r="J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1"/>
      <c r="BM107" s="161"/>
    </row>
    <row r="108" spans="1:65" s="164" customFormat="1" x14ac:dyDescent="0.2">
      <c r="A108" s="161"/>
      <c r="B108" s="161"/>
      <c r="C108" s="161"/>
      <c r="D108" s="161"/>
      <c r="E108" s="161"/>
      <c r="F108" s="161"/>
      <c r="G108" s="161"/>
      <c r="H108" s="161"/>
      <c r="I108" s="161"/>
      <c r="J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c r="AM108" s="161"/>
      <c r="AN108" s="161"/>
      <c r="AO108" s="161"/>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161"/>
      <c r="BK108" s="161"/>
      <c r="BL108" s="161"/>
      <c r="BM108" s="161"/>
    </row>
    <row r="109" spans="1:65" s="164" customFormat="1" x14ac:dyDescent="0.2">
      <c r="A109" s="161"/>
      <c r="B109" s="161"/>
      <c r="C109" s="161"/>
      <c r="D109" s="161"/>
      <c r="E109" s="161"/>
      <c r="F109" s="161"/>
      <c r="G109" s="161"/>
      <c r="H109" s="161"/>
      <c r="I109" s="161"/>
      <c r="J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row>
    <row r="110" spans="1:65" s="164" customFormat="1" x14ac:dyDescent="0.2">
      <c r="A110" s="161"/>
      <c r="B110" s="161"/>
      <c r="C110" s="161"/>
      <c r="D110" s="161"/>
      <c r="E110" s="161"/>
      <c r="F110" s="161"/>
      <c r="G110" s="161"/>
      <c r="H110" s="161"/>
      <c r="I110" s="161"/>
      <c r="J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row>
    <row r="111" spans="1:65" s="164" customFormat="1" x14ac:dyDescent="0.2">
      <c r="A111" s="161"/>
      <c r="B111" s="161"/>
      <c r="C111" s="161"/>
      <c r="D111" s="161"/>
      <c r="E111" s="161"/>
      <c r="F111" s="161"/>
      <c r="G111" s="161"/>
      <c r="H111" s="161"/>
      <c r="I111" s="161"/>
      <c r="J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161"/>
      <c r="BK111" s="161"/>
      <c r="BL111" s="161"/>
      <c r="BM111" s="161"/>
    </row>
    <row r="112" spans="1:65" s="164" customFormat="1" x14ac:dyDescent="0.2">
      <c r="A112" s="161"/>
      <c r="B112" s="161"/>
      <c r="C112" s="161"/>
      <c r="D112" s="161"/>
      <c r="E112" s="161"/>
      <c r="F112" s="161"/>
      <c r="G112" s="161"/>
      <c r="H112" s="161"/>
      <c r="I112" s="161"/>
      <c r="J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row>
    <row r="113" spans="1:65" s="164" customFormat="1" x14ac:dyDescent="0.2">
      <c r="A113" s="161"/>
      <c r="B113" s="161"/>
      <c r="C113" s="161"/>
      <c r="D113" s="161"/>
      <c r="E113" s="161"/>
      <c r="F113" s="161"/>
      <c r="G113" s="161"/>
      <c r="H113" s="161"/>
      <c r="I113" s="161"/>
      <c r="J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161"/>
      <c r="BK113" s="161"/>
      <c r="BL113" s="161"/>
      <c r="BM113" s="161"/>
    </row>
    <row r="114" spans="1:65" s="164" customFormat="1" x14ac:dyDescent="0.2">
      <c r="A114" s="161"/>
      <c r="B114" s="161"/>
      <c r="C114" s="161"/>
      <c r="D114" s="161"/>
      <c r="E114" s="161"/>
      <c r="F114" s="161"/>
      <c r="G114" s="161"/>
      <c r="H114" s="161"/>
      <c r="I114" s="161"/>
      <c r="J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row>
    <row r="115" spans="1:65" s="164" customFormat="1" x14ac:dyDescent="0.2">
      <c r="A115" s="161"/>
      <c r="B115" s="161"/>
      <c r="C115" s="161"/>
      <c r="D115" s="161"/>
      <c r="E115" s="161"/>
      <c r="F115" s="161"/>
      <c r="G115" s="161"/>
      <c r="H115" s="161"/>
      <c r="I115" s="161"/>
      <c r="J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c r="AM115" s="161"/>
      <c r="AN115" s="161"/>
      <c r="AO115" s="161"/>
      <c r="AP115" s="161"/>
      <c r="AQ115" s="161"/>
      <c r="AR115" s="161"/>
      <c r="AS115" s="161"/>
      <c r="AT115" s="161"/>
      <c r="AU115" s="161"/>
      <c r="AV115" s="161"/>
      <c r="AW115" s="161"/>
      <c r="AX115" s="161"/>
      <c r="AY115" s="161"/>
      <c r="AZ115" s="161"/>
      <c r="BA115" s="161"/>
      <c r="BB115" s="161"/>
      <c r="BC115" s="161"/>
      <c r="BD115" s="161"/>
      <c r="BE115" s="161"/>
      <c r="BF115" s="161"/>
      <c r="BG115" s="161"/>
      <c r="BH115" s="161"/>
      <c r="BI115" s="161"/>
      <c r="BJ115" s="161"/>
      <c r="BK115" s="161"/>
      <c r="BL115" s="161"/>
      <c r="BM115" s="161"/>
    </row>
    <row r="116" spans="1:65" s="164" customFormat="1" x14ac:dyDescent="0.2">
      <c r="A116" s="161"/>
      <c r="B116" s="161"/>
      <c r="C116" s="161"/>
      <c r="D116" s="161"/>
      <c r="E116" s="161"/>
      <c r="F116" s="161"/>
      <c r="G116" s="161"/>
      <c r="H116" s="161"/>
      <c r="I116" s="161"/>
      <c r="J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1"/>
      <c r="AR116" s="161"/>
      <c r="AS116" s="161"/>
      <c r="AT116" s="161"/>
      <c r="AU116" s="161"/>
      <c r="AV116" s="161"/>
      <c r="AW116" s="161"/>
      <c r="AX116" s="161"/>
      <c r="AY116" s="161"/>
      <c r="AZ116" s="161"/>
      <c r="BA116" s="161"/>
      <c r="BB116" s="161"/>
      <c r="BC116" s="161"/>
      <c r="BD116" s="161"/>
      <c r="BE116" s="161"/>
      <c r="BF116" s="161"/>
      <c r="BG116" s="161"/>
      <c r="BH116" s="161"/>
      <c r="BI116" s="161"/>
      <c r="BJ116" s="161"/>
      <c r="BK116" s="161"/>
      <c r="BL116" s="161"/>
      <c r="BM116" s="161"/>
    </row>
    <row r="117" spans="1:65" s="164" customFormat="1" x14ac:dyDescent="0.2">
      <c r="A117" s="161"/>
      <c r="B117" s="161"/>
      <c r="C117" s="161"/>
      <c r="D117" s="161"/>
      <c r="E117" s="161"/>
      <c r="F117" s="161"/>
      <c r="G117" s="161"/>
      <c r="H117" s="161"/>
      <c r="I117" s="161"/>
      <c r="J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row>
    <row r="118" spans="1:65" s="164" customFormat="1" x14ac:dyDescent="0.2">
      <c r="A118" s="161"/>
      <c r="B118" s="161"/>
      <c r="C118" s="161"/>
      <c r="D118" s="161"/>
      <c r="E118" s="161"/>
      <c r="F118" s="161"/>
      <c r="G118" s="161"/>
      <c r="H118" s="161"/>
      <c r="I118" s="161"/>
      <c r="J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1"/>
      <c r="AR118" s="161"/>
      <c r="AS118" s="161"/>
      <c r="AT118" s="161"/>
      <c r="AU118" s="161"/>
      <c r="AV118" s="161"/>
      <c r="AW118" s="161"/>
      <c r="AX118" s="161"/>
      <c r="AY118" s="161"/>
      <c r="AZ118" s="161"/>
      <c r="BA118" s="161"/>
      <c r="BB118" s="161"/>
      <c r="BC118" s="161"/>
      <c r="BD118" s="161"/>
      <c r="BE118" s="161"/>
      <c r="BF118" s="161"/>
      <c r="BG118" s="161"/>
      <c r="BH118" s="161"/>
      <c r="BI118" s="161"/>
      <c r="BJ118" s="161"/>
      <c r="BK118" s="161"/>
      <c r="BL118" s="161"/>
      <c r="BM118" s="161"/>
    </row>
    <row r="119" spans="1:65" s="164" customFormat="1" x14ac:dyDescent="0.2">
      <c r="A119" s="161"/>
      <c r="B119" s="161"/>
      <c r="C119" s="161"/>
      <c r="D119" s="161"/>
      <c r="E119" s="161"/>
      <c r="F119" s="161"/>
      <c r="G119" s="161"/>
      <c r="H119" s="161"/>
      <c r="I119" s="161"/>
      <c r="J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row>
    <row r="120" spans="1:65" s="164" customFormat="1" x14ac:dyDescent="0.2">
      <c r="A120" s="161"/>
      <c r="B120" s="161"/>
      <c r="C120" s="161"/>
      <c r="D120" s="161"/>
      <c r="E120" s="161"/>
      <c r="F120" s="161"/>
      <c r="G120" s="161"/>
      <c r="H120" s="161"/>
      <c r="I120" s="161"/>
      <c r="J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row>
    <row r="121" spans="1:65" s="164" customFormat="1" x14ac:dyDescent="0.2">
      <c r="A121" s="161"/>
      <c r="B121" s="161"/>
      <c r="C121" s="161"/>
      <c r="D121" s="161"/>
      <c r="E121" s="161"/>
      <c r="F121" s="161"/>
      <c r="G121" s="161"/>
      <c r="H121" s="161"/>
      <c r="I121" s="161"/>
      <c r="J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161"/>
      <c r="BA121" s="161"/>
      <c r="BB121" s="161"/>
      <c r="BC121" s="161"/>
      <c r="BD121" s="161"/>
      <c r="BE121" s="161"/>
      <c r="BF121" s="161"/>
      <c r="BG121" s="161"/>
      <c r="BH121" s="161"/>
      <c r="BI121" s="161"/>
      <c r="BJ121" s="161"/>
      <c r="BK121" s="161"/>
      <c r="BL121" s="161"/>
      <c r="BM121" s="161"/>
    </row>
    <row r="122" spans="1:65" s="164" customFormat="1" x14ac:dyDescent="0.2">
      <c r="A122" s="161"/>
      <c r="B122" s="161"/>
      <c r="C122" s="161"/>
      <c r="D122" s="161"/>
      <c r="E122" s="161"/>
      <c r="F122" s="161"/>
      <c r="G122" s="161"/>
      <c r="H122" s="161"/>
      <c r="I122" s="161"/>
      <c r="J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161"/>
      <c r="BA122" s="161"/>
      <c r="BB122" s="161"/>
      <c r="BC122" s="161"/>
      <c r="BD122" s="161"/>
      <c r="BE122" s="161"/>
      <c r="BF122" s="161"/>
      <c r="BG122" s="161"/>
      <c r="BH122" s="161"/>
      <c r="BI122" s="161"/>
      <c r="BJ122" s="161"/>
      <c r="BK122" s="161"/>
      <c r="BL122" s="161"/>
      <c r="BM122" s="161"/>
    </row>
    <row r="123" spans="1:65" s="164" customFormat="1" x14ac:dyDescent="0.2">
      <c r="A123" s="161"/>
      <c r="B123" s="161"/>
      <c r="C123" s="161"/>
      <c r="D123" s="161"/>
      <c r="E123" s="161"/>
      <c r="F123" s="161"/>
      <c r="G123" s="161"/>
      <c r="H123" s="161"/>
      <c r="I123" s="161"/>
      <c r="J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row>
    <row r="124" spans="1:65" s="164" customFormat="1" x14ac:dyDescent="0.2">
      <c r="A124" s="161"/>
      <c r="B124" s="161"/>
      <c r="C124" s="161"/>
      <c r="D124" s="161"/>
      <c r="E124" s="161"/>
      <c r="F124" s="161"/>
      <c r="G124" s="161"/>
      <c r="H124" s="161"/>
      <c r="I124" s="161"/>
      <c r="J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161"/>
      <c r="BJ124" s="161"/>
      <c r="BK124" s="161"/>
      <c r="BL124" s="161"/>
      <c r="BM124" s="161"/>
    </row>
    <row r="125" spans="1:65" s="164" customFormat="1" x14ac:dyDescent="0.2">
      <c r="A125" s="161"/>
      <c r="B125" s="161"/>
      <c r="C125" s="161"/>
      <c r="D125" s="161"/>
      <c r="E125" s="161"/>
      <c r="F125" s="161"/>
      <c r="G125" s="161"/>
      <c r="H125" s="161"/>
      <c r="I125" s="161"/>
      <c r="J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161"/>
      <c r="BK125" s="161"/>
      <c r="BL125" s="161"/>
      <c r="BM125" s="161"/>
    </row>
    <row r="126" spans="1:65" s="164" customFormat="1" x14ac:dyDescent="0.2">
      <c r="A126" s="161"/>
      <c r="B126" s="161"/>
      <c r="C126" s="161"/>
      <c r="D126" s="161"/>
      <c r="E126" s="161"/>
      <c r="F126" s="161"/>
      <c r="G126" s="161"/>
      <c r="H126" s="161"/>
      <c r="I126" s="161"/>
      <c r="J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row>
    <row r="127" spans="1:65" s="164" customFormat="1" x14ac:dyDescent="0.2">
      <c r="A127" s="161"/>
      <c r="B127" s="161"/>
      <c r="C127" s="161"/>
      <c r="D127" s="161"/>
      <c r="E127" s="161"/>
      <c r="F127" s="161"/>
      <c r="G127" s="161"/>
      <c r="H127" s="161"/>
      <c r="I127" s="161"/>
      <c r="J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row>
    <row r="128" spans="1:65" s="164" customFormat="1" x14ac:dyDescent="0.2">
      <c r="A128" s="161"/>
      <c r="B128" s="161"/>
      <c r="C128" s="161"/>
      <c r="D128" s="161"/>
      <c r="E128" s="161"/>
      <c r="F128" s="161"/>
      <c r="G128" s="161"/>
      <c r="H128" s="161"/>
      <c r="I128" s="161"/>
      <c r="J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row>
    <row r="129" spans="1:65" s="164" customFormat="1" x14ac:dyDescent="0.2">
      <c r="A129" s="161"/>
      <c r="B129" s="161"/>
      <c r="C129" s="161"/>
      <c r="D129" s="161"/>
      <c r="E129" s="161"/>
      <c r="F129" s="161"/>
      <c r="G129" s="161"/>
      <c r="H129" s="161"/>
      <c r="I129" s="161"/>
      <c r="J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row>
    <row r="130" spans="1:65" s="164" customFormat="1" x14ac:dyDescent="0.2">
      <c r="A130" s="161"/>
      <c r="B130" s="161"/>
      <c r="C130" s="161"/>
      <c r="D130" s="161"/>
      <c r="E130" s="161"/>
      <c r="F130" s="161"/>
      <c r="G130" s="161"/>
      <c r="H130" s="161"/>
      <c r="I130" s="161"/>
      <c r="J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row>
    <row r="131" spans="1:65" s="164" customFormat="1" x14ac:dyDescent="0.2">
      <c r="A131" s="161"/>
      <c r="B131" s="161"/>
      <c r="C131" s="161"/>
      <c r="D131" s="161"/>
      <c r="E131" s="161"/>
      <c r="F131" s="161"/>
      <c r="G131" s="161"/>
      <c r="H131" s="161"/>
      <c r="I131" s="161"/>
      <c r="J131" s="161"/>
      <c r="L131" s="161"/>
      <c r="M131" s="161"/>
      <c r="N131" s="161"/>
      <c r="O131" s="161"/>
      <c r="P131" s="161"/>
      <c r="Q131" s="161"/>
      <c r="R131" s="161"/>
      <c r="S131" s="161"/>
      <c r="T131" s="161"/>
      <c r="U131" s="161"/>
      <c r="V131" s="161"/>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161"/>
      <c r="BK131" s="161"/>
      <c r="BL131" s="161"/>
      <c r="BM131" s="161"/>
    </row>
    <row r="132" spans="1:65" s="164" customFormat="1" x14ac:dyDescent="0.2">
      <c r="A132" s="161"/>
      <c r="B132" s="161"/>
      <c r="C132" s="161"/>
      <c r="D132" s="161"/>
      <c r="E132" s="161"/>
      <c r="F132" s="161"/>
      <c r="G132" s="161"/>
      <c r="H132" s="161"/>
      <c r="I132" s="161"/>
      <c r="J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row>
    <row r="133" spans="1:65" s="164" customFormat="1" x14ac:dyDescent="0.2">
      <c r="A133" s="161"/>
      <c r="B133" s="161"/>
      <c r="C133" s="161"/>
      <c r="D133" s="161"/>
      <c r="E133" s="161"/>
      <c r="F133" s="161"/>
      <c r="G133" s="161"/>
      <c r="H133" s="161"/>
      <c r="I133" s="161"/>
      <c r="J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1"/>
      <c r="AY133" s="161"/>
      <c r="AZ133" s="161"/>
      <c r="BA133" s="161"/>
      <c r="BB133" s="161"/>
      <c r="BC133" s="161"/>
      <c r="BD133" s="161"/>
      <c r="BE133" s="161"/>
      <c r="BF133" s="161"/>
      <c r="BG133" s="161"/>
      <c r="BH133" s="161"/>
      <c r="BI133" s="161"/>
      <c r="BJ133" s="161"/>
      <c r="BK133" s="161"/>
      <c r="BL133" s="161"/>
      <c r="BM133" s="161"/>
    </row>
    <row r="134" spans="1:65" s="164" customFormat="1" x14ac:dyDescent="0.2">
      <c r="A134" s="161"/>
      <c r="B134" s="161"/>
      <c r="C134" s="161"/>
      <c r="D134" s="161"/>
      <c r="E134" s="161"/>
      <c r="F134" s="161"/>
      <c r="G134" s="161"/>
      <c r="H134" s="161"/>
      <c r="I134" s="161"/>
      <c r="J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1"/>
      <c r="AR134" s="161"/>
      <c r="AS134" s="161"/>
      <c r="AT134" s="161"/>
      <c r="AU134" s="161"/>
      <c r="AV134" s="161"/>
      <c r="AW134" s="161"/>
      <c r="AX134" s="161"/>
      <c r="AY134" s="161"/>
      <c r="AZ134" s="161"/>
      <c r="BA134" s="161"/>
      <c r="BB134" s="161"/>
      <c r="BC134" s="161"/>
      <c r="BD134" s="161"/>
      <c r="BE134" s="161"/>
      <c r="BF134" s="161"/>
      <c r="BG134" s="161"/>
      <c r="BH134" s="161"/>
      <c r="BI134" s="161"/>
      <c r="BJ134" s="161"/>
      <c r="BK134" s="161"/>
      <c r="BL134" s="161"/>
      <c r="BM134" s="161"/>
    </row>
    <row r="135" spans="1:65" s="164" customFormat="1" x14ac:dyDescent="0.2">
      <c r="A135" s="161"/>
      <c r="B135" s="161"/>
      <c r="C135" s="161"/>
      <c r="D135" s="161"/>
      <c r="E135" s="161"/>
      <c r="F135" s="161"/>
      <c r="G135" s="161"/>
      <c r="H135" s="161"/>
      <c r="I135" s="161"/>
      <c r="J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c r="BH135" s="161"/>
      <c r="BI135" s="161"/>
      <c r="BJ135" s="161"/>
      <c r="BK135" s="161"/>
      <c r="BL135" s="161"/>
      <c r="BM135" s="161"/>
    </row>
    <row r="136" spans="1:65" s="164" customFormat="1" x14ac:dyDescent="0.2">
      <c r="A136" s="161"/>
      <c r="B136" s="161"/>
      <c r="C136" s="161"/>
      <c r="D136" s="161"/>
      <c r="E136" s="161"/>
      <c r="F136" s="161"/>
      <c r="G136" s="161"/>
      <c r="H136" s="161"/>
      <c r="I136" s="161"/>
      <c r="J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1"/>
      <c r="AV136" s="161"/>
      <c r="AW136" s="161"/>
      <c r="AX136" s="161"/>
      <c r="AY136" s="161"/>
      <c r="AZ136" s="161"/>
      <c r="BA136" s="161"/>
      <c r="BB136" s="161"/>
      <c r="BC136" s="161"/>
      <c r="BD136" s="161"/>
      <c r="BE136" s="161"/>
      <c r="BF136" s="161"/>
      <c r="BG136" s="161"/>
      <c r="BH136" s="161"/>
      <c r="BI136" s="161"/>
      <c r="BJ136" s="161"/>
      <c r="BK136" s="161"/>
      <c r="BL136" s="161"/>
      <c r="BM136" s="161"/>
    </row>
    <row r="137" spans="1:65" s="164" customFormat="1" x14ac:dyDescent="0.2">
      <c r="A137" s="161"/>
      <c r="B137" s="161"/>
      <c r="C137" s="161"/>
      <c r="D137" s="161"/>
      <c r="E137" s="161"/>
      <c r="F137" s="161"/>
      <c r="G137" s="161"/>
      <c r="H137" s="161"/>
      <c r="I137" s="161"/>
      <c r="J137" s="161"/>
      <c r="L137" s="161"/>
      <c r="M137" s="161"/>
      <c r="N137" s="161"/>
      <c r="O137" s="161"/>
      <c r="P137" s="161"/>
      <c r="Q137" s="161"/>
      <c r="R137" s="161"/>
      <c r="S137" s="161"/>
      <c r="T137" s="161"/>
      <c r="U137" s="161"/>
      <c r="V137" s="161"/>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161"/>
      <c r="BK137" s="161"/>
      <c r="BL137" s="161"/>
      <c r="BM137" s="161"/>
    </row>
    <row r="138" spans="1:65" s="164" customFormat="1" x14ac:dyDescent="0.2">
      <c r="A138" s="161"/>
      <c r="B138" s="161"/>
      <c r="C138" s="161"/>
      <c r="D138" s="161"/>
      <c r="E138" s="161"/>
      <c r="F138" s="161"/>
      <c r="G138" s="161"/>
      <c r="H138" s="161"/>
      <c r="I138" s="161"/>
      <c r="J138" s="161"/>
      <c r="L138" s="161"/>
      <c r="M138" s="161"/>
      <c r="N138" s="161"/>
      <c r="O138" s="161"/>
      <c r="P138" s="161"/>
      <c r="Q138" s="161"/>
      <c r="R138" s="161"/>
      <c r="S138" s="161"/>
      <c r="T138" s="161"/>
      <c r="U138" s="161"/>
      <c r="V138" s="161"/>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161"/>
      <c r="BK138" s="161"/>
      <c r="BL138" s="161"/>
      <c r="BM138" s="161"/>
    </row>
    <row r="139" spans="1:65" s="164" customFormat="1" x14ac:dyDescent="0.2">
      <c r="A139" s="161"/>
      <c r="B139" s="161"/>
      <c r="C139" s="161"/>
      <c r="D139" s="161"/>
      <c r="E139" s="161"/>
      <c r="F139" s="161"/>
      <c r="G139" s="161"/>
      <c r="H139" s="161"/>
      <c r="I139" s="161"/>
      <c r="J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161"/>
      <c r="BK139" s="161"/>
      <c r="BL139" s="161"/>
      <c r="BM139" s="161"/>
    </row>
    <row r="140" spans="1:65" s="164" customFormat="1" x14ac:dyDescent="0.2">
      <c r="A140" s="161"/>
      <c r="B140" s="161"/>
      <c r="C140" s="161"/>
      <c r="D140" s="161"/>
      <c r="E140" s="161"/>
      <c r="F140" s="161"/>
      <c r="G140" s="161"/>
      <c r="H140" s="161"/>
      <c r="I140" s="161"/>
      <c r="J140" s="161"/>
      <c r="L140" s="161"/>
      <c r="M140" s="161"/>
      <c r="N140" s="161"/>
      <c r="O140" s="161"/>
      <c r="P140" s="161"/>
      <c r="Q140" s="161"/>
      <c r="R140" s="161"/>
      <c r="S140" s="161"/>
      <c r="T140" s="161"/>
      <c r="U140" s="161"/>
      <c r="V140" s="161"/>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161"/>
      <c r="BK140" s="161"/>
      <c r="BL140" s="161"/>
      <c r="BM140" s="161"/>
    </row>
    <row r="141" spans="1:65" s="164" customFormat="1" x14ac:dyDescent="0.2">
      <c r="A141" s="161"/>
      <c r="B141" s="161"/>
      <c r="C141" s="161"/>
      <c r="D141" s="161"/>
      <c r="E141" s="161"/>
      <c r="F141" s="161"/>
      <c r="G141" s="161"/>
      <c r="H141" s="161"/>
      <c r="I141" s="161"/>
      <c r="J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1"/>
      <c r="AR141" s="161"/>
      <c r="AS141" s="161"/>
      <c r="AT141" s="161"/>
      <c r="AU141" s="161"/>
      <c r="AV141" s="161"/>
      <c r="AW141" s="161"/>
      <c r="AX141" s="161"/>
      <c r="AY141" s="161"/>
      <c r="AZ141" s="161"/>
      <c r="BA141" s="161"/>
      <c r="BB141" s="161"/>
      <c r="BC141" s="161"/>
      <c r="BD141" s="161"/>
      <c r="BE141" s="161"/>
      <c r="BF141" s="161"/>
      <c r="BG141" s="161"/>
      <c r="BH141" s="161"/>
      <c r="BI141" s="161"/>
      <c r="BJ141" s="161"/>
      <c r="BK141" s="161"/>
      <c r="BL141" s="161"/>
      <c r="BM141" s="161"/>
    </row>
    <row r="142" spans="1:65" s="164" customFormat="1" x14ac:dyDescent="0.2">
      <c r="A142" s="161"/>
      <c r="B142" s="161"/>
      <c r="C142" s="161"/>
      <c r="D142" s="161"/>
      <c r="E142" s="161"/>
      <c r="F142" s="161"/>
      <c r="G142" s="161"/>
      <c r="H142" s="161"/>
      <c r="I142" s="161"/>
      <c r="J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1"/>
      <c r="AW142" s="161"/>
      <c r="AX142" s="161"/>
      <c r="AY142" s="161"/>
      <c r="AZ142" s="161"/>
      <c r="BA142" s="161"/>
      <c r="BB142" s="161"/>
      <c r="BC142" s="161"/>
      <c r="BD142" s="161"/>
      <c r="BE142" s="161"/>
      <c r="BF142" s="161"/>
      <c r="BG142" s="161"/>
      <c r="BH142" s="161"/>
      <c r="BI142" s="161"/>
      <c r="BJ142" s="161"/>
      <c r="BK142" s="161"/>
      <c r="BL142" s="161"/>
      <c r="BM142" s="161"/>
    </row>
    <row r="143" spans="1:65" s="164" customFormat="1" x14ac:dyDescent="0.2">
      <c r="A143" s="161"/>
      <c r="B143" s="161"/>
      <c r="C143" s="161"/>
      <c r="D143" s="161"/>
      <c r="E143" s="161"/>
      <c r="F143" s="161"/>
      <c r="G143" s="161"/>
      <c r="H143" s="161"/>
      <c r="I143" s="161"/>
      <c r="J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161"/>
      <c r="BK143" s="161"/>
      <c r="BL143" s="161"/>
      <c r="BM143" s="161"/>
    </row>
    <row r="144" spans="1:65" s="164" customFormat="1" x14ac:dyDescent="0.2">
      <c r="A144" s="161"/>
      <c r="B144" s="161"/>
      <c r="C144" s="161"/>
      <c r="D144" s="161"/>
      <c r="E144" s="161"/>
      <c r="F144" s="161"/>
      <c r="G144" s="161"/>
      <c r="H144" s="161"/>
      <c r="I144" s="161"/>
      <c r="J144" s="161"/>
      <c r="L144" s="161"/>
      <c r="M144" s="161"/>
      <c r="N144" s="161"/>
      <c r="O144" s="161"/>
      <c r="P144" s="161"/>
      <c r="Q144" s="161"/>
      <c r="R144" s="161"/>
      <c r="S144" s="161"/>
      <c r="T144" s="161"/>
      <c r="U144" s="161"/>
      <c r="V144" s="161"/>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161"/>
      <c r="BK144" s="161"/>
      <c r="BL144" s="161"/>
      <c r="BM144" s="161"/>
    </row>
    <row r="145" spans="1:65" s="164" customFormat="1" x14ac:dyDescent="0.2">
      <c r="A145" s="161"/>
      <c r="B145" s="161"/>
      <c r="C145" s="161"/>
      <c r="D145" s="161"/>
      <c r="E145" s="161"/>
      <c r="F145" s="161"/>
      <c r="G145" s="161"/>
      <c r="H145" s="161"/>
      <c r="I145" s="161"/>
      <c r="J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161"/>
      <c r="BK145" s="161"/>
      <c r="BL145" s="161"/>
      <c r="BM145" s="161"/>
    </row>
    <row r="146" spans="1:65" s="164" customFormat="1" x14ac:dyDescent="0.2">
      <c r="A146" s="161"/>
      <c r="B146" s="161"/>
      <c r="C146" s="161"/>
      <c r="D146" s="161"/>
      <c r="E146" s="161"/>
      <c r="F146" s="161"/>
      <c r="G146" s="161"/>
      <c r="H146" s="161"/>
      <c r="I146" s="161"/>
      <c r="J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161"/>
      <c r="BK146" s="161"/>
      <c r="BL146" s="161"/>
      <c r="BM146" s="161"/>
    </row>
    <row r="147" spans="1:65" s="164" customFormat="1" x14ac:dyDescent="0.2">
      <c r="A147" s="161"/>
      <c r="B147" s="161"/>
      <c r="C147" s="161"/>
      <c r="D147" s="161"/>
      <c r="E147" s="161"/>
      <c r="F147" s="161"/>
      <c r="G147" s="161"/>
      <c r="H147" s="161"/>
      <c r="I147" s="161"/>
      <c r="J147" s="161"/>
      <c r="L147" s="161"/>
      <c r="M147" s="161"/>
      <c r="N147" s="161"/>
      <c r="O147" s="161"/>
      <c r="P147" s="161"/>
      <c r="Q147" s="161"/>
      <c r="R147" s="161"/>
      <c r="S147" s="161"/>
      <c r="T147" s="161"/>
      <c r="U147" s="161"/>
      <c r="V147" s="161"/>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1"/>
      <c r="AR147" s="161"/>
      <c r="AS147" s="161"/>
      <c r="AT147" s="161"/>
      <c r="AU147" s="161"/>
      <c r="AV147" s="161"/>
      <c r="AW147" s="161"/>
      <c r="AX147" s="161"/>
      <c r="AY147" s="161"/>
      <c r="AZ147" s="161"/>
      <c r="BA147" s="161"/>
      <c r="BB147" s="161"/>
      <c r="BC147" s="161"/>
      <c r="BD147" s="161"/>
      <c r="BE147" s="161"/>
      <c r="BF147" s="161"/>
      <c r="BG147" s="161"/>
      <c r="BH147" s="161"/>
      <c r="BI147" s="161"/>
      <c r="BJ147" s="161"/>
      <c r="BK147" s="161"/>
      <c r="BL147" s="161"/>
      <c r="BM147" s="161"/>
    </row>
    <row r="148" spans="1:65" s="164" customFormat="1" x14ac:dyDescent="0.2">
      <c r="A148" s="161"/>
      <c r="B148" s="161"/>
      <c r="C148" s="161"/>
      <c r="D148" s="161"/>
      <c r="E148" s="161"/>
      <c r="F148" s="161"/>
      <c r="G148" s="161"/>
      <c r="H148" s="161"/>
      <c r="I148" s="161"/>
      <c r="J148" s="161"/>
      <c r="L148" s="161"/>
      <c r="M148" s="161"/>
      <c r="N148" s="161"/>
      <c r="O148" s="161"/>
      <c r="P148" s="161"/>
      <c r="Q148" s="161"/>
      <c r="R148" s="161"/>
      <c r="S148" s="161"/>
      <c r="T148" s="161"/>
      <c r="U148" s="161"/>
      <c r="V148" s="161"/>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1"/>
      <c r="AR148" s="161"/>
      <c r="AS148" s="161"/>
      <c r="AT148" s="161"/>
      <c r="AU148" s="161"/>
      <c r="AV148" s="161"/>
      <c r="AW148" s="161"/>
      <c r="AX148" s="161"/>
      <c r="AY148" s="161"/>
      <c r="AZ148" s="161"/>
      <c r="BA148" s="161"/>
      <c r="BB148" s="161"/>
      <c r="BC148" s="161"/>
      <c r="BD148" s="161"/>
      <c r="BE148" s="161"/>
      <c r="BF148" s="161"/>
      <c r="BG148" s="161"/>
      <c r="BH148" s="161"/>
      <c r="BI148" s="161"/>
      <c r="BJ148" s="161"/>
      <c r="BK148" s="161"/>
      <c r="BL148" s="161"/>
      <c r="BM148" s="161"/>
    </row>
    <row r="149" spans="1:65" s="164" customFormat="1" x14ac:dyDescent="0.2">
      <c r="A149" s="161"/>
      <c r="B149" s="161"/>
      <c r="C149" s="161"/>
      <c r="D149" s="161"/>
      <c r="E149" s="161"/>
      <c r="F149" s="161"/>
      <c r="G149" s="161"/>
      <c r="H149" s="161"/>
      <c r="I149" s="161"/>
      <c r="J149" s="161"/>
      <c r="L149" s="161"/>
      <c r="M149" s="161"/>
      <c r="N149" s="161"/>
      <c r="O149" s="161"/>
      <c r="P149" s="161"/>
      <c r="Q149" s="161"/>
      <c r="R149" s="161"/>
      <c r="S149" s="161"/>
      <c r="T149" s="161"/>
      <c r="U149" s="161"/>
      <c r="V149" s="161"/>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1"/>
      <c r="AR149" s="161"/>
      <c r="AS149" s="161"/>
      <c r="AT149" s="161"/>
      <c r="AU149" s="161"/>
      <c r="AV149" s="161"/>
      <c r="AW149" s="161"/>
      <c r="AX149" s="161"/>
      <c r="AY149" s="161"/>
      <c r="AZ149" s="161"/>
      <c r="BA149" s="161"/>
      <c r="BB149" s="161"/>
      <c r="BC149" s="161"/>
      <c r="BD149" s="161"/>
      <c r="BE149" s="161"/>
      <c r="BF149" s="161"/>
      <c r="BG149" s="161"/>
      <c r="BH149" s="161"/>
      <c r="BI149" s="161"/>
      <c r="BJ149" s="161"/>
      <c r="BK149" s="161"/>
      <c r="BL149" s="161"/>
      <c r="BM149" s="161"/>
    </row>
    <row r="150" spans="1:65" s="164" customFormat="1" x14ac:dyDescent="0.2">
      <c r="A150" s="161"/>
      <c r="B150" s="161"/>
      <c r="C150" s="161"/>
      <c r="D150" s="161"/>
      <c r="E150" s="161"/>
      <c r="F150" s="161"/>
      <c r="G150" s="161"/>
      <c r="H150" s="161"/>
      <c r="I150" s="161"/>
      <c r="J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1"/>
      <c r="AR150" s="161"/>
      <c r="AS150" s="161"/>
      <c r="AT150" s="161"/>
      <c r="AU150" s="161"/>
      <c r="AV150" s="161"/>
      <c r="AW150" s="161"/>
      <c r="AX150" s="161"/>
      <c r="AY150" s="161"/>
      <c r="AZ150" s="161"/>
      <c r="BA150" s="161"/>
      <c r="BB150" s="161"/>
      <c r="BC150" s="161"/>
      <c r="BD150" s="161"/>
      <c r="BE150" s="161"/>
      <c r="BF150" s="161"/>
      <c r="BG150" s="161"/>
      <c r="BH150" s="161"/>
      <c r="BI150" s="161"/>
      <c r="BJ150" s="161"/>
      <c r="BK150" s="161"/>
      <c r="BL150" s="161"/>
      <c r="BM150" s="161"/>
    </row>
    <row r="151" spans="1:65" s="164" customFormat="1" x14ac:dyDescent="0.2">
      <c r="A151" s="161"/>
      <c r="B151" s="161"/>
      <c r="C151" s="161"/>
      <c r="D151" s="161"/>
      <c r="E151" s="161"/>
      <c r="F151" s="161"/>
      <c r="G151" s="161"/>
      <c r="H151" s="161"/>
      <c r="I151" s="161"/>
      <c r="J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1"/>
      <c r="AR151" s="161"/>
      <c r="AS151" s="161"/>
      <c r="AT151" s="161"/>
      <c r="AU151" s="161"/>
      <c r="AV151" s="161"/>
      <c r="AW151" s="161"/>
      <c r="AX151" s="161"/>
      <c r="AY151" s="161"/>
      <c r="AZ151" s="161"/>
      <c r="BA151" s="161"/>
      <c r="BB151" s="161"/>
      <c r="BC151" s="161"/>
      <c r="BD151" s="161"/>
      <c r="BE151" s="161"/>
      <c r="BF151" s="161"/>
      <c r="BG151" s="161"/>
      <c r="BH151" s="161"/>
      <c r="BI151" s="161"/>
      <c r="BJ151" s="161"/>
      <c r="BK151" s="161"/>
      <c r="BL151" s="161"/>
      <c r="BM151" s="161"/>
    </row>
    <row r="152" spans="1:65" s="164" customFormat="1" x14ac:dyDescent="0.2">
      <c r="A152" s="161"/>
      <c r="B152" s="161"/>
      <c r="C152" s="161"/>
      <c r="D152" s="161"/>
      <c r="E152" s="161"/>
      <c r="F152" s="161"/>
      <c r="G152" s="161"/>
      <c r="H152" s="161"/>
      <c r="I152" s="161"/>
      <c r="J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1"/>
      <c r="AR152" s="161"/>
      <c r="AS152" s="161"/>
      <c r="AT152" s="161"/>
      <c r="AU152" s="161"/>
      <c r="AV152" s="161"/>
      <c r="AW152" s="161"/>
      <c r="AX152" s="161"/>
      <c r="AY152" s="161"/>
      <c r="AZ152" s="161"/>
      <c r="BA152" s="161"/>
      <c r="BB152" s="161"/>
      <c r="BC152" s="161"/>
      <c r="BD152" s="161"/>
      <c r="BE152" s="161"/>
      <c r="BF152" s="161"/>
      <c r="BG152" s="161"/>
      <c r="BH152" s="161"/>
      <c r="BI152" s="161"/>
      <c r="BJ152" s="161"/>
      <c r="BK152" s="161"/>
      <c r="BL152" s="161"/>
      <c r="BM152" s="161"/>
    </row>
    <row r="153" spans="1:65" s="164" customFormat="1" x14ac:dyDescent="0.2">
      <c r="A153" s="161"/>
      <c r="B153" s="161"/>
      <c r="C153" s="161"/>
      <c r="D153" s="161"/>
      <c r="E153" s="161"/>
      <c r="F153" s="161"/>
      <c r="G153" s="161"/>
      <c r="H153" s="161"/>
      <c r="I153" s="161"/>
      <c r="J153" s="161"/>
      <c r="L153" s="161"/>
      <c r="M153" s="161"/>
      <c r="N153" s="161"/>
      <c r="O153" s="161"/>
      <c r="P153" s="161"/>
      <c r="Q153" s="161"/>
      <c r="R153" s="161"/>
      <c r="S153" s="161"/>
      <c r="T153" s="161"/>
      <c r="U153" s="161"/>
      <c r="V153" s="161"/>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1"/>
      <c r="AR153" s="161"/>
      <c r="AS153" s="161"/>
      <c r="AT153" s="161"/>
      <c r="AU153" s="161"/>
      <c r="AV153" s="161"/>
      <c r="AW153" s="161"/>
      <c r="AX153" s="161"/>
      <c r="AY153" s="161"/>
      <c r="AZ153" s="161"/>
      <c r="BA153" s="161"/>
      <c r="BB153" s="161"/>
      <c r="BC153" s="161"/>
      <c r="BD153" s="161"/>
      <c r="BE153" s="161"/>
      <c r="BF153" s="161"/>
      <c r="BG153" s="161"/>
      <c r="BH153" s="161"/>
      <c r="BI153" s="161"/>
      <c r="BJ153" s="161"/>
      <c r="BK153" s="161"/>
      <c r="BL153" s="161"/>
      <c r="BM153" s="161"/>
    </row>
    <row r="154" spans="1:65" s="164" customFormat="1" x14ac:dyDescent="0.2">
      <c r="A154" s="161"/>
      <c r="B154" s="161"/>
      <c r="C154" s="161"/>
      <c r="D154" s="161"/>
      <c r="E154" s="161"/>
      <c r="F154" s="161"/>
      <c r="G154" s="161"/>
      <c r="H154" s="161"/>
      <c r="I154" s="161"/>
      <c r="J154" s="161"/>
      <c r="L154" s="161"/>
      <c r="M154" s="161"/>
      <c r="N154" s="161"/>
      <c r="O154" s="161"/>
      <c r="P154" s="161"/>
      <c r="Q154" s="161"/>
      <c r="R154" s="161"/>
      <c r="S154" s="161"/>
      <c r="T154" s="161"/>
      <c r="U154" s="161"/>
      <c r="V154" s="161"/>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1"/>
      <c r="AR154" s="161"/>
      <c r="AS154" s="161"/>
      <c r="AT154" s="161"/>
      <c r="AU154" s="161"/>
      <c r="AV154" s="161"/>
      <c r="AW154" s="161"/>
      <c r="AX154" s="161"/>
      <c r="AY154" s="161"/>
      <c r="AZ154" s="161"/>
      <c r="BA154" s="161"/>
      <c r="BB154" s="161"/>
      <c r="BC154" s="161"/>
      <c r="BD154" s="161"/>
      <c r="BE154" s="161"/>
      <c r="BF154" s="161"/>
      <c r="BG154" s="161"/>
      <c r="BH154" s="161"/>
      <c r="BI154" s="161"/>
      <c r="BJ154" s="161"/>
      <c r="BK154" s="161"/>
      <c r="BL154" s="161"/>
      <c r="BM154" s="161"/>
    </row>
    <row r="155" spans="1:65" s="164" customFormat="1" x14ac:dyDescent="0.2">
      <c r="A155" s="161"/>
      <c r="B155" s="161"/>
      <c r="C155" s="161"/>
      <c r="D155" s="161"/>
      <c r="E155" s="161"/>
      <c r="F155" s="161"/>
      <c r="G155" s="161"/>
      <c r="H155" s="161"/>
      <c r="I155" s="161"/>
      <c r="J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1"/>
      <c r="AR155" s="161"/>
      <c r="AS155" s="161"/>
      <c r="AT155" s="161"/>
      <c r="AU155" s="161"/>
      <c r="AV155" s="161"/>
      <c r="AW155" s="161"/>
      <c r="AX155" s="161"/>
      <c r="AY155" s="161"/>
      <c r="AZ155" s="161"/>
      <c r="BA155" s="161"/>
      <c r="BB155" s="161"/>
      <c r="BC155" s="161"/>
      <c r="BD155" s="161"/>
      <c r="BE155" s="161"/>
      <c r="BF155" s="161"/>
      <c r="BG155" s="161"/>
      <c r="BH155" s="161"/>
      <c r="BI155" s="161"/>
      <c r="BJ155" s="161"/>
      <c r="BK155" s="161"/>
      <c r="BL155" s="161"/>
      <c r="BM155" s="161"/>
    </row>
    <row r="156" spans="1:65" s="164" customFormat="1" x14ac:dyDescent="0.2">
      <c r="A156" s="161"/>
      <c r="B156" s="161"/>
      <c r="C156" s="161"/>
      <c r="D156" s="161"/>
      <c r="E156" s="161"/>
      <c r="F156" s="161"/>
      <c r="G156" s="161"/>
      <c r="H156" s="161"/>
      <c r="I156" s="161"/>
      <c r="J156" s="161"/>
      <c r="L156" s="161"/>
      <c r="M156" s="161"/>
      <c r="N156" s="161"/>
      <c r="O156" s="161"/>
      <c r="P156" s="161"/>
      <c r="Q156" s="161"/>
      <c r="R156" s="161"/>
      <c r="S156" s="161"/>
      <c r="T156" s="161"/>
      <c r="U156" s="161"/>
      <c r="V156" s="161"/>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1"/>
      <c r="AR156" s="161"/>
      <c r="AS156" s="161"/>
      <c r="AT156" s="161"/>
      <c r="AU156" s="161"/>
      <c r="AV156" s="161"/>
      <c r="AW156" s="161"/>
      <c r="AX156" s="161"/>
      <c r="AY156" s="161"/>
      <c r="AZ156" s="161"/>
      <c r="BA156" s="161"/>
      <c r="BB156" s="161"/>
      <c r="BC156" s="161"/>
      <c r="BD156" s="161"/>
      <c r="BE156" s="161"/>
      <c r="BF156" s="161"/>
      <c r="BG156" s="161"/>
      <c r="BH156" s="161"/>
      <c r="BI156" s="161"/>
      <c r="BJ156" s="161"/>
      <c r="BK156" s="161"/>
      <c r="BL156" s="161"/>
      <c r="BM156" s="161"/>
    </row>
    <row r="157" spans="1:65" s="164" customFormat="1" x14ac:dyDescent="0.2">
      <c r="A157" s="161"/>
      <c r="B157" s="161"/>
      <c r="C157" s="161"/>
      <c r="D157" s="161"/>
      <c r="E157" s="161"/>
      <c r="F157" s="161"/>
      <c r="G157" s="161"/>
      <c r="H157" s="161"/>
      <c r="I157" s="161"/>
      <c r="J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1"/>
      <c r="AR157" s="161"/>
      <c r="AS157" s="161"/>
      <c r="AT157" s="161"/>
      <c r="AU157" s="161"/>
      <c r="AV157" s="161"/>
      <c r="AW157" s="161"/>
      <c r="AX157" s="161"/>
      <c r="AY157" s="161"/>
      <c r="AZ157" s="161"/>
      <c r="BA157" s="161"/>
      <c r="BB157" s="161"/>
      <c r="BC157" s="161"/>
      <c r="BD157" s="161"/>
      <c r="BE157" s="161"/>
      <c r="BF157" s="161"/>
      <c r="BG157" s="161"/>
      <c r="BH157" s="161"/>
      <c r="BI157" s="161"/>
      <c r="BJ157" s="161"/>
      <c r="BK157" s="161"/>
      <c r="BL157" s="161"/>
      <c r="BM157" s="161"/>
    </row>
    <row r="158" spans="1:65" s="164" customFormat="1" x14ac:dyDescent="0.2">
      <c r="A158" s="161"/>
      <c r="B158" s="161"/>
      <c r="C158" s="161"/>
      <c r="D158" s="161"/>
      <c r="E158" s="161"/>
      <c r="F158" s="161"/>
      <c r="G158" s="161"/>
      <c r="H158" s="161"/>
      <c r="I158" s="161"/>
      <c r="J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161"/>
      <c r="BB158" s="161"/>
      <c r="BC158" s="161"/>
      <c r="BD158" s="161"/>
      <c r="BE158" s="161"/>
      <c r="BF158" s="161"/>
      <c r="BG158" s="161"/>
      <c r="BH158" s="161"/>
      <c r="BI158" s="161"/>
      <c r="BJ158" s="161"/>
      <c r="BK158" s="161"/>
      <c r="BL158" s="161"/>
      <c r="BM158" s="161"/>
    </row>
    <row r="159" spans="1:65" s="164" customFormat="1" x14ac:dyDescent="0.2">
      <c r="A159" s="161"/>
      <c r="B159" s="161"/>
      <c r="C159" s="161"/>
      <c r="D159" s="161"/>
      <c r="E159" s="161"/>
      <c r="F159" s="161"/>
      <c r="G159" s="161"/>
      <c r="H159" s="161"/>
      <c r="I159" s="161"/>
      <c r="J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row>
    <row r="160" spans="1:65" s="164" customFormat="1" x14ac:dyDescent="0.2">
      <c r="A160" s="161"/>
      <c r="B160" s="161"/>
      <c r="C160" s="161"/>
      <c r="D160" s="161"/>
      <c r="E160" s="161"/>
      <c r="F160" s="161"/>
      <c r="G160" s="161"/>
      <c r="H160" s="161"/>
      <c r="I160" s="161"/>
      <c r="J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1"/>
    </row>
    <row r="161" spans="1:65" s="164" customFormat="1" x14ac:dyDescent="0.2">
      <c r="A161" s="161"/>
      <c r="B161" s="161"/>
      <c r="C161" s="161"/>
      <c r="D161" s="161"/>
      <c r="E161" s="161"/>
      <c r="F161" s="161"/>
      <c r="G161" s="161"/>
      <c r="H161" s="161"/>
      <c r="I161" s="161"/>
      <c r="J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row>
    <row r="162" spans="1:65" s="164" customFormat="1" x14ac:dyDescent="0.2">
      <c r="A162" s="161"/>
      <c r="B162" s="161"/>
      <c r="C162" s="161"/>
      <c r="D162" s="161"/>
      <c r="E162" s="161"/>
      <c r="F162" s="161"/>
      <c r="G162" s="161"/>
      <c r="H162" s="161"/>
      <c r="I162" s="161"/>
      <c r="J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c r="BC162" s="161"/>
      <c r="BD162" s="161"/>
      <c r="BE162" s="161"/>
      <c r="BF162" s="161"/>
      <c r="BG162" s="161"/>
      <c r="BH162" s="161"/>
      <c r="BI162" s="161"/>
      <c r="BJ162" s="161"/>
      <c r="BK162" s="161"/>
      <c r="BL162" s="161"/>
      <c r="BM162" s="161"/>
    </row>
    <row r="163" spans="1:65" s="164" customFormat="1" x14ac:dyDescent="0.2">
      <c r="A163" s="161"/>
      <c r="B163" s="161"/>
      <c r="C163" s="161"/>
      <c r="D163" s="161"/>
      <c r="E163" s="161"/>
      <c r="F163" s="161"/>
      <c r="G163" s="161"/>
      <c r="H163" s="161"/>
      <c r="I163" s="161"/>
      <c r="J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row>
    <row r="164" spans="1:65" s="164" customFormat="1" x14ac:dyDescent="0.2">
      <c r="A164" s="161"/>
      <c r="B164" s="161"/>
      <c r="C164" s="161"/>
      <c r="D164" s="161"/>
      <c r="E164" s="161"/>
      <c r="F164" s="161"/>
      <c r="G164" s="161"/>
      <c r="H164" s="161"/>
      <c r="I164" s="161"/>
      <c r="J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row>
    <row r="165" spans="1:65" s="164" customFormat="1" x14ac:dyDescent="0.2">
      <c r="A165" s="161"/>
      <c r="B165" s="161"/>
      <c r="C165" s="161"/>
      <c r="D165" s="161"/>
      <c r="E165" s="161"/>
      <c r="F165" s="161"/>
      <c r="G165" s="161"/>
      <c r="H165" s="161"/>
      <c r="I165" s="161"/>
      <c r="J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1"/>
    </row>
    <row r="166" spans="1:65" s="164" customFormat="1" x14ac:dyDescent="0.2">
      <c r="A166" s="161"/>
      <c r="B166" s="161"/>
      <c r="C166" s="161"/>
      <c r="D166" s="161"/>
      <c r="E166" s="161"/>
      <c r="F166" s="161"/>
      <c r="G166" s="161"/>
      <c r="H166" s="161"/>
      <c r="I166" s="161"/>
      <c r="J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c r="BC166" s="161"/>
      <c r="BD166" s="161"/>
      <c r="BE166" s="161"/>
      <c r="BF166" s="161"/>
      <c r="BG166" s="161"/>
      <c r="BH166" s="161"/>
      <c r="BI166" s="161"/>
      <c r="BJ166" s="161"/>
      <c r="BK166" s="161"/>
      <c r="BL166" s="161"/>
      <c r="BM166" s="161"/>
    </row>
    <row r="167" spans="1:65" s="164" customFormat="1" x14ac:dyDescent="0.2">
      <c r="A167" s="161"/>
      <c r="B167" s="161"/>
      <c r="C167" s="161"/>
      <c r="D167" s="161"/>
      <c r="E167" s="161"/>
      <c r="F167" s="161"/>
      <c r="G167" s="161"/>
      <c r="H167" s="161"/>
      <c r="I167" s="161"/>
      <c r="J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row>
    <row r="168" spans="1:65" s="164" customFormat="1" x14ac:dyDescent="0.2">
      <c r="A168" s="161"/>
      <c r="B168" s="161"/>
      <c r="C168" s="161"/>
      <c r="D168" s="161"/>
      <c r="E168" s="161"/>
      <c r="F168" s="161"/>
      <c r="G168" s="161"/>
      <c r="H168" s="161"/>
      <c r="I168" s="161"/>
      <c r="J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161"/>
      <c r="BF168" s="161"/>
      <c r="BG168" s="161"/>
      <c r="BH168" s="161"/>
      <c r="BI168" s="161"/>
      <c r="BJ168" s="161"/>
      <c r="BK168" s="161"/>
      <c r="BL168" s="161"/>
      <c r="BM168" s="161"/>
    </row>
    <row r="169" spans="1:65" s="164" customFormat="1" x14ac:dyDescent="0.2">
      <c r="A169" s="161"/>
      <c r="B169" s="161"/>
      <c r="C169" s="161"/>
      <c r="D169" s="161"/>
      <c r="E169" s="161"/>
      <c r="F169" s="161"/>
      <c r="G169" s="161"/>
      <c r="H169" s="161"/>
      <c r="I169" s="161"/>
      <c r="J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1"/>
      <c r="AR169" s="161"/>
      <c r="AS169" s="161"/>
      <c r="AT169" s="161"/>
      <c r="AU169" s="161"/>
      <c r="AV169" s="161"/>
      <c r="AW169" s="161"/>
      <c r="AX169" s="161"/>
      <c r="AY169" s="161"/>
      <c r="AZ169" s="161"/>
      <c r="BA169" s="161"/>
      <c r="BB169" s="161"/>
      <c r="BC169" s="161"/>
      <c r="BD169" s="161"/>
      <c r="BE169" s="161"/>
      <c r="BF169" s="161"/>
      <c r="BG169" s="161"/>
      <c r="BH169" s="161"/>
      <c r="BI169" s="161"/>
      <c r="BJ169" s="161"/>
      <c r="BK169" s="161"/>
      <c r="BL169" s="161"/>
      <c r="BM169" s="161"/>
    </row>
    <row r="170" spans="1:65" s="164" customFormat="1" x14ac:dyDescent="0.2">
      <c r="A170" s="161"/>
      <c r="B170" s="161"/>
      <c r="C170" s="161"/>
      <c r="D170" s="161"/>
      <c r="E170" s="161"/>
      <c r="F170" s="161"/>
      <c r="G170" s="161"/>
      <c r="H170" s="161"/>
      <c r="I170" s="161"/>
      <c r="J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c r="AX170" s="161"/>
      <c r="AY170" s="161"/>
      <c r="AZ170" s="161"/>
      <c r="BA170" s="161"/>
      <c r="BB170" s="161"/>
      <c r="BC170" s="161"/>
      <c r="BD170" s="161"/>
      <c r="BE170" s="161"/>
      <c r="BF170" s="161"/>
      <c r="BG170" s="161"/>
      <c r="BH170" s="161"/>
      <c r="BI170" s="161"/>
      <c r="BJ170" s="161"/>
      <c r="BK170" s="161"/>
      <c r="BL170" s="161"/>
      <c r="BM170" s="161"/>
    </row>
    <row r="171" spans="1:65" s="164" customFormat="1" x14ac:dyDescent="0.2">
      <c r="A171" s="161"/>
      <c r="B171" s="161"/>
      <c r="C171" s="161"/>
      <c r="D171" s="161"/>
      <c r="E171" s="161"/>
      <c r="F171" s="161"/>
      <c r="G171" s="161"/>
      <c r="H171" s="161"/>
      <c r="I171" s="161"/>
      <c r="J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1"/>
      <c r="AS171" s="161"/>
      <c r="AT171" s="161"/>
      <c r="AU171" s="161"/>
      <c r="AV171" s="161"/>
      <c r="AW171" s="161"/>
      <c r="AX171" s="161"/>
      <c r="AY171" s="161"/>
      <c r="AZ171" s="161"/>
      <c r="BA171" s="161"/>
      <c r="BB171" s="161"/>
      <c r="BC171" s="161"/>
      <c r="BD171" s="161"/>
      <c r="BE171" s="161"/>
      <c r="BF171" s="161"/>
      <c r="BG171" s="161"/>
      <c r="BH171" s="161"/>
      <c r="BI171" s="161"/>
      <c r="BJ171" s="161"/>
      <c r="BK171" s="161"/>
      <c r="BL171" s="161"/>
      <c r="BM171" s="161"/>
    </row>
    <row r="172" spans="1:65" s="164" customFormat="1" x14ac:dyDescent="0.2">
      <c r="A172" s="161"/>
      <c r="B172" s="161"/>
      <c r="C172" s="161"/>
      <c r="D172" s="161"/>
      <c r="E172" s="161"/>
      <c r="F172" s="161"/>
      <c r="G172" s="161"/>
      <c r="H172" s="161"/>
      <c r="I172" s="161"/>
      <c r="J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c r="AX172" s="161"/>
      <c r="AY172" s="161"/>
      <c r="AZ172" s="161"/>
      <c r="BA172" s="161"/>
      <c r="BB172" s="161"/>
      <c r="BC172" s="161"/>
      <c r="BD172" s="161"/>
      <c r="BE172" s="161"/>
      <c r="BF172" s="161"/>
      <c r="BG172" s="161"/>
      <c r="BH172" s="161"/>
      <c r="BI172" s="161"/>
      <c r="BJ172" s="161"/>
      <c r="BK172" s="161"/>
      <c r="BL172" s="161"/>
      <c r="BM172" s="161"/>
    </row>
    <row r="173" spans="1:65" s="164" customFormat="1" x14ac:dyDescent="0.2">
      <c r="A173" s="161"/>
      <c r="B173" s="161"/>
      <c r="C173" s="161"/>
      <c r="D173" s="161"/>
      <c r="E173" s="161"/>
      <c r="F173" s="161"/>
      <c r="G173" s="161"/>
      <c r="H173" s="161"/>
      <c r="I173" s="161"/>
      <c r="J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c r="AK173" s="161"/>
      <c r="AL173" s="161"/>
      <c r="AM173" s="161"/>
      <c r="AN173" s="161"/>
      <c r="AO173" s="161"/>
      <c r="AP173" s="161"/>
      <c r="AQ173" s="161"/>
      <c r="AR173" s="161"/>
      <c r="AS173" s="161"/>
      <c r="AT173" s="161"/>
      <c r="AU173" s="161"/>
      <c r="AV173" s="161"/>
      <c r="AW173" s="161"/>
      <c r="AX173" s="161"/>
      <c r="AY173" s="161"/>
      <c r="AZ173" s="161"/>
      <c r="BA173" s="161"/>
      <c r="BB173" s="161"/>
      <c r="BC173" s="161"/>
      <c r="BD173" s="161"/>
      <c r="BE173" s="161"/>
      <c r="BF173" s="161"/>
      <c r="BG173" s="161"/>
      <c r="BH173" s="161"/>
      <c r="BI173" s="161"/>
      <c r="BJ173" s="161"/>
      <c r="BK173" s="161"/>
      <c r="BL173" s="161"/>
      <c r="BM173" s="161"/>
    </row>
    <row r="174" spans="1:65" s="164" customFormat="1" x14ac:dyDescent="0.2">
      <c r="A174" s="161"/>
      <c r="B174" s="161"/>
      <c r="C174" s="161"/>
      <c r="D174" s="161"/>
      <c r="E174" s="161"/>
      <c r="F174" s="161"/>
      <c r="G174" s="161"/>
      <c r="H174" s="161"/>
      <c r="I174" s="161"/>
      <c r="J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row>
    <row r="175" spans="1:65" s="164" customFormat="1" x14ac:dyDescent="0.2">
      <c r="A175" s="161"/>
      <c r="B175" s="161"/>
      <c r="C175" s="161"/>
      <c r="D175" s="161"/>
      <c r="E175" s="161"/>
      <c r="F175" s="161"/>
      <c r="G175" s="161"/>
      <c r="H175" s="161"/>
      <c r="I175" s="161"/>
      <c r="J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1"/>
      <c r="AR175" s="161"/>
      <c r="AS175" s="161"/>
      <c r="AT175" s="161"/>
      <c r="AU175" s="161"/>
      <c r="AV175" s="161"/>
      <c r="AW175" s="161"/>
      <c r="AX175" s="161"/>
      <c r="AY175" s="161"/>
      <c r="AZ175" s="161"/>
      <c r="BA175" s="161"/>
      <c r="BB175" s="161"/>
      <c r="BC175" s="161"/>
      <c r="BD175" s="161"/>
      <c r="BE175" s="161"/>
      <c r="BF175" s="161"/>
      <c r="BG175" s="161"/>
      <c r="BH175" s="161"/>
      <c r="BI175" s="161"/>
      <c r="BJ175" s="161"/>
      <c r="BK175" s="161"/>
      <c r="BL175" s="161"/>
      <c r="BM175" s="161"/>
    </row>
    <row r="176" spans="1:65" s="164" customFormat="1" x14ac:dyDescent="0.2">
      <c r="A176" s="161"/>
      <c r="B176" s="161"/>
      <c r="C176" s="161"/>
      <c r="D176" s="161"/>
      <c r="E176" s="161"/>
      <c r="F176" s="161"/>
      <c r="G176" s="161"/>
      <c r="H176" s="161"/>
      <c r="I176" s="161"/>
      <c r="J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c r="AU176" s="161"/>
      <c r="AV176" s="161"/>
      <c r="AW176" s="161"/>
      <c r="AX176" s="161"/>
      <c r="AY176" s="161"/>
      <c r="AZ176" s="161"/>
      <c r="BA176" s="161"/>
      <c r="BB176" s="161"/>
      <c r="BC176" s="161"/>
      <c r="BD176" s="161"/>
      <c r="BE176" s="161"/>
      <c r="BF176" s="161"/>
      <c r="BG176" s="161"/>
      <c r="BH176" s="161"/>
      <c r="BI176" s="161"/>
      <c r="BJ176" s="161"/>
      <c r="BK176" s="161"/>
      <c r="BL176" s="161"/>
      <c r="BM176" s="161"/>
    </row>
    <row r="177" spans="1:65" s="164" customFormat="1" x14ac:dyDescent="0.2">
      <c r="A177" s="161"/>
      <c r="B177" s="161"/>
      <c r="C177" s="161"/>
      <c r="D177" s="161"/>
      <c r="E177" s="161"/>
      <c r="F177" s="161"/>
      <c r="G177" s="161"/>
      <c r="H177" s="161"/>
      <c r="I177" s="161"/>
      <c r="J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row>
    <row r="178" spans="1:65" s="164" customFormat="1" x14ac:dyDescent="0.2">
      <c r="A178" s="161"/>
      <c r="B178" s="161"/>
      <c r="C178" s="161"/>
      <c r="D178" s="161"/>
      <c r="E178" s="161"/>
      <c r="F178" s="161"/>
      <c r="G178" s="161"/>
      <c r="H178" s="161"/>
      <c r="I178" s="161"/>
      <c r="J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c r="AX178" s="161"/>
      <c r="AY178" s="161"/>
      <c r="AZ178" s="161"/>
      <c r="BA178" s="161"/>
      <c r="BB178" s="161"/>
      <c r="BC178" s="161"/>
      <c r="BD178" s="161"/>
      <c r="BE178" s="161"/>
      <c r="BF178" s="161"/>
      <c r="BG178" s="161"/>
      <c r="BH178" s="161"/>
      <c r="BI178" s="161"/>
      <c r="BJ178" s="161"/>
      <c r="BK178" s="161"/>
      <c r="BL178" s="161"/>
      <c r="BM178" s="161"/>
    </row>
    <row r="179" spans="1:65" s="164" customFormat="1" x14ac:dyDescent="0.2">
      <c r="A179" s="161"/>
      <c r="B179" s="161"/>
      <c r="C179" s="161"/>
      <c r="D179" s="161"/>
      <c r="E179" s="161"/>
      <c r="F179" s="161"/>
      <c r="G179" s="161"/>
      <c r="H179" s="161"/>
      <c r="I179" s="161"/>
      <c r="J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1"/>
      <c r="AR179" s="161"/>
      <c r="AS179" s="161"/>
      <c r="AT179" s="161"/>
      <c r="AU179" s="161"/>
      <c r="AV179" s="161"/>
      <c r="AW179" s="161"/>
      <c r="AX179" s="161"/>
      <c r="AY179" s="161"/>
      <c r="AZ179" s="161"/>
      <c r="BA179" s="161"/>
      <c r="BB179" s="161"/>
      <c r="BC179" s="161"/>
      <c r="BD179" s="161"/>
      <c r="BE179" s="161"/>
      <c r="BF179" s="161"/>
      <c r="BG179" s="161"/>
      <c r="BH179" s="161"/>
      <c r="BI179" s="161"/>
      <c r="BJ179" s="161"/>
      <c r="BK179" s="161"/>
      <c r="BL179" s="161"/>
      <c r="BM179" s="161"/>
    </row>
    <row r="180" spans="1:65" s="164" customFormat="1" x14ac:dyDescent="0.2">
      <c r="A180" s="161"/>
      <c r="B180" s="161"/>
      <c r="C180" s="161"/>
      <c r="D180" s="161"/>
      <c r="E180" s="161"/>
      <c r="F180" s="161"/>
      <c r="G180" s="161"/>
      <c r="H180" s="161"/>
      <c r="I180" s="161"/>
      <c r="J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1"/>
      <c r="AR180" s="161"/>
      <c r="AS180" s="161"/>
      <c r="AT180" s="161"/>
      <c r="AU180" s="161"/>
      <c r="AV180" s="161"/>
      <c r="AW180" s="161"/>
      <c r="AX180" s="161"/>
      <c r="AY180" s="161"/>
      <c r="AZ180" s="161"/>
      <c r="BA180" s="161"/>
      <c r="BB180" s="161"/>
      <c r="BC180" s="161"/>
      <c r="BD180" s="161"/>
      <c r="BE180" s="161"/>
      <c r="BF180" s="161"/>
      <c r="BG180" s="161"/>
      <c r="BH180" s="161"/>
      <c r="BI180" s="161"/>
      <c r="BJ180" s="161"/>
      <c r="BK180" s="161"/>
      <c r="BL180" s="161"/>
      <c r="BM180" s="161"/>
    </row>
    <row r="181" spans="1:65" s="164" customFormat="1" x14ac:dyDescent="0.2">
      <c r="A181" s="161"/>
      <c r="B181" s="161"/>
      <c r="C181" s="161"/>
      <c r="D181" s="161"/>
      <c r="E181" s="161"/>
      <c r="F181" s="161"/>
      <c r="G181" s="161"/>
      <c r="H181" s="161"/>
      <c r="I181" s="161"/>
      <c r="J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c r="AU181" s="161"/>
      <c r="AV181" s="161"/>
      <c r="AW181" s="161"/>
      <c r="AX181" s="161"/>
      <c r="AY181" s="161"/>
      <c r="AZ181" s="161"/>
      <c r="BA181" s="161"/>
      <c r="BB181" s="161"/>
      <c r="BC181" s="161"/>
      <c r="BD181" s="161"/>
      <c r="BE181" s="161"/>
      <c r="BF181" s="161"/>
      <c r="BG181" s="161"/>
      <c r="BH181" s="161"/>
      <c r="BI181" s="161"/>
      <c r="BJ181" s="161"/>
      <c r="BK181" s="161"/>
      <c r="BL181" s="161"/>
      <c r="BM181" s="161"/>
    </row>
    <row r="182" spans="1:65" s="164" customFormat="1" x14ac:dyDescent="0.2">
      <c r="A182" s="161"/>
      <c r="B182" s="161"/>
      <c r="C182" s="161"/>
      <c r="D182" s="161"/>
      <c r="E182" s="161"/>
      <c r="F182" s="161"/>
      <c r="G182" s="161"/>
      <c r="H182" s="161"/>
      <c r="I182" s="161"/>
      <c r="J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1"/>
      <c r="AR182" s="161"/>
      <c r="AS182" s="161"/>
      <c r="AT182" s="161"/>
      <c r="AU182" s="161"/>
      <c r="AV182" s="161"/>
      <c r="AW182" s="161"/>
      <c r="AX182" s="161"/>
      <c r="AY182" s="161"/>
      <c r="AZ182" s="161"/>
      <c r="BA182" s="161"/>
      <c r="BB182" s="161"/>
      <c r="BC182" s="161"/>
      <c r="BD182" s="161"/>
      <c r="BE182" s="161"/>
      <c r="BF182" s="161"/>
      <c r="BG182" s="161"/>
      <c r="BH182" s="161"/>
      <c r="BI182" s="161"/>
      <c r="BJ182" s="161"/>
      <c r="BK182" s="161"/>
      <c r="BL182" s="161"/>
      <c r="BM182" s="161"/>
    </row>
    <row r="183" spans="1:65" s="164" customFormat="1" x14ac:dyDescent="0.2">
      <c r="A183" s="161"/>
      <c r="B183" s="161"/>
      <c r="C183" s="161"/>
      <c r="D183" s="161"/>
      <c r="E183" s="161"/>
      <c r="F183" s="161"/>
      <c r="G183" s="161"/>
      <c r="H183" s="161"/>
      <c r="I183" s="161"/>
      <c r="J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1"/>
      <c r="AR183" s="161"/>
      <c r="AS183" s="161"/>
      <c r="AT183" s="161"/>
      <c r="AU183" s="161"/>
      <c r="AV183" s="161"/>
      <c r="AW183" s="161"/>
      <c r="AX183" s="161"/>
      <c r="AY183" s="161"/>
      <c r="AZ183" s="161"/>
      <c r="BA183" s="161"/>
      <c r="BB183" s="161"/>
      <c r="BC183" s="161"/>
      <c r="BD183" s="161"/>
      <c r="BE183" s="161"/>
      <c r="BF183" s="161"/>
      <c r="BG183" s="161"/>
      <c r="BH183" s="161"/>
      <c r="BI183" s="161"/>
      <c r="BJ183" s="161"/>
      <c r="BK183" s="161"/>
      <c r="BL183" s="161"/>
      <c r="BM183" s="161"/>
    </row>
    <row r="184" spans="1:65" s="164" customFormat="1" x14ac:dyDescent="0.2">
      <c r="A184" s="161"/>
      <c r="B184" s="161"/>
      <c r="C184" s="161"/>
      <c r="D184" s="161"/>
      <c r="E184" s="161"/>
      <c r="F184" s="161"/>
      <c r="G184" s="161"/>
      <c r="H184" s="161"/>
      <c r="I184" s="161"/>
      <c r="J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1"/>
      <c r="AR184" s="161"/>
      <c r="AS184" s="161"/>
      <c r="AT184" s="161"/>
      <c r="AU184" s="161"/>
      <c r="AV184" s="161"/>
      <c r="AW184" s="161"/>
      <c r="AX184" s="161"/>
      <c r="AY184" s="161"/>
      <c r="AZ184" s="161"/>
      <c r="BA184" s="161"/>
      <c r="BB184" s="161"/>
      <c r="BC184" s="161"/>
      <c r="BD184" s="161"/>
      <c r="BE184" s="161"/>
      <c r="BF184" s="161"/>
      <c r="BG184" s="161"/>
      <c r="BH184" s="161"/>
      <c r="BI184" s="161"/>
      <c r="BJ184" s="161"/>
      <c r="BK184" s="161"/>
      <c r="BL184" s="161"/>
      <c r="BM184" s="161"/>
    </row>
    <row r="185" spans="1:65" s="164" customFormat="1" x14ac:dyDescent="0.2">
      <c r="A185" s="161"/>
      <c r="B185" s="161"/>
      <c r="C185" s="161"/>
      <c r="D185" s="161"/>
      <c r="E185" s="161"/>
      <c r="F185" s="161"/>
      <c r="G185" s="161"/>
      <c r="H185" s="161"/>
      <c r="I185" s="161"/>
      <c r="J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161"/>
      <c r="BA185" s="161"/>
      <c r="BB185" s="161"/>
      <c r="BC185" s="161"/>
      <c r="BD185" s="161"/>
      <c r="BE185" s="161"/>
      <c r="BF185" s="161"/>
      <c r="BG185" s="161"/>
      <c r="BH185" s="161"/>
      <c r="BI185" s="161"/>
      <c r="BJ185" s="161"/>
      <c r="BK185" s="161"/>
      <c r="BL185" s="161"/>
      <c r="BM185" s="161"/>
    </row>
    <row r="186" spans="1:65" s="164" customFormat="1" x14ac:dyDescent="0.2">
      <c r="A186" s="161"/>
      <c r="B186" s="161"/>
      <c r="C186" s="161"/>
      <c r="D186" s="161"/>
      <c r="E186" s="161"/>
      <c r="F186" s="161"/>
      <c r="G186" s="161"/>
      <c r="H186" s="161"/>
      <c r="I186" s="161"/>
      <c r="J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1"/>
      <c r="AW186" s="161"/>
      <c r="AX186" s="161"/>
      <c r="AY186" s="161"/>
      <c r="AZ186" s="161"/>
      <c r="BA186" s="161"/>
      <c r="BB186" s="161"/>
      <c r="BC186" s="161"/>
      <c r="BD186" s="161"/>
      <c r="BE186" s="161"/>
      <c r="BF186" s="161"/>
      <c r="BG186" s="161"/>
      <c r="BH186" s="161"/>
      <c r="BI186" s="161"/>
      <c r="BJ186" s="161"/>
      <c r="BK186" s="161"/>
      <c r="BL186" s="161"/>
      <c r="BM186" s="161"/>
    </row>
    <row r="187" spans="1:65" s="164" customFormat="1" x14ac:dyDescent="0.2">
      <c r="A187" s="161"/>
      <c r="B187" s="161"/>
      <c r="C187" s="161"/>
      <c r="D187" s="161"/>
      <c r="E187" s="161"/>
      <c r="F187" s="161"/>
      <c r="G187" s="161"/>
      <c r="H187" s="161"/>
      <c r="I187" s="161"/>
      <c r="J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1"/>
      <c r="BD187" s="161"/>
      <c r="BE187" s="161"/>
      <c r="BF187" s="161"/>
      <c r="BG187" s="161"/>
      <c r="BH187" s="161"/>
      <c r="BI187" s="161"/>
      <c r="BJ187" s="161"/>
      <c r="BK187" s="161"/>
      <c r="BL187" s="161"/>
      <c r="BM187" s="161"/>
    </row>
    <row r="188" spans="1:65" s="164" customFormat="1" x14ac:dyDescent="0.2">
      <c r="A188" s="161"/>
      <c r="B188" s="161"/>
      <c r="C188" s="161"/>
      <c r="D188" s="161"/>
      <c r="E188" s="161"/>
      <c r="F188" s="161"/>
      <c r="G188" s="161"/>
      <c r="H188" s="161"/>
      <c r="I188" s="161"/>
      <c r="J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1"/>
      <c r="AR188" s="161"/>
      <c r="AS188" s="161"/>
      <c r="AT188" s="161"/>
      <c r="AU188" s="161"/>
      <c r="AV188" s="161"/>
      <c r="AW188" s="161"/>
      <c r="AX188" s="161"/>
      <c r="AY188" s="161"/>
      <c r="AZ188" s="161"/>
      <c r="BA188" s="161"/>
      <c r="BB188" s="161"/>
      <c r="BC188" s="161"/>
      <c r="BD188" s="161"/>
      <c r="BE188" s="161"/>
      <c r="BF188" s="161"/>
      <c r="BG188" s="161"/>
      <c r="BH188" s="161"/>
      <c r="BI188" s="161"/>
      <c r="BJ188" s="161"/>
      <c r="BK188" s="161"/>
      <c r="BL188" s="161"/>
      <c r="BM188" s="161"/>
    </row>
    <row r="189" spans="1:65" s="164" customFormat="1" x14ac:dyDescent="0.2">
      <c r="A189" s="161"/>
      <c r="B189" s="161"/>
      <c r="C189" s="161"/>
      <c r="D189" s="161"/>
      <c r="E189" s="161"/>
      <c r="F189" s="161"/>
      <c r="G189" s="161"/>
      <c r="H189" s="161"/>
      <c r="I189" s="161"/>
      <c r="J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1"/>
      <c r="AR189" s="161"/>
      <c r="AS189" s="161"/>
      <c r="AT189" s="161"/>
      <c r="AU189" s="161"/>
      <c r="AV189" s="161"/>
      <c r="AW189" s="161"/>
      <c r="AX189" s="161"/>
      <c r="AY189" s="161"/>
      <c r="AZ189" s="161"/>
      <c r="BA189" s="161"/>
      <c r="BB189" s="161"/>
      <c r="BC189" s="161"/>
      <c r="BD189" s="161"/>
      <c r="BE189" s="161"/>
      <c r="BF189" s="161"/>
      <c r="BG189" s="161"/>
      <c r="BH189" s="161"/>
      <c r="BI189" s="161"/>
      <c r="BJ189" s="161"/>
      <c r="BK189" s="161"/>
      <c r="BL189" s="161"/>
      <c r="BM189" s="161"/>
    </row>
    <row r="190" spans="1:65" s="164" customFormat="1" x14ac:dyDescent="0.2">
      <c r="A190" s="161"/>
      <c r="B190" s="161"/>
      <c r="C190" s="161"/>
      <c r="D190" s="161"/>
      <c r="E190" s="161"/>
      <c r="F190" s="161"/>
      <c r="G190" s="161"/>
      <c r="H190" s="161"/>
      <c r="I190" s="161"/>
      <c r="J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1"/>
      <c r="AR190" s="161"/>
      <c r="AS190" s="161"/>
      <c r="AT190" s="161"/>
      <c r="AU190" s="161"/>
      <c r="AV190" s="161"/>
      <c r="AW190" s="161"/>
      <c r="AX190" s="161"/>
      <c r="AY190" s="161"/>
      <c r="AZ190" s="161"/>
      <c r="BA190" s="161"/>
      <c r="BB190" s="161"/>
      <c r="BC190" s="161"/>
      <c r="BD190" s="161"/>
      <c r="BE190" s="161"/>
      <c r="BF190" s="161"/>
      <c r="BG190" s="161"/>
      <c r="BH190" s="161"/>
      <c r="BI190" s="161"/>
      <c r="BJ190" s="161"/>
      <c r="BK190" s="161"/>
      <c r="BL190" s="161"/>
      <c r="BM190" s="161"/>
    </row>
    <row r="191" spans="1:65" s="164" customFormat="1" x14ac:dyDescent="0.2">
      <c r="A191" s="161"/>
      <c r="B191" s="161"/>
      <c r="C191" s="161"/>
      <c r="D191" s="161"/>
      <c r="E191" s="161"/>
      <c r="F191" s="161"/>
      <c r="G191" s="161"/>
      <c r="H191" s="161"/>
      <c r="I191" s="161"/>
      <c r="J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161"/>
      <c r="AV191" s="161"/>
      <c r="AW191" s="161"/>
      <c r="AX191" s="161"/>
      <c r="AY191" s="161"/>
      <c r="AZ191" s="161"/>
      <c r="BA191" s="161"/>
      <c r="BB191" s="161"/>
      <c r="BC191" s="161"/>
      <c r="BD191" s="161"/>
      <c r="BE191" s="161"/>
      <c r="BF191" s="161"/>
      <c r="BG191" s="161"/>
      <c r="BH191" s="161"/>
      <c r="BI191" s="161"/>
      <c r="BJ191" s="161"/>
      <c r="BK191" s="161"/>
      <c r="BL191" s="161"/>
      <c r="BM191" s="161"/>
    </row>
    <row r="192" spans="1:65" s="164" customFormat="1" x14ac:dyDescent="0.2">
      <c r="A192" s="161"/>
      <c r="B192" s="161"/>
      <c r="C192" s="161"/>
      <c r="D192" s="161"/>
      <c r="E192" s="161"/>
      <c r="F192" s="161"/>
      <c r="G192" s="161"/>
      <c r="H192" s="161"/>
      <c r="I192" s="161"/>
      <c r="J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1"/>
      <c r="AR192" s="161"/>
      <c r="AS192" s="161"/>
      <c r="AT192" s="161"/>
      <c r="AU192" s="161"/>
      <c r="AV192" s="161"/>
      <c r="AW192" s="161"/>
      <c r="AX192" s="161"/>
      <c r="AY192" s="161"/>
      <c r="AZ192" s="161"/>
      <c r="BA192" s="161"/>
      <c r="BB192" s="161"/>
      <c r="BC192" s="161"/>
      <c r="BD192" s="161"/>
      <c r="BE192" s="161"/>
      <c r="BF192" s="161"/>
      <c r="BG192" s="161"/>
      <c r="BH192" s="161"/>
      <c r="BI192" s="161"/>
      <c r="BJ192" s="161"/>
      <c r="BK192" s="161"/>
      <c r="BL192" s="161"/>
      <c r="BM192" s="161"/>
    </row>
    <row r="193" spans="1:65" s="164" customFormat="1" x14ac:dyDescent="0.2">
      <c r="A193" s="161"/>
      <c r="B193" s="161"/>
      <c r="C193" s="161"/>
      <c r="D193" s="161"/>
      <c r="E193" s="161"/>
      <c r="F193" s="161"/>
      <c r="G193" s="161"/>
      <c r="H193" s="161"/>
      <c r="I193" s="161"/>
      <c r="J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c r="AX193" s="161"/>
      <c r="AY193" s="161"/>
      <c r="AZ193" s="161"/>
      <c r="BA193" s="161"/>
      <c r="BB193" s="161"/>
      <c r="BC193" s="161"/>
      <c r="BD193" s="161"/>
      <c r="BE193" s="161"/>
      <c r="BF193" s="161"/>
      <c r="BG193" s="161"/>
      <c r="BH193" s="161"/>
      <c r="BI193" s="161"/>
      <c r="BJ193" s="161"/>
      <c r="BK193" s="161"/>
      <c r="BL193" s="161"/>
      <c r="BM193" s="161"/>
    </row>
    <row r="194" spans="1:65" s="164" customFormat="1" x14ac:dyDescent="0.2">
      <c r="A194" s="161"/>
      <c r="B194" s="161"/>
      <c r="C194" s="161"/>
      <c r="D194" s="161"/>
      <c r="E194" s="161"/>
      <c r="F194" s="161"/>
      <c r="G194" s="161"/>
      <c r="H194" s="161"/>
      <c r="I194" s="161"/>
      <c r="J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1"/>
      <c r="AR194" s="161"/>
      <c r="AS194" s="161"/>
      <c r="AT194" s="161"/>
      <c r="AU194" s="161"/>
      <c r="AV194" s="161"/>
      <c r="AW194" s="161"/>
      <c r="AX194" s="161"/>
      <c r="AY194" s="161"/>
      <c r="AZ194" s="161"/>
      <c r="BA194" s="161"/>
      <c r="BB194" s="161"/>
      <c r="BC194" s="161"/>
      <c r="BD194" s="161"/>
      <c r="BE194" s="161"/>
      <c r="BF194" s="161"/>
      <c r="BG194" s="161"/>
      <c r="BH194" s="161"/>
      <c r="BI194" s="161"/>
      <c r="BJ194" s="161"/>
      <c r="BK194" s="161"/>
      <c r="BL194" s="161"/>
      <c r="BM194" s="161"/>
    </row>
    <row r="195" spans="1:65" s="164" customFormat="1" x14ac:dyDescent="0.2">
      <c r="A195" s="161"/>
      <c r="B195" s="161"/>
      <c r="C195" s="161"/>
      <c r="D195" s="161"/>
      <c r="E195" s="161"/>
      <c r="F195" s="161"/>
      <c r="G195" s="161"/>
      <c r="H195" s="161"/>
      <c r="I195" s="161"/>
      <c r="J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1"/>
      <c r="AR195" s="161"/>
      <c r="AS195" s="161"/>
      <c r="AT195" s="161"/>
      <c r="AU195" s="161"/>
      <c r="AV195" s="161"/>
      <c r="AW195" s="161"/>
      <c r="AX195" s="161"/>
      <c r="AY195" s="161"/>
      <c r="AZ195" s="161"/>
      <c r="BA195" s="161"/>
      <c r="BB195" s="161"/>
      <c r="BC195" s="161"/>
      <c r="BD195" s="161"/>
      <c r="BE195" s="161"/>
      <c r="BF195" s="161"/>
      <c r="BG195" s="161"/>
      <c r="BH195" s="161"/>
      <c r="BI195" s="161"/>
      <c r="BJ195" s="161"/>
      <c r="BK195" s="161"/>
      <c r="BL195" s="161"/>
      <c r="BM195" s="161"/>
    </row>
    <row r="196" spans="1:65" s="164" customFormat="1" x14ac:dyDescent="0.2">
      <c r="A196" s="161"/>
      <c r="B196" s="161"/>
      <c r="C196" s="161"/>
      <c r="D196" s="161"/>
      <c r="E196" s="161"/>
      <c r="F196" s="161"/>
      <c r="G196" s="161"/>
      <c r="H196" s="161"/>
      <c r="I196" s="161"/>
      <c r="J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1"/>
      <c r="AR196" s="161"/>
      <c r="AS196" s="161"/>
      <c r="AT196" s="161"/>
      <c r="AU196" s="161"/>
      <c r="AV196" s="161"/>
      <c r="AW196" s="161"/>
      <c r="AX196" s="161"/>
      <c r="AY196" s="161"/>
      <c r="AZ196" s="161"/>
      <c r="BA196" s="161"/>
      <c r="BB196" s="161"/>
      <c r="BC196" s="161"/>
      <c r="BD196" s="161"/>
      <c r="BE196" s="161"/>
      <c r="BF196" s="161"/>
      <c r="BG196" s="161"/>
      <c r="BH196" s="161"/>
      <c r="BI196" s="161"/>
      <c r="BJ196" s="161"/>
      <c r="BK196" s="161"/>
      <c r="BL196" s="161"/>
      <c r="BM196" s="161"/>
    </row>
    <row r="197" spans="1:65" s="164" customFormat="1" x14ac:dyDescent="0.2">
      <c r="A197" s="161"/>
      <c r="B197" s="161"/>
      <c r="C197" s="161"/>
      <c r="D197" s="161"/>
      <c r="E197" s="161"/>
      <c r="F197" s="161"/>
      <c r="G197" s="161"/>
      <c r="H197" s="161"/>
      <c r="I197" s="161"/>
      <c r="J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Q197" s="161"/>
      <c r="AR197" s="161"/>
      <c r="AS197" s="161"/>
      <c r="AT197" s="161"/>
      <c r="AU197" s="161"/>
      <c r="AV197" s="161"/>
      <c r="AW197" s="161"/>
      <c r="AX197" s="161"/>
      <c r="AY197" s="161"/>
      <c r="AZ197" s="161"/>
      <c r="BA197" s="161"/>
      <c r="BB197" s="161"/>
      <c r="BC197" s="161"/>
      <c r="BD197" s="161"/>
      <c r="BE197" s="161"/>
      <c r="BF197" s="161"/>
      <c r="BG197" s="161"/>
      <c r="BH197" s="161"/>
      <c r="BI197" s="161"/>
      <c r="BJ197" s="161"/>
      <c r="BK197" s="161"/>
      <c r="BL197" s="161"/>
      <c r="BM197" s="161"/>
    </row>
    <row r="198" spans="1:65" s="164" customFormat="1" x14ac:dyDescent="0.2">
      <c r="A198" s="161"/>
      <c r="B198" s="161"/>
      <c r="C198" s="161"/>
      <c r="D198" s="161"/>
      <c r="E198" s="161"/>
      <c r="F198" s="161"/>
      <c r="G198" s="161"/>
      <c r="H198" s="161"/>
      <c r="I198" s="161"/>
      <c r="J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1"/>
      <c r="AR198" s="161"/>
      <c r="AS198" s="161"/>
      <c r="AT198" s="161"/>
      <c r="AU198" s="161"/>
      <c r="AV198" s="161"/>
      <c r="AW198" s="161"/>
      <c r="AX198" s="161"/>
      <c r="AY198" s="161"/>
      <c r="AZ198" s="161"/>
      <c r="BA198" s="161"/>
      <c r="BB198" s="161"/>
      <c r="BC198" s="161"/>
      <c r="BD198" s="161"/>
      <c r="BE198" s="161"/>
      <c r="BF198" s="161"/>
      <c r="BG198" s="161"/>
      <c r="BH198" s="161"/>
      <c r="BI198" s="161"/>
      <c r="BJ198" s="161"/>
      <c r="BK198" s="161"/>
      <c r="BL198" s="161"/>
      <c r="BM198" s="161"/>
    </row>
    <row r="199" spans="1:65" s="164" customFormat="1" x14ac:dyDescent="0.2">
      <c r="A199" s="161"/>
      <c r="B199" s="161"/>
      <c r="C199" s="161"/>
      <c r="D199" s="161"/>
      <c r="E199" s="161"/>
      <c r="F199" s="161"/>
      <c r="G199" s="161"/>
      <c r="H199" s="161"/>
      <c r="I199" s="161"/>
      <c r="J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Q199" s="161"/>
      <c r="AR199" s="161"/>
      <c r="AS199" s="161"/>
      <c r="AT199" s="161"/>
      <c r="AU199" s="161"/>
      <c r="AV199" s="161"/>
      <c r="AW199" s="161"/>
      <c r="AX199" s="161"/>
      <c r="AY199" s="161"/>
      <c r="AZ199" s="161"/>
      <c r="BA199" s="161"/>
      <c r="BB199" s="161"/>
      <c r="BC199" s="161"/>
      <c r="BD199" s="161"/>
      <c r="BE199" s="161"/>
      <c r="BF199" s="161"/>
      <c r="BG199" s="161"/>
      <c r="BH199" s="161"/>
      <c r="BI199" s="161"/>
      <c r="BJ199" s="161"/>
      <c r="BK199" s="161"/>
      <c r="BL199" s="161"/>
      <c r="BM199" s="161"/>
    </row>
    <row r="200" spans="1:65" s="164" customFormat="1" x14ac:dyDescent="0.2">
      <c r="A200" s="161"/>
      <c r="B200" s="161"/>
      <c r="C200" s="161"/>
      <c r="D200" s="161"/>
      <c r="E200" s="161"/>
      <c r="F200" s="161"/>
      <c r="G200" s="161"/>
      <c r="H200" s="161"/>
      <c r="I200" s="161"/>
      <c r="J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Q200" s="161"/>
      <c r="AR200" s="161"/>
      <c r="AS200" s="161"/>
      <c r="AT200" s="161"/>
      <c r="AU200" s="161"/>
      <c r="AV200" s="161"/>
      <c r="AW200" s="161"/>
      <c r="AX200" s="161"/>
      <c r="AY200" s="161"/>
      <c r="AZ200" s="161"/>
      <c r="BA200" s="161"/>
      <c r="BB200" s="161"/>
      <c r="BC200" s="161"/>
      <c r="BD200" s="161"/>
      <c r="BE200" s="161"/>
      <c r="BF200" s="161"/>
      <c r="BG200" s="161"/>
      <c r="BH200" s="161"/>
      <c r="BI200" s="161"/>
      <c r="BJ200" s="161"/>
      <c r="BK200" s="161"/>
      <c r="BL200" s="161"/>
      <c r="BM200" s="161"/>
    </row>
    <row r="201" spans="1:65" s="164" customFormat="1" x14ac:dyDescent="0.2">
      <c r="A201" s="161"/>
      <c r="B201" s="161"/>
      <c r="C201" s="161"/>
      <c r="D201" s="161"/>
      <c r="E201" s="161"/>
      <c r="F201" s="161"/>
      <c r="G201" s="161"/>
      <c r="H201" s="161"/>
      <c r="I201" s="161"/>
      <c r="J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1"/>
      <c r="AR201" s="161"/>
      <c r="AS201" s="161"/>
      <c r="AT201" s="161"/>
      <c r="AU201" s="161"/>
      <c r="AV201" s="161"/>
      <c r="AW201" s="161"/>
      <c r="AX201" s="161"/>
      <c r="AY201" s="161"/>
      <c r="AZ201" s="161"/>
      <c r="BA201" s="161"/>
      <c r="BB201" s="161"/>
      <c r="BC201" s="161"/>
      <c r="BD201" s="161"/>
      <c r="BE201" s="161"/>
      <c r="BF201" s="161"/>
      <c r="BG201" s="161"/>
      <c r="BH201" s="161"/>
      <c r="BI201" s="161"/>
      <c r="BJ201" s="161"/>
      <c r="BK201" s="161"/>
      <c r="BL201" s="161"/>
      <c r="BM201" s="161"/>
    </row>
    <row r="202" spans="1:65" s="164" customFormat="1" x14ac:dyDescent="0.2">
      <c r="A202" s="161"/>
      <c r="B202" s="161"/>
      <c r="C202" s="161"/>
      <c r="D202" s="161"/>
      <c r="E202" s="161"/>
      <c r="F202" s="161"/>
      <c r="G202" s="161"/>
      <c r="H202" s="161"/>
      <c r="I202" s="161"/>
      <c r="J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1"/>
      <c r="AR202" s="161"/>
      <c r="AS202" s="161"/>
      <c r="AT202" s="161"/>
      <c r="AU202" s="161"/>
      <c r="AV202" s="161"/>
      <c r="AW202" s="161"/>
      <c r="AX202" s="161"/>
      <c r="AY202" s="161"/>
      <c r="AZ202" s="161"/>
      <c r="BA202" s="161"/>
      <c r="BB202" s="161"/>
      <c r="BC202" s="161"/>
      <c r="BD202" s="161"/>
      <c r="BE202" s="161"/>
      <c r="BF202" s="161"/>
      <c r="BG202" s="161"/>
      <c r="BH202" s="161"/>
      <c r="BI202" s="161"/>
      <c r="BJ202" s="161"/>
      <c r="BK202" s="161"/>
      <c r="BL202" s="161"/>
      <c r="BM202" s="161"/>
    </row>
    <row r="203" spans="1:65" s="164" customFormat="1" x14ac:dyDescent="0.2">
      <c r="A203" s="161"/>
      <c r="B203" s="161"/>
      <c r="C203" s="161"/>
      <c r="D203" s="161"/>
      <c r="E203" s="161"/>
      <c r="F203" s="161"/>
      <c r="G203" s="161"/>
      <c r="H203" s="161"/>
      <c r="I203" s="161"/>
      <c r="J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1"/>
      <c r="AR203" s="161"/>
      <c r="AS203" s="161"/>
      <c r="AT203" s="161"/>
      <c r="AU203" s="161"/>
      <c r="AV203" s="161"/>
      <c r="AW203" s="161"/>
      <c r="AX203" s="161"/>
      <c r="AY203" s="161"/>
      <c r="AZ203" s="161"/>
      <c r="BA203" s="161"/>
      <c r="BB203" s="161"/>
      <c r="BC203" s="161"/>
      <c r="BD203" s="161"/>
      <c r="BE203" s="161"/>
      <c r="BF203" s="161"/>
      <c r="BG203" s="161"/>
      <c r="BH203" s="161"/>
      <c r="BI203" s="161"/>
      <c r="BJ203" s="161"/>
      <c r="BK203" s="161"/>
      <c r="BL203" s="161"/>
      <c r="BM203" s="161"/>
    </row>
    <row r="204" spans="1:65" s="164" customFormat="1" x14ac:dyDescent="0.2">
      <c r="A204" s="161"/>
      <c r="B204" s="161"/>
      <c r="C204" s="161"/>
      <c r="D204" s="161"/>
      <c r="E204" s="161"/>
      <c r="F204" s="161"/>
      <c r="G204" s="161"/>
      <c r="H204" s="161"/>
      <c r="I204" s="161"/>
      <c r="J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1"/>
      <c r="AR204" s="161"/>
      <c r="AS204" s="161"/>
      <c r="AT204" s="161"/>
      <c r="AU204" s="161"/>
      <c r="AV204" s="161"/>
      <c r="AW204" s="161"/>
      <c r="AX204" s="161"/>
      <c r="AY204" s="161"/>
      <c r="AZ204" s="161"/>
      <c r="BA204" s="161"/>
      <c r="BB204" s="161"/>
      <c r="BC204" s="161"/>
      <c r="BD204" s="161"/>
      <c r="BE204" s="161"/>
      <c r="BF204" s="161"/>
      <c r="BG204" s="161"/>
      <c r="BH204" s="161"/>
      <c r="BI204" s="161"/>
      <c r="BJ204" s="161"/>
      <c r="BK204" s="161"/>
      <c r="BL204" s="161"/>
      <c r="BM204" s="161"/>
    </row>
    <row r="205" spans="1:65" s="164" customFormat="1" x14ac:dyDescent="0.2">
      <c r="A205" s="161"/>
      <c r="B205" s="161"/>
      <c r="C205" s="161"/>
      <c r="D205" s="161"/>
      <c r="E205" s="161"/>
      <c r="F205" s="161"/>
      <c r="G205" s="161"/>
      <c r="H205" s="161"/>
      <c r="I205" s="161"/>
      <c r="J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1"/>
      <c r="AW205" s="161"/>
      <c r="AX205" s="161"/>
      <c r="AY205" s="161"/>
      <c r="AZ205" s="161"/>
      <c r="BA205" s="161"/>
      <c r="BB205" s="161"/>
      <c r="BC205" s="161"/>
      <c r="BD205" s="161"/>
      <c r="BE205" s="161"/>
      <c r="BF205" s="161"/>
      <c r="BG205" s="161"/>
      <c r="BH205" s="161"/>
      <c r="BI205" s="161"/>
      <c r="BJ205" s="161"/>
      <c r="BK205" s="161"/>
      <c r="BL205" s="161"/>
      <c r="BM205" s="161"/>
    </row>
    <row r="206" spans="1:65" s="164" customFormat="1" x14ac:dyDescent="0.2">
      <c r="A206" s="161"/>
      <c r="B206" s="161"/>
      <c r="C206" s="161"/>
      <c r="D206" s="161"/>
      <c r="E206" s="161"/>
      <c r="F206" s="161"/>
      <c r="G206" s="161"/>
      <c r="H206" s="161"/>
      <c r="I206" s="161"/>
      <c r="J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c r="AY206" s="161"/>
      <c r="AZ206" s="161"/>
      <c r="BA206" s="161"/>
      <c r="BB206" s="161"/>
      <c r="BC206" s="161"/>
      <c r="BD206" s="161"/>
      <c r="BE206" s="161"/>
      <c r="BF206" s="161"/>
      <c r="BG206" s="161"/>
      <c r="BH206" s="161"/>
      <c r="BI206" s="161"/>
      <c r="BJ206" s="161"/>
      <c r="BK206" s="161"/>
      <c r="BL206" s="161"/>
      <c r="BM206" s="161"/>
    </row>
    <row r="207" spans="1:65" s="164" customFormat="1" x14ac:dyDescent="0.2">
      <c r="A207" s="161"/>
      <c r="B207" s="161"/>
      <c r="C207" s="161"/>
      <c r="D207" s="161"/>
      <c r="E207" s="161"/>
      <c r="F207" s="161"/>
      <c r="G207" s="161"/>
      <c r="H207" s="161"/>
      <c r="I207" s="161"/>
      <c r="J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1"/>
      <c r="AR207" s="161"/>
      <c r="AS207" s="161"/>
      <c r="AT207" s="161"/>
      <c r="AU207" s="161"/>
      <c r="AV207" s="161"/>
      <c r="AW207" s="161"/>
      <c r="AX207" s="161"/>
      <c r="AY207" s="161"/>
      <c r="AZ207" s="161"/>
      <c r="BA207" s="161"/>
      <c r="BB207" s="161"/>
      <c r="BC207" s="161"/>
      <c r="BD207" s="161"/>
      <c r="BE207" s="161"/>
      <c r="BF207" s="161"/>
      <c r="BG207" s="161"/>
      <c r="BH207" s="161"/>
      <c r="BI207" s="161"/>
      <c r="BJ207" s="161"/>
      <c r="BK207" s="161"/>
      <c r="BL207" s="161"/>
      <c r="BM207" s="161"/>
    </row>
    <row r="208" spans="1:65" s="164" customFormat="1" x14ac:dyDescent="0.2">
      <c r="A208" s="161"/>
      <c r="B208" s="161"/>
      <c r="C208" s="161"/>
      <c r="D208" s="161"/>
      <c r="E208" s="161"/>
      <c r="F208" s="161"/>
      <c r="G208" s="161"/>
      <c r="H208" s="161"/>
      <c r="I208" s="161"/>
      <c r="J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c r="AR208" s="161"/>
      <c r="AS208" s="161"/>
      <c r="AT208" s="161"/>
      <c r="AU208" s="161"/>
      <c r="AV208" s="161"/>
      <c r="AW208" s="161"/>
      <c r="AX208" s="161"/>
      <c r="AY208" s="161"/>
      <c r="AZ208" s="161"/>
      <c r="BA208" s="161"/>
      <c r="BB208" s="161"/>
      <c r="BC208" s="161"/>
      <c r="BD208" s="161"/>
      <c r="BE208" s="161"/>
      <c r="BF208" s="161"/>
      <c r="BG208" s="161"/>
      <c r="BH208" s="161"/>
      <c r="BI208" s="161"/>
      <c r="BJ208" s="161"/>
      <c r="BK208" s="161"/>
      <c r="BL208" s="161"/>
      <c r="BM208" s="161"/>
    </row>
    <row r="209" spans="1:65" s="164" customFormat="1" x14ac:dyDescent="0.2">
      <c r="A209" s="161"/>
      <c r="B209" s="161"/>
      <c r="C209" s="161"/>
      <c r="D209" s="161"/>
      <c r="E209" s="161"/>
      <c r="F209" s="161"/>
      <c r="G209" s="161"/>
      <c r="H209" s="161"/>
      <c r="I209" s="161"/>
      <c r="J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1"/>
      <c r="AR209" s="161"/>
      <c r="AS209" s="161"/>
      <c r="AT209" s="161"/>
      <c r="AU209" s="161"/>
      <c r="AV209" s="161"/>
      <c r="AW209" s="161"/>
      <c r="AX209" s="161"/>
      <c r="AY209" s="161"/>
      <c r="AZ209" s="161"/>
      <c r="BA209" s="161"/>
      <c r="BB209" s="161"/>
      <c r="BC209" s="161"/>
      <c r="BD209" s="161"/>
      <c r="BE209" s="161"/>
      <c r="BF209" s="161"/>
      <c r="BG209" s="161"/>
      <c r="BH209" s="161"/>
      <c r="BI209" s="161"/>
      <c r="BJ209" s="161"/>
      <c r="BK209" s="161"/>
      <c r="BL209" s="161"/>
      <c r="BM209" s="161"/>
    </row>
    <row r="210" spans="1:65" s="164" customFormat="1" x14ac:dyDescent="0.2">
      <c r="A210" s="161"/>
      <c r="B210" s="161"/>
      <c r="C210" s="161"/>
      <c r="D210" s="161"/>
      <c r="E210" s="161"/>
      <c r="F210" s="161"/>
      <c r="G210" s="161"/>
      <c r="H210" s="161"/>
      <c r="I210" s="161"/>
      <c r="J210" s="161"/>
      <c r="L210" s="161"/>
      <c r="M210" s="161"/>
      <c r="N210" s="161"/>
      <c r="O210" s="161"/>
      <c r="P210" s="161"/>
      <c r="Q210" s="161"/>
      <c r="R210" s="161"/>
      <c r="S210" s="161"/>
      <c r="T210" s="161"/>
      <c r="U210" s="161"/>
      <c r="V210" s="161"/>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1"/>
      <c r="AR210" s="161"/>
      <c r="AS210" s="161"/>
      <c r="AT210" s="161"/>
      <c r="AU210" s="161"/>
      <c r="AV210" s="161"/>
      <c r="AW210" s="161"/>
      <c r="AX210" s="161"/>
      <c r="AY210" s="161"/>
      <c r="AZ210" s="161"/>
      <c r="BA210" s="161"/>
      <c r="BB210" s="161"/>
      <c r="BC210" s="161"/>
      <c r="BD210" s="161"/>
      <c r="BE210" s="161"/>
      <c r="BF210" s="161"/>
      <c r="BG210" s="161"/>
      <c r="BH210" s="161"/>
      <c r="BI210" s="161"/>
      <c r="BJ210" s="161"/>
      <c r="BK210" s="161"/>
      <c r="BL210" s="161"/>
      <c r="BM210" s="161"/>
    </row>
    <row r="211" spans="1:65" s="164" customFormat="1" x14ac:dyDescent="0.2">
      <c r="A211" s="161"/>
      <c r="B211" s="161"/>
      <c r="C211" s="161"/>
      <c r="D211" s="161"/>
      <c r="E211" s="161"/>
      <c r="F211" s="161"/>
      <c r="G211" s="161"/>
      <c r="H211" s="161"/>
      <c r="I211" s="161"/>
      <c r="J211" s="161"/>
      <c r="L211" s="161"/>
      <c r="M211" s="161"/>
      <c r="N211" s="161"/>
      <c r="O211" s="161"/>
      <c r="P211" s="161"/>
      <c r="Q211" s="161"/>
      <c r="R211" s="161"/>
      <c r="S211" s="161"/>
      <c r="T211" s="161"/>
      <c r="U211" s="161"/>
      <c r="V211" s="161"/>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1"/>
      <c r="AR211" s="161"/>
      <c r="AS211" s="161"/>
      <c r="AT211" s="161"/>
      <c r="AU211" s="161"/>
      <c r="AV211" s="161"/>
      <c r="AW211" s="161"/>
      <c r="AX211" s="161"/>
      <c r="AY211" s="161"/>
      <c r="AZ211" s="161"/>
      <c r="BA211" s="161"/>
      <c r="BB211" s="161"/>
      <c r="BC211" s="161"/>
      <c r="BD211" s="161"/>
      <c r="BE211" s="161"/>
      <c r="BF211" s="161"/>
      <c r="BG211" s="161"/>
      <c r="BH211" s="161"/>
      <c r="BI211" s="161"/>
      <c r="BJ211" s="161"/>
      <c r="BK211" s="161"/>
      <c r="BL211" s="161"/>
      <c r="BM211" s="161"/>
    </row>
    <row r="212" spans="1:65" s="164" customFormat="1" x14ac:dyDescent="0.2">
      <c r="A212" s="161"/>
      <c r="B212" s="161"/>
      <c r="C212" s="161"/>
      <c r="D212" s="161"/>
      <c r="E212" s="161"/>
      <c r="F212" s="161"/>
      <c r="G212" s="161"/>
      <c r="H212" s="161"/>
      <c r="I212" s="161"/>
      <c r="J212" s="161"/>
      <c r="L212" s="161"/>
      <c r="M212" s="161"/>
      <c r="N212" s="161"/>
      <c r="O212" s="161"/>
      <c r="P212" s="161"/>
      <c r="Q212" s="161"/>
      <c r="R212" s="161"/>
      <c r="S212" s="161"/>
      <c r="T212" s="161"/>
      <c r="U212" s="161"/>
      <c r="V212" s="161"/>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1"/>
      <c r="AR212" s="161"/>
      <c r="AS212" s="161"/>
      <c r="AT212" s="161"/>
      <c r="AU212" s="161"/>
      <c r="AV212" s="161"/>
      <c r="AW212" s="161"/>
      <c r="AX212" s="161"/>
      <c r="AY212" s="161"/>
      <c r="AZ212" s="161"/>
      <c r="BA212" s="161"/>
      <c r="BB212" s="161"/>
      <c r="BC212" s="161"/>
      <c r="BD212" s="161"/>
      <c r="BE212" s="161"/>
      <c r="BF212" s="161"/>
      <c r="BG212" s="161"/>
      <c r="BH212" s="161"/>
      <c r="BI212" s="161"/>
      <c r="BJ212" s="161"/>
      <c r="BK212" s="161"/>
      <c r="BL212" s="161"/>
      <c r="BM212" s="161"/>
    </row>
    <row r="213" spans="1:65" s="164" customFormat="1" x14ac:dyDescent="0.2">
      <c r="A213" s="161"/>
      <c r="B213" s="161"/>
      <c r="C213" s="161"/>
      <c r="D213" s="161"/>
      <c r="E213" s="161"/>
      <c r="F213" s="161"/>
      <c r="G213" s="161"/>
      <c r="H213" s="161"/>
      <c r="I213" s="161"/>
      <c r="J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1"/>
      <c r="AR213" s="161"/>
      <c r="AS213" s="161"/>
      <c r="AT213" s="161"/>
      <c r="AU213" s="161"/>
      <c r="AV213" s="161"/>
      <c r="AW213" s="161"/>
      <c r="AX213" s="161"/>
      <c r="AY213" s="161"/>
      <c r="AZ213" s="161"/>
      <c r="BA213" s="161"/>
      <c r="BB213" s="161"/>
      <c r="BC213" s="161"/>
      <c r="BD213" s="161"/>
      <c r="BE213" s="161"/>
      <c r="BF213" s="161"/>
      <c r="BG213" s="161"/>
      <c r="BH213" s="161"/>
      <c r="BI213" s="161"/>
      <c r="BJ213" s="161"/>
      <c r="BK213" s="161"/>
      <c r="BL213" s="161"/>
      <c r="BM213" s="161"/>
    </row>
    <row r="214" spans="1:65" s="164" customFormat="1" x14ac:dyDescent="0.2">
      <c r="A214" s="161"/>
      <c r="B214" s="161"/>
      <c r="C214" s="161"/>
      <c r="D214" s="161"/>
      <c r="E214" s="161"/>
      <c r="F214" s="161"/>
      <c r="G214" s="161"/>
      <c r="H214" s="161"/>
      <c r="I214" s="161"/>
      <c r="J214" s="161"/>
      <c r="L214" s="161"/>
      <c r="M214" s="161"/>
      <c r="N214" s="161"/>
      <c r="O214" s="161"/>
      <c r="P214" s="161"/>
      <c r="Q214" s="161"/>
      <c r="R214" s="161"/>
      <c r="S214" s="161"/>
      <c r="T214" s="161"/>
      <c r="U214" s="161"/>
      <c r="V214" s="161"/>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1"/>
      <c r="AR214" s="161"/>
      <c r="AS214" s="161"/>
      <c r="AT214" s="161"/>
      <c r="AU214" s="161"/>
      <c r="AV214" s="161"/>
      <c r="AW214" s="161"/>
      <c r="AX214" s="161"/>
      <c r="AY214" s="161"/>
      <c r="AZ214" s="161"/>
      <c r="BA214" s="161"/>
      <c r="BB214" s="161"/>
      <c r="BC214" s="161"/>
      <c r="BD214" s="161"/>
      <c r="BE214" s="161"/>
      <c r="BF214" s="161"/>
      <c r="BG214" s="161"/>
      <c r="BH214" s="161"/>
      <c r="BI214" s="161"/>
      <c r="BJ214" s="161"/>
      <c r="BK214" s="161"/>
      <c r="BL214" s="161"/>
      <c r="BM214" s="161"/>
    </row>
    <row r="215" spans="1:65" s="164" customFormat="1" x14ac:dyDescent="0.2">
      <c r="A215" s="161"/>
      <c r="B215" s="161"/>
      <c r="C215" s="161"/>
      <c r="D215" s="161"/>
      <c r="E215" s="161"/>
      <c r="F215" s="161"/>
      <c r="G215" s="161"/>
      <c r="H215" s="161"/>
      <c r="I215" s="161"/>
      <c r="J215" s="161"/>
      <c r="L215" s="161"/>
      <c r="M215" s="161"/>
      <c r="N215" s="161"/>
      <c r="O215" s="161"/>
      <c r="P215" s="161"/>
      <c r="Q215" s="161"/>
      <c r="R215" s="161"/>
      <c r="S215" s="161"/>
      <c r="T215" s="161"/>
      <c r="U215" s="161"/>
      <c r="V215" s="161"/>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1"/>
      <c r="AR215" s="161"/>
      <c r="AS215" s="161"/>
      <c r="AT215" s="161"/>
      <c r="AU215" s="161"/>
      <c r="AV215" s="161"/>
      <c r="AW215" s="161"/>
      <c r="AX215" s="161"/>
      <c r="AY215" s="161"/>
      <c r="AZ215" s="161"/>
      <c r="BA215" s="161"/>
      <c r="BB215" s="161"/>
      <c r="BC215" s="161"/>
      <c r="BD215" s="161"/>
      <c r="BE215" s="161"/>
      <c r="BF215" s="161"/>
      <c r="BG215" s="161"/>
      <c r="BH215" s="161"/>
      <c r="BI215" s="161"/>
      <c r="BJ215" s="161"/>
      <c r="BK215" s="161"/>
      <c r="BL215" s="161"/>
      <c r="BM215" s="161"/>
    </row>
    <row r="216" spans="1:65" s="164" customFormat="1" x14ac:dyDescent="0.2">
      <c r="A216" s="161"/>
      <c r="B216" s="161"/>
      <c r="C216" s="161"/>
      <c r="D216" s="161"/>
      <c r="E216" s="161"/>
      <c r="F216" s="161"/>
      <c r="G216" s="161"/>
      <c r="H216" s="161"/>
      <c r="I216" s="161"/>
      <c r="J216" s="161"/>
      <c r="L216" s="161"/>
      <c r="M216" s="161"/>
      <c r="N216" s="161"/>
      <c r="O216" s="161"/>
      <c r="P216" s="161"/>
      <c r="Q216" s="161"/>
      <c r="R216" s="161"/>
      <c r="S216" s="161"/>
      <c r="T216" s="161"/>
      <c r="U216" s="161"/>
      <c r="V216" s="161"/>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1"/>
      <c r="AR216" s="161"/>
      <c r="AS216" s="161"/>
      <c r="AT216" s="161"/>
      <c r="AU216" s="161"/>
      <c r="AV216" s="161"/>
      <c r="AW216" s="161"/>
      <c r="AX216" s="161"/>
      <c r="AY216" s="161"/>
      <c r="AZ216" s="161"/>
      <c r="BA216" s="161"/>
      <c r="BB216" s="161"/>
      <c r="BC216" s="161"/>
      <c r="BD216" s="161"/>
      <c r="BE216" s="161"/>
      <c r="BF216" s="161"/>
      <c r="BG216" s="161"/>
      <c r="BH216" s="161"/>
      <c r="BI216" s="161"/>
      <c r="BJ216" s="161"/>
      <c r="BK216" s="161"/>
      <c r="BL216" s="161"/>
      <c r="BM216" s="161"/>
    </row>
    <row r="217" spans="1:65" s="164" customFormat="1" x14ac:dyDescent="0.2">
      <c r="A217" s="161"/>
      <c r="B217" s="161"/>
      <c r="C217" s="161"/>
      <c r="D217" s="161"/>
      <c r="E217" s="161"/>
      <c r="F217" s="161"/>
      <c r="G217" s="161"/>
      <c r="H217" s="161"/>
      <c r="I217" s="161"/>
      <c r="J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1"/>
      <c r="AR217" s="161"/>
      <c r="AS217" s="161"/>
      <c r="AT217" s="161"/>
      <c r="AU217" s="161"/>
      <c r="AV217" s="161"/>
      <c r="AW217" s="161"/>
      <c r="AX217" s="161"/>
      <c r="AY217" s="161"/>
      <c r="AZ217" s="161"/>
      <c r="BA217" s="161"/>
      <c r="BB217" s="161"/>
      <c r="BC217" s="161"/>
      <c r="BD217" s="161"/>
      <c r="BE217" s="161"/>
      <c r="BF217" s="161"/>
      <c r="BG217" s="161"/>
      <c r="BH217" s="161"/>
      <c r="BI217" s="161"/>
      <c r="BJ217" s="161"/>
      <c r="BK217" s="161"/>
      <c r="BL217" s="161"/>
      <c r="BM217" s="161"/>
    </row>
    <row r="218" spans="1:65" s="164" customFormat="1" x14ac:dyDescent="0.2">
      <c r="A218" s="161"/>
      <c r="B218" s="161"/>
      <c r="C218" s="161"/>
      <c r="D218" s="161"/>
      <c r="E218" s="161"/>
      <c r="F218" s="161"/>
      <c r="G218" s="161"/>
      <c r="H218" s="161"/>
      <c r="I218" s="161"/>
      <c r="J218" s="161"/>
      <c r="L218" s="161"/>
      <c r="M218" s="161"/>
      <c r="N218" s="161"/>
      <c r="O218" s="161"/>
      <c r="P218" s="161"/>
      <c r="Q218" s="161"/>
      <c r="R218" s="161"/>
      <c r="S218" s="161"/>
      <c r="T218" s="161"/>
      <c r="U218" s="161"/>
      <c r="V218" s="161"/>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1"/>
      <c r="AR218" s="161"/>
      <c r="AS218" s="161"/>
      <c r="AT218" s="161"/>
      <c r="AU218" s="161"/>
      <c r="AV218" s="161"/>
      <c r="AW218" s="161"/>
      <c r="AX218" s="161"/>
      <c r="AY218" s="161"/>
      <c r="AZ218" s="161"/>
      <c r="BA218" s="161"/>
      <c r="BB218" s="161"/>
      <c r="BC218" s="161"/>
      <c r="BD218" s="161"/>
      <c r="BE218" s="161"/>
      <c r="BF218" s="161"/>
      <c r="BG218" s="161"/>
      <c r="BH218" s="161"/>
      <c r="BI218" s="161"/>
      <c r="BJ218" s="161"/>
      <c r="BK218" s="161"/>
      <c r="BL218" s="161"/>
      <c r="BM218" s="161"/>
    </row>
    <row r="219" spans="1:65" s="164" customFormat="1" x14ac:dyDescent="0.2">
      <c r="A219" s="161"/>
      <c r="B219" s="161"/>
      <c r="C219" s="161"/>
      <c r="D219" s="161"/>
      <c r="E219" s="161"/>
      <c r="F219" s="161"/>
      <c r="G219" s="161"/>
      <c r="H219" s="161"/>
      <c r="I219" s="161"/>
      <c r="J219" s="161"/>
      <c r="L219" s="161"/>
      <c r="M219" s="161"/>
      <c r="N219" s="161"/>
      <c r="O219" s="161"/>
      <c r="P219" s="161"/>
      <c r="Q219" s="161"/>
      <c r="R219" s="161"/>
      <c r="S219" s="161"/>
      <c r="T219" s="161"/>
      <c r="U219" s="161"/>
      <c r="V219" s="161"/>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1"/>
      <c r="AR219" s="161"/>
      <c r="AS219" s="161"/>
      <c r="AT219" s="161"/>
      <c r="AU219" s="161"/>
      <c r="AV219" s="161"/>
      <c r="AW219" s="161"/>
      <c r="AX219" s="161"/>
      <c r="AY219" s="161"/>
      <c r="AZ219" s="161"/>
      <c r="BA219" s="161"/>
      <c r="BB219" s="161"/>
      <c r="BC219" s="161"/>
      <c r="BD219" s="161"/>
      <c r="BE219" s="161"/>
      <c r="BF219" s="161"/>
      <c r="BG219" s="161"/>
      <c r="BH219" s="161"/>
      <c r="BI219" s="161"/>
      <c r="BJ219" s="161"/>
      <c r="BK219" s="161"/>
      <c r="BL219" s="161"/>
      <c r="BM219" s="161"/>
    </row>
    <row r="220" spans="1:65" s="164" customFormat="1" x14ac:dyDescent="0.2">
      <c r="A220" s="161"/>
      <c r="B220" s="161"/>
      <c r="C220" s="161"/>
      <c r="D220" s="161"/>
      <c r="E220" s="161"/>
      <c r="F220" s="161"/>
      <c r="G220" s="161"/>
      <c r="H220" s="161"/>
      <c r="I220" s="161"/>
      <c r="J220" s="161"/>
      <c r="L220" s="161"/>
      <c r="M220" s="161"/>
      <c r="N220" s="161"/>
      <c r="O220" s="161"/>
      <c r="P220" s="161"/>
      <c r="Q220" s="161"/>
      <c r="R220" s="161"/>
      <c r="S220" s="161"/>
      <c r="T220" s="161"/>
      <c r="U220" s="161"/>
      <c r="V220" s="161"/>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1"/>
      <c r="AR220" s="161"/>
      <c r="AS220" s="161"/>
      <c r="AT220" s="161"/>
      <c r="AU220" s="161"/>
      <c r="AV220" s="161"/>
      <c r="AW220" s="161"/>
      <c r="AX220" s="161"/>
      <c r="AY220" s="161"/>
      <c r="AZ220" s="161"/>
      <c r="BA220" s="161"/>
      <c r="BB220" s="161"/>
      <c r="BC220" s="161"/>
      <c r="BD220" s="161"/>
      <c r="BE220" s="161"/>
      <c r="BF220" s="161"/>
      <c r="BG220" s="161"/>
      <c r="BH220" s="161"/>
      <c r="BI220" s="161"/>
      <c r="BJ220" s="161"/>
      <c r="BK220" s="161"/>
      <c r="BL220" s="161"/>
      <c r="BM220" s="161"/>
    </row>
    <row r="221" spans="1:65" s="164" customFormat="1" x14ac:dyDescent="0.2">
      <c r="A221" s="161"/>
      <c r="B221" s="161"/>
      <c r="C221" s="161"/>
      <c r="D221" s="161"/>
      <c r="E221" s="161"/>
      <c r="F221" s="161"/>
      <c r="G221" s="161"/>
      <c r="H221" s="161"/>
      <c r="I221" s="161"/>
      <c r="J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1"/>
      <c r="AR221" s="161"/>
      <c r="AS221" s="161"/>
      <c r="AT221" s="161"/>
      <c r="AU221" s="161"/>
      <c r="AV221" s="161"/>
      <c r="AW221" s="161"/>
      <c r="AX221" s="161"/>
      <c r="AY221" s="161"/>
      <c r="AZ221" s="161"/>
      <c r="BA221" s="161"/>
      <c r="BB221" s="161"/>
      <c r="BC221" s="161"/>
      <c r="BD221" s="161"/>
      <c r="BE221" s="161"/>
      <c r="BF221" s="161"/>
      <c r="BG221" s="161"/>
      <c r="BH221" s="161"/>
      <c r="BI221" s="161"/>
      <c r="BJ221" s="161"/>
      <c r="BK221" s="161"/>
      <c r="BL221" s="161"/>
      <c r="BM221" s="161"/>
    </row>
    <row r="222" spans="1:65" s="164" customFormat="1" x14ac:dyDescent="0.2">
      <c r="A222" s="161"/>
      <c r="B222" s="161"/>
      <c r="C222" s="161"/>
      <c r="D222" s="161"/>
      <c r="E222" s="161"/>
      <c r="F222" s="161"/>
      <c r="G222" s="161"/>
      <c r="H222" s="161"/>
      <c r="I222" s="161"/>
      <c r="J222" s="161"/>
      <c r="L222" s="161"/>
      <c r="M222" s="161"/>
      <c r="N222" s="161"/>
      <c r="O222" s="161"/>
      <c r="P222" s="161"/>
      <c r="Q222" s="161"/>
      <c r="R222" s="161"/>
      <c r="S222" s="161"/>
      <c r="T222" s="161"/>
      <c r="U222" s="161"/>
      <c r="V222" s="161"/>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1"/>
      <c r="AR222" s="161"/>
      <c r="AS222" s="161"/>
      <c r="AT222" s="161"/>
      <c r="AU222" s="161"/>
      <c r="AV222" s="161"/>
      <c r="AW222" s="161"/>
      <c r="AX222" s="161"/>
      <c r="AY222" s="161"/>
      <c r="AZ222" s="161"/>
      <c r="BA222" s="161"/>
      <c r="BB222" s="161"/>
      <c r="BC222" s="161"/>
      <c r="BD222" s="161"/>
      <c r="BE222" s="161"/>
      <c r="BF222" s="161"/>
      <c r="BG222" s="161"/>
      <c r="BH222" s="161"/>
      <c r="BI222" s="161"/>
      <c r="BJ222" s="161"/>
      <c r="BK222" s="161"/>
      <c r="BL222" s="161"/>
      <c r="BM222" s="161"/>
    </row>
    <row r="223" spans="1:65" s="164" customFormat="1" x14ac:dyDescent="0.2">
      <c r="A223" s="161"/>
      <c r="B223" s="161"/>
      <c r="C223" s="161"/>
      <c r="D223" s="161"/>
      <c r="E223" s="161"/>
      <c r="F223" s="161"/>
      <c r="G223" s="161"/>
      <c r="H223" s="161"/>
      <c r="I223" s="161"/>
      <c r="J223" s="161"/>
      <c r="L223" s="161"/>
      <c r="M223" s="161"/>
      <c r="N223" s="161"/>
      <c r="O223" s="161"/>
      <c r="P223" s="161"/>
      <c r="Q223" s="161"/>
      <c r="R223" s="161"/>
      <c r="S223" s="161"/>
      <c r="T223" s="161"/>
      <c r="U223" s="161"/>
      <c r="V223" s="161"/>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1"/>
      <c r="AR223" s="161"/>
      <c r="AS223" s="161"/>
      <c r="AT223" s="161"/>
      <c r="AU223" s="161"/>
      <c r="AV223" s="161"/>
      <c r="AW223" s="161"/>
      <c r="AX223" s="161"/>
      <c r="AY223" s="161"/>
      <c r="AZ223" s="161"/>
      <c r="BA223" s="161"/>
      <c r="BB223" s="161"/>
      <c r="BC223" s="161"/>
      <c r="BD223" s="161"/>
      <c r="BE223" s="161"/>
      <c r="BF223" s="161"/>
      <c r="BG223" s="161"/>
      <c r="BH223" s="161"/>
      <c r="BI223" s="161"/>
      <c r="BJ223" s="161"/>
      <c r="BK223" s="161"/>
      <c r="BL223" s="161"/>
      <c r="BM223" s="161"/>
    </row>
    <row r="224" spans="1:65" s="164" customFormat="1" x14ac:dyDescent="0.2">
      <c r="A224" s="161"/>
      <c r="B224" s="161"/>
      <c r="C224" s="161"/>
      <c r="D224" s="161"/>
      <c r="E224" s="161"/>
      <c r="F224" s="161"/>
      <c r="G224" s="161"/>
      <c r="H224" s="161"/>
      <c r="I224" s="161"/>
      <c r="J224" s="161"/>
      <c r="L224" s="161"/>
      <c r="M224" s="161"/>
      <c r="N224" s="161"/>
      <c r="O224" s="161"/>
      <c r="P224" s="161"/>
      <c r="Q224" s="161"/>
      <c r="R224" s="161"/>
      <c r="S224" s="161"/>
      <c r="T224" s="161"/>
      <c r="U224" s="161"/>
      <c r="V224" s="161"/>
      <c r="W224" s="161"/>
      <c r="X224" s="161"/>
      <c r="Y224" s="161"/>
      <c r="Z224" s="161"/>
      <c r="AA224" s="161"/>
      <c r="AB224" s="161"/>
      <c r="AC224" s="161"/>
      <c r="AD224" s="161"/>
      <c r="AE224" s="161"/>
      <c r="AF224" s="161"/>
      <c r="AG224" s="161"/>
      <c r="AH224" s="161"/>
      <c r="AI224" s="161"/>
      <c r="AJ224" s="161"/>
      <c r="AK224" s="161"/>
      <c r="AL224" s="161"/>
      <c r="AM224" s="161"/>
      <c r="AN224" s="161"/>
      <c r="AO224" s="161"/>
      <c r="AP224" s="161"/>
      <c r="AQ224" s="161"/>
      <c r="AR224" s="161"/>
      <c r="AS224" s="161"/>
      <c r="AT224" s="161"/>
      <c r="AU224" s="161"/>
      <c r="AV224" s="161"/>
      <c r="AW224" s="161"/>
      <c r="AX224" s="161"/>
      <c r="AY224" s="161"/>
      <c r="AZ224" s="161"/>
      <c r="BA224" s="161"/>
      <c r="BB224" s="161"/>
      <c r="BC224" s="161"/>
      <c r="BD224" s="161"/>
      <c r="BE224" s="161"/>
      <c r="BF224" s="161"/>
      <c r="BG224" s="161"/>
      <c r="BH224" s="161"/>
      <c r="BI224" s="161"/>
      <c r="BJ224" s="161"/>
      <c r="BK224" s="161"/>
      <c r="BL224" s="161"/>
      <c r="BM224" s="161"/>
    </row>
    <row r="225" spans="1:65" s="164" customFormat="1" x14ac:dyDescent="0.2">
      <c r="A225" s="161"/>
      <c r="B225" s="161"/>
      <c r="C225" s="161"/>
      <c r="D225" s="161"/>
      <c r="E225" s="161"/>
      <c r="F225" s="161"/>
      <c r="G225" s="161"/>
      <c r="H225" s="161"/>
      <c r="I225" s="161"/>
      <c r="J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1"/>
      <c r="AK225" s="161"/>
      <c r="AL225" s="161"/>
      <c r="AM225" s="161"/>
      <c r="AN225" s="161"/>
      <c r="AO225" s="161"/>
      <c r="AP225" s="161"/>
      <c r="AQ225" s="161"/>
      <c r="AR225" s="161"/>
      <c r="AS225" s="161"/>
      <c r="AT225" s="161"/>
      <c r="AU225" s="161"/>
      <c r="AV225" s="161"/>
      <c r="AW225" s="161"/>
      <c r="AX225" s="161"/>
      <c r="AY225" s="161"/>
      <c r="AZ225" s="161"/>
      <c r="BA225" s="161"/>
      <c r="BB225" s="161"/>
      <c r="BC225" s="161"/>
      <c r="BD225" s="161"/>
      <c r="BE225" s="161"/>
      <c r="BF225" s="161"/>
      <c r="BG225" s="161"/>
      <c r="BH225" s="161"/>
      <c r="BI225" s="161"/>
      <c r="BJ225" s="161"/>
      <c r="BK225" s="161"/>
      <c r="BL225" s="161"/>
      <c r="BM225" s="161"/>
    </row>
    <row r="226" spans="1:65" s="164" customFormat="1" x14ac:dyDescent="0.2">
      <c r="A226" s="161"/>
      <c r="B226" s="161"/>
      <c r="C226" s="161"/>
      <c r="D226" s="161"/>
      <c r="E226" s="161"/>
      <c r="F226" s="161"/>
      <c r="G226" s="161"/>
      <c r="H226" s="161"/>
      <c r="I226" s="161"/>
      <c r="J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row>
    <row r="227" spans="1:65" s="164" customFormat="1" x14ac:dyDescent="0.2">
      <c r="A227" s="161"/>
      <c r="B227" s="161"/>
      <c r="C227" s="161"/>
      <c r="D227" s="161"/>
      <c r="E227" s="161"/>
      <c r="F227" s="161"/>
      <c r="G227" s="161"/>
      <c r="H227" s="161"/>
      <c r="I227" s="161"/>
      <c r="J227" s="161"/>
      <c r="L227" s="161"/>
      <c r="M227" s="161"/>
      <c r="N227" s="161"/>
      <c r="O227" s="161"/>
      <c r="P227" s="161"/>
      <c r="Q227" s="161"/>
      <c r="R227" s="161"/>
      <c r="S227" s="161"/>
      <c r="T227" s="161"/>
      <c r="U227" s="161"/>
      <c r="V227" s="161"/>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c r="BF227" s="161"/>
      <c r="BG227" s="161"/>
      <c r="BH227" s="161"/>
      <c r="BI227" s="161"/>
      <c r="BJ227" s="161"/>
      <c r="BK227" s="161"/>
      <c r="BL227" s="161"/>
      <c r="BM227" s="161"/>
    </row>
    <row r="228" spans="1:65" s="164" customFormat="1" x14ac:dyDescent="0.2">
      <c r="A228" s="161"/>
      <c r="B228" s="161"/>
      <c r="C228" s="161"/>
      <c r="D228" s="161"/>
      <c r="E228" s="161"/>
      <c r="F228" s="161"/>
      <c r="G228" s="161"/>
      <c r="H228" s="161"/>
      <c r="I228" s="161"/>
      <c r="J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row>
    <row r="229" spans="1:65" s="164" customFormat="1" x14ac:dyDescent="0.2">
      <c r="A229" s="161"/>
      <c r="B229" s="161"/>
      <c r="C229" s="161"/>
      <c r="D229" s="161"/>
      <c r="E229" s="161"/>
      <c r="F229" s="161"/>
      <c r="G229" s="161"/>
      <c r="H229" s="161"/>
      <c r="I229" s="161"/>
      <c r="J229" s="161"/>
      <c r="L229" s="161"/>
      <c r="M229" s="161"/>
      <c r="N229" s="161"/>
      <c r="O229" s="161"/>
      <c r="P229" s="161"/>
      <c r="Q229" s="161"/>
      <c r="R229" s="161"/>
      <c r="S229" s="161"/>
      <c r="T229" s="161"/>
      <c r="U229" s="161"/>
      <c r="V229" s="161"/>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1"/>
      <c r="AR229" s="161"/>
      <c r="AS229" s="161"/>
      <c r="AT229" s="161"/>
      <c r="AU229" s="161"/>
      <c r="AV229" s="161"/>
      <c r="AW229" s="161"/>
      <c r="AX229" s="161"/>
      <c r="AY229" s="161"/>
      <c r="AZ229" s="161"/>
      <c r="BA229" s="161"/>
      <c r="BB229" s="161"/>
      <c r="BC229" s="161"/>
      <c r="BD229" s="161"/>
      <c r="BE229" s="161"/>
      <c r="BF229" s="161"/>
      <c r="BG229" s="161"/>
      <c r="BH229" s="161"/>
      <c r="BI229" s="161"/>
      <c r="BJ229" s="161"/>
      <c r="BK229" s="161"/>
      <c r="BL229" s="161"/>
      <c r="BM229" s="161"/>
    </row>
    <row r="230" spans="1:65" s="164" customFormat="1" x14ac:dyDescent="0.2">
      <c r="A230" s="161"/>
      <c r="B230" s="161"/>
      <c r="C230" s="161"/>
      <c r="D230" s="161"/>
      <c r="E230" s="161"/>
      <c r="F230" s="161"/>
      <c r="G230" s="161"/>
      <c r="H230" s="161"/>
      <c r="I230" s="161"/>
      <c r="J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1"/>
      <c r="AR230" s="161"/>
      <c r="AS230" s="161"/>
      <c r="AT230" s="161"/>
      <c r="AU230" s="161"/>
      <c r="AV230" s="161"/>
      <c r="AW230" s="161"/>
      <c r="AX230" s="161"/>
      <c r="AY230" s="161"/>
      <c r="AZ230" s="161"/>
      <c r="BA230" s="161"/>
      <c r="BB230" s="161"/>
      <c r="BC230" s="161"/>
      <c r="BD230" s="161"/>
      <c r="BE230" s="161"/>
      <c r="BF230" s="161"/>
      <c r="BG230" s="161"/>
      <c r="BH230" s="161"/>
      <c r="BI230" s="161"/>
      <c r="BJ230" s="161"/>
      <c r="BK230" s="161"/>
      <c r="BL230" s="161"/>
      <c r="BM230" s="161"/>
    </row>
    <row r="231" spans="1:65" s="164" customFormat="1" x14ac:dyDescent="0.2">
      <c r="A231" s="161"/>
      <c r="B231" s="161"/>
      <c r="C231" s="161"/>
      <c r="D231" s="161"/>
      <c r="E231" s="161"/>
      <c r="F231" s="161"/>
      <c r="G231" s="161"/>
      <c r="H231" s="161"/>
      <c r="I231" s="161"/>
      <c r="J231" s="161"/>
      <c r="L231" s="161"/>
      <c r="M231" s="161"/>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1"/>
      <c r="AR231" s="161"/>
      <c r="AS231" s="161"/>
      <c r="AT231" s="161"/>
      <c r="AU231" s="161"/>
      <c r="AV231" s="161"/>
      <c r="AW231" s="161"/>
      <c r="AX231" s="161"/>
      <c r="AY231" s="161"/>
      <c r="AZ231" s="161"/>
      <c r="BA231" s="161"/>
      <c r="BB231" s="161"/>
      <c r="BC231" s="161"/>
      <c r="BD231" s="161"/>
      <c r="BE231" s="161"/>
      <c r="BF231" s="161"/>
      <c r="BG231" s="161"/>
      <c r="BH231" s="161"/>
      <c r="BI231" s="161"/>
      <c r="BJ231" s="161"/>
      <c r="BK231" s="161"/>
      <c r="BL231" s="161"/>
      <c r="BM231" s="161"/>
    </row>
    <row r="232" spans="1:65" s="164" customFormat="1" x14ac:dyDescent="0.2">
      <c r="A232" s="161"/>
      <c r="B232" s="161"/>
      <c r="C232" s="161"/>
      <c r="D232" s="161"/>
      <c r="E232" s="161"/>
      <c r="F232" s="161"/>
      <c r="G232" s="161"/>
      <c r="H232" s="161"/>
      <c r="I232" s="161"/>
      <c r="J232" s="161"/>
      <c r="L232" s="161"/>
      <c r="M232" s="161"/>
      <c r="N232" s="161"/>
      <c r="O232" s="161"/>
      <c r="P232" s="161"/>
      <c r="Q232" s="161"/>
      <c r="R232" s="161"/>
      <c r="S232" s="161"/>
      <c r="T232" s="161"/>
      <c r="U232" s="161"/>
      <c r="V232" s="161"/>
      <c r="W232" s="161"/>
      <c r="X232" s="161"/>
      <c r="Y232" s="161"/>
      <c r="Z232" s="161"/>
      <c r="AA232" s="161"/>
      <c r="AB232" s="161"/>
      <c r="AC232" s="161"/>
      <c r="AD232" s="161"/>
      <c r="AE232" s="161"/>
      <c r="AF232" s="161"/>
      <c r="AG232" s="161"/>
      <c r="AH232" s="161"/>
      <c r="AI232" s="161"/>
      <c r="AJ232" s="161"/>
      <c r="AK232" s="161"/>
      <c r="AL232" s="161"/>
      <c r="AM232" s="161"/>
      <c r="AN232" s="161"/>
      <c r="AO232" s="161"/>
      <c r="AP232" s="161"/>
      <c r="AQ232" s="161"/>
      <c r="AR232" s="161"/>
      <c r="AS232" s="161"/>
      <c r="AT232" s="161"/>
      <c r="AU232" s="161"/>
      <c r="AV232" s="161"/>
      <c r="AW232" s="161"/>
      <c r="AX232" s="161"/>
      <c r="AY232" s="161"/>
      <c r="AZ232" s="161"/>
      <c r="BA232" s="161"/>
      <c r="BB232" s="161"/>
      <c r="BC232" s="161"/>
      <c r="BD232" s="161"/>
      <c r="BE232" s="161"/>
      <c r="BF232" s="161"/>
      <c r="BG232" s="161"/>
      <c r="BH232" s="161"/>
      <c r="BI232" s="161"/>
      <c r="BJ232" s="161"/>
      <c r="BK232" s="161"/>
      <c r="BL232" s="161"/>
      <c r="BM232" s="161"/>
    </row>
    <row r="233" spans="1:65" s="164" customFormat="1" x14ac:dyDescent="0.2">
      <c r="A233" s="161"/>
      <c r="B233" s="161"/>
      <c r="C233" s="161"/>
      <c r="D233" s="161"/>
      <c r="E233" s="161"/>
      <c r="F233" s="161"/>
      <c r="G233" s="161"/>
      <c r="H233" s="161"/>
      <c r="I233" s="161"/>
      <c r="J233" s="161"/>
      <c r="L233" s="161"/>
      <c r="M233" s="161"/>
      <c r="N233" s="161"/>
      <c r="O233" s="161"/>
      <c r="P233" s="161"/>
      <c r="Q233" s="161"/>
      <c r="R233" s="161"/>
      <c r="S233" s="161"/>
      <c r="T233" s="161"/>
      <c r="U233" s="161"/>
      <c r="V233" s="161"/>
      <c r="W233" s="161"/>
      <c r="X233" s="161"/>
      <c r="Y233" s="161"/>
      <c r="Z233" s="161"/>
      <c r="AA233" s="161"/>
      <c r="AB233" s="161"/>
      <c r="AC233" s="161"/>
      <c r="AD233" s="161"/>
      <c r="AE233" s="161"/>
      <c r="AF233" s="161"/>
      <c r="AG233" s="161"/>
      <c r="AH233" s="161"/>
      <c r="AI233" s="161"/>
      <c r="AJ233" s="161"/>
      <c r="AK233" s="161"/>
      <c r="AL233" s="161"/>
      <c r="AM233" s="161"/>
      <c r="AN233" s="161"/>
      <c r="AO233" s="161"/>
      <c r="AP233" s="161"/>
      <c r="AQ233" s="161"/>
      <c r="AR233" s="161"/>
      <c r="AS233" s="161"/>
      <c r="AT233" s="161"/>
      <c r="AU233" s="161"/>
      <c r="AV233" s="161"/>
      <c r="AW233" s="161"/>
      <c r="AX233" s="161"/>
      <c r="AY233" s="161"/>
      <c r="AZ233" s="161"/>
      <c r="BA233" s="161"/>
      <c r="BB233" s="161"/>
      <c r="BC233" s="161"/>
      <c r="BD233" s="161"/>
      <c r="BE233" s="161"/>
      <c r="BF233" s="161"/>
      <c r="BG233" s="161"/>
      <c r="BH233" s="161"/>
      <c r="BI233" s="161"/>
      <c r="BJ233" s="161"/>
      <c r="BK233" s="161"/>
      <c r="BL233" s="161"/>
      <c r="BM233" s="161"/>
    </row>
    <row r="234" spans="1:65" s="164" customFormat="1" x14ac:dyDescent="0.2">
      <c r="A234" s="161"/>
      <c r="B234" s="161"/>
      <c r="C234" s="161"/>
      <c r="D234" s="161"/>
      <c r="E234" s="161"/>
      <c r="F234" s="161"/>
      <c r="G234" s="161"/>
      <c r="H234" s="161"/>
      <c r="I234" s="161"/>
      <c r="J234" s="161"/>
      <c r="L234" s="161"/>
      <c r="M234" s="161"/>
      <c r="N234" s="161"/>
      <c r="O234" s="161"/>
      <c r="P234" s="161"/>
      <c r="Q234" s="161"/>
      <c r="R234" s="161"/>
      <c r="S234" s="161"/>
      <c r="T234" s="161"/>
      <c r="U234" s="161"/>
      <c r="V234" s="161"/>
      <c r="W234" s="161"/>
      <c r="X234" s="161"/>
      <c r="Y234" s="161"/>
      <c r="Z234" s="161"/>
      <c r="AA234" s="161"/>
      <c r="AB234" s="161"/>
      <c r="AC234" s="161"/>
      <c r="AD234" s="161"/>
      <c r="AE234" s="161"/>
      <c r="AF234" s="161"/>
      <c r="AG234" s="161"/>
      <c r="AH234" s="161"/>
      <c r="AI234" s="161"/>
      <c r="AJ234" s="161"/>
      <c r="AK234" s="161"/>
      <c r="AL234" s="161"/>
      <c r="AM234" s="161"/>
      <c r="AN234" s="161"/>
      <c r="AO234" s="161"/>
      <c r="AP234" s="161"/>
      <c r="AQ234" s="161"/>
      <c r="AR234" s="161"/>
      <c r="AS234" s="161"/>
      <c r="AT234" s="161"/>
      <c r="AU234" s="161"/>
      <c r="AV234" s="161"/>
      <c r="AW234" s="161"/>
      <c r="AX234" s="161"/>
      <c r="AY234" s="161"/>
      <c r="AZ234" s="161"/>
      <c r="BA234" s="161"/>
      <c r="BB234" s="161"/>
      <c r="BC234" s="161"/>
      <c r="BD234" s="161"/>
      <c r="BE234" s="161"/>
      <c r="BF234" s="161"/>
      <c r="BG234" s="161"/>
      <c r="BH234" s="161"/>
      <c r="BI234" s="161"/>
      <c r="BJ234" s="161"/>
      <c r="BK234" s="161"/>
      <c r="BL234" s="161"/>
      <c r="BM234" s="161"/>
    </row>
    <row r="235" spans="1:65" s="164" customFormat="1" x14ac:dyDescent="0.2">
      <c r="A235" s="161"/>
      <c r="B235" s="161"/>
      <c r="C235" s="161"/>
      <c r="D235" s="161"/>
      <c r="E235" s="161"/>
      <c r="F235" s="161"/>
      <c r="G235" s="161"/>
      <c r="H235" s="161"/>
      <c r="I235" s="161"/>
      <c r="J235" s="161"/>
      <c r="L235" s="161"/>
      <c r="M235" s="161"/>
      <c r="N235" s="161"/>
      <c r="O235" s="161"/>
      <c r="P235" s="161"/>
      <c r="Q235" s="161"/>
      <c r="R235" s="161"/>
      <c r="S235" s="161"/>
      <c r="T235" s="161"/>
      <c r="U235" s="161"/>
      <c r="V235" s="161"/>
      <c r="W235" s="161"/>
      <c r="X235" s="161"/>
      <c r="Y235" s="161"/>
      <c r="Z235" s="161"/>
      <c r="AA235" s="161"/>
      <c r="AB235" s="161"/>
      <c r="AC235" s="161"/>
      <c r="AD235" s="161"/>
      <c r="AE235" s="161"/>
      <c r="AF235" s="161"/>
      <c r="AG235" s="161"/>
      <c r="AH235" s="161"/>
      <c r="AI235" s="161"/>
      <c r="AJ235" s="161"/>
      <c r="AK235" s="161"/>
      <c r="AL235" s="161"/>
      <c r="AM235" s="161"/>
      <c r="AN235" s="161"/>
      <c r="AO235" s="161"/>
      <c r="AP235" s="161"/>
      <c r="AQ235" s="161"/>
      <c r="AR235" s="161"/>
      <c r="AS235" s="161"/>
      <c r="AT235" s="161"/>
      <c r="AU235" s="161"/>
      <c r="AV235" s="161"/>
      <c r="AW235" s="161"/>
      <c r="AX235" s="161"/>
      <c r="AY235" s="161"/>
      <c r="AZ235" s="161"/>
      <c r="BA235" s="161"/>
      <c r="BB235" s="161"/>
      <c r="BC235" s="161"/>
      <c r="BD235" s="161"/>
      <c r="BE235" s="161"/>
      <c r="BF235" s="161"/>
      <c r="BG235" s="161"/>
      <c r="BH235" s="161"/>
      <c r="BI235" s="161"/>
      <c r="BJ235" s="161"/>
      <c r="BK235" s="161"/>
      <c r="BL235" s="161"/>
      <c r="BM235" s="161"/>
    </row>
    <row r="236" spans="1:65" s="164" customFormat="1" x14ac:dyDescent="0.2">
      <c r="A236" s="161"/>
      <c r="B236" s="161"/>
      <c r="C236" s="161"/>
      <c r="D236" s="161"/>
      <c r="E236" s="161"/>
      <c r="F236" s="161"/>
      <c r="G236" s="161"/>
      <c r="H236" s="161"/>
      <c r="I236" s="161"/>
      <c r="J236" s="161"/>
      <c r="L236" s="161"/>
      <c r="M236" s="161"/>
      <c r="N236" s="161"/>
      <c r="O236" s="161"/>
      <c r="P236" s="161"/>
      <c r="Q236" s="161"/>
      <c r="R236" s="161"/>
      <c r="S236" s="161"/>
      <c r="T236" s="161"/>
      <c r="U236" s="161"/>
      <c r="V236" s="161"/>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1"/>
      <c r="AR236" s="161"/>
      <c r="AS236" s="161"/>
      <c r="AT236" s="161"/>
      <c r="AU236" s="161"/>
      <c r="AV236" s="161"/>
      <c r="AW236" s="161"/>
      <c r="AX236" s="161"/>
      <c r="AY236" s="161"/>
      <c r="AZ236" s="161"/>
      <c r="BA236" s="161"/>
      <c r="BB236" s="161"/>
      <c r="BC236" s="161"/>
      <c r="BD236" s="161"/>
      <c r="BE236" s="161"/>
      <c r="BF236" s="161"/>
      <c r="BG236" s="161"/>
      <c r="BH236" s="161"/>
      <c r="BI236" s="161"/>
      <c r="BJ236" s="161"/>
      <c r="BK236" s="161"/>
      <c r="BL236" s="161"/>
      <c r="BM236" s="161"/>
    </row>
    <row r="237" spans="1:65" s="164" customFormat="1" x14ac:dyDescent="0.2">
      <c r="A237" s="161"/>
      <c r="B237" s="161"/>
      <c r="C237" s="161"/>
      <c r="D237" s="161"/>
      <c r="E237" s="161"/>
      <c r="F237" s="161"/>
      <c r="G237" s="161"/>
      <c r="H237" s="161"/>
      <c r="I237" s="161"/>
      <c r="J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1"/>
      <c r="AR237" s="161"/>
      <c r="AS237" s="161"/>
      <c r="AT237" s="161"/>
      <c r="AU237" s="161"/>
      <c r="AV237" s="161"/>
      <c r="AW237" s="161"/>
      <c r="AX237" s="161"/>
      <c r="AY237" s="161"/>
      <c r="AZ237" s="161"/>
      <c r="BA237" s="161"/>
      <c r="BB237" s="161"/>
      <c r="BC237" s="161"/>
      <c r="BD237" s="161"/>
      <c r="BE237" s="161"/>
      <c r="BF237" s="161"/>
      <c r="BG237" s="161"/>
      <c r="BH237" s="161"/>
      <c r="BI237" s="161"/>
      <c r="BJ237" s="161"/>
      <c r="BK237" s="161"/>
      <c r="BL237" s="161"/>
      <c r="BM237" s="161"/>
    </row>
    <row r="238" spans="1:65" s="164" customFormat="1" x14ac:dyDescent="0.2">
      <c r="A238" s="161"/>
      <c r="B238" s="161"/>
      <c r="C238" s="161"/>
      <c r="D238" s="161"/>
      <c r="E238" s="161"/>
      <c r="F238" s="161"/>
      <c r="G238" s="161"/>
      <c r="H238" s="161"/>
      <c r="I238" s="161"/>
      <c r="J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1"/>
      <c r="AR238" s="161"/>
      <c r="AS238" s="161"/>
      <c r="AT238" s="161"/>
      <c r="AU238" s="161"/>
      <c r="AV238" s="161"/>
      <c r="AW238" s="161"/>
      <c r="AX238" s="161"/>
      <c r="AY238" s="161"/>
      <c r="AZ238" s="161"/>
      <c r="BA238" s="161"/>
      <c r="BB238" s="161"/>
      <c r="BC238" s="161"/>
      <c r="BD238" s="161"/>
      <c r="BE238" s="161"/>
      <c r="BF238" s="161"/>
      <c r="BG238" s="161"/>
      <c r="BH238" s="161"/>
      <c r="BI238" s="161"/>
      <c r="BJ238" s="161"/>
      <c r="BK238" s="161"/>
      <c r="BL238" s="161"/>
      <c r="BM238" s="161"/>
    </row>
    <row r="239" spans="1:65" s="164" customFormat="1" x14ac:dyDescent="0.2">
      <c r="A239" s="161"/>
      <c r="B239" s="161"/>
      <c r="C239" s="161"/>
      <c r="D239" s="161"/>
      <c r="E239" s="161"/>
      <c r="F239" s="161"/>
      <c r="G239" s="161"/>
      <c r="H239" s="161"/>
      <c r="I239" s="161"/>
      <c r="J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row>
    <row r="240" spans="1:65" s="164" customFormat="1" x14ac:dyDescent="0.2">
      <c r="A240" s="161"/>
      <c r="B240" s="161"/>
      <c r="C240" s="161"/>
      <c r="D240" s="161"/>
      <c r="E240" s="161"/>
      <c r="F240" s="161"/>
      <c r="G240" s="161"/>
      <c r="H240" s="161"/>
      <c r="I240" s="161"/>
      <c r="J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1"/>
      <c r="AR240" s="161"/>
      <c r="AS240" s="161"/>
      <c r="AT240" s="161"/>
      <c r="AU240" s="161"/>
      <c r="AV240" s="161"/>
      <c r="AW240" s="161"/>
      <c r="AX240" s="161"/>
      <c r="AY240" s="161"/>
      <c r="AZ240" s="161"/>
      <c r="BA240" s="161"/>
      <c r="BB240" s="161"/>
      <c r="BC240" s="161"/>
      <c r="BD240" s="161"/>
      <c r="BE240" s="161"/>
      <c r="BF240" s="161"/>
      <c r="BG240" s="161"/>
      <c r="BH240" s="161"/>
      <c r="BI240" s="161"/>
      <c r="BJ240" s="161"/>
      <c r="BK240" s="161"/>
      <c r="BL240" s="161"/>
      <c r="BM240" s="161"/>
    </row>
    <row r="241" spans="1:65" s="164" customFormat="1" x14ac:dyDescent="0.2">
      <c r="A241" s="161"/>
      <c r="B241" s="161"/>
      <c r="C241" s="161"/>
      <c r="D241" s="161"/>
      <c r="E241" s="161"/>
      <c r="F241" s="161"/>
      <c r="G241" s="161"/>
      <c r="H241" s="161"/>
      <c r="I241" s="161"/>
      <c r="J241" s="161"/>
      <c r="L241" s="161"/>
      <c r="M241" s="161"/>
      <c r="N241" s="161"/>
      <c r="O241" s="161"/>
      <c r="P241" s="161"/>
      <c r="Q241" s="161"/>
      <c r="R241" s="161"/>
      <c r="S241" s="161"/>
      <c r="T241" s="161"/>
      <c r="U241" s="161"/>
      <c r="V241" s="161"/>
      <c r="W241" s="161"/>
      <c r="X241" s="161"/>
      <c r="Y241" s="161"/>
      <c r="Z241" s="161"/>
      <c r="AA241" s="161"/>
      <c r="AB241" s="161"/>
      <c r="AC241" s="161"/>
      <c r="AD241" s="161"/>
      <c r="AE241" s="161"/>
      <c r="AF241" s="161"/>
      <c r="AG241" s="161"/>
      <c r="AH241" s="161"/>
      <c r="AI241" s="161"/>
      <c r="AJ241" s="161"/>
      <c r="AK241" s="161"/>
      <c r="AL241" s="161"/>
      <c r="AM241" s="161"/>
      <c r="AN241" s="161"/>
      <c r="AO241" s="161"/>
      <c r="AP241" s="161"/>
      <c r="AQ241" s="161"/>
      <c r="AR241" s="161"/>
      <c r="AS241" s="161"/>
      <c r="AT241" s="161"/>
      <c r="AU241" s="161"/>
      <c r="AV241" s="161"/>
      <c r="AW241" s="161"/>
      <c r="AX241" s="161"/>
      <c r="AY241" s="161"/>
      <c r="AZ241" s="161"/>
      <c r="BA241" s="161"/>
      <c r="BB241" s="161"/>
      <c r="BC241" s="161"/>
      <c r="BD241" s="161"/>
      <c r="BE241" s="161"/>
      <c r="BF241" s="161"/>
      <c r="BG241" s="161"/>
      <c r="BH241" s="161"/>
      <c r="BI241" s="161"/>
      <c r="BJ241" s="161"/>
      <c r="BK241" s="161"/>
      <c r="BL241" s="161"/>
      <c r="BM241" s="161"/>
    </row>
    <row r="242" spans="1:65" s="164" customFormat="1" x14ac:dyDescent="0.2">
      <c r="A242" s="161"/>
      <c r="B242" s="161"/>
      <c r="C242" s="161"/>
      <c r="D242" s="161"/>
      <c r="E242" s="161"/>
      <c r="F242" s="161"/>
      <c r="G242" s="161"/>
      <c r="H242" s="161"/>
      <c r="I242" s="161"/>
      <c r="J242" s="161"/>
      <c r="L242" s="161"/>
      <c r="M242" s="161"/>
      <c r="N242" s="161"/>
      <c r="O242" s="161"/>
      <c r="P242" s="161"/>
      <c r="Q242" s="161"/>
      <c r="R242" s="161"/>
      <c r="S242" s="161"/>
      <c r="T242" s="161"/>
      <c r="U242" s="161"/>
      <c r="V242" s="161"/>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1"/>
      <c r="AR242" s="161"/>
      <c r="AS242" s="161"/>
      <c r="AT242" s="161"/>
      <c r="AU242" s="161"/>
      <c r="AV242" s="161"/>
      <c r="AW242" s="161"/>
      <c r="AX242" s="161"/>
      <c r="AY242" s="161"/>
      <c r="AZ242" s="161"/>
      <c r="BA242" s="161"/>
      <c r="BB242" s="161"/>
      <c r="BC242" s="161"/>
      <c r="BD242" s="161"/>
      <c r="BE242" s="161"/>
      <c r="BF242" s="161"/>
      <c r="BG242" s="161"/>
      <c r="BH242" s="161"/>
      <c r="BI242" s="161"/>
      <c r="BJ242" s="161"/>
      <c r="BK242" s="161"/>
      <c r="BL242" s="161"/>
      <c r="BM242" s="161"/>
    </row>
    <row r="243" spans="1:65" s="164" customFormat="1" x14ac:dyDescent="0.2">
      <c r="A243" s="161"/>
      <c r="B243" s="161"/>
      <c r="C243" s="161"/>
      <c r="D243" s="161"/>
      <c r="E243" s="161"/>
      <c r="F243" s="161"/>
      <c r="G243" s="161"/>
      <c r="H243" s="161"/>
      <c r="I243" s="161"/>
      <c r="J243" s="161"/>
      <c r="L243" s="161"/>
      <c r="M243" s="161"/>
      <c r="N243" s="161"/>
      <c r="O243" s="161"/>
      <c r="P243" s="161"/>
      <c r="Q243" s="161"/>
      <c r="R243" s="161"/>
      <c r="S243" s="161"/>
      <c r="T243" s="161"/>
      <c r="U243" s="161"/>
      <c r="V243" s="161"/>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1"/>
      <c r="AR243" s="161"/>
      <c r="AS243" s="161"/>
      <c r="AT243" s="161"/>
      <c r="AU243" s="161"/>
      <c r="AV243" s="161"/>
      <c r="AW243" s="161"/>
      <c r="AX243" s="161"/>
      <c r="AY243" s="161"/>
      <c r="AZ243" s="161"/>
      <c r="BA243" s="161"/>
      <c r="BB243" s="161"/>
      <c r="BC243" s="161"/>
      <c r="BD243" s="161"/>
      <c r="BE243" s="161"/>
      <c r="BF243" s="161"/>
      <c r="BG243" s="161"/>
      <c r="BH243" s="161"/>
      <c r="BI243" s="161"/>
      <c r="BJ243" s="161"/>
      <c r="BK243" s="161"/>
      <c r="BL243" s="161"/>
      <c r="BM243" s="161"/>
    </row>
    <row r="244" spans="1:65" s="164" customFormat="1" x14ac:dyDescent="0.2">
      <c r="A244" s="161"/>
      <c r="B244" s="161"/>
      <c r="C244" s="161"/>
      <c r="D244" s="161"/>
      <c r="E244" s="161"/>
      <c r="F244" s="161"/>
      <c r="G244" s="161"/>
      <c r="H244" s="161"/>
      <c r="I244" s="161"/>
      <c r="J244" s="161"/>
      <c r="L244" s="161"/>
      <c r="M244" s="161"/>
      <c r="N244" s="161"/>
      <c r="O244" s="161"/>
      <c r="P244" s="161"/>
      <c r="Q244" s="161"/>
      <c r="R244" s="161"/>
      <c r="S244" s="161"/>
      <c r="T244" s="161"/>
      <c r="U244" s="161"/>
      <c r="V244" s="161"/>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1"/>
      <c r="AR244" s="161"/>
      <c r="AS244" s="161"/>
      <c r="AT244" s="161"/>
      <c r="AU244" s="161"/>
      <c r="AV244" s="161"/>
      <c r="AW244" s="161"/>
      <c r="AX244" s="161"/>
      <c r="AY244" s="161"/>
      <c r="AZ244" s="161"/>
      <c r="BA244" s="161"/>
      <c r="BB244" s="161"/>
      <c r="BC244" s="161"/>
      <c r="BD244" s="161"/>
      <c r="BE244" s="161"/>
      <c r="BF244" s="161"/>
      <c r="BG244" s="161"/>
      <c r="BH244" s="161"/>
      <c r="BI244" s="161"/>
      <c r="BJ244" s="161"/>
      <c r="BK244" s="161"/>
      <c r="BL244" s="161"/>
      <c r="BM244" s="161"/>
    </row>
    <row r="245" spans="1:65" s="164" customFormat="1" x14ac:dyDescent="0.2">
      <c r="A245" s="161"/>
      <c r="B245" s="161"/>
      <c r="C245" s="161"/>
      <c r="D245" s="161"/>
      <c r="E245" s="161"/>
      <c r="F245" s="161"/>
      <c r="G245" s="161"/>
      <c r="H245" s="161"/>
      <c r="I245" s="161"/>
      <c r="J245" s="161"/>
      <c r="L245" s="161"/>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c r="AN245" s="161"/>
      <c r="AO245" s="161"/>
      <c r="AP245" s="161"/>
      <c r="AQ245" s="161"/>
      <c r="AR245" s="161"/>
      <c r="AS245" s="161"/>
      <c r="AT245" s="161"/>
      <c r="AU245" s="161"/>
      <c r="AV245" s="161"/>
      <c r="AW245" s="161"/>
      <c r="AX245" s="161"/>
      <c r="AY245" s="161"/>
      <c r="AZ245" s="161"/>
      <c r="BA245" s="161"/>
      <c r="BB245" s="161"/>
      <c r="BC245" s="161"/>
      <c r="BD245" s="161"/>
      <c r="BE245" s="161"/>
      <c r="BF245" s="161"/>
      <c r="BG245" s="161"/>
      <c r="BH245" s="161"/>
      <c r="BI245" s="161"/>
      <c r="BJ245" s="161"/>
      <c r="BK245" s="161"/>
      <c r="BL245" s="161"/>
      <c r="BM245" s="161"/>
    </row>
    <row r="246" spans="1:65" s="164" customFormat="1" x14ac:dyDescent="0.2">
      <c r="A246" s="161"/>
      <c r="B246" s="161"/>
      <c r="C246" s="161"/>
      <c r="D246" s="161"/>
      <c r="E246" s="161"/>
      <c r="F246" s="161"/>
      <c r="G246" s="161"/>
      <c r="H246" s="161"/>
      <c r="I246" s="161"/>
      <c r="J246" s="161"/>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c r="AN246" s="161"/>
      <c r="AO246" s="161"/>
      <c r="AP246" s="161"/>
      <c r="AQ246" s="161"/>
      <c r="AR246" s="161"/>
      <c r="AS246" s="161"/>
      <c r="AT246" s="161"/>
      <c r="AU246" s="161"/>
      <c r="AV246" s="161"/>
      <c r="AW246" s="161"/>
      <c r="AX246" s="161"/>
      <c r="AY246" s="161"/>
      <c r="AZ246" s="161"/>
      <c r="BA246" s="161"/>
      <c r="BB246" s="161"/>
      <c r="BC246" s="161"/>
      <c r="BD246" s="161"/>
      <c r="BE246" s="161"/>
      <c r="BF246" s="161"/>
      <c r="BG246" s="161"/>
      <c r="BH246" s="161"/>
      <c r="BI246" s="161"/>
      <c r="BJ246" s="161"/>
      <c r="BK246" s="161"/>
      <c r="BL246" s="161"/>
      <c r="BM246" s="161"/>
    </row>
    <row r="247" spans="1:65" s="164" customFormat="1" x14ac:dyDescent="0.2">
      <c r="A247" s="161"/>
      <c r="B247" s="161"/>
      <c r="C247" s="161"/>
      <c r="D247" s="161"/>
      <c r="E247" s="161"/>
      <c r="F247" s="161"/>
      <c r="G247" s="161"/>
      <c r="H247" s="161"/>
      <c r="I247" s="161"/>
      <c r="J247" s="161"/>
      <c r="L247" s="161"/>
      <c r="M247" s="161"/>
      <c r="N247" s="161"/>
      <c r="O247" s="161"/>
      <c r="P247" s="161"/>
      <c r="Q247" s="161"/>
      <c r="R247" s="161"/>
      <c r="S247" s="161"/>
      <c r="T247" s="161"/>
      <c r="U247" s="161"/>
      <c r="V247" s="161"/>
      <c r="W247" s="161"/>
      <c r="X247" s="161"/>
      <c r="Y247" s="161"/>
      <c r="Z247" s="161"/>
      <c r="AA247" s="161"/>
      <c r="AB247" s="161"/>
      <c r="AC247" s="161"/>
      <c r="AD247" s="161"/>
      <c r="AE247" s="161"/>
      <c r="AF247" s="161"/>
      <c r="AG247" s="161"/>
      <c r="AH247" s="161"/>
      <c r="AI247" s="161"/>
      <c r="AJ247" s="161"/>
      <c r="AK247" s="161"/>
      <c r="AL247" s="161"/>
      <c r="AM247" s="161"/>
      <c r="AN247" s="161"/>
      <c r="AO247" s="161"/>
      <c r="AP247" s="161"/>
      <c r="AQ247" s="161"/>
      <c r="AR247" s="161"/>
      <c r="AS247" s="161"/>
      <c r="AT247" s="161"/>
      <c r="AU247" s="161"/>
      <c r="AV247" s="161"/>
      <c r="AW247" s="161"/>
      <c r="AX247" s="161"/>
      <c r="AY247" s="161"/>
      <c r="AZ247" s="161"/>
      <c r="BA247" s="161"/>
      <c r="BB247" s="161"/>
      <c r="BC247" s="161"/>
      <c r="BD247" s="161"/>
      <c r="BE247" s="161"/>
      <c r="BF247" s="161"/>
      <c r="BG247" s="161"/>
      <c r="BH247" s="161"/>
      <c r="BI247" s="161"/>
      <c r="BJ247" s="161"/>
      <c r="BK247" s="161"/>
      <c r="BL247" s="161"/>
      <c r="BM247" s="161"/>
    </row>
    <row r="248" spans="1:65" s="164" customFormat="1" x14ac:dyDescent="0.2">
      <c r="A248" s="161"/>
      <c r="B248" s="161"/>
      <c r="C248" s="161"/>
      <c r="D248" s="161"/>
      <c r="E248" s="161"/>
      <c r="F248" s="161"/>
      <c r="G248" s="161"/>
      <c r="H248" s="161"/>
      <c r="I248" s="161"/>
      <c r="J248" s="161"/>
      <c r="L248" s="161"/>
      <c r="M248" s="161"/>
      <c r="N248" s="161"/>
      <c r="O248" s="161"/>
      <c r="P248" s="161"/>
      <c r="Q248" s="161"/>
      <c r="R248" s="161"/>
      <c r="S248" s="161"/>
      <c r="T248" s="161"/>
      <c r="U248" s="161"/>
      <c r="V248" s="161"/>
      <c r="W248" s="161"/>
      <c r="X248" s="161"/>
      <c r="Y248" s="161"/>
      <c r="Z248" s="161"/>
      <c r="AA248" s="161"/>
      <c r="AB248" s="161"/>
      <c r="AC248" s="161"/>
      <c r="AD248" s="161"/>
      <c r="AE248" s="161"/>
      <c r="AF248" s="161"/>
      <c r="AG248" s="161"/>
      <c r="AH248" s="161"/>
      <c r="AI248" s="161"/>
      <c r="AJ248" s="161"/>
      <c r="AK248" s="161"/>
      <c r="AL248" s="161"/>
      <c r="AM248" s="161"/>
      <c r="AN248" s="161"/>
      <c r="AO248" s="161"/>
      <c r="AP248" s="161"/>
      <c r="AQ248" s="161"/>
      <c r="AR248" s="161"/>
      <c r="AS248" s="161"/>
      <c r="AT248" s="161"/>
      <c r="AU248" s="161"/>
      <c r="AV248" s="161"/>
      <c r="AW248" s="161"/>
      <c r="AX248" s="161"/>
      <c r="AY248" s="161"/>
      <c r="AZ248" s="161"/>
      <c r="BA248" s="161"/>
      <c r="BB248" s="161"/>
      <c r="BC248" s="161"/>
      <c r="BD248" s="161"/>
      <c r="BE248" s="161"/>
      <c r="BF248" s="161"/>
      <c r="BG248" s="161"/>
      <c r="BH248" s="161"/>
      <c r="BI248" s="161"/>
      <c r="BJ248" s="161"/>
      <c r="BK248" s="161"/>
      <c r="BL248" s="161"/>
      <c r="BM248" s="161"/>
    </row>
    <row r="249" spans="1:65" s="164" customFormat="1" x14ac:dyDescent="0.2">
      <c r="A249" s="161"/>
      <c r="B249" s="161"/>
      <c r="C249" s="161"/>
      <c r="D249" s="161"/>
      <c r="E249" s="161"/>
      <c r="F249" s="161"/>
      <c r="G249" s="161"/>
      <c r="H249" s="161"/>
      <c r="I249" s="161"/>
      <c r="J249" s="161"/>
      <c r="L249" s="161"/>
      <c r="M249" s="161"/>
      <c r="N249" s="161"/>
      <c r="O249" s="161"/>
      <c r="P249" s="161"/>
      <c r="Q249" s="161"/>
      <c r="R249" s="161"/>
      <c r="S249" s="161"/>
      <c r="T249" s="161"/>
      <c r="U249" s="161"/>
      <c r="V249" s="161"/>
      <c r="W249" s="161"/>
      <c r="X249" s="161"/>
      <c r="Y249" s="161"/>
      <c r="Z249" s="161"/>
      <c r="AA249" s="161"/>
      <c r="AB249" s="161"/>
      <c r="AC249" s="161"/>
      <c r="AD249" s="161"/>
      <c r="AE249" s="161"/>
      <c r="AF249" s="161"/>
      <c r="AG249" s="161"/>
      <c r="AH249" s="161"/>
      <c r="AI249" s="161"/>
      <c r="AJ249" s="161"/>
      <c r="AK249" s="161"/>
      <c r="AL249" s="161"/>
      <c r="AM249" s="161"/>
      <c r="AN249" s="161"/>
      <c r="AO249" s="161"/>
      <c r="AP249" s="161"/>
      <c r="AQ249" s="161"/>
      <c r="AR249" s="161"/>
      <c r="AS249" s="161"/>
      <c r="AT249" s="161"/>
      <c r="AU249" s="161"/>
      <c r="AV249" s="161"/>
      <c r="AW249" s="161"/>
      <c r="AX249" s="161"/>
      <c r="AY249" s="161"/>
      <c r="AZ249" s="161"/>
      <c r="BA249" s="161"/>
      <c r="BB249" s="161"/>
      <c r="BC249" s="161"/>
      <c r="BD249" s="161"/>
      <c r="BE249" s="161"/>
      <c r="BF249" s="161"/>
      <c r="BG249" s="161"/>
      <c r="BH249" s="161"/>
      <c r="BI249" s="161"/>
      <c r="BJ249" s="161"/>
      <c r="BK249" s="161"/>
      <c r="BL249" s="161"/>
      <c r="BM249" s="161"/>
    </row>
    <row r="250" spans="1:65" s="164" customFormat="1" x14ac:dyDescent="0.2">
      <c r="A250" s="161"/>
      <c r="B250" s="161"/>
      <c r="C250" s="161"/>
      <c r="D250" s="161"/>
      <c r="E250" s="161"/>
      <c r="F250" s="161"/>
      <c r="G250" s="161"/>
      <c r="H250" s="161"/>
      <c r="I250" s="161"/>
      <c r="J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1"/>
      <c r="AK250" s="161"/>
      <c r="AL250" s="161"/>
      <c r="AM250" s="161"/>
      <c r="AN250" s="161"/>
      <c r="AO250" s="161"/>
      <c r="AP250" s="161"/>
      <c r="AQ250" s="161"/>
      <c r="AR250" s="161"/>
      <c r="AS250" s="161"/>
      <c r="AT250" s="161"/>
      <c r="AU250" s="161"/>
      <c r="AV250" s="161"/>
      <c r="AW250" s="161"/>
      <c r="AX250" s="161"/>
      <c r="AY250" s="161"/>
      <c r="AZ250" s="161"/>
      <c r="BA250" s="161"/>
      <c r="BB250" s="161"/>
      <c r="BC250" s="161"/>
      <c r="BD250" s="161"/>
      <c r="BE250" s="161"/>
      <c r="BF250" s="161"/>
      <c r="BG250" s="161"/>
      <c r="BH250" s="161"/>
      <c r="BI250" s="161"/>
      <c r="BJ250" s="161"/>
      <c r="BK250" s="161"/>
      <c r="BL250" s="161"/>
      <c r="BM250" s="161"/>
    </row>
    <row r="251" spans="1:65" s="164" customFormat="1" x14ac:dyDescent="0.2">
      <c r="A251" s="161"/>
      <c r="B251" s="161"/>
      <c r="C251" s="161"/>
      <c r="D251" s="161"/>
      <c r="E251" s="161"/>
      <c r="F251" s="161"/>
      <c r="G251" s="161"/>
      <c r="H251" s="161"/>
      <c r="I251" s="161"/>
      <c r="J251" s="161"/>
      <c r="L251" s="161"/>
      <c r="M251" s="161"/>
      <c r="N251" s="161"/>
      <c r="O251" s="161"/>
      <c r="P251" s="161"/>
      <c r="Q251" s="161"/>
      <c r="R251" s="161"/>
      <c r="S251" s="161"/>
      <c r="T251" s="161"/>
      <c r="U251" s="161"/>
      <c r="V251" s="161"/>
      <c r="W251" s="161"/>
      <c r="X251" s="161"/>
      <c r="Y251" s="161"/>
      <c r="Z251" s="161"/>
      <c r="AA251" s="161"/>
      <c r="AB251" s="161"/>
      <c r="AC251" s="161"/>
      <c r="AD251" s="161"/>
      <c r="AE251" s="161"/>
      <c r="AF251" s="161"/>
      <c r="AG251" s="161"/>
      <c r="AH251" s="161"/>
      <c r="AI251" s="161"/>
      <c r="AJ251" s="161"/>
      <c r="AK251" s="161"/>
      <c r="AL251" s="161"/>
      <c r="AM251" s="161"/>
      <c r="AN251" s="161"/>
      <c r="AO251" s="161"/>
      <c r="AP251" s="161"/>
      <c r="AQ251" s="161"/>
      <c r="AR251" s="161"/>
      <c r="AS251" s="161"/>
      <c r="AT251" s="161"/>
      <c r="AU251" s="161"/>
      <c r="AV251" s="161"/>
      <c r="AW251" s="161"/>
      <c r="AX251" s="161"/>
      <c r="AY251" s="161"/>
      <c r="AZ251" s="161"/>
      <c r="BA251" s="161"/>
      <c r="BB251" s="161"/>
      <c r="BC251" s="161"/>
      <c r="BD251" s="161"/>
      <c r="BE251" s="161"/>
      <c r="BF251" s="161"/>
      <c r="BG251" s="161"/>
      <c r="BH251" s="161"/>
      <c r="BI251" s="161"/>
      <c r="BJ251" s="161"/>
      <c r="BK251" s="161"/>
      <c r="BL251" s="161"/>
      <c r="BM251" s="161"/>
    </row>
    <row r="252" spans="1:65" s="164" customFormat="1" x14ac:dyDescent="0.2">
      <c r="A252" s="161"/>
      <c r="B252" s="161"/>
      <c r="C252" s="161"/>
      <c r="D252" s="161"/>
      <c r="E252" s="161"/>
      <c r="F252" s="161"/>
      <c r="G252" s="161"/>
      <c r="H252" s="161"/>
      <c r="I252" s="161"/>
      <c r="J252" s="161"/>
      <c r="L252" s="161"/>
      <c r="M252" s="161"/>
      <c r="N252" s="161"/>
      <c r="O252" s="161"/>
      <c r="P252" s="161"/>
      <c r="Q252" s="161"/>
      <c r="R252" s="161"/>
      <c r="S252" s="161"/>
      <c r="T252" s="161"/>
      <c r="U252" s="161"/>
      <c r="V252" s="161"/>
      <c r="W252" s="161"/>
      <c r="X252" s="161"/>
      <c r="Y252" s="161"/>
      <c r="Z252" s="161"/>
      <c r="AA252" s="161"/>
      <c r="AB252" s="161"/>
      <c r="AC252" s="161"/>
      <c r="AD252" s="161"/>
      <c r="AE252" s="161"/>
      <c r="AF252" s="161"/>
      <c r="AG252" s="161"/>
      <c r="AH252" s="161"/>
      <c r="AI252" s="161"/>
      <c r="AJ252" s="161"/>
      <c r="AK252" s="161"/>
      <c r="AL252" s="161"/>
      <c r="AM252" s="161"/>
      <c r="AN252" s="161"/>
      <c r="AO252" s="161"/>
      <c r="AP252" s="161"/>
      <c r="AQ252" s="161"/>
      <c r="AR252" s="161"/>
      <c r="AS252" s="161"/>
      <c r="AT252" s="161"/>
      <c r="AU252" s="161"/>
      <c r="AV252" s="161"/>
      <c r="AW252" s="161"/>
      <c r="AX252" s="161"/>
      <c r="AY252" s="161"/>
      <c r="AZ252" s="161"/>
      <c r="BA252" s="161"/>
      <c r="BB252" s="161"/>
      <c r="BC252" s="161"/>
      <c r="BD252" s="161"/>
      <c r="BE252" s="161"/>
      <c r="BF252" s="161"/>
      <c r="BG252" s="161"/>
      <c r="BH252" s="161"/>
      <c r="BI252" s="161"/>
      <c r="BJ252" s="161"/>
      <c r="BK252" s="161"/>
      <c r="BL252" s="161"/>
      <c r="BM252" s="161"/>
    </row>
    <row r="253" spans="1:65" s="164" customFormat="1" x14ac:dyDescent="0.2">
      <c r="A253" s="161"/>
      <c r="B253" s="161"/>
      <c r="C253" s="161"/>
      <c r="D253" s="161"/>
      <c r="E253" s="161"/>
      <c r="F253" s="161"/>
      <c r="G253" s="161"/>
      <c r="H253" s="161"/>
      <c r="I253" s="161"/>
      <c r="J253" s="161"/>
      <c r="L253" s="161"/>
      <c r="M253" s="161"/>
      <c r="N253" s="161"/>
      <c r="O253" s="161"/>
      <c r="P253" s="161"/>
      <c r="Q253" s="161"/>
      <c r="R253" s="161"/>
      <c r="S253" s="161"/>
      <c r="T253" s="161"/>
      <c r="U253" s="161"/>
      <c r="V253" s="161"/>
      <c r="W253" s="161"/>
      <c r="X253" s="161"/>
      <c r="Y253" s="161"/>
      <c r="Z253" s="161"/>
      <c r="AA253" s="161"/>
      <c r="AB253" s="161"/>
      <c r="AC253" s="161"/>
      <c r="AD253" s="161"/>
      <c r="AE253" s="161"/>
      <c r="AF253" s="161"/>
      <c r="AG253" s="161"/>
      <c r="AH253" s="161"/>
      <c r="AI253" s="161"/>
      <c r="AJ253" s="161"/>
      <c r="AK253" s="161"/>
      <c r="AL253" s="161"/>
      <c r="AM253" s="161"/>
      <c r="AN253" s="161"/>
      <c r="AO253" s="161"/>
      <c r="AP253" s="161"/>
      <c r="AQ253" s="161"/>
      <c r="AR253" s="161"/>
      <c r="AS253" s="161"/>
      <c r="AT253" s="161"/>
      <c r="AU253" s="161"/>
      <c r="AV253" s="161"/>
      <c r="AW253" s="161"/>
      <c r="AX253" s="161"/>
      <c r="AY253" s="161"/>
      <c r="AZ253" s="161"/>
      <c r="BA253" s="161"/>
      <c r="BB253" s="161"/>
      <c r="BC253" s="161"/>
      <c r="BD253" s="161"/>
      <c r="BE253" s="161"/>
      <c r="BF253" s="161"/>
      <c r="BG253" s="161"/>
      <c r="BH253" s="161"/>
      <c r="BI253" s="161"/>
      <c r="BJ253" s="161"/>
      <c r="BK253" s="161"/>
      <c r="BL253" s="161"/>
      <c r="BM253" s="161"/>
    </row>
    <row r="254" spans="1:65" s="164" customFormat="1" x14ac:dyDescent="0.2">
      <c r="A254" s="161"/>
      <c r="B254" s="161"/>
      <c r="C254" s="161"/>
      <c r="D254" s="161"/>
      <c r="E254" s="161"/>
      <c r="F254" s="161"/>
      <c r="G254" s="161"/>
      <c r="H254" s="161"/>
      <c r="I254" s="161"/>
      <c r="J254" s="161"/>
      <c r="L254" s="161"/>
      <c r="M254" s="161"/>
      <c r="N254" s="161"/>
      <c r="O254" s="161"/>
      <c r="P254" s="161"/>
      <c r="Q254" s="161"/>
      <c r="R254" s="161"/>
      <c r="S254" s="161"/>
      <c r="T254" s="161"/>
      <c r="U254" s="161"/>
      <c r="V254" s="161"/>
      <c r="W254" s="161"/>
      <c r="X254" s="161"/>
      <c r="Y254" s="161"/>
      <c r="Z254" s="161"/>
      <c r="AA254" s="161"/>
      <c r="AB254" s="161"/>
      <c r="AC254" s="161"/>
      <c r="AD254" s="161"/>
      <c r="AE254" s="161"/>
      <c r="AF254" s="161"/>
      <c r="AG254" s="161"/>
      <c r="AH254" s="161"/>
      <c r="AI254" s="161"/>
      <c r="AJ254" s="161"/>
      <c r="AK254" s="161"/>
      <c r="AL254" s="161"/>
      <c r="AM254" s="161"/>
      <c r="AN254" s="161"/>
      <c r="AO254" s="161"/>
      <c r="AP254" s="161"/>
      <c r="AQ254" s="161"/>
      <c r="AR254" s="161"/>
      <c r="AS254" s="161"/>
      <c r="AT254" s="161"/>
      <c r="AU254" s="161"/>
      <c r="AV254" s="161"/>
      <c r="AW254" s="161"/>
      <c r="AX254" s="161"/>
      <c r="AY254" s="161"/>
      <c r="AZ254" s="161"/>
      <c r="BA254" s="161"/>
      <c r="BB254" s="161"/>
      <c r="BC254" s="161"/>
      <c r="BD254" s="161"/>
      <c r="BE254" s="161"/>
      <c r="BF254" s="161"/>
      <c r="BG254" s="161"/>
      <c r="BH254" s="161"/>
      <c r="BI254" s="161"/>
      <c r="BJ254" s="161"/>
      <c r="BK254" s="161"/>
      <c r="BL254" s="161"/>
      <c r="BM254" s="161"/>
    </row>
    <row r="255" spans="1:65" s="164" customFormat="1" x14ac:dyDescent="0.2">
      <c r="A255" s="161"/>
      <c r="B255" s="161"/>
      <c r="C255" s="161"/>
      <c r="D255" s="161"/>
      <c r="E255" s="161"/>
      <c r="F255" s="161"/>
      <c r="G255" s="161"/>
      <c r="H255" s="161"/>
      <c r="I255" s="161"/>
      <c r="J255" s="161"/>
      <c r="L255" s="161"/>
      <c r="M255" s="161"/>
      <c r="N255" s="161"/>
      <c r="O255" s="161"/>
      <c r="P255" s="161"/>
      <c r="Q255" s="161"/>
      <c r="R255" s="161"/>
      <c r="S255" s="161"/>
      <c r="T255" s="161"/>
      <c r="U255" s="161"/>
      <c r="V255" s="161"/>
      <c r="W255" s="161"/>
      <c r="X255" s="161"/>
      <c r="Y255" s="161"/>
      <c r="Z255" s="161"/>
      <c r="AA255" s="161"/>
      <c r="AB255" s="161"/>
      <c r="AC255" s="161"/>
      <c r="AD255" s="161"/>
      <c r="AE255" s="161"/>
      <c r="AF255" s="161"/>
      <c r="AG255" s="161"/>
      <c r="AH255" s="161"/>
      <c r="AI255" s="161"/>
      <c r="AJ255" s="161"/>
      <c r="AK255" s="161"/>
      <c r="AL255" s="161"/>
      <c r="AM255" s="161"/>
      <c r="AN255" s="161"/>
      <c r="AO255" s="161"/>
      <c r="AP255" s="161"/>
      <c r="AQ255" s="161"/>
      <c r="AR255" s="161"/>
      <c r="AS255" s="161"/>
      <c r="AT255" s="161"/>
      <c r="AU255" s="161"/>
      <c r="AV255" s="161"/>
      <c r="AW255" s="161"/>
      <c r="AX255" s="161"/>
      <c r="AY255" s="161"/>
      <c r="AZ255" s="161"/>
      <c r="BA255" s="161"/>
      <c r="BB255" s="161"/>
      <c r="BC255" s="161"/>
      <c r="BD255" s="161"/>
      <c r="BE255" s="161"/>
      <c r="BF255" s="161"/>
      <c r="BG255" s="161"/>
      <c r="BH255" s="161"/>
      <c r="BI255" s="161"/>
      <c r="BJ255" s="161"/>
      <c r="BK255" s="161"/>
      <c r="BL255" s="161"/>
      <c r="BM255" s="161"/>
    </row>
    <row r="256" spans="1:65" s="164" customFormat="1" x14ac:dyDescent="0.2">
      <c r="A256" s="161"/>
      <c r="B256" s="161"/>
      <c r="C256" s="161"/>
      <c r="D256" s="161"/>
      <c r="E256" s="161"/>
      <c r="F256" s="161"/>
      <c r="G256" s="161"/>
      <c r="H256" s="161"/>
      <c r="I256" s="161"/>
      <c r="J256" s="161"/>
      <c r="L256" s="161"/>
      <c r="M256" s="161"/>
      <c r="N256" s="161"/>
      <c r="O256" s="161"/>
      <c r="P256" s="161"/>
      <c r="Q256" s="161"/>
      <c r="R256" s="161"/>
      <c r="S256" s="161"/>
      <c r="T256" s="161"/>
      <c r="U256" s="161"/>
      <c r="V256" s="161"/>
      <c r="W256" s="161"/>
      <c r="X256" s="161"/>
      <c r="Y256" s="161"/>
      <c r="Z256" s="161"/>
      <c r="AA256" s="161"/>
      <c r="AB256" s="161"/>
      <c r="AC256" s="161"/>
      <c r="AD256" s="161"/>
      <c r="AE256" s="161"/>
      <c r="AF256" s="161"/>
      <c r="AG256" s="161"/>
      <c r="AH256" s="161"/>
      <c r="AI256" s="161"/>
      <c r="AJ256" s="161"/>
      <c r="AK256" s="161"/>
      <c r="AL256" s="161"/>
      <c r="AM256" s="161"/>
      <c r="AN256" s="161"/>
      <c r="AO256" s="161"/>
      <c r="AP256" s="161"/>
      <c r="AQ256" s="161"/>
      <c r="AR256" s="161"/>
      <c r="AS256" s="161"/>
      <c r="AT256" s="161"/>
      <c r="AU256" s="161"/>
      <c r="AV256" s="161"/>
      <c r="AW256" s="161"/>
      <c r="AX256" s="161"/>
      <c r="AY256" s="161"/>
      <c r="AZ256" s="161"/>
      <c r="BA256" s="161"/>
      <c r="BB256" s="161"/>
      <c r="BC256" s="161"/>
      <c r="BD256" s="161"/>
      <c r="BE256" s="161"/>
      <c r="BF256" s="161"/>
      <c r="BG256" s="161"/>
      <c r="BH256" s="161"/>
      <c r="BI256" s="161"/>
      <c r="BJ256" s="161"/>
      <c r="BK256" s="161"/>
      <c r="BL256" s="161"/>
      <c r="BM256" s="161"/>
    </row>
    <row r="257" spans="1:65" s="164" customFormat="1" x14ac:dyDescent="0.2">
      <c r="A257" s="161"/>
      <c r="B257" s="161"/>
      <c r="C257" s="161"/>
      <c r="D257" s="161"/>
      <c r="E257" s="161"/>
      <c r="F257" s="161"/>
      <c r="G257" s="161"/>
      <c r="H257" s="161"/>
      <c r="I257" s="161"/>
      <c r="J257" s="161"/>
      <c r="L257" s="161"/>
      <c r="M257" s="161"/>
      <c r="N257" s="161"/>
      <c r="O257" s="161"/>
      <c r="P257" s="161"/>
      <c r="Q257" s="161"/>
      <c r="R257" s="161"/>
      <c r="S257" s="161"/>
      <c r="T257" s="161"/>
      <c r="U257" s="161"/>
      <c r="V257" s="161"/>
      <c r="W257" s="161"/>
      <c r="X257" s="161"/>
      <c r="Y257" s="161"/>
      <c r="Z257" s="161"/>
      <c r="AA257" s="161"/>
      <c r="AB257" s="161"/>
      <c r="AC257" s="161"/>
      <c r="AD257" s="161"/>
      <c r="AE257" s="161"/>
      <c r="AF257" s="161"/>
      <c r="AG257" s="161"/>
      <c r="AH257" s="161"/>
      <c r="AI257" s="161"/>
      <c r="AJ257" s="161"/>
      <c r="AK257" s="161"/>
      <c r="AL257" s="161"/>
      <c r="AM257" s="161"/>
      <c r="AN257" s="161"/>
      <c r="AO257" s="161"/>
      <c r="AP257" s="161"/>
      <c r="AQ257" s="161"/>
      <c r="AR257" s="161"/>
      <c r="AS257" s="161"/>
      <c r="AT257" s="161"/>
      <c r="AU257" s="161"/>
      <c r="AV257" s="161"/>
      <c r="AW257" s="161"/>
      <c r="AX257" s="161"/>
      <c r="AY257" s="161"/>
      <c r="AZ257" s="161"/>
      <c r="BA257" s="161"/>
      <c r="BB257" s="161"/>
      <c r="BC257" s="161"/>
      <c r="BD257" s="161"/>
      <c r="BE257" s="161"/>
      <c r="BF257" s="161"/>
      <c r="BG257" s="161"/>
      <c r="BH257" s="161"/>
      <c r="BI257" s="161"/>
      <c r="BJ257" s="161"/>
      <c r="BK257" s="161"/>
      <c r="BL257" s="161"/>
      <c r="BM257" s="161"/>
    </row>
    <row r="258" spans="1:65" s="164" customFormat="1" x14ac:dyDescent="0.2">
      <c r="A258" s="161"/>
      <c r="B258" s="161"/>
      <c r="C258" s="161"/>
      <c r="D258" s="161"/>
      <c r="E258" s="161"/>
      <c r="F258" s="161"/>
      <c r="G258" s="161"/>
      <c r="H258" s="161"/>
      <c r="I258" s="161"/>
      <c r="J258" s="161"/>
      <c r="L258" s="161"/>
      <c r="M258" s="161"/>
      <c r="N258" s="161"/>
      <c r="O258" s="161"/>
      <c r="P258" s="161"/>
      <c r="Q258" s="161"/>
      <c r="R258" s="161"/>
      <c r="S258" s="161"/>
      <c r="T258" s="161"/>
      <c r="U258" s="161"/>
      <c r="V258" s="161"/>
      <c r="W258" s="161"/>
      <c r="X258" s="161"/>
      <c r="Y258" s="161"/>
      <c r="Z258" s="161"/>
      <c r="AA258" s="161"/>
      <c r="AB258" s="161"/>
      <c r="AC258" s="161"/>
      <c r="AD258" s="161"/>
      <c r="AE258" s="161"/>
      <c r="AF258" s="161"/>
      <c r="AG258" s="161"/>
      <c r="AH258" s="161"/>
      <c r="AI258" s="161"/>
      <c r="AJ258" s="161"/>
      <c r="AK258" s="161"/>
      <c r="AL258" s="161"/>
      <c r="AM258" s="161"/>
      <c r="AN258" s="161"/>
      <c r="AO258" s="161"/>
      <c r="AP258" s="161"/>
      <c r="AQ258" s="161"/>
      <c r="AR258" s="161"/>
      <c r="AS258" s="161"/>
      <c r="AT258" s="161"/>
      <c r="AU258" s="161"/>
      <c r="AV258" s="161"/>
      <c r="AW258" s="161"/>
      <c r="AX258" s="161"/>
      <c r="AY258" s="161"/>
      <c r="AZ258" s="161"/>
      <c r="BA258" s="161"/>
      <c r="BB258" s="161"/>
      <c r="BC258" s="161"/>
      <c r="BD258" s="161"/>
      <c r="BE258" s="161"/>
      <c r="BF258" s="161"/>
      <c r="BG258" s="161"/>
      <c r="BH258" s="161"/>
      <c r="BI258" s="161"/>
      <c r="BJ258" s="161"/>
      <c r="BK258" s="161"/>
      <c r="BL258" s="161"/>
      <c r="BM258" s="161"/>
    </row>
    <row r="259" spans="1:65" s="164" customFormat="1" x14ac:dyDescent="0.2">
      <c r="A259" s="161"/>
      <c r="B259" s="161"/>
      <c r="C259" s="161"/>
      <c r="D259" s="161"/>
      <c r="E259" s="161"/>
      <c r="F259" s="161"/>
      <c r="G259" s="161"/>
      <c r="H259" s="161"/>
      <c r="I259" s="161"/>
      <c r="J259" s="161"/>
      <c r="L259" s="161"/>
      <c r="M259" s="161"/>
      <c r="N259" s="161"/>
      <c r="O259" s="161"/>
      <c r="P259" s="161"/>
      <c r="Q259" s="161"/>
      <c r="R259" s="161"/>
      <c r="S259" s="161"/>
      <c r="T259" s="161"/>
      <c r="U259" s="161"/>
      <c r="V259" s="161"/>
      <c r="W259" s="161"/>
      <c r="X259" s="161"/>
      <c r="Y259" s="161"/>
      <c r="Z259" s="161"/>
      <c r="AA259" s="161"/>
      <c r="AB259" s="161"/>
      <c r="AC259" s="161"/>
      <c r="AD259" s="161"/>
      <c r="AE259" s="161"/>
      <c r="AF259" s="161"/>
      <c r="AG259" s="161"/>
      <c r="AH259" s="161"/>
      <c r="AI259" s="161"/>
      <c r="AJ259" s="161"/>
      <c r="AK259" s="161"/>
      <c r="AL259" s="161"/>
      <c r="AM259" s="161"/>
      <c r="AN259" s="161"/>
      <c r="AO259" s="161"/>
      <c r="AP259" s="161"/>
      <c r="AQ259" s="161"/>
      <c r="AR259" s="161"/>
      <c r="AS259" s="161"/>
      <c r="AT259" s="161"/>
      <c r="AU259" s="161"/>
      <c r="AV259" s="161"/>
      <c r="AW259" s="161"/>
      <c r="AX259" s="161"/>
      <c r="AY259" s="161"/>
      <c r="AZ259" s="161"/>
      <c r="BA259" s="161"/>
      <c r="BB259" s="161"/>
      <c r="BC259" s="161"/>
      <c r="BD259" s="161"/>
      <c r="BE259" s="161"/>
      <c r="BF259" s="161"/>
      <c r="BG259" s="161"/>
      <c r="BH259" s="161"/>
      <c r="BI259" s="161"/>
      <c r="BJ259" s="161"/>
      <c r="BK259" s="161"/>
      <c r="BL259" s="161"/>
      <c r="BM259" s="161"/>
    </row>
    <row r="260" spans="1:65" s="164" customFormat="1" x14ac:dyDescent="0.2">
      <c r="A260" s="161"/>
      <c r="B260" s="161"/>
      <c r="C260" s="161"/>
      <c r="D260" s="161"/>
      <c r="E260" s="161"/>
      <c r="F260" s="161"/>
      <c r="G260" s="161"/>
      <c r="H260" s="161"/>
      <c r="I260" s="161"/>
      <c r="J260" s="161"/>
      <c r="L260" s="161"/>
      <c r="M260" s="161"/>
      <c r="N260" s="161"/>
      <c r="O260" s="161"/>
      <c r="P260" s="161"/>
      <c r="Q260" s="161"/>
      <c r="R260" s="161"/>
      <c r="S260" s="161"/>
      <c r="T260" s="161"/>
      <c r="U260" s="161"/>
      <c r="V260" s="161"/>
      <c r="W260" s="161"/>
      <c r="X260" s="161"/>
      <c r="Y260" s="161"/>
      <c r="Z260" s="161"/>
      <c r="AA260" s="161"/>
      <c r="AB260" s="161"/>
      <c r="AC260" s="161"/>
      <c r="AD260" s="161"/>
      <c r="AE260" s="161"/>
      <c r="AF260" s="161"/>
      <c r="AG260" s="161"/>
      <c r="AH260" s="161"/>
      <c r="AI260" s="161"/>
      <c r="AJ260" s="161"/>
      <c r="AK260" s="161"/>
      <c r="AL260" s="161"/>
      <c r="AM260" s="161"/>
      <c r="AN260" s="161"/>
      <c r="AO260" s="161"/>
      <c r="AP260" s="161"/>
      <c r="AQ260" s="161"/>
      <c r="AR260" s="161"/>
      <c r="AS260" s="161"/>
      <c r="AT260" s="161"/>
      <c r="AU260" s="161"/>
      <c r="AV260" s="161"/>
      <c r="AW260" s="161"/>
      <c r="AX260" s="161"/>
      <c r="AY260" s="161"/>
      <c r="AZ260" s="161"/>
      <c r="BA260" s="161"/>
      <c r="BB260" s="161"/>
      <c r="BC260" s="161"/>
      <c r="BD260" s="161"/>
      <c r="BE260" s="161"/>
      <c r="BF260" s="161"/>
      <c r="BG260" s="161"/>
      <c r="BH260" s="161"/>
      <c r="BI260" s="161"/>
      <c r="BJ260" s="161"/>
      <c r="BK260" s="161"/>
      <c r="BL260" s="161"/>
      <c r="BM260" s="161"/>
    </row>
    <row r="261" spans="1:65" s="164" customFormat="1" x14ac:dyDescent="0.2">
      <c r="A261" s="161"/>
      <c r="B261" s="161"/>
      <c r="C261" s="161"/>
      <c r="D261" s="161"/>
      <c r="E261" s="161"/>
      <c r="F261" s="161"/>
      <c r="G261" s="161"/>
      <c r="H261" s="161"/>
      <c r="I261" s="161"/>
      <c r="J261" s="161"/>
      <c r="L261" s="161"/>
      <c r="M261" s="161"/>
      <c r="N261" s="161"/>
      <c r="O261" s="161"/>
      <c r="P261" s="161"/>
      <c r="Q261" s="161"/>
      <c r="R261" s="161"/>
      <c r="S261" s="161"/>
      <c r="T261" s="161"/>
      <c r="U261" s="161"/>
      <c r="V261" s="161"/>
      <c r="W261" s="161"/>
      <c r="X261" s="161"/>
      <c r="Y261" s="161"/>
      <c r="Z261" s="161"/>
      <c r="AA261" s="161"/>
      <c r="AB261" s="161"/>
      <c r="AC261" s="161"/>
      <c r="AD261" s="161"/>
      <c r="AE261" s="161"/>
      <c r="AF261" s="161"/>
      <c r="AG261" s="161"/>
      <c r="AH261" s="161"/>
      <c r="AI261" s="161"/>
      <c r="AJ261" s="161"/>
      <c r="AK261" s="161"/>
      <c r="AL261" s="161"/>
      <c r="AM261" s="161"/>
      <c r="AN261" s="161"/>
      <c r="AO261" s="161"/>
      <c r="AP261" s="161"/>
      <c r="AQ261" s="161"/>
      <c r="AR261" s="161"/>
      <c r="AS261" s="161"/>
      <c r="AT261" s="161"/>
      <c r="AU261" s="161"/>
      <c r="AV261" s="161"/>
      <c r="AW261" s="161"/>
      <c r="AX261" s="161"/>
      <c r="AY261" s="161"/>
      <c r="AZ261" s="161"/>
      <c r="BA261" s="161"/>
      <c r="BB261" s="161"/>
      <c r="BC261" s="161"/>
      <c r="BD261" s="161"/>
      <c r="BE261" s="161"/>
      <c r="BF261" s="161"/>
      <c r="BG261" s="161"/>
      <c r="BH261" s="161"/>
      <c r="BI261" s="161"/>
      <c r="BJ261" s="161"/>
      <c r="BK261" s="161"/>
      <c r="BL261" s="161"/>
      <c r="BM261" s="161"/>
    </row>
    <row r="262" spans="1:65" s="164" customFormat="1" x14ac:dyDescent="0.2">
      <c r="A262" s="161"/>
      <c r="B262" s="161"/>
      <c r="C262" s="161"/>
      <c r="D262" s="161"/>
      <c r="E262" s="161"/>
      <c r="F262" s="161"/>
      <c r="G262" s="161"/>
      <c r="H262" s="161"/>
      <c r="I262" s="161"/>
      <c r="J262" s="161"/>
      <c r="L262" s="161"/>
      <c r="M262" s="161"/>
      <c r="N262" s="161"/>
      <c r="O262" s="161"/>
      <c r="P262" s="161"/>
      <c r="Q262" s="161"/>
      <c r="R262" s="161"/>
      <c r="S262" s="161"/>
      <c r="T262" s="161"/>
      <c r="U262" s="161"/>
      <c r="V262" s="161"/>
      <c r="W262" s="161"/>
      <c r="X262" s="161"/>
      <c r="Y262" s="161"/>
      <c r="Z262" s="161"/>
      <c r="AA262" s="161"/>
      <c r="AB262" s="161"/>
      <c r="AC262" s="161"/>
      <c r="AD262" s="161"/>
      <c r="AE262" s="161"/>
      <c r="AF262" s="161"/>
      <c r="AG262" s="161"/>
      <c r="AH262" s="161"/>
      <c r="AI262" s="161"/>
      <c r="AJ262" s="161"/>
      <c r="AK262" s="161"/>
      <c r="AL262" s="161"/>
      <c r="AM262" s="161"/>
      <c r="AN262" s="161"/>
      <c r="AO262" s="161"/>
      <c r="AP262" s="161"/>
      <c r="AQ262" s="161"/>
      <c r="AR262" s="161"/>
      <c r="AS262" s="161"/>
      <c r="AT262" s="161"/>
      <c r="AU262" s="161"/>
      <c r="AV262" s="161"/>
      <c r="AW262" s="161"/>
      <c r="AX262" s="161"/>
      <c r="AY262" s="161"/>
      <c r="AZ262" s="161"/>
      <c r="BA262" s="161"/>
      <c r="BB262" s="161"/>
      <c r="BC262" s="161"/>
      <c r="BD262" s="161"/>
      <c r="BE262" s="161"/>
      <c r="BF262" s="161"/>
      <c r="BG262" s="161"/>
      <c r="BH262" s="161"/>
      <c r="BI262" s="161"/>
      <c r="BJ262" s="161"/>
      <c r="BK262" s="161"/>
      <c r="BL262" s="161"/>
      <c r="BM262" s="161"/>
    </row>
    <row r="263" spans="1:65" s="164" customFormat="1" x14ac:dyDescent="0.2">
      <c r="A263" s="161"/>
      <c r="B263" s="161"/>
      <c r="C263" s="161"/>
      <c r="D263" s="161"/>
      <c r="E263" s="161"/>
      <c r="F263" s="161"/>
      <c r="G263" s="161"/>
      <c r="H263" s="161"/>
      <c r="I263" s="161"/>
      <c r="J263" s="161"/>
      <c r="L263" s="161"/>
      <c r="M263" s="161"/>
      <c r="N263" s="161"/>
      <c r="O263" s="161"/>
      <c r="P263" s="161"/>
      <c r="Q263" s="161"/>
      <c r="R263" s="161"/>
      <c r="S263" s="161"/>
      <c r="T263" s="161"/>
      <c r="U263" s="161"/>
      <c r="V263" s="161"/>
      <c r="W263" s="161"/>
      <c r="X263" s="161"/>
      <c r="Y263" s="161"/>
      <c r="Z263" s="161"/>
      <c r="AA263" s="161"/>
      <c r="AB263" s="161"/>
      <c r="AC263" s="161"/>
      <c r="AD263" s="161"/>
      <c r="AE263" s="161"/>
      <c r="AF263" s="161"/>
      <c r="AG263" s="161"/>
      <c r="AH263" s="161"/>
      <c r="AI263" s="161"/>
      <c r="AJ263" s="161"/>
      <c r="AK263" s="161"/>
      <c r="AL263" s="161"/>
      <c r="AM263" s="161"/>
      <c r="AN263" s="161"/>
      <c r="AO263" s="161"/>
      <c r="AP263" s="161"/>
      <c r="AQ263" s="161"/>
      <c r="AR263" s="161"/>
      <c r="AS263" s="161"/>
      <c r="AT263" s="161"/>
      <c r="AU263" s="161"/>
      <c r="AV263" s="161"/>
      <c r="AW263" s="161"/>
      <c r="AX263" s="161"/>
      <c r="AY263" s="161"/>
      <c r="AZ263" s="161"/>
      <c r="BA263" s="161"/>
      <c r="BB263" s="161"/>
      <c r="BC263" s="161"/>
      <c r="BD263" s="161"/>
      <c r="BE263" s="161"/>
      <c r="BF263" s="161"/>
      <c r="BG263" s="161"/>
      <c r="BH263" s="161"/>
      <c r="BI263" s="161"/>
      <c r="BJ263" s="161"/>
      <c r="BK263" s="161"/>
      <c r="BL263" s="161"/>
      <c r="BM263" s="161"/>
    </row>
    <row r="264" spans="1:65" s="164" customFormat="1" x14ac:dyDescent="0.2">
      <c r="A264" s="161"/>
      <c r="B264" s="161"/>
      <c r="C264" s="161"/>
      <c r="D264" s="161"/>
      <c r="E264" s="161"/>
      <c r="F264" s="161"/>
      <c r="G264" s="161"/>
      <c r="H264" s="161"/>
      <c r="I264" s="161"/>
      <c r="J264" s="161"/>
      <c r="L264" s="161"/>
      <c r="M264" s="161"/>
      <c r="N264" s="161"/>
      <c r="O264" s="161"/>
      <c r="P264" s="161"/>
      <c r="Q264" s="161"/>
      <c r="R264" s="161"/>
      <c r="S264" s="161"/>
      <c r="T264" s="161"/>
      <c r="U264" s="161"/>
      <c r="V264" s="161"/>
      <c r="W264" s="161"/>
      <c r="X264" s="161"/>
      <c r="Y264" s="161"/>
      <c r="Z264" s="161"/>
      <c r="AA264" s="161"/>
      <c r="AB264" s="161"/>
      <c r="AC264" s="161"/>
      <c r="AD264" s="161"/>
      <c r="AE264" s="161"/>
      <c r="AF264" s="161"/>
      <c r="AG264" s="161"/>
      <c r="AH264" s="161"/>
      <c r="AI264" s="161"/>
      <c r="AJ264" s="161"/>
      <c r="AK264" s="161"/>
      <c r="AL264" s="161"/>
      <c r="AM264" s="161"/>
      <c r="AN264" s="161"/>
      <c r="AO264" s="161"/>
      <c r="AP264" s="161"/>
      <c r="AQ264" s="161"/>
      <c r="AR264" s="161"/>
      <c r="AS264" s="161"/>
      <c r="AT264" s="161"/>
      <c r="AU264" s="161"/>
      <c r="AV264" s="161"/>
      <c r="AW264" s="161"/>
      <c r="AX264" s="161"/>
      <c r="AY264" s="161"/>
      <c r="AZ264" s="161"/>
      <c r="BA264" s="161"/>
      <c r="BB264" s="161"/>
      <c r="BC264" s="161"/>
      <c r="BD264" s="161"/>
      <c r="BE264" s="161"/>
      <c r="BF264" s="161"/>
      <c r="BG264" s="161"/>
      <c r="BH264" s="161"/>
      <c r="BI264" s="161"/>
      <c r="BJ264" s="161"/>
      <c r="BK264" s="161"/>
      <c r="BL264" s="161"/>
      <c r="BM264" s="161"/>
    </row>
    <row r="265" spans="1:65" s="164" customFormat="1" x14ac:dyDescent="0.2">
      <c r="A265" s="161"/>
      <c r="B265" s="161"/>
      <c r="C265" s="161"/>
      <c r="D265" s="161"/>
      <c r="E265" s="161"/>
      <c r="F265" s="161"/>
      <c r="G265" s="161"/>
      <c r="H265" s="161"/>
      <c r="I265" s="161"/>
      <c r="J265" s="161"/>
      <c r="L265" s="161"/>
      <c r="M265" s="161"/>
      <c r="N265" s="161"/>
      <c r="O265" s="161"/>
      <c r="P265" s="161"/>
      <c r="Q265" s="161"/>
      <c r="R265" s="161"/>
      <c r="S265" s="161"/>
      <c r="T265" s="161"/>
      <c r="U265" s="161"/>
      <c r="V265" s="161"/>
      <c r="W265" s="161"/>
      <c r="X265" s="161"/>
      <c r="Y265" s="161"/>
      <c r="Z265" s="161"/>
      <c r="AA265" s="161"/>
      <c r="AB265" s="161"/>
      <c r="AC265" s="161"/>
      <c r="AD265" s="161"/>
      <c r="AE265" s="161"/>
      <c r="AF265" s="161"/>
      <c r="AG265" s="161"/>
      <c r="AH265" s="161"/>
      <c r="AI265" s="161"/>
      <c r="AJ265" s="161"/>
      <c r="AK265" s="161"/>
      <c r="AL265" s="161"/>
      <c r="AM265" s="161"/>
      <c r="AN265" s="161"/>
      <c r="AO265" s="161"/>
      <c r="AP265" s="161"/>
      <c r="AQ265" s="161"/>
      <c r="AR265" s="161"/>
      <c r="AS265" s="161"/>
      <c r="AT265" s="161"/>
      <c r="AU265" s="161"/>
      <c r="AV265" s="161"/>
      <c r="AW265" s="161"/>
      <c r="AX265" s="161"/>
      <c r="AY265" s="161"/>
      <c r="AZ265" s="161"/>
      <c r="BA265" s="161"/>
      <c r="BB265" s="161"/>
      <c r="BC265" s="161"/>
      <c r="BD265" s="161"/>
      <c r="BE265" s="161"/>
      <c r="BF265" s="161"/>
      <c r="BG265" s="161"/>
      <c r="BH265" s="161"/>
      <c r="BI265" s="161"/>
      <c r="BJ265" s="161"/>
      <c r="BK265" s="161"/>
      <c r="BL265" s="161"/>
      <c r="BM265" s="161"/>
    </row>
    <row r="266" spans="1:65" s="164" customFormat="1" x14ac:dyDescent="0.2">
      <c r="A266" s="161"/>
      <c r="B266" s="161"/>
      <c r="C266" s="161"/>
      <c r="D266" s="161"/>
      <c r="E266" s="161"/>
      <c r="F266" s="161"/>
      <c r="G266" s="161"/>
      <c r="H266" s="161"/>
      <c r="I266" s="161"/>
      <c r="J266" s="161"/>
      <c r="L266" s="161"/>
      <c r="M266" s="161"/>
      <c r="N266" s="161"/>
      <c r="O266" s="161"/>
      <c r="P266" s="161"/>
      <c r="Q266" s="161"/>
      <c r="R266" s="161"/>
      <c r="S266" s="161"/>
      <c r="T266" s="161"/>
      <c r="U266" s="161"/>
      <c r="V266" s="161"/>
      <c r="W266" s="161"/>
      <c r="X266" s="161"/>
      <c r="Y266" s="161"/>
      <c r="Z266" s="161"/>
      <c r="AA266" s="161"/>
      <c r="AB266" s="161"/>
      <c r="AC266" s="161"/>
      <c r="AD266" s="161"/>
      <c r="AE266" s="161"/>
      <c r="AF266" s="161"/>
      <c r="AG266" s="161"/>
      <c r="AH266" s="161"/>
      <c r="AI266" s="161"/>
      <c r="AJ266" s="161"/>
      <c r="AK266" s="161"/>
      <c r="AL266" s="161"/>
      <c r="AM266" s="161"/>
      <c r="AN266" s="161"/>
      <c r="AO266" s="161"/>
      <c r="AP266" s="161"/>
      <c r="AQ266" s="161"/>
      <c r="AR266" s="161"/>
      <c r="AS266" s="161"/>
      <c r="AT266" s="161"/>
      <c r="AU266" s="161"/>
      <c r="AV266" s="161"/>
      <c r="AW266" s="161"/>
      <c r="AX266" s="161"/>
      <c r="AY266" s="161"/>
      <c r="AZ266" s="161"/>
      <c r="BA266" s="161"/>
      <c r="BB266" s="161"/>
      <c r="BC266" s="161"/>
      <c r="BD266" s="161"/>
      <c r="BE266" s="161"/>
      <c r="BF266" s="161"/>
      <c r="BG266" s="161"/>
      <c r="BH266" s="161"/>
      <c r="BI266" s="161"/>
      <c r="BJ266" s="161"/>
      <c r="BK266" s="161"/>
      <c r="BL266" s="161"/>
      <c r="BM266" s="161"/>
    </row>
    <row r="267" spans="1:65" s="164" customFormat="1" x14ac:dyDescent="0.2">
      <c r="A267" s="161"/>
      <c r="B267" s="161"/>
      <c r="C267" s="161"/>
      <c r="D267" s="161"/>
      <c r="E267" s="161"/>
      <c r="F267" s="161"/>
      <c r="G267" s="161"/>
      <c r="H267" s="161"/>
      <c r="I267" s="161"/>
      <c r="J267" s="161"/>
      <c r="L267" s="161"/>
      <c r="M267" s="161"/>
      <c r="N267" s="161"/>
      <c r="O267" s="161"/>
      <c r="P267" s="161"/>
      <c r="Q267" s="161"/>
      <c r="R267" s="161"/>
      <c r="S267" s="161"/>
      <c r="T267" s="161"/>
      <c r="U267" s="161"/>
      <c r="V267" s="161"/>
      <c r="W267" s="161"/>
      <c r="X267" s="161"/>
      <c r="Y267" s="161"/>
      <c r="Z267" s="161"/>
      <c r="AA267" s="161"/>
      <c r="AB267" s="161"/>
      <c r="AC267" s="161"/>
      <c r="AD267" s="161"/>
      <c r="AE267" s="161"/>
      <c r="AF267" s="161"/>
      <c r="AG267" s="161"/>
      <c r="AH267" s="161"/>
      <c r="AI267" s="161"/>
      <c r="AJ267" s="161"/>
      <c r="AK267" s="161"/>
      <c r="AL267" s="161"/>
      <c r="AM267" s="161"/>
      <c r="AN267" s="161"/>
      <c r="AO267" s="161"/>
      <c r="AP267" s="161"/>
      <c r="AQ267" s="161"/>
      <c r="AR267" s="161"/>
      <c r="AS267" s="161"/>
      <c r="AT267" s="161"/>
      <c r="AU267" s="161"/>
      <c r="AV267" s="161"/>
      <c r="AW267" s="161"/>
      <c r="AX267" s="161"/>
      <c r="AY267" s="161"/>
      <c r="AZ267" s="161"/>
      <c r="BA267" s="161"/>
      <c r="BB267" s="161"/>
      <c r="BC267" s="161"/>
      <c r="BD267" s="161"/>
      <c r="BE267" s="161"/>
      <c r="BF267" s="161"/>
      <c r="BG267" s="161"/>
      <c r="BH267" s="161"/>
      <c r="BI267" s="161"/>
      <c r="BJ267" s="161"/>
      <c r="BK267" s="161"/>
      <c r="BL267" s="161"/>
      <c r="BM267" s="161"/>
    </row>
    <row r="268" spans="1:65" s="164" customFormat="1" x14ac:dyDescent="0.2">
      <c r="A268" s="161"/>
      <c r="B268" s="161"/>
      <c r="C268" s="161"/>
      <c r="D268" s="161"/>
      <c r="E268" s="161"/>
      <c r="F268" s="161"/>
      <c r="G268" s="161"/>
      <c r="H268" s="161"/>
      <c r="I268" s="161"/>
      <c r="J268" s="161"/>
      <c r="L268" s="161"/>
      <c r="M268" s="161"/>
      <c r="N268" s="161"/>
      <c r="O268" s="161"/>
      <c r="P268" s="161"/>
      <c r="Q268" s="161"/>
      <c r="R268" s="161"/>
      <c r="S268" s="161"/>
      <c r="T268" s="161"/>
      <c r="U268" s="161"/>
      <c r="V268" s="161"/>
      <c r="W268" s="161"/>
      <c r="X268" s="161"/>
      <c r="Y268" s="161"/>
      <c r="Z268" s="161"/>
      <c r="AA268" s="161"/>
      <c r="AB268" s="161"/>
      <c r="AC268" s="161"/>
      <c r="AD268" s="161"/>
      <c r="AE268" s="161"/>
      <c r="AF268" s="161"/>
      <c r="AG268" s="161"/>
      <c r="AH268" s="161"/>
      <c r="AI268" s="161"/>
      <c r="AJ268" s="161"/>
      <c r="AK268" s="161"/>
      <c r="AL268" s="161"/>
      <c r="AM268" s="161"/>
      <c r="AN268" s="161"/>
      <c r="AO268" s="161"/>
      <c r="AP268" s="161"/>
      <c r="AQ268" s="161"/>
      <c r="AR268" s="161"/>
      <c r="AS268" s="161"/>
      <c r="AT268" s="161"/>
      <c r="AU268" s="161"/>
      <c r="AV268" s="161"/>
      <c r="AW268" s="161"/>
      <c r="AX268" s="161"/>
      <c r="AY268" s="161"/>
      <c r="AZ268" s="161"/>
      <c r="BA268" s="161"/>
      <c r="BB268" s="161"/>
      <c r="BC268" s="161"/>
      <c r="BD268" s="161"/>
      <c r="BE268" s="161"/>
      <c r="BF268" s="161"/>
      <c r="BG268" s="161"/>
      <c r="BH268" s="161"/>
      <c r="BI268" s="161"/>
      <c r="BJ268" s="161"/>
      <c r="BK268" s="161"/>
      <c r="BL268" s="161"/>
      <c r="BM268" s="161"/>
    </row>
    <row r="269" spans="1:65" s="164" customFormat="1" x14ac:dyDescent="0.2">
      <c r="A269" s="161"/>
      <c r="B269" s="161"/>
      <c r="C269" s="161"/>
      <c r="D269" s="161"/>
      <c r="E269" s="161"/>
      <c r="F269" s="161"/>
      <c r="G269" s="161"/>
      <c r="H269" s="161"/>
      <c r="I269" s="161"/>
      <c r="J269" s="161"/>
      <c r="L269" s="161"/>
      <c r="M269" s="161"/>
      <c r="N269" s="161"/>
      <c r="O269" s="161"/>
      <c r="P269" s="161"/>
      <c r="Q269" s="161"/>
      <c r="R269" s="161"/>
      <c r="S269" s="161"/>
      <c r="T269" s="161"/>
      <c r="U269" s="161"/>
      <c r="V269" s="161"/>
      <c r="W269" s="161"/>
      <c r="X269" s="161"/>
      <c r="Y269" s="161"/>
      <c r="Z269" s="161"/>
      <c r="AA269" s="161"/>
      <c r="AB269" s="161"/>
      <c r="AC269" s="161"/>
      <c r="AD269" s="161"/>
      <c r="AE269" s="161"/>
      <c r="AF269" s="161"/>
      <c r="AG269" s="161"/>
      <c r="AH269" s="161"/>
      <c r="AI269" s="161"/>
      <c r="AJ269" s="161"/>
      <c r="AK269" s="161"/>
      <c r="AL269" s="161"/>
      <c r="AM269" s="161"/>
      <c r="AN269" s="161"/>
      <c r="AO269" s="161"/>
      <c r="AP269" s="161"/>
      <c r="AQ269" s="161"/>
      <c r="AR269" s="161"/>
      <c r="AS269" s="161"/>
      <c r="AT269" s="161"/>
      <c r="AU269" s="161"/>
      <c r="AV269" s="161"/>
      <c r="AW269" s="161"/>
      <c r="AX269" s="161"/>
      <c r="AY269" s="161"/>
      <c r="AZ269" s="161"/>
      <c r="BA269" s="161"/>
      <c r="BB269" s="161"/>
      <c r="BC269" s="161"/>
      <c r="BD269" s="161"/>
      <c r="BE269" s="161"/>
      <c r="BF269" s="161"/>
      <c r="BG269" s="161"/>
      <c r="BH269" s="161"/>
      <c r="BI269" s="161"/>
      <c r="BJ269" s="161"/>
      <c r="BK269" s="161"/>
      <c r="BL269" s="161"/>
      <c r="BM269" s="161"/>
    </row>
    <row r="270" spans="1:65" s="164" customFormat="1" x14ac:dyDescent="0.2">
      <c r="A270" s="161"/>
      <c r="B270" s="161"/>
      <c r="C270" s="161"/>
      <c r="D270" s="161"/>
      <c r="E270" s="161"/>
      <c r="F270" s="161"/>
      <c r="G270" s="161"/>
      <c r="H270" s="161"/>
      <c r="I270" s="161"/>
      <c r="J270" s="161"/>
      <c r="L270" s="161"/>
      <c r="M270" s="161"/>
      <c r="N270" s="161"/>
      <c r="O270" s="161"/>
      <c r="P270" s="161"/>
      <c r="Q270" s="161"/>
      <c r="R270" s="161"/>
      <c r="S270" s="161"/>
      <c r="T270" s="161"/>
      <c r="U270" s="161"/>
      <c r="V270" s="161"/>
      <c r="W270" s="161"/>
      <c r="X270" s="161"/>
      <c r="Y270" s="161"/>
      <c r="Z270" s="161"/>
      <c r="AA270" s="161"/>
      <c r="AB270" s="161"/>
      <c r="AC270" s="161"/>
      <c r="AD270" s="161"/>
      <c r="AE270" s="161"/>
      <c r="AF270" s="161"/>
      <c r="AG270" s="161"/>
      <c r="AH270" s="161"/>
      <c r="AI270" s="161"/>
      <c r="AJ270" s="161"/>
      <c r="AK270" s="161"/>
      <c r="AL270" s="161"/>
      <c r="AM270" s="161"/>
      <c r="AN270" s="161"/>
      <c r="AO270" s="161"/>
      <c r="AP270" s="161"/>
      <c r="AQ270" s="161"/>
      <c r="AR270" s="161"/>
      <c r="AS270" s="161"/>
      <c r="AT270" s="161"/>
      <c r="AU270" s="161"/>
      <c r="AV270" s="161"/>
      <c r="AW270" s="161"/>
      <c r="AX270" s="161"/>
      <c r="AY270" s="161"/>
      <c r="AZ270" s="161"/>
      <c r="BA270" s="161"/>
      <c r="BB270" s="161"/>
      <c r="BC270" s="161"/>
      <c r="BD270" s="161"/>
      <c r="BE270" s="161"/>
      <c r="BF270" s="161"/>
      <c r="BG270" s="161"/>
      <c r="BH270" s="161"/>
      <c r="BI270" s="161"/>
      <c r="BJ270" s="161"/>
      <c r="BK270" s="161"/>
      <c r="BL270" s="161"/>
      <c r="BM270" s="161"/>
    </row>
    <row r="271" spans="1:65" s="164" customFormat="1" x14ac:dyDescent="0.2">
      <c r="A271" s="161"/>
      <c r="B271" s="161"/>
      <c r="C271" s="161"/>
      <c r="D271" s="161"/>
      <c r="E271" s="161"/>
      <c r="F271" s="161"/>
      <c r="G271" s="161"/>
      <c r="H271" s="161"/>
      <c r="I271" s="161"/>
      <c r="J271" s="161"/>
      <c r="L271" s="161"/>
      <c r="M271" s="161"/>
      <c r="N271" s="161"/>
      <c r="O271" s="161"/>
      <c r="P271" s="161"/>
      <c r="Q271" s="161"/>
      <c r="R271" s="161"/>
      <c r="S271" s="161"/>
      <c r="T271" s="161"/>
      <c r="U271" s="161"/>
      <c r="V271" s="161"/>
      <c r="W271" s="161"/>
      <c r="X271" s="161"/>
      <c r="Y271" s="161"/>
      <c r="Z271" s="161"/>
      <c r="AA271" s="161"/>
      <c r="AB271" s="161"/>
      <c r="AC271" s="161"/>
      <c r="AD271" s="161"/>
      <c r="AE271" s="161"/>
      <c r="AF271" s="161"/>
      <c r="AG271" s="161"/>
      <c r="AH271" s="161"/>
      <c r="AI271" s="161"/>
      <c r="AJ271" s="161"/>
      <c r="AK271" s="161"/>
      <c r="AL271" s="161"/>
      <c r="AM271" s="161"/>
      <c r="AN271" s="161"/>
      <c r="AO271" s="161"/>
      <c r="AP271" s="161"/>
      <c r="AQ271" s="161"/>
      <c r="AR271" s="161"/>
      <c r="AS271" s="161"/>
      <c r="AT271" s="161"/>
      <c r="AU271" s="161"/>
      <c r="AV271" s="161"/>
      <c r="AW271" s="161"/>
      <c r="AX271" s="161"/>
      <c r="AY271" s="161"/>
      <c r="AZ271" s="161"/>
      <c r="BA271" s="161"/>
      <c r="BB271" s="161"/>
      <c r="BC271" s="161"/>
      <c r="BD271" s="161"/>
      <c r="BE271" s="161"/>
      <c r="BF271" s="161"/>
      <c r="BG271" s="161"/>
      <c r="BH271" s="161"/>
      <c r="BI271" s="161"/>
      <c r="BJ271" s="161"/>
      <c r="BK271" s="161"/>
      <c r="BL271" s="161"/>
      <c r="BM271" s="161"/>
    </row>
    <row r="272" spans="1:65" s="164" customFormat="1" x14ac:dyDescent="0.2">
      <c r="A272" s="161"/>
      <c r="B272" s="161"/>
      <c r="C272" s="161"/>
      <c r="D272" s="161"/>
      <c r="E272" s="161"/>
      <c r="F272" s="161"/>
      <c r="G272" s="161"/>
      <c r="H272" s="161"/>
      <c r="I272" s="161"/>
      <c r="J272" s="161"/>
      <c r="L272" s="161"/>
      <c r="M272" s="161"/>
      <c r="N272" s="161"/>
      <c r="O272" s="161"/>
      <c r="P272" s="161"/>
      <c r="Q272" s="161"/>
      <c r="R272" s="161"/>
      <c r="S272" s="161"/>
      <c r="T272" s="161"/>
      <c r="U272" s="161"/>
      <c r="V272" s="161"/>
      <c r="W272" s="161"/>
      <c r="X272" s="161"/>
      <c r="Y272" s="161"/>
      <c r="Z272" s="161"/>
      <c r="AA272" s="161"/>
      <c r="AB272" s="161"/>
      <c r="AC272" s="161"/>
      <c r="AD272" s="161"/>
      <c r="AE272" s="161"/>
      <c r="AF272" s="161"/>
      <c r="AG272" s="161"/>
      <c r="AH272" s="161"/>
      <c r="AI272" s="161"/>
      <c r="AJ272" s="161"/>
      <c r="AK272" s="161"/>
      <c r="AL272" s="161"/>
      <c r="AM272" s="161"/>
      <c r="AN272" s="161"/>
      <c r="AO272" s="161"/>
      <c r="AP272" s="161"/>
      <c r="AQ272" s="161"/>
      <c r="AR272" s="161"/>
      <c r="AS272" s="161"/>
      <c r="AT272" s="161"/>
      <c r="AU272" s="161"/>
      <c r="AV272" s="161"/>
      <c r="AW272" s="161"/>
      <c r="AX272" s="161"/>
      <c r="AY272" s="161"/>
      <c r="AZ272" s="161"/>
      <c r="BA272" s="161"/>
      <c r="BB272" s="161"/>
      <c r="BC272" s="161"/>
      <c r="BD272" s="161"/>
      <c r="BE272" s="161"/>
      <c r="BF272" s="161"/>
      <c r="BG272" s="161"/>
      <c r="BH272" s="161"/>
      <c r="BI272" s="161"/>
      <c r="BJ272" s="161"/>
      <c r="BK272" s="161"/>
      <c r="BL272" s="161"/>
      <c r="BM272" s="161"/>
    </row>
    <row r="273" spans="1:65" s="164" customFormat="1" x14ac:dyDescent="0.2">
      <c r="A273" s="161"/>
      <c r="B273" s="161"/>
      <c r="C273" s="161"/>
      <c r="D273" s="161"/>
      <c r="E273" s="161"/>
      <c r="F273" s="161"/>
      <c r="G273" s="161"/>
      <c r="H273" s="161"/>
      <c r="I273" s="161"/>
      <c r="J273" s="161"/>
      <c r="L273" s="161"/>
      <c r="M273" s="161"/>
      <c r="N273" s="161"/>
      <c r="O273" s="161"/>
      <c r="P273" s="161"/>
      <c r="Q273" s="161"/>
      <c r="R273" s="161"/>
      <c r="S273" s="161"/>
      <c r="T273" s="161"/>
      <c r="U273" s="161"/>
      <c r="V273" s="161"/>
      <c r="W273" s="161"/>
      <c r="X273" s="161"/>
      <c r="Y273" s="161"/>
      <c r="Z273" s="161"/>
      <c r="AA273" s="161"/>
      <c r="AB273" s="161"/>
      <c r="AC273" s="161"/>
      <c r="AD273" s="161"/>
      <c r="AE273" s="161"/>
      <c r="AF273" s="161"/>
      <c r="AG273" s="161"/>
      <c r="AH273" s="161"/>
      <c r="AI273" s="161"/>
      <c r="AJ273" s="161"/>
      <c r="AK273" s="161"/>
      <c r="AL273" s="161"/>
      <c r="AM273" s="161"/>
      <c r="AN273" s="161"/>
      <c r="AO273" s="161"/>
      <c r="AP273" s="161"/>
      <c r="AQ273" s="161"/>
      <c r="AR273" s="161"/>
      <c r="AS273" s="161"/>
      <c r="AT273" s="161"/>
      <c r="AU273" s="161"/>
      <c r="AV273" s="161"/>
      <c r="AW273" s="161"/>
      <c r="AX273" s="161"/>
      <c r="AY273" s="161"/>
      <c r="AZ273" s="161"/>
      <c r="BA273" s="161"/>
      <c r="BB273" s="161"/>
      <c r="BC273" s="161"/>
      <c r="BD273" s="161"/>
      <c r="BE273" s="161"/>
      <c r="BF273" s="161"/>
      <c r="BG273" s="161"/>
      <c r="BH273" s="161"/>
      <c r="BI273" s="161"/>
      <c r="BJ273" s="161"/>
      <c r="BK273" s="161"/>
      <c r="BL273" s="161"/>
      <c r="BM273" s="161"/>
    </row>
    <row r="274" spans="1:65" s="164" customFormat="1" x14ac:dyDescent="0.2">
      <c r="A274" s="161"/>
      <c r="B274" s="161"/>
      <c r="C274" s="161"/>
      <c r="D274" s="161"/>
      <c r="E274" s="161"/>
      <c r="F274" s="161"/>
      <c r="G274" s="161"/>
      <c r="H274" s="161"/>
      <c r="I274" s="161"/>
      <c r="J274" s="161"/>
      <c r="L274" s="161"/>
      <c r="M274" s="161"/>
      <c r="N274" s="161"/>
      <c r="O274" s="161"/>
      <c r="P274" s="161"/>
      <c r="Q274" s="161"/>
      <c r="R274" s="161"/>
      <c r="S274" s="161"/>
      <c r="T274" s="161"/>
      <c r="U274" s="161"/>
      <c r="V274" s="161"/>
      <c r="W274" s="161"/>
      <c r="X274" s="161"/>
      <c r="Y274" s="161"/>
      <c r="Z274" s="161"/>
      <c r="AA274" s="161"/>
      <c r="AB274" s="161"/>
      <c r="AC274" s="161"/>
      <c r="AD274" s="161"/>
      <c r="AE274" s="161"/>
      <c r="AF274" s="161"/>
      <c r="AG274" s="161"/>
      <c r="AH274" s="161"/>
      <c r="AI274" s="161"/>
      <c r="AJ274" s="161"/>
      <c r="AK274" s="161"/>
      <c r="AL274" s="161"/>
      <c r="AM274" s="161"/>
      <c r="AN274" s="161"/>
      <c r="AO274" s="161"/>
      <c r="AP274" s="161"/>
      <c r="AQ274" s="161"/>
      <c r="AR274" s="161"/>
      <c r="AS274" s="161"/>
      <c r="AT274" s="161"/>
      <c r="AU274" s="161"/>
      <c r="AV274" s="161"/>
      <c r="AW274" s="161"/>
      <c r="AX274" s="161"/>
      <c r="AY274" s="161"/>
      <c r="AZ274" s="161"/>
      <c r="BA274" s="161"/>
      <c r="BB274" s="161"/>
      <c r="BC274" s="161"/>
      <c r="BD274" s="161"/>
      <c r="BE274" s="161"/>
      <c r="BF274" s="161"/>
      <c r="BG274" s="161"/>
      <c r="BH274" s="161"/>
      <c r="BI274" s="161"/>
      <c r="BJ274" s="161"/>
      <c r="BK274" s="161"/>
      <c r="BL274" s="161"/>
      <c r="BM274" s="161"/>
    </row>
    <row r="275" spans="1:65" s="164" customFormat="1" x14ac:dyDescent="0.2">
      <c r="A275" s="161"/>
      <c r="B275" s="161"/>
      <c r="C275" s="161"/>
      <c r="D275" s="161"/>
      <c r="E275" s="161"/>
      <c r="F275" s="161"/>
      <c r="G275" s="161"/>
      <c r="H275" s="161"/>
      <c r="I275" s="161"/>
      <c r="J275" s="161"/>
      <c r="L275" s="161"/>
      <c r="M275" s="161"/>
      <c r="N275" s="161"/>
      <c r="O275" s="161"/>
      <c r="P275" s="161"/>
      <c r="Q275" s="161"/>
      <c r="R275" s="161"/>
      <c r="S275" s="161"/>
      <c r="T275" s="161"/>
      <c r="U275" s="161"/>
      <c r="V275" s="161"/>
      <c r="W275" s="161"/>
      <c r="X275" s="161"/>
      <c r="Y275" s="161"/>
      <c r="Z275" s="161"/>
      <c r="AA275" s="161"/>
      <c r="AB275" s="161"/>
      <c r="AC275" s="161"/>
      <c r="AD275" s="161"/>
      <c r="AE275" s="161"/>
      <c r="AF275" s="161"/>
      <c r="AG275" s="161"/>
      <c r="AH275" s="161"/>
      <c r="AI275" s="161"/>
      <c r="AJ275" s="161"/>
      <c r="AK275" s="161"/>
      <c r="AL275" s="161"/>
      <c r="AM275" s="161"/>
      <c r="AN275" s="161"/>
      <c r="AO275" s="161"/>
      <c r="AP275" s="161"/>
      <c r="AQ275" s="161"/>
      <c r="AR275" s="161"/>
      <c r="AS275" s="161"/>
      <c r="AT275" s="161"/>
      <c r="AU275" s="161"/>
      <c r="AV275" s="161"/>
      <c r="AW275" s="161"/>
      <c r="AX275" s="161"/>
      <c r="AY275" s="161"/>
      <c r="AZ275" s="161"/>
      <c r="BA275" s="161"/>
      <c r="BB275" s="161"/>
      <c r="BC275" s="161"/>
      <c r="BD275" s="161"/>
      <c r="BE275" s="161"/>
      <c r="BF275" s="161"/>
      <c r="BG275" s="161"/>
      <c r="BH275" s="161"/>
      <c r="BI275" s="161"/>
      <c r="BJ275" s="161"/>
      <c r="BK275" s="161"/>
      <c r="BL275" s="161"/>
      <c r="BM275" s="161"/>
    </row>
    <row r="276" spans="1:65" s="164" customFormat="1" x14ac:dyDescent="0.2">
      <c r="A276" s="161"/>
      <c r="B276" s="161"/>
      <c r="C276" s="161"/>
      <c r="D276" s="161"/>
      <c r="E276" s="161"/>
      <c r="F276" s="161"/>
      <c r="G276" s="161"/>
      <c r="H276" s="161"/>
      <c r="I276" s="161"/>
      <c r="J276" s="161"/>
      <c r="L276" s="161"/>
      <c r="M276" s="161"/>
      <c r="N276" s="161"/>
      <c r="O276" s="161"/>
      <c r="P276" s="161"/>
      <c r="Q276" s="161"/>
      <c r="R276" s="161"/>
      <c r="S276" s="161"/>
      <c r="T276" s="161"/>
      <c r="U276" s="161"/>
      <c r="V276" s="161"/>
      <c r="W276" s="161"/>
      <c r="X276" s="161"/>
      <c r="Y276" s="161"/>
      <c r="Z276" s="161"/>
      <c r="AA276" s="161"/>
      <c r="AB276" s="161"/>
      <c r="AC276" s="161"/>
      <c r="AD276" s="161"/>
      <c r="AE276" s="161"/>
      <c r="AF276" s="161"/>
      <c r="AG276" s="161"/>
      <c r="AH276" s="161"/>
      <c r="AI276" s="161"/>
      <c r="AJ276" s="161"/>
      <c r="AK276" s="161"/>
      <c r="AL276" s="161"/>
      <c r="AM276" s="161"/>
      <c r="AN276" s="161"/>
      <c r="AO276" s="161"/>
      <c r="AP276" s="161"/>
      <c r="AQ276" s="161"/>
      <c r="AR276" s="161"/>
      <c r="AS276" s="161"/>
      <c r="AT276" s="161"/>
      <c r="AU276" s="161"/>
      <c r="AV276" s="161"/>
      <c r="AW276" s="161"/>
      <c r="AX276" s="161"/>
      <c r="AY276" s="161"/>
      <c r="AZ276" s="161"/>
      <c r="BA276" s="161"/>
      <c r="BB276" s="161"/>
      <c r="BC276" s="161"/>
      <c r="BD276" s="161"/>
      <c r="BE276" s="161"/>
      <c r="BF276" s="161"/>
      <c r="BG276" s="161"/>
      <c r="BH276" s="161"/>
      <c r="BI276" s="161"/>
      <c r="BJ276" s="161"/>
      <c r="BK276" s="161"/>
      <c r="BL276" s="161"/>
      <c r="BM276" s="161"/>
    </row>
    <row r="277" spans="1:65" s="164" customFormat="1" x14ac:dyDescent="0.2">
      <c r="A277" s="161"/>
      <c r="B277" s="161"/>
      <c r="C277" s="161"/>
      <c r="D277" s="161"/>
      <c r="E277" s="161"/>
      <c r="F277" s="161"/>
      <c r="G277" s="161"/>
      <c r="H277" s="161"/>
      <c r="I277" s="161"/>
      <c r="J277" s="161"/>
      <c r="L277" s="161"/>
      <c r="M277" s="161"/>
      <c r="N277" s="161"/>
      <c r="O277" s="161"/>
      <c r="P277" s="161"/>
      <c r="Q277" s="161"/>
      <c r="R277" s="161"/>
      <c r="S277" s="161"/>
      <c r="T277" s="161"/>
      <c r="U277" s="161"/>
      <c r="V277" s="161"/>
      <c r="W277" s="161"/>
      <c r="X277" s="161"/>
      <c r="Y277" s="161"/>
      <c r="Z277" s="161"/>
      <c r="AA277" s="161"/>
      <c r="AB277" s="161"/>
      <c r="AC277" s="161"/>
      <c r="AD277" s="161"/>
      <c r="AE277" s="161"/>
      <c r="AF277" s="161"/>
      <c r="AG277" s="161"/>
      <c r="AH277" s="161"/>
      <c r="AI277" s="161"/>
      <c r="AJ277" s="161"/>
      <c r="AK277" s="161"/>
      <c r="AL277" s="161"/>
      <c r="AM277" s="161"/>
      <c r="AN277" s="161"/>
      <c r="AO277" s="161"/>
      <c r="AP277" s="161"/>
      <c r="AQ277" s="161"/>
      <c r="AR277" s="161"/>
      <c r="AS277" s="161"/>
      <c r="AT277" s="161"/>
      <c r="AU277" s="161"/>
      <c r="AV277" s="161"/>
      <c r="AW277" s="161"/>
      <c r="AX277" s="161"/>
      <c r="AY277" s="161"/>
      <c r="AZ277" s="161"/>
      <c r="BA277" s="161"/>
      <c r="BB277" s="161"/>
      <c r="BC277" s="161"/>
      <c r="BD277" s="161"/>
      <c r="BE277" s="161"/>
      <c r="BF277" s="161"/>
      <c r="BG277" s="161"/>
      <c r="BH277" s="161"/>
      <c r="BI277" s="161"/>
      <c r="BJ277" s="161"/>
      <c r="BK277" s="161"/>
      <c r="BL277" s="161"/>
      <c r="BM277" s="161"/>
    </row>
    <row r="278" spans="1:65" s="164" customFormat="1" x14ac:dyDescent="0.2">
      <c r="A278" s="161"/>
      <c r="B278" s="161"/>
      <c r="C278" s="161"/>
      <c r="D278" s="161"/>
      <c r="E278" s="161"/>
      <c r="F278" s="161"/>
      <c r="G278" s="161"/>
      <c r="H278" s="161"/>
      <c r="I278" s="161"/>
      <c r="J278" s="161"/>
      <c r="L278" s="161"/>
      <c r="M278" s="161"/>
      <c r="N278" s="161"/>
      <c r="O278" s="161"/>
      <c r="P278" s="161"/>
      <c r="Q278" s="161"/>
      <c r="R278" s="161"/>
      <c r="S278" s="161"/>
      <c r="T278" s="161"/>
      <c r="U278" s="161"/>
      <c r="V278" s="161"/>
      <c r="W278" s="161"/>
      <c r="X278" s="161"/>
      <c r="Y278" s="161"/>
      <c r="Z278" s="161"/>
      <c r="AA278" s="161"/>
      <c r="AB278" s="161"/>
      <c r="AC278" s="161"/>
      <c r="AD278" s="161"/>
      <c r="AE278" s="161"/>
      <c r="AF278" s="161"/>
      <c r="AG278" s="161"/>
      <c r="AH278" s="161"/>
      <c r="AI278" s="161"/>
      <c r="AJ278" s="161"/>
      <c r="AK278" s="161"/>
      <c r="AL278" s="161"/>
      <c r="AM278" s="161"/>
      <c r="AN278" s="161"/>
      <c r="AO278" s="161"/>
      <c r="AP278" s="161"/>
      <c r="AQ278" s="161"/>
      <c r="AR278" s="161"/>
      <c r="AS278" s="161"/>
      <c r="AT278" s="161"/>
      <c r="AU278" s="161"/>
      <c r="AV278" s="161"/>
      <c r="AW278" s="161"/>
      <c r="AX278" s="161"/>
      <c r="AY278" s="161"/>
      <c r="AZ278" s="161"/>
      <c r="BA278" s="161"/>
      <c r="BB278" s="161"/>
      <c r="BC278" s="161"/>
      <c r="BD278" s="161"/>
      <c r="BE278" s="161"/>
      <c r="BF278" s="161"/>
      <c r="BG278" s="161"/>
      <c r="BH278" s="161"/>
      <c r="BI278" s="161"/>
      <c r="BJ278" s="161"/>
      <c r="BK278" s="161"/>
      <c r="BL278" s="161"/>
      <c r="BM278" s="161"/>
    </row>
    <row r="279" spans="1:65" s="164" customFormat="1" x14ac:dyDescent="0.2">
      <c r="A279" s="161"/>
      <c r="B279" s="161"/>
      <c r="C279" s="161"/>
      <c r="D279" s="161"/>
      <c r="E279" s="161"/>
      <c r="F279" s="161"/>
      <c r="G279" s="161"/>
      <c r="H279" s="161"/>
      <c r="I279" s="161"/>
      <c r="J279" s="161"/>
      <c r="L279" s="161"/>
      <c r="M279" s="161"/>
      <c r="N279" s="161"/>
      <c r="O279" s="161"/>
      <c r="P279" s="161"/>
      <c r="Q279" s="161"/>
      <c r="R279" s="161"/>
      <c r="S279" s="161"/>
      <c r="T279" s="161"/>
      <c r="U279" s="161"/>
      <c r="V279" s="161"/>
      <c r="W279" s="161"/>
      <c r="X279" s="161"/>
      <c r="Y279" s="161"/>
      <c r="Z279" s="161"/>
      <c r="AA279" s="161"/>
      <c r="AB279" s="161"/>
      <c r="AC279" s="161"/>
      <c r="AD279" s="161"/>
      <c r="AE279" s="161"/>
      <c r="AF279" s="161"/>
      <c r="AG279" s="161"/>
      <c r="AH279" s="161"/>
      <c r="AI279" s="161"/>
      <c r="AJ279" s="161"/>
      <c r="AK279" s="161"/>
      <c r="AL279" s="161"/>
      <c r="AM279" s="161"/>
      <c r="AN279" s="161"/>
      <c r="AO279" s="161"/>
      <c r="AP279" s="161"/>
      <c r="AQ279" s="161"/>
      <c r="AR279" s="161"/>
      <c r="AS279" s="161"/>
      <c r="AT279" s="161"/>
      <c r="AU279" s="161"/>
      <c r="AV279" s="161"/>
      <c r="AW279" s="161"/>
      <c r="AX279" s="161"/>
      <c r="AY279" s="161"/>
      <c r="AZ279" s="161"/>
      <c r="BA279" s="161"/>
      <c r="BB279" s="161"/>
      <c r="BC279" s="161"/>
      <c r="BD279" s="161"/>
      <c r="BE279" s="161"/>
      <c r="BF279" s="161"/>
      <c r="BG279" s="161"/>
      <c r="BH279" s="161"/>
      <c r="BI279" s="161"/>
      <c r="BJ279" s="161"/>
      <c r="BK279" s="161"/>
      <c r="BL279" s="161"/>
      <c r="BM279" s="161"/>
    </row>
    <row r="280" spans="1:65" s="164" customFormat="1" x14ac:dyDescent="0.2">
      <c r="A280" s="161"/>
      <c r="B280" s="161"/>
      <c r="C280" s="161"/>
      <c r="D280" s="161"/>
      <c r="E280" s="161"/>
      <c r="F280" s="161"/>
      <c r="G280" s="161"/>
      <c r="H280" s="161"/>
      <c r="I280" s="161"/>
      <c r="J280" s="161"/>
      <c r="L280" s="161"/>
      <c r="M280" s="161"/>
      <c r="N280" s="161"/>
      <c r="O280" s="161"/>
      <c r="P280" s="161"/>
      <c r="Q280" s="161"/>
      <c r="R280" s="161"/>
      <c r="S280" s="161"/>
      <c r="T280" s="161"/>
      <c r="U280" s="161"/>
      <c r="V280" s="161"/>
      <c r="W280" s="161"/>
      <c r="X280" s="161"/>
      <c r="Y280" s="161"/>
      <c r="Z280" s="161"/>
      <c r="AA280" s="161"/>
      <c r="AB280" s="161"/>
      <c r="AC280" s="161"/>
      <c r="AD280" s="161"/>
      <c r="AE280" s="161"/>
      <c r="AF280" s="161"/>
      <c r="AG280" s="161"/>
      <c r="AH280" s="161"/>
      <c r="AI280" s="161"/>
      <c r="AJ280" s="161"/>
      <c r="AK280" s="161"/>
      <c r="AL280" s="161"/>
      <c r="AM280" s="161"/>
      <c r="AN280" s="161"/>
      <c r="AO280" s="161"/>
      <c r="AP280" s="161"/>
      <c r="AQ280" s="161"/>
      <c r="AR280" s="161"/>
      <c r="AS280" s="161"/>
      <c r="AT280" s="161"/>
      <c r="AU280" s="161"/>
      <c r="AV280" s="161"/>
      <c r="AW280" s="161"/>
      <c r="AX280" s="161"/>
      <c r="AY280" s="161"/>
      <c r="AZ280" s="161"/>
      <c r="BA280" s="161"/>
      <c r="BB280" s="161"/>
      <c r="BC280" s="161"/>
      <c r="BD280" s="161"/>
      <c r="BE280" s="161"/>
      <c r="BF280" s="161"/>
      <c r="BG280" s="161"/>
      <c r="BH280" s="161"/>
      <c r="BI280" s="161"/>
      <c r="BJ280" s="161"/>
      <c r="BK280" s="161"/>
      <c r="BL280" s="161"/>
      <c r="BM280" s="161"/>
    </row>
    <row r="281" spans="1:65" s="164" customFormat="1" x14ac:dyDescent="0.2">
      <c r="A281" s="161"/>
      <c r="B281" s="161"/>
      <c r="C281" s="161"/>
      <c r="D281" s="161"/>
      <c r="E281" s="161"/>
      <c r="F281" s="161"/>
      <c r="G281" s="161"/>
      <c r="H281" s="161"/>
      <c r="I281" s="161"/>
      <c r="J281" s="161"/>
      <c r="L281" s="161"/>
      <c r="M281" s="161"/>
      <c r="N281" s="161"/>
      <c r="O281" s="161"/>
      <c r="P281" s="161"/>
      <c r="Q281" s="161"/>
      <c r="R281" s="161"/>
      <c r="S281" s="161"/>
      <c r="T281" s="161"/>
      <c r="U281" s="161"/>
      <c r="V281" s="161"/>
      <c r="W281" s="161"/>
      <c r="X281" s="161"/>
      <c r="Y281" s="161"/>
      <c r="Z281" s="161"/>
      <c r="AA281" s="161"/>
      <c r="AB281" s="161"/>
      <c r="AC281" s="161"/>
      <c r="AD281" s="161"/>
      <c r="AE281" s="161"/>
      <c r="AF281" s="161"/>
      <c r="AG281" s="161"/>
      <c r="AH281" s="161"/>
      <c r="AI281" s="161"/>
      <c r="AJ281" s="161"/>
      <c r="AK281" s="161"/>
      <c r="AL281" s="161"/>
      <c r="AM281" s="161"/>
      <c r="AN281" s="161"/>
      <c r="AO281" s="161"/>
      <c r="AP281" s="161"/>
      <c r="AQ281" s="161"/>
      <c r="AR281" s="161"/>
      <c r="AS281" s="161"/>
      <c r="AT281" s="161"/>
      <c r="AU281" s="161"/>
      <c r="AV281" s="161"/>
      <c r="AW281" s="161"/>
      <c r="AX281" s="161"/>
      <c r="AY281" s="161"/>
      <c r="AZ281" s="161"/>
      <c r="BA281" s="161"/>
      <c r="BB281" s="161"/>
      <c r="BC281" s="161"/>
      <c r="BD281" s="161"/>
      <c r="BE281" s="161"/>
      <c r="BF281" s="161"/>
      <c r="BG281" s="161"/>
      <c r="BH281" s="161"/>
      <c r="BI281" s="161"/>
      <c r="BJ281" s="161"/>
      <c r="BK281" s="161"/>
      <c r="BL281" s="161"/>
      <c r="BM281" s="161"/>
    </row>
    <row r="282" spans="1:65" s="164" customFormat="1" x14ac:dyDescent="0.2">
      <c r="A282" s="161"/>
      <c r="B282" s="161"/>
      <c r="C282" s="161"/>
      <c r="D282" s="161"/>
      <c r="E282" s="161"/>
      <c r="F282" s="161"/>
      <c r="G282" s="161"/>
      <c r="H282" s="161"/>
      <c r="I282" s="161"/>
      <c r="J282" s="161"/>
      <c r="L282" s="161"/>
      <c r="M282" s="161"/>
      <c r="N282" s="161"/>
      <c r="O282" s="161"/>
      <c r="P282" s="161"/>
      <c r="Q282" s="161"/>
      <c r="R282" s="161"/>
      <c r="S282" s="161"/>
      <c r="T282" s="161"/>
      <c r="U282" s="161"/>
      <c r="V282" s="161"/>
      <c r="W282" s="161"/>
      <c r="X282" s="161"/>
      <c r="Y282" s="161"/>
      <c r="Z282" s="161"/>
      <c r="AA282" s="161"/>
      <c r="AB282" s="161"/>
      <c r="AC282" s="161"/>
      <c r="AD282" s="161"/>
      <c r="AE282" s="161"/>
      <c r="AF282" s="161"/>
      <c r="AG282" s="161"/>
      <c r="AH282" s="161"/>
      <c r="AI282" s="161"/>
      <c r="AJ282" s="161"/>
      <c r="AK282" s="161"/>
      <c r="AL282" s="161"/>
      <c r="AM282" s="161"/>
      <c r="AN282" s="161"/>
      <c r="AO282" s="161"/>
      <c r="AP282" s="161"/>
      <c r="AQ282" s="161"/>
      <c r="AR282" s="161"/>
      <c r="AS282" s="161"/>
      <c r="AT282" s="161"/>
      <c r="AU282" s="161"/>
      <c r="AV282" s="161"/>
      <c r="AW282" s="161"/>
      <c r="AX282" s="161"/>
      <c r="AY282" s="161"/>
      <c r="AZ282" s="161"/>
      <c r="BA282" s="161"/>
      <c r="BB282" s="161"/>
      <c r="BC282" s="161"/>
      <c r="BD282" s="161"/>
      <c r="BE282" s="161"/>
      <c r="BF282" s="161"/>
      <c r="BG282" s="161"/>
      <c r="BH282" s="161"/>
      <c r="BI282" s="161"/>
      <c r="BJ282" s="161"/>
      <c r="BK282" s="161"/>
      <c r="BL282" s="161"/>
      <c r="BM282" s="161"/>
    </row>
    <row r="283" spans="1:65" s="164" customFormat="1" x14ac:dyDescent="0.2">
      <c r="A283" s="161"/>
      <c r="B283" s="161"/>
      <c r="C283" s="161"/>
      <c r="D283" s="161"/>
      <c r="E283" s="161"/>
      <c r="F283" s="161"/>
      <c r="G283" s="161"/>
      <c r="H283" s="161"/>
      <c r="I283" s="161"/>
      <c r="J283" s="161"/>
      <c r="L283" s="161"/>
      <c r="M283" s="161"/>
      <c r="N283" s="161"/>
      <c r="O283" s="161"/>
      <c r="P283" s="161"/>
      <c r="Q283" s="161"/>
      <c r="R283" s="161"/>
      <c r="S283" s="161"/>
      <c r="T283" s="161"/>
      <c r="U283" s="161"/>
      <c r="V283" s="161"/>
      <c r="W283" s="161"/>
      <c r="X283" s="161"/>
      <c r="Y283" s="161"/>
      <c r="Z283" s="161"/>
      <c r="AA283" s="161"/>
      <c r="AB283" s="161"/>
      <c r="AC283" s="161"/>
      <c r="AD283" s="161"/>
      <c r="AE283" s="161"/>
      <c r="AF283" s="161"/>
      <c r="AG283" s="161"/>
      <c r="AH283" s="161"/>
      <c r="AI283" s="161"/>
      <c r="AJ283" s="161"/>
      <c r="AK283" s="161"/>
      <c r="AL283" s="161"/>
      <c r="AM283" s="161"/>
      <c r="AN283" s="161"/>
      <c r="AO283" s="161"/>
      <c r="AP283" s="161"/>
      <c r="AQ283" s="161"/>
      <c r="AR283" s="161"/>
      <c r="AS283" s="161"/>
      <c r="AT283" s="161"/>
      <c r="AU283" s="161"/>
      <c r="AV283" s="161"/>
      <c r="AW283" s="161"/>
      <c r="AX283" s="161"/>
      <c r="AY283" s="161"/>
      <c r="AZ283" s="161"/>
      <c r="BA283" s="161"/>
      <c r="BB283" s="161"/>
      <c r="BC283" s="161"/>
      <c r="BD283" s="161"/>
      <c r="BE283" s="161"/>
      <c r="BF283" s="161"/>
      <c r="BG283" s="161"/>
      <c r="BH283" s="161"/>
      <c r="BI283" s="161"/>
      <c r="BJ283" s="161"/>
      <c r="BK283" s="161"/>
      <c r="BL283" s="161"/>
      <c r="BM283" s="161"/>
    </row>
    <row r="284" spans="1:65" s="164" customFormat="1" x14ac:dyDescent="0.2">
      <c r="A284" s="161"/>
      <c r="B284" s="161"/>
      <c r="C284" s="161"/>
      <c r="D284" s="161"/>
      <c r="E284" s="161"/>
      <c r="F284" s="161"/>
      <c r="G284" s="161"/>
      <c r="H284" s="161"/>
      <c r="I284" s="161"/>
      <c r="J284" s="161"/>
      <c r="L284" s="161"/>
      <c r="M284" s="161"/>
      <c r="N284" s="161"/>
      <c r="O284" s="161"/>
      <c r="P284" s="161"/>
      <c r="Q284" s="161"/>
      <c r="R284" s="161"/>
      <c r="S284" s="161"/>
      <c r="T284" s="161"/>
      <c r="U284" s="161"/>
      <c r="V284" s="161"/>
      <c r="W284" s="161"/>
      <c r="X284" s="161"/>
      <c r="Y284" s="161"/>
      <c r="Z284" s="161"/>
      <c r="AA284" s="161"/>
      <c r="AB284" s="161"/>
      <c r="AC284" s="161"/>
      <c r="AD284" s="161"/>
      <c r="AE284" s="161"/>
      <c r="AF284" s="161"/>
      <c r="AG284" s="161"/>
      <c r="AH284" s="161"/>
      <c r="AI284" s="161"/>
      <c r="AJ284" s="161"/>
      <c r="AK284" s="161"/>
      <c r="AL284" s="161"/>
      <c r="AM284" s="161"/>
      <c r="AN284" s="161"/>
      <c r="AO284" s="161"/>
      <c r="AP284" s="161"/>
      <c r="AQ284" s="161"/>
      <c r="AR284" s="161"/>
      <c r="AS284" s="161"/>
      <c r="AT284" s="161"/>
      <c r="AU284" s="161"/>
      <c r="AV284" s="161"/>
      <c r="AW284" s="161"/>
      <c r="AX284" s="161"/>
      <c r="AY284" s="161"/>
      <c r="AZ284" s="161"/>
      <c r="BA284" s="161"/>
      <c r="BB284" s="161"/>
      <c r="BC284" s="161"/>
      <c r="BD284" s="161"/>
      <c r="BE284" s="161"/>
      <c r="BF284" s="161"/>
      <c r="BG284" s="161"/>
      <c r="BH284" s="161"/>
      <c r="BI284" s="161"/>
      <c r="BJ284" s="161"/>
      <c r="BK284" s="161"/>
      <c r="BL284" s="161"/>
      <c r="BM284" s="161"/>
    </row>
    <row r="285" spans="1:65" s="164" customFormat="1" x14ac:dyDescent="0.2">
      <c r="A285" s="161"/>
      <c r="B285" s="161"/>
      <c r="C285" s="161"/>
      <c r="D285" s="161"/>
      <c r="E285" s="161"/>
      <c r="F285" s="161"/>
      <c r="G285" s="161"/>
      <c r="H285" s="161"/>
      <c r="I285" s="161"/>
      <c r="J285" s="161"/>
      <c r="L285" s="161"/>
      <c r="M285" s="161"/>
      <c r="N285" s="161"/>
      <c r="O285" s="161"/>
      <c r="P285" s="161"/>
      <c r="Q285" s="161"/>
      <c r="R285" s="161"/>
      <c r="S285" s="161"/>
      <c r="T285" s="161"/>
      <c r="U285" s="161"/>
      <c r="V285" s="161"/>
      <c r="W285" s="161"/>
      <c r="X285" s="161"/>
      <c r="Y285" s="161"/>
      <c r="Z285" s="161"/>
      <c r="AA285" s="161"/>
      <c r="AB285" s="161"/>
      <c r="AC285" s="161"/>
      <c r="AD285" s="161"/>
      <c r="AE285" s="161"/>
      <c r="AF285" s="161"/>
      <c r="AG285" s="161"/>
      <c r="AH285" s="161"/>
      <c r="AI285" s="161"/>
      <c r="AJ285" s="161"/>
      <c r="AK285" s="161"/>
      <c r="AL285" s="161"/>
      <c r="AM285" s="161"/>
      <c r="AN285" s="161"/>
      <c r="AO285" s="161"/>
      <c r="AP285" s="161"/>
      <c r="AQ285" s="161"/>
      <c r="AR285" s="161"/>
      <c r="AS285" s="161"/>
      <c r="AT285" s="161"/>
      <c r="AU285" s="161"/>
      <c r="AV285" s="161"/>
      <c r="AW285" s="161"/>
      <c r="AX285" s="161"/>
      <c r="AY285" s="161"/>
      <c r="AZ285" s="161"/>
      <c r="BA285" s="161"/>
      <c r="BB285" s="161"/>
      <c r="BC285" s="161"/>
      <c r="BD285" s="161"/>
      <c r="BE285" s="161"/>
      <c r="BF285" s="161"/>
      <c r="BG285" s="161"/>
      <c r="BH285" s="161"/>
      <c r="BI285" s="161"/>
      <c r="BJ285" s="161"/>
      <c r="BK285" s="161"/>
      <c r="BL285" s="161"/>
      <c r="BM285" s="161"/>
    </row>
    <row r="286" spans="1:65" s="164" customFormat="1" x14ac:dyDescent="0.2">
      <c r="A286" s="161"/>
      <c r="B286" s="161"/>
      <c r="C286" s="161"/>
      <c r="D286" s="161"/>
      <c r="E286" s="161"/>
      <c r="F286" s="161"/>
      <c r="G286" s="161"/>
      <c r="H286" s="161"/>
      <c r="I286" s="161"/>
      <c r="J286" s="161"/>
      <c r="L286" s="161"/>
      <c r="M286" s="161"/>
      <c r="N286" s="161"/>
      <c r="O286" s="161"/>
      <c r="P286" s="161"/>
      <c r="Q286" s="161"/>
      <c r="R286" s="161"/>
      <c r="S286" s="161"/>
      <c r="T286" s="161"/>
      <c r="U286" s="161"/>
      <c r="V286" s="161"/>
      <c r="W286" s="161"/>
      <c r="X286" s="161"/>
      <c r="Y286" s="161"/>
      <c r="Z286" s="161"/>
      <c r="AA286" s="161"/>
      <c r="AB286" s="161"/>
      <c r="AC286" s="161"/>
      <c r="AD286" s="161"/>
      <c r="AE286" s="161"/>
      <c r="AF286" s="161"/>
      <c r="AG286" s="161"/>
      <c r="AH286" s="161"/>
      <c r="AI286" s="161"/>
      <c r="AJ286" s="161"/>
      <c r="AK286" s="161"/>
      <c r="AL286" s="161"/>
      <c r="AM286" s="161"/>
      <c r="AN286" s="161"/>
      <c r="AO286" s="161"/>
      <c r="AP286" s="161"/>
      <c r="AQ286" s="161"/>
      <c r="AR286" s="161"/>
      <c r="AS286" s="161"/>
      <c r="AT286" s="161"/>
      <c r="AU286" s="161"/>
      <c r="AV286" s="161"/>
      <c r="AW286" s="161"/>
      <c r="AX286" s="161"/>
      <c r="AY286" s="161"/>
      <c r="AZ286" s="161"/>
      <c r="BA286" s="161"/>
      <c r="BB286" s="161"/>
      <c r="BC286" s="161"/>
      <c r="BD286" s="161"/>
      <c r="BE286" s="161"/>
      <c r="BF286" s="161"/>
      <c r="BG286" s="161"/>
      <c r="BH286" s="161"/>
      <c r="BI286" s="161"/>
      <c r="BJ286" s="161"/>
      <c r="BK286" s="161"/>
      <c r="BL286" s="161"/>
      <c r="BM286" s="161"/>
    </row>
    <row r="287" spans="1:65" s="164" customFormat="1" x14ac:dyDescent="0.2">
      <c r="A287" s="161"/>
      <c r="B287" s="161"/>
      <c r="C287" s="161"/>
      <c r="D287" s="161"/>
      <c r="E287" s="161"/>
      <c r="F287" s="161"/>
      <c r="G287" s="161"/>
      <c r="H287" s="161"/>
      <c r="I287" s="161"/>
      <c r="J287" s="161"/>
      <c r="L287" s="161"/>
      <c r="M287" s="161"/>
      <c r="N287" s="161"/>
      <c r="O287" s="161"/>
      <c r="P287" s="161"/>
      <c r="Q287" s="161"/>
      <c r="R287" s="161"/>
      <c r="S287" s="161"/>
      <c r="T287" s="161"/>
      <c r="U287" s="161"/>
      <c r="V287" s="161"/>
      <c r="W287" s="161"/>
      <c r="X287" s="161"/>
      <c r="Y287" s="161"/>
      <c r="Z287" s="161"/>
      <c r="AA287" s="161"/>
      <c r="AB287" s="161"/>
      <c r="AC287" s="161"/>
      <c r="AD287" s="161"/>
      <c r="AE287" s="161"/>
      <c r="AF287" s="161"/>
      <c r="AG287" s="161"/>
      <c r="AH287" s="161"/>
      <c r="AI287" s="161"/>
      <c r="AJ287" s="161"/>
      <c r="AK287" s="161"/>
      <c r="AL287" s="161"/>
      <c r="AM287" s="161"/>
      <c r="AN287" s="161"/>
      <c r="AO287" s="161"/>
      <c r="AP287" s="161"/>
      <c r="AQ287" s="161"/>
      <c r="AR287" s="161"/>
      <c r="AS287" s="161"/>
      <c r="AT287" s="161"/>
      <c r="AU287" s="161"/>
      <c r="AV287" s="161"/>
      <c r="AW287" s="161"/>
      <c r="AX287" s="161"/>
      <c r="AY287" s="161"/>
      <c r="AZ287" s="161"/>
      <c r="BA287" s="161"/>
      <c r="BB287" s="161"/>
      <c r="BC287" s="161"/>
      <c r="BD287" s="161"/>
      <c r="BE287" s="161"/>
      <c r="BF287" s="161"/>
      <c r="BG287" s="161"/>
      <c r="BH287" s="161"/>
      <c r="BI287" s="161"/>
      <c r="BJ287" s="161"/>
      <c r="BK287" s="161"/>
      <c r="BL287" s="161"/>
      <c r="BM287" s="161"/>
    </row>
    <row r="288" spans="1:65" s="164" customFormat="1" x14ac:dyDescent="0.2">
      <c r="A288" s="161"/>
      <c r="B288" s="161"/>
      <c r="C288" s="161"/>
      <c r="D288" s="161"/>
      <c r="E288" s="161"/>
      <c r="F288" s="161"/>
      <c r="G288" s="161"/>
      <c r="H288" s="161"/>
      <c r="I288" s="161"/>
      <c r="J288" s="161"/>
      <c r="L288" s="161"/>
      <c r="M288" s="161"/>
      <c r="N288" s="161"/>
      <c r="O288" s="161"/>
      <c r="P288" s="161"/>
      <c r="Q288" s="161"/>
      <c r="R288" s="161"/>
      <c r="S288" s="161"/>
      <c r="T288" s="161"/>
      <c r="U288" s="161"/>
      <c r="V288" s="161"/>
      <c r="W288" s="161"/>
      <c r="X288" s="161"/>
      <c r="Y288" s="161"/>
      <c r="Z288" s="161"/>
      <c r="AA288" s="161"/>
      <c r="AB288" s="161"/>
      <c r="AC288" s="161"/>
      <c r="AD288" s="161"/>
      <c r="AE288" s="161"/>
      <c r="AF288" s="161"/>
      <c r="AG288" s="161"/>
      <c r="AH288" s="161"/>
      <c r="AI288" s="161"/>
      <c r="AJ288" s="161"/>
      <c r="AK288" s="161"/>
      <c r="AL288" s="161"/>
      <c r="AM288" s="161"/>
      <c r="AN288" s="161"/>
      <c r="AO288" s="161"/>
      <c r="AP288" s="161"/>
      <c r="AQ288" s="161"/>
      <c r="AR288" s="161"/>
      <c r="AS288" s="161"/>
      <c r="AT288" s="161"/>
      <c r="AU288" s="161"/>
      <c r="AV288" s="161"/>
      <c r="AW288" s="161"/>
      <c r="AX288" s="161"/>
      <c r="AY288" s="161"/>
      <c r="AZ288" s="161"/>
      <c r="BA288" s="161"/>
      <c r="BB288" s="161"/>
      <c r="BC288" s="161"/>
      <c r="BD288" s="161"/>
      <c r="BE288" s="161"/>
      <c r="BF288" s="161"/>
      <c r="BG288" s="161"/>
      <c r="BH288" s="161"/>
      <c r="BI288" s="161"/>
      <c r="BJ288" s="161"/>
      <c r="BK288" s="161"/>
      <c r="BL288" s="161"/>
      <c r="BM288" s="161"/>
    </row>
    <row r="289" spans="1:65" s="164" customFormat="1" x14ac:dyDescent="0.2">
      <c r="A289" s="161"/>
      <c r="B289" s="161"/>
      <c r="C289" s="161"/>
      <c r="D289" s="161"/>
      <c r="E289" s="161"/>
      <c r="F289" s="161"/>
      <c r="G289" s="161"/>
      <c r="H289" s="161"/>
      <c r="I289" s="161"/>
      <c r="J289" s="161"/>
      <c r="L289" s="161"/>
      <c r="M289" s="161"/>
      <c r="N289" s="161"/>
      <c r="O289" s="161"/>
      <c r="P289" s="161"/>
      <c r="Q289" s="161"/>
      <c r="R289" s="161"/>
      <c r="S289" s="161"/>
      <c r="T289" s="161"/>
      <c r="U289" s="161"/>
      <c r="V289" s="161"/>
      <c r="W289" s="161"/>
      <c r="X289" s="161"/>
      <c r="Y289" s="161"/>
      <c r="Z289" s="161"/>
      <c r="AA289" s="161"/>
      <c r="AB289" s="161"/>
      <c r="AC289" s="161"/>
      <c r="AD289" s="161"/>
      <c r="AE289" s="161"/>
      <c r="AF289" s="161"/>
      <c r="AG289" s="161"/>
      <c r="AH289" s="161"/>
      <c r="AI289" s="161"/>
      <c r="AJ289" s="161"/>
      <c r="AK289" s="161"/>
      <c r="AL289" s="161"/>
      <c r="AM289" s="161"/>
      <c r="AN289" s="161"/>
      <c r="AO289" s="161"/>
      <c r="AP289" s="161"/>
      <c r="AQ289" s="161"/>
      <c r="AR289" s="161"/>
      <c r="AS289" s="161"/>
      <c r="AT289" s="161"/>
      <c r="AU289" s="161"/>
      <c r="AV289" s="161"/>
      <c r="AW289" s="161"/>
      <c r="AX289" s="161"/>
      <c r="AY289" s="161"/>
      <c r="AZ289" s="161"/>
      <c r="BA289" s="161"/>
      <c r="BB289" s="161"/>
      <c r="BC289" s="161"/>
      <c r="BD289" s="161"/>
      <c r="BE289" s="161"/>
      <c r="BF289" s="161"/>
      <c r="BG289" s="161"/>
      <c r="BH289" s="161"/>
      <c r="BI289" s="161"/>
      <c r="BJ289" s="161"/>
      <c r="BK289" s="161"/>
      <c r="BL289" s="161"/>
      <c r="BM289" s="161"/>
    </row>
    <row r="290" spans="1:65" s="164" customFormat="1" x14ac:dyDescent="0.2">
      <c r="A290" s="161"/>
      <c r="B290" s="161"/>
      <c r="C290" s="161"/>
      <c r="D290" s="161"/>
      <c r="E290" s="161"/>
      <c r="F290" s="161"/>
      <c r="G290" s="161"/>
      <c r="H290" s="161"/>
      <c r="I290" s="161"/>
      <c r="J290" s="161"/>
      <c r="L290" s="161"/>
      <c r="M290" s="161"/>
      <c r="N290" s="161"/>
      <c r="O290" s="161"/>
      <c r="P290" s="161"/>
      <c r="Q290" s="161"/>
      <c r="R290" s="161"/>
      <c r="S290" s="161"/>
      <c r="T290" s="161"/>
      <c r="U290" s="161"/>
      <c r="V290" s="161"/>
      <c r="W290" s="161"/>
      <c r="X290" s="161"/>
      <c r="Y290" s="161"/>
      <c r="Z290" s="161"/>
      <c r="AA290" s="161"/>
      <c r="AB290" s="161"/>
      <c r="AC290" s="161"/>
      <c r="AD290" s="161"/>
      <c r="AE290" s="161"/>
      <c r="AF290" s="161"/>
      <c r="AG290" s="161"/>
      <c r="AH290" s="161"/>
      <c r="AI290" s="161"/>
      <c r="AJ290" s="161"/>
      <c r="AK290" s="161"/>
      <c r="AL290" s="161"/>
      <c r="AM290" s="161"/>
      <c r="AN290" s="161"/>
      <c r="AO290" s="161"/>
      <c r="AP290" s="161"/>
      <c r="AQ290" s="161"/>
      <c r="AR290" s="161"/>
      <c r="AS290" s="161"/>
      <c r="AT290" s="161"/>
      <c r="AU290" s="161"/>
      <c r="AV290" s="161"/>
      <c r="AW290" s="161"/>
      <c r="AX290" s="161"/>
      <c r="AY290" s="161"/>
      <c r="AZ290" s="161"/>
      <c r="BA290" s="161"/>
      <c r="BB290" s="161"/>
      <c r="BC290" s="161"/>
      <c r="BD290" s="161"/>
      <c r="BE290" s="161"/>
      <c r="BF290" s="161"/>
      <c r="BG290" s="161"/>
      <c r="BH290" s="161"/>
      <c r="BI290" s="161"/>
      <c r="BJ290" s="161"/>
      <c r="BK290" s="161"/>
      <c r="BL290" s="161"/>
      <c r="BM290" s="161"/>
    </row>
    <row r="291" spans="1:65" s="164" customFormat="1" x14ac:dyDescent="0.2">
      <c r="A291" s="161"/>
      <c r="B291" s="161"/>
      <c r="C291" s="161"/>
      <c r="D291" s="161"/>
      <c r="E291" s="161"/>
      <c r="F291" s="161"/>
      <c r="G291" s="161"/>
      <c r="H291" s="161"/>
      <c r="I291" s="161"/>
      <c r="J291" s="161"/>
      <c r="L291" s="161"/>
      <c r="M291" s="161"/>
      <c r="N291" s="161"/>
      <c r="O291" s="161"/>
      <c r="P291" s="161"/>
      <c r="Q291" s="161"/>
      <c r="R291" s="161"/>
      <c r="S291" s="161"/>
      <c r="T291" s="161"/>
      <c r="U291" s="161"/>
      <c r="V291" s="161"/>
      <c r="W291" s="161"/>
      <c r="X291" s="161"/>
      <c r="Y291" s="161"/>
      <c r="Z291" s="161"/>
      <c r="AA291" s="161"/>
      <c r="AB291" s="161"/>
      <c r="AC291" s="161"/>
      <c r="AD291" s="161"/>
      <c r="AE291" s="161"/>
      <c r="AF291" s="161"/>
      <c r="AG291" s="161"/>
      <c r="AH291" s="161"/>
      <c r="AI291" s="161"/>
      <c r="AJ291" s="161"/>
      <c r="AK291" s="161"/>
      <c r="AL291" s="161"/>
      <c r="AM291" s="161"/>
      <c r="AN291" s="161"/>
      <c r="AO291" s="161"/>
      <c r="AP291" s="161"/>
      <c r="AQ291" s="161"/>
      <c r="AR291" s="161"/>
      <c r="AS291" s="161"/>
      <c r="AT291" s="161"/>
      <c r="AU291" s="161"/>
      <c r="AV291" s="161"/>
      <c r="AW291" s="161"/>
      <c r="AX291" s="161"/>
      <c r="AY291" s="161"/>
      <c r="AZ291" s="161"/>
      <c r="BA291" s="161"/>
      <c r="BB291" s="161"/>
      <c r="BC291" s="161"/>
      <c r="BD291" s="161"/>
      <c r="BE291" s="161"/>
      <c r="BF291" s="161"/>
      <c r="BG291" s="161"/>
      <c r="BH291" s="161"/>
      <c r="BI291" s="161"/>
      <c r="BJ291" s="161"/>
      <c r="BK291" s="161"/>
      <c r="BL291" s="161"/>
      <c r="BM291" s="161"/>
    </row>
    <row r="292" spans="1:65" s="164" customFormat="1" x14ac:dyDescent="0.2">
      <c r="A292" s="161"/>
      <c r="B292" s="161"/>
      <c r="C292" s="161"/>
      <c r="D292" s="161"/>
      <c r="E292" s="161"/>
      <c r="F292" s="161"/>
      <c r="G292" s="161"/>
      <c r="H292" s="161"/>
      <c r="I292" s="161"/>
      <c r="J292" s="161"/>
      <c r="L292" s="161"/>
      <c r="M292" s="161"/>
      <c r="N292" s="161"/>
      <c r="O292" s="161"/>
      <c r="P292" s="161"/>
      <c r="Q292" s="161"/>
      <c r="R292" s="161"/>
      <c r="S292" s="161"/>
      <c r="T292" s="161"/>
      <c r="U292" s="161"/>
      <c r="V292" s="161"/>
      <c r="W292" s="161"/>
      <c r="X292" s="161"/>
      <c r="Y292" s="161"/>
      <c r="Z292" s="161"/>
      <c r="AA292" s="161"/>
      <c r="AB292" s="161"/>
      <c r="AC292" s="161"/>
      <c r="AD292" s="161"/>
      <c r="AE292" s="161"/>
      <c r="AF292" s="161"/>
      <c r="AG292" s="161"/>
      <c r="AH292" s="161"/>
      <c r="AI292" s="161"/>
      <c r="AJ292" s="161"/>
      <c r="AK292" s="161"/>
      <c r="AL292" s="161"/>
      <c r="AM292" s="161"/>
      <c r="AN292" s="161"/>
      <c r="AO292" s="161"/>
      <c r="AP292" s="161"/>
      <c r="AQ292" s="161"/>
      <c r="AR292" s="161"/>
      <c r="AS292" s="161"/>
      <c r="AT292" s="161"/>
      <c r="AU292" s="161"/>
      <c r="AV292" s="161"/>
      <c r="AW292" s="161"/>
      <c r="AX292" s="161"/>
      <c r="AY292" s="161"/>
      <c r="AZ292" s="161"/>
      <c r="BA292" s="161"/>
      <c r="BB292" s="161"/>
      <c r="BC292" s="161"/>
      <c r="BD292" s="161"/>
      <c r="BE292" s="161"/>
      <c r="BF292" s="161"/>
      <c r="BG292" s="161"/>
      <c r="BH292" s="161"/>
      <c r="BI292" s="161"/>
      <c r="BJ292" s="161"/>
      <c r="BK292" s="161"/>
      <c r="BL292" s="161"/>
      <c r="BM292" s="161"/>
    </row>
    <row r="293" spans="1:65" s="164" customFormat="1" x14ac:dyDescent="0.2">
      <c r="A293" s="161"/>
      <c r="B293" s="161"/>
      <c r="C293" s="161"/>
      <c r="D293" s="161"/>
      <c r="E293" s="161"/>
      <c r="F293" s="161"/>
      <c r="G293" s="161"/>
      <c r="H293" s="161"/>
      <c r="I293" s="161"/>
      <c r="J293" s="161"/>
      <c r="L293" s="161"/>
      <c r="M293" s="161"/>
      <c r="N293" s="161"/>
      <c r="O293" s="161"/>
      <c r="P293" s="161"/>
      <c r="Q293" s="161"/>
      <c r="R293" s="161"/>
      <c r="S293" s="161"/>
      <c r="T293" s="161"/>
      <c r="U293" s="161"/>
      <c r="V293" s="161"/>
      <c r="W293" s="161"/>
      <c r="X293" s="161"/>
      <c r="Y293" s="161"/>
      <c r="Z293" s="161"/>
      <c r="AA293" s="161"/>
      <c r="AB293" s="161"/>
      <c r="AC293" s="161"/>
      <c r="AD293" s="161"/>
      <c r="AE293" s="161"/>
      <c r="AF293" s="161"/>
      <c r="AG293" s="161"/>
      <c r="AH293" s="161"/>
      <c r="AI293" s="161"/>
      <c r="AJ293" s="161"/>
      <c r="AK293" s="161"/>
      <c r="AL293" s="161"/>
      <c r="AM293" s="161"/>
      <c r="AN293" s="161"/>
      <c r="AO293" s="161"/>
      <c r="AP293" s="161"/>
      <c r="AQ293" s="161"/>
      <c r="AR293" s="161"/>
      <c r="AS293" s="161"/>
      <c r="AT293" s="161"/>
      <c r="AU293" s="161"/>
      <c r="AV293" s="161"/>
      <c r="AW293" s="161"/>
      <c r="AX293" s="161"/>
      <c r="AY293" s="161"/>
      <c r="AZ293" s="161"/>
      <c r="BA293" s="161"/>
      <c r="BB293" s="161"/>
      <c r="BC293" s="161"/>
      <c r="BD293" s="161"/>
      <c r="BE293" s="161"/>
      <c r="BF293" s="161"/>
      <c r="BG293" s="161"/>
      <c r="BH293" s="161"/>
      <c r="BI293" s="161"/>
      <c r="BJ293" s="161"/>
      <c r="BK293" s="161"/>
      <c r="BL293" s="161"/>
      <c r="BM293" s="161"/>
    </row>
    <row r="294" spans="1:65" s="164" customFormat="1" x14ac:dyDescent="0.2">
      <c r="A294" s="161"/>
      <c r="B294" s="161"/>
      <c r="C294" s="161"/>
      <c r="D294" s="161"/>
      <c r="E294" s="161"/>
      <c r="F294" s="161"/>
      <c r="G294" s="161"/>
      <c r="H294" s="161"/>
      <c r="I294" s="161"/>
      <c r="J294" s="161"/>
      <c r="L294" s="161"/>
      <c r="M294" s="161"/>
      <c r="N294" s="161"/>
      <c r="O294" s="161"/>
      <c r="P294" s="161"/>
      <c r="Q294" s="161"/>
      <c r="R294" s="161"/>
      <c r="S294" s="161"/>
      <c r="T294" s="161"/>
      <c r="U294" s="161"/>
      <c r="V294" s="161"/>
      <c r="W294" s="161"/>
      <c r="X294" s="161"/>
      <c r="Y294" s="161"/>
      <c r="Z294" s="161"/>
      <c r="AA294" s="161"/>
      <c r="AB294" s="161"/>
      <c r="AC294" s="161"/>
      <c r="AD294" s="161"/>
      <c r="AE294" s="161"/>
      <c r="AF294" s="161"/>
      <c r="AG294" s="161"/>
      <c r="AH294" s="161"/>
      <c r="AI294" s="161"/>
      <c r="AJ294" s="161"/>
      <c r="AK294" s="161"/>
      <c r="AL294" s="161"/>
      <c r="AM294" s="161"/>
      <c r="AN294" s="161"/>
      <c r="AO294" s="161"/>
      <c r="AP294" s="161"/>
      <c r="AQ294" s="161"/>
      <c r="AR294" s="161"/>
      <c r="AS294" s="161"/>
      <c r="AT294" s="161"/>
      <c r="AU294" s="161"/>
      <c r="AV294" s="161"/>
      <c r="AW294" s="161"/>
      <c r="AX294" s="161"/>
      <c r="AY294" s="161"/>
      <c r="AZ294" s="161"/>
      <c r="BA294" s="161"/>
      <c r="BB294" s="161"/>
      <c r="BC294" s="161"/>
      <c r="BD294" s="161"/>
      <c r="BE294" s="161"/>
      <c r="BF294" s="161"/>
      <c r="BG294" s="161"/>
      <c r="BH294" s="161"/>
      <c r="BI294" s="161"/>
      <c r="BJ294" s="161"/>
      <c r="BK294" s="161"/>
      <c r="BL294" s="161"/>
      <c r="BM294" s="161"/>
    </row>
    <row r="295" spans="1:65" s="164" customFormat="1" x14ac:dyDescent="0.2">
      <c r="A295" s="161"/>
      <c r="B295" s="161"/>
      <c r="C295" s="161"/>
      <c r="D295" s="161"/>
      <c r="E295" s="161"/>
      <c r="F295" s="161"/>
      <c r="G295" s="161"/>
      <c r="H295" s="161"/>
      <c r="I295" s="161"/>
      <c r="J295" s="161"/>
      <c r="L295" s="161"/>
      <c r="M295" s="161"/>
      <c r="N295" s="161"/>
      <c r="O295" s="161"/>
      <c r="P295" s="161"/>
      <c r="Q295" s="161"/>
      <c r="R295" s="161"/>
      <c r="S295" s="161"/>
      <c r="T295" s="161"/>
      <c r="U295" s="161"/>
      <c r="V295" s="161"/>
      <c r="W295" s="161"/>
      <c r="X295" s="161"/>
      <c r="Y295" s="161"/>
      <c r="Z295" s="161"/>
      <c r="AA295" s="161"/>
      <c r="AB295" s="161"/>
      <c r="AC295" s="161"/>
      <c r="AD295" s="161"/>
      <c r="AE295" s="161"/>
      <c r="AF295" s="161"/>
      <c r="AG295" s="161"/>
      <c r="AH295" s="161"/>
      <c r="AI295" s="161"/>
      <c r="AJ295" s="161"/>
      <c r="AK295" s="161"/>
      <c r="AL295" s="161"/>
      <c r="AM295" s="161"/>
      <c r="AN295" s="161"/>
      <c r="AO295" s="161"/>
      <c r="AP295" s="161"/>
      <c r="AQ295" s="161"/>
      <c r="AR295" s="161"/>
      <c r="AS295" s="161"/>
      <c r="AT295" s="161"/>
      <c r="AU295" s="161"/>
      <c r="AV295" s="161"/>
      <c r="AW295" s="161"/>
      <c r="AX295" s="161"/>
      <c r="AY295" s="161"/>
      <c r="AZ295" s="161"/>
      <c r="BA295" s="161"/>
      <c r="BB295" s="161"/>
      <c r="BC295" s="161"/>
      <c r="BD295" s="161"/>
      <c r="BE295" s="161"/>
      <c r="BF295" s="161"/>
      <c r="BG295" s="161"/>
      <c r="BH295" s="161"/>
      <c r="BI295" s="161"/>
      <c r="BJ295" s="161"/>
      <c r="BK295" s="161"/>
      <c r="BL295" s="161"/>
      <c r="BM295" s="161"/>
    </row>
    <row r="296" spans="1:65" s="164" customFormat="1" x14ac:dyDescent="0.2">
      <c r="A296" s="161"/>
      <c r="B296" s="161"/>
      <c r="C296" s="161"/>
      <c r="D296" s="161"/>
      <c r="E296" s="161"/>
      <c r="F296" s="161"/>
      <c r="G296" s="161"/>
      <c r="H296" s="161"/>
      <c r="I296" s="161"/>
      <c r="J296" s="161"/>
      <c r="L296" s="161"/>
      <c r="M296" s="161"/>
      <c r="N296" s="161"/>
      <c r="O296" s="161"/>
      <c r="P296" s="161"/>
      <c r="Q296" s="161"/>
      <c r="R296" s="161"/>
      <c r="S296" s="161"/>
      <c r="T296" s="161"/>
      <c r="U296" s="161"/>
      <c r="V296" s="161"/>
      <c r="W296" s="161"/>
      <c r="X296" s="161"/>
      <c r="Y296" s="161"/>
      <c r="Z296" s="161"/>
      <c r="AA296" s="161"/>
      <c r="AB296" s="161"/>
      <c r="AC296" s="161"/>
      <c r="AD296" s="161"/>
      <c r="AE296" s="161"/>
      <c r="AF296" s="161"/>
      <c r="AG296" s="161"/>
      <c r="AH296" s="161"/>
      <c r="AI296" s="161"/>
      <c r="AJ296" s="161"/>
      <c r="AK296" s="161"/>
      <c r="AL296" s="161"/>
      <c r="AM296" s="161"/>
      <c r="AN296" s="161"/>
      <c r="AO296" s="161"/>
      <c r="AP296" s="161"/>
      <c r="AQ296" s="161"/>
      <c r="AR296" s="161"/>
      <c r="AS296" s="161"/>
      <c r="AT296" s="161"/>
      <c r="AU296" s="161"/>
      <c r="AV296" s="161"/>
      <c r="AW296" s="161"/>
      <c r="AX296" s="161"/>
      <c r="AY296" s="161"/>
      <c r="AZ296" s="161"/>
      <c r="BA296" s="161"/>
      <c r="BB296" s="161"/>
      <c r="BC296" s="161"/>
      <c r="BD296" s="161"/>
      <c r="BE296" s="161"/>
      <c r="BF296" s="161"/>
      <c r="BG296" s="161"/>
      <c r="BH296" s="161"/>
      <c r="BI296" s="161"/>
      <c r="BJ296" s="161"/>
      <c r="BK296" s="161"/>
      <c r="BL296" s="161"/>
      <c r="BM296" s="161"/>
    </row>
    <row r="297" spans="1:65" s="164" customFormat="1" x14ac:dyDescent="0.2">
      <c r="A297" s="161"/>
      <c r="B297" s="161"/>
      <c r="C297" s="161"/>
      <c r="D297" s="161"/>
      <c r="E297" s="161"/>
      <c r="F297" s="161"/>
      <c r="G297" s="161"/>
      <c r="H297" s="161"/>
      <c r="I297" s="161"/>
      <c r="J297" s="161"/>
      <c r="L297" s="161"/>
      <c r="M297" s="161"/>
      <c r="N297" s="161"/>
      <c r="O297" s="161"/>
      <c r="P297" s="161"/>
      <c r="Q297" s="161"/>
      <c r="R297" s="161"/>
      <c r="S297" s="161"/>
      <c r="T297" s="161"/>
      <c r="U297" s="161"/>
      <c r="V297" s="161"/>
      <c r="W297" s="161"/>
      <c r="X297" s="161"/>
      <c r="Y297" s="161"/>
      <c r="Z297" s="161"/>
      <c r="AA297" s="161"/>
      <c r="AB297" s="161"/>
      <c r="AC297" s="161"/>
      <c r="AD297" s="161"/>
      <c r="AE297" s="161"/>
      <c r="AF297" s="161"/>
      <c r="AG297" s="161"/>
      <c r="AH297" s="161"/>
      <c r="AI297" s="161"/>
      <c r="AJ297" s="161"/>
      <c r="AK297" s="161"/>
      <c r="AL297" s="161"/>
      <c r="AM297" s="161"/>
      <c r="AN297" s="161"/>
      <c r="AO297" s="161"/>
      <c r="AP297" s="161"/>
      <c r="AQ297" s="161"/>
      <c r="AR297" s="161"/>
      <c r="AS297" s="161"/>
      <c r="AT297" s="161"/>
      <c r="AU297" s="161"/>
      <c r="AV297" s="161"/>
      <c r="AW297" s="161"/>
      <c r="AX297" s="161"/>
      <c r="AY297" s="161"/>
      <c r="AZ297" s="161"/>
      <c r="BA297" s="161"/>
      <c r="BB297" s="161"/>
      <c r="BC297" s="161"/>
      <c r="BD297" s="161"/>
      <c r="BE297" s="161"/>
      <c r="BF297" s="161"/>
      <c r="BG297" s="161"/>
      <c r="BH297" s="161"/>
      <c r="BI297" s="161"/>
      <c r="BJ297" s="161"/>
      <c r="BK297" s="161"/>
      <c r="BL297" s="161"/>
      <c r="BM297" s="161"/>
    </row>
    <row r="298" spans="1:65" s="164" customFormat="1" x14ac:dyDescent="0.2">
      <c r="A298" s="161"/>
      <c r="B298" s="161"/>
      <c r="C298" s="161"/>
      <c r="D298" s="161"/>
      <c r="E298" s="161"/>
      <c r="F298" s="161"/>
      <c r="G298" s="161"/>
      <c r="H298" s="161"/>
      <c r="I298" s="161"/>
      <c r="J298" s="161"/>
      <c r="L298" s="161"/>
      <c r="M298" s="161"/>
      <c r="N298" s="161"/>
      <c r="O298" s="161"/>
      <c r="P298" s="161"/>
      <c r="Q298" s="161"/>
      <c r="R298" s="161"/>
      <c r="S298" s="161"/>
      <c r="T298" s="161"/>
      <c r="U298" s="161"/>
      <c r="V298" s="161"/>
      <c r="W298" s="161"/>
      <c r="X298" s="161"/>
      <c r="Y298" s="161"/>
      <c r="Z298" s="161"/>
      <c r="AA298" s="161"/>
      <c r="AB298" s="161"/>
      <c r="AC298" s="161"/>
      <c r="AD298" s="161"/>
      <c r="AE298" s="161"/>
      <c r="AF298" s="161"/>
      <c r="AG298" s="161"/>
      <c r="AH298" s="161"/>
      <c r="AI298" s="161"/>
      <c r="AJ298" s="161"/>
      <c r="AK298" s="161"/>
      <c r="AL298" s="161"/>
      <c r="AM298" s="161"/>
      <c r="AN298" s="161"/>
      <c r="AO298" s="161"/>
      <c r="AP298" s="161"/>
      <c r="AQ298" s="161"/>
      <c r="AR298" s="161"/>
      <c r="AS298" s="161"/>
      <c r="AT298" s="161"/>
      <c r="AU298" s="161"/>
      <c r="AV298" s="161"/>
      <c r="AW298" s="161"/>
      <c r="AX298" s="161"/>
      <c r="AY298" s="161"/>
      <c r="AZ298" s="161"/>
      <c r="BA298" s="161"/>
      <c r="BB298" s="161"/>
      <c r="BC298" s="161"/>
      <c r="BD298" s="161"/>
      <c r="BE298" s="161"/>
      <c r="BF298" s="161"/>
      <c r="BG298" s="161"/>
      <c r="BH298" s="161"/>
      <c r="BI298" s="161"/>
      <c r="BJ298" s="161"/>
      <c r="BK298" s="161"/>
      <c r="BL298" s="161"/>
      <c r="BM298" s="161"/>
    </row>
    <row r="299" spans="1:65" s="164" customFormat="1" x14ac:dyDescent="0.2">
      <c r="A299" s="161"/>
      <c r="B299" s="161"/>
      <c r="C299" s="161"/>
      <c r="D299" s="161"/>
      <c r="E299" s="161"/>
      <c r="F299" s="161"/>
      <c r="G299" s="161"/>
      <c r="H299" s="161"/>
      <c r="I299" s="161"/>
      <c r="J299" s="161"/>
      <c r="L299" s="161"/>
      <c r="M299" s="161"/>
      <c r="N299" s="161"/>
      <c r="O299" s="161"/>
      <c r="P299" s="161"/>
      <c r="Q299" s="161"/>
      <c r="R299" s="161"/>
      <c r="S299" s="161"/>
      <c r="T299" s="161"/>
      <c r="U299" s="161"/>
      <c r="V299" s="161"/>
      <c r="W299" s="161"/>
      <c r="X299" s="161"/>
      <c r="Y299" s="161"/>
      <c r="Z299" s="161"/>
      <c r="AA299" s="161"/>
      <c r="AB299" s="161"/>
      <c r="AC299" s="161"/>
      <c r="AD299" s="161"/>
      <c r="AE299" s="161"/>
      <c r="AF299" s="161"/>
      <c r="AG299" s="161"/>
      <c r="AH299" s="161"/>
      <c r="AI299" s="161"/>
      <c r="AJ299" s="161"/>
      <c r="AK299" s="161"/>
      <c r="AL299" s="161"/>
      <c r="AM299" s="161"/>
      <c r="AN299" s="161"/>
      <c r="AO299" s="161"/>
      <c r="AP299" s="161"/>
      <c r="AQ299" s="161"/>
      <c r="AR299" s="161"/>
      <c r="AS299" s="161"/>
      <c r="AT299" s="161"/>
      <c r="AU299" s="161"/>
      <c r="AV299" s="161"/>
      <c r="AW299" s="161"/>
      <c r="AX299" s="161"/>
      <c r="AY299" s="161"/>
      <c r="AZ299" s="161"/>
      <c r="BA299" s="161"/>
      <c r="BB299" s="161"/>
      <c r="BC299" s="161"/>
      <c r="BD299" s="161"/>
      <c r="BE299" s="161"/>
      <c r="BF299" s="161"/>
      <c r="BG299" s="161"/>
      <c r="BH299" s="161"/>
      <c r="BI299" s="161"/>
      <c r="BJ299" s="161"/>
      <c r="BK299" s="161"/>
      <c r="BL299" s="161"/>
      <c r="BM299" s="161"/>
    </row>
    <row r="300" spans="1:65" s="164" customFormat="1" x14ac:dyDescent="0.2">
      <c r="A300" s="161"/>
      <c r="B300" s="161"/>
      <c r="C300" s="161"/>
      <c r="D300" s="161"/>
      <c r="E300" s="161"/>
      <c r="F300" s="161"/>
      <c r="G300" s="161"/>
      <c r="H300" s="161"/>
      <c r="I300" s="161"/>
      <c r="J300" s="161"/>
      <c r="L300" s="161"/>
      <c r="M300" s="161"/>
      <c r="N300" s="161"/>
      <c r="O300" s="161"/>
      <c r="P300" s="161"/>
      <c r="Q300" s="161"/>
      <c r="R300" s="161"/>
      <c r="S300" s="161"/>
      <c r="T300" s="161"/>
      <c r="U300" s="161"/>
      <c r="V300" s="161"/>
      <c r="W300" s="161"/>
      <c r="X300" s="161"/>
      <c r="Y300" s="161"/>
      <c r="Z300" s="161"/>
      <c r="AA300" s="161"/>
      <c r="AB300" s="161"/>
      <c r="AC300" s="161"/>
      <c r="AD300" s="161"/>
      <c r="AE300" s="161"/>
      <c r="AF300" s="161"/>
      <c r="AG300" s="161"/>
      <c r="AH300" s="161"/>
      <c r="AI300" s="161"/>
      <c r="AJ300" s="161"/>
      <c r="AK300" s="161"/>
      <c r="AL300" s="161"/>
      <c r="AM300" s="161"/>
      <c r="AN300" s="161"/>
      <c r="AO300" s="161"/>
      <c r="AP300" s="161"/>
      <c r="AQ300" s="161"/>
      <c r="AR300" s="161"/>
      <c r="AS300" s="161"/>
      <c r="AT300" s="161"/>
      <c r="AU300" s="161"/>
      <c r="AV300" s="161"/>
      <c r="AW300" s="161"/>
      <c r="AX300" s="161"/>
      <c r="AY300" s="161"/>
      <c r="AZ300" s="161"/>
      <c r="BA300" s="161"/>
      <c r="BB300" s="161"/>
      <c r="BC300" s="161"/>
      <c r="BD300" s="161"/>
      <c r="BE300" s="161"/>
      <c r="BF300" s="161"/>
      <c r="BG300" s="161"/>
      <c r="BH300" s="161"/>
      <c r="BI300" s="161"/>
      <c r="BJ300" s="161"/>
      <c r="BK300" s="161"/>
      <c r="BL300" s="161"/>
      <c r="BM300" s="161"/>
    </row>
    <row r="301" spans="1:65" s="164" customFormat="1" x14ac:dyDescent="0.2">
      <c r="A301" s="161"/>
      <c r="B301" s="161"/>
      <c r="C301" s="161"/>
      <c r="D301" s="161"/>
      <c r="E301" s="161"/>
      <c r="F301" s="161"/>
      <c r="G301" s="161"/>
      <c r="H301" s="161"/>
      <c r="I301" s="161"/>
      <c r="J301" s="161"/>
      <c r="L301" s="161"/>
      <c r="M301" s="161"/>
      <c r="N301" s="161"/>
      <c r="O301" s="161"/>
      <c r="P301" s="161"/>
      <c r="Q301" s="161"/>
      <c r="R301" s="161"/>
      <c r="S301" s="161"/>
      <c r="T301" s="161"/>
      <c r="U301" s="161"/>
      <c r="V301" s="161"/>
      <c r="W301" s="161"/>
      <c r="X301" s="161"/>
      <c r="Y301" s="161"/>
      <c r="Z301" s="161"/>
      <c r="AA301" s="161"/>
      <c r="AB301" s="161"/>
      <c r="AC301" s="161"/>
      <c r="AD301" s="161"/>
      <c r="AE301" s="161"/>
      <c r="AF301" s="161"/>
      <c r="AG301" s="161"/>
      <c r="AH301" s="161"/>
      <c r="AI301" s="161"/>
      <c r="AJ301" s="161"/>
      <c r="AK301" s="161"/>
      <c r="AL301" s="161"/>
      <c r="AM301" s="161"/>
      <c r="AN301" s="161"/>
      <c r="AO301" s="161"/>
      <c r="AP301" s="161"/>
      <c r="AQ301" s="161"/>
      <c r="AR301" s="161"/>
      <c r="AS301" s="161"/>
      <c r="AT301" s="161"/>
      <c r="AU301" s="161"/>
      <c r="AV301" s="161"/>
      <c r="AW301" s="161"/>
      <c r="AX301" s="161"/>
      <c r="AY301" s="161"/>
      <c r="AZ301" s="161"/>
      <c r="BA301" s="161"/>
      <c r="BB301" s="161"/>
      <c r="BC301" s="161"/>
      <c r="BD301" s="161"/>
      <c r="BE301" s="161"/>
      <c r="BF301" s="161"/>
      <c r="BG301" s="161"/>
      <c r="BH301" s="161"/>
      <c r="BI301" s="161"/>
      <c r="BJ301" s="161"/>
      <c r="BK301" s="161"/>
      <c r="BL301" s="161"/>
      <c r="BM301" s="161"/>
    </row>
  </sheetData>
  <mergeCells count="20">
    <mergeCell ref="K7:K8"/>
    <mergeCell ref="L7:L8"/>
    <mergeCell ref="M7:Q7"/>
    <mergeCell ref="R7:R8"/>
    <mergeCell ref="A19:G19"/>
    <mergeCell ref="A9:P9"/>
    <mergeCell ref="A11:G11"/>
    <mergeCell ref="A12:P12"/>
    <mergeCell ref="A18:G18"/>
    <mergeCell ref="J7:J8"/>
    <mergeCell ref="A6:I6"/>
    <mergeCell ref="A7:A8"/>
    <mergeCell ref="B7:B8"/>
    <mergeCell ref="C7:C8"/>
    <mergeCell ref="D7:D8"/>
    <mergeCell ref="E7:E8"/>
    <mergeCell ref="F7:F8"/>
    <mergeCell ref="G7:G8"/>
    <mergeCell ref="H7:H8"/>
    <mergeCell ref="I7:I8"/>
  </mergeCells>
  <pageMargins left="0.78740157480314965" right="0.78740157480314965" top="0.6692913385826772" bottom="0.86614173228346458" header="0.27559055118110237" footer="0.39370078740157483"/>
  <pageSetup paperSize="9" scale="57" firstPageNumber="20"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00"/>
  <sheetViews>
    <sheetView zoomScale="80" zoomScaleNormal="80" workbookViewId="0">
      <selection activeCell="I12" sqref="I12"/>
    </sheetView>
  </sheetViews>
  <sheetFormatPr defaultColWidth="9.140625" defaultRowHeight="12.75" outlineLevelCol="1" x14ac:dyDescent="0.2"/>
  <cols>
    <col min="1" max="1" width="5.42578125" style="543" customWidth="1"/>
    <col min="2" max="2" width="5.7109375" style="543" bestFit="1" customWidth="1"/>
    <col min="3" max="3" width="16" style="543" hidden="1" customWidth="1" outlineLevel="1"/>
    <col min="4" max="4" width="7.7109375" style="543" hidden="1" customWidth="1" outlineLevel="1"/>
    <col min="5" max="5" width="5.5703125" style="543" hidden="1" customWidth="1" outlineLevel="1"/>
    <col min="6" max="6" width="41.42578125" style="543" customWidth="1" collapsed="1"/>
    <col min="7" max="7" width="60.42578125" style="543" customWidth="1"/>
    <col min="8" max="8" width="7.140625" style="543" customWidth="1"/>
    <col min="9" max="9" width="14.7109375" style="197" customWidth="1"/>
    <col min="10" max="10" width="13.5703125" style="198" customWidth="1"/>
    <col min="11" max="11" width="13.7109375" style="198" customWidth="1"/>
    <col min="12" max="12" width="12.42578125" style="198" customWidth="1"/>
    <col min="13" max="13" width="14.85546875" style="198" customWidth="1"/>
    <col min="14" max="14" width="13.140625" style="198" customWidth="1"/>
    <col min="15" max="15" width="14.85546875" style="198" customWidth="1"/>
    <col min="16" max="16" width="14.42578125" style="198" customWidth="1"/>
    <col min="17" max="16384" width="9.140625" style="543"/>
  </cols>
  <sheetData>
    <row r="1" spans="1:18" ht="18" x14ac:dyDescent="0.25">
      <c r="A1" s="160" t="s">
        <v>140</v>
      </c>
      <c r="B1" s="175"/>
      <c r="C1" s="175"/>
      <c r="D1" s="175"/>
      <c r="E1" s="175"/>
      <c r="F1" s="176"/>
      <c r="G1" s="179"/>
      <c r="H1" s="175"/>
      <c r="K1" s="199"/>
      <c r="L1" s="199"/>
      <c r="N1" s="199"/>
      <c r="O1" s="199"/>
      <c r="P1" s="199"/>
      <c r="Q1" s="175"/>
      <c r="R1" s="470"/>
    </row>
    <row r="2" spans="1:18" ht="15.75" x14ac:dyDescent="0.25">
      <c r="A2" s="163" t="s">
        <v>6</v>
      </c>
      <c r="B2" s="163"/>
      <c r="C2" s="163"/>
      <c r="D2" s="163"/>
      <c r="E2" s="163"/>
      <c r="G2" s="180"/>
      <c r="H2" s="173" t="s">
        <v>141</v>
      </c>
      <c r="K2" s="200"/>
      <c r="L2" s="200"/>
      <c r="N2" s="200"/>
      <c r="O2" s="200"/>
      <c r="P2" s="200"/>
      <c r="Q2" s="163"/>
      <c r="R2" s="470"/>
    </row>
    <row r="3" spans="1:18" ht="12" customHeight="1" x14ac:dyDescent="0.2">
      <c r="A3" s="163"/>
      <c r="B3" s="163"/>
      <c r="C3" s="163"/>
      <c r="D3" s="163"/>
      <c r="E3" s="163"/>
      <c r="F3" s="167" t="s">
        <v>157</v>
      </c>
      <c r="G3" s="180"/>
      <c r="H3" s="163"/>
      <c r="K3" s="200"/>
      <c r="L3" s="200"/>
      <c r="N3" s="200"/>
      <c r="O3" s="200"/>
      <c r="P3" s="200"/>
      <c r="Q3" s="163"/>
      <c r="R3" s="470"/>
    </row>
    <row r="4" spans="1:18" ht="12" customHeight="1" x14ac:dyDescent="0.2">
      <c r="A4" s="163"/>
      <c r="B4" s="163"/>
      <c r="C4" s="163"/>
      <c r="D4" s="163"/>
      <c r="E4" s="163"/>
      <c r="F4" s="163" t="s">
        <v>9</v>
      </c>
      <c r="G4" s="180"/>
      <c r="H4" s="163"/>
      <c r="K4" s="200"/>
      <c r="L4" s="200"/>
      <c r="N4" s="200"/>
      <c r="O4" s="200"/>
      <c r="P4" s="200"/>
      <c r="Q4" s="163"/>
      <c r="R4" s="470"/>
    </row>
    <row r="5" spans="1:18" ht="12" customHeight="1" x14ac:dyDescent="0.2">
      <c r="A5" s="163"/>
      <c r="B5" s="163"/>
      <c r="C5" s="163"/>
      <c r="D5" s="163"/>
      <c r="E5" s="163"/>
      <c r="F5" s="163"/>
      <c r="G5" s="180"/>
      <c r="H5" s="163"/>
      <c r="K5" s="200"/>
      <c r="L5" s="200"/>
      <c r="N5" s="200"/>
      <c r="O5" s="200"/>
      <c r="P5" s="200"/>
      <c r="Q5" s="163"/>
      <c r="R5" s="470"/>
    </row>
    <row r="6" spans="1:18" ht="17.25" customHeight="1" thickBot="1" x14ac:dyDescent="0.25">
      <c r="A6" s="163"/>
      <c r="B6" s="163"/>
      <c r="C6" s="163"/>
      <c r="D6" s="163"/>
      <c r="E6" s="163"/>
      <c r="F6" s="163"/>
      <c r="G6" s="180"/>
      <c r="H6" s="163"/>
      <c r="K6" s="200"/>
      <c r="L6" s="200"/>
      <c r="N6" s="200"/>
      <c r="O6" s="200"/>
      <c r="P6" s="200" t="s">
        <v>28</v>
      </c>
      <c r="Q6" s="163"/>
      <c r="R6" s="470"/>
    </row>
    <row r="7" spans="1:18" ht="24" customHeight="1" thickBot="1" x14ac:dyDescent="0.25">
      <c r="A7" s="1500" t="s">
        <v>290</v>
      </c>
      <c r="B7" s="1501"/>
      <c r="C7" s="1501"/>
      <c r="D7" s="1501"/>
      <c r="E7" s="1501"/>
      <c r="F7" s="1501"/>
      <c r="G7" s="1501"/>
      <c r="H7" s="1501"/>
      <c r="I7" s="1501"/>
      <c r="J7" s="51"/>
      <c r="K7" s="51"/>
      <c r="L7" s="51"/>
      <c r="M7" s="51"/>
      <c r="N7" s="51"/>
      <c r="O7" s="51"/>
      <c r="P7" s="52"/>
    </row>
    <row r="8" spans="1:18" ht="24" hidden="1" customHeight="1" x14ac:dyDescent="0.2">
      <c r="A8" s="325" t="s">
        <v>37</v>
      </c>
      <c r="B8" s="193"/>
      <c r="C8" s="193"/>
      <c r="D8" s="193"/>
      <c r="E8" s="193"/>
      <c r="F8" s="193"/>
      <c r="G8" s="193"/>
      <c r="H8" s="193"/>
      <c r="I8" s="201"/>
      <c r="J8" s="202"/>
      <c r="K8" s="202"/>
      <c r="L8" s="202"/>
      <c r="M8" s="202"/>
      <c r="N8" s="202"/>
      <c r="O8" s="202"/>
      <c r="P8" s="352"/>
    </row>
    <row r="9" spans="1:18" ht="25.5" customHeight="1" thickBot="1" x14ac:dyDescent="0.25">
      <c r="A9" s="1469" t="s">
        <v>51</v>
      </c>
      <c r="B9" s="1469" t="s">
        <v>67</v>
      </c>
      <c r="C9" s="1437" t="s">
        <v>4</v>
      </c>
      <c r="D9" s="1437" t="s">
        <v>3</v>
      </c>
      <c r="E9" s="1437" t="s">
        <v>5</v>
      </c>
      <c r="F9" s="1371" t="s">
        <v>13</v>
      </c>
      <c r="G9" s="1468" t="s">
        <v>14</v>
      </c>
      <c r="H9" s="1443" t="s">
        <v>15</v>
      </c>
      <c r="I9" s="1466" t="s">
        <v>16</v>
      </c>
      <c r="J9" s="1466" t="s">
        <v>17</v>
      </c>
      <c r="K9" s="1466" t="s">
        <v>18</v>
      </c>
      <c r="L9" s="1372" t="s">
        <v>146</v>
      </c>
      <c r="M9" s="1490" t="s">
        <v>144</v>
      </c>
      <c r="N9" s="1490"/>
      <c r="O9" s="1490"/>
      <c r="P9" s="1372" t="s">
        <v>145</v>
      </c>
    </row>
    <row r="10" spans="1:18" ht="58.5" customHeight="1" x14ac:dyDescent="0.2">
      <c r="A10" s="1507"/>
      <c r="B10" s="1507"/>
      <c r="C10" s="1508"/>
      <c r="D10" s="1508"/>
      <c r="E10" s="1508"/>
      <c r="F10" s="1437"/>
      <c r="G10" s="1466"/>
      <c r="H10" s="1505"/>
      <c r="I10" s="1506"/>
      <c r="J10" s="1506"/>
      <c r="K10" s="1506"/>
      <c r="L10" s="1471"/>
      <c r="M10" s="405" t="s">
        <v>29</v>
      </c>
      <c r="N10" s="405" t="s">
        <v>65</v>
      </c>
      <c r="O10" s="405" t="s">
        <v>66</v>
      </c>
      <c r="P10" s="1471"/>
    </row>
    <row r="11" spans="1:18" ht="48" customHeight="1" thickBot="1" x14ac:dyDescent="0.25">
      <c r="A11" s="894">
        <v>1</v>
      </c>
      <c r="B11" s="675" t="s">
        <v>179</v>
      </c>
      <c r="C11" s="3"/>
      <c r="D11" s="46"/>
      <c r="E11" s="46"/>
      <c r="F11" s="677" t="s">
        <v>399</v>
      </c>
      <c r="G11" s="598" t="s">
        <v>262</v>
      </c>
      <c r="H11" s="678"/>
      <c r="I11" s="46" t="s">
        <v>223</v>
      </c>
      <c r="J11" s="931">
        <v>500</v>
      </c>
      <c r="K11" s="678">
        <v>2015</v>
      </c>
      <c r="L11" s="895">
        <v>0</v>
      </c>
      <c r="M11" s="681">
        <f t="shared" ref="M11" si="0">SUM(N11:O11)</f>
        <v>500</v>
      </c>
      <c r="N11" s="682">
        <v>0</v>
      </c>
      <c r="O11" s="683">
        <v>500</v>
      </c>
      <c r="P11" s="884">
        <f t="shared" ref="P11" si="1">J11-L11-M11</f>
        <v>0</v>
      </c>
    </row>
    <row r="12" spans="1:18" s="369" customFormat="1" ht="24.75" customHeight="1" thickBot="1" x14ac:dyDescent="0.3">
      <c r="A12" s="1535" t="s">
        <v>291</v>
      </c>
      <c r="B12" s="1536"/>
      <c r="C12" s="1536"/>
      <c r="D12" s="1536"/>
      <c r="E12" s="1536"/>
      <c r="F12" s="1536"/>
      <c r="G12" s="1536"/>
      <c r="H12" s="893"/>
      <c r="I12" s="893"/>
      <c r="J12" s="759">
        <f>SUM(J11:J11)</f>
        <v>500</v>
      </c>
      <c r="K12" s="759"/>
      <c r="L12" s="768">
        <f>SUM(L11:L11)</f>
        <v>0</v>
      </c>
      <c r="M12" s="767">
        <f>SUM(M11:M11)</f>
        <v>500</v>
      </c>
      <c r="N12" s="762">
        <f>SUM(N11:N11)</f>
        <v>0</v>
      </c>
      <c r="O12" s="768">
        <f>SUM(O11:O11)</f>
        <v>500</v>
      </c>
      <c r="P12" s="769">
        <f>SUM(P11:P11)</f>
        <v>0</v>
      </c>
    </row>
    <row r="13" spans="1:18" x14ac:dyDescent="0.2">
      <c r="A13" s="204"/>
      <c r="B13" s="197"/>
      <c r="C13" s="197"/>
      <c r="D13" s="197"/>
      <c r="E13" s="197"/>
      <c r="F13" s="197"/>
      <c r="G13" s="512"/>
      <c r="H13" s="206"/>
      <c r="I13" s="207"/>
      <c r="J13" s="208"/>
      <c r="K13" s="209"/>
      <c r="L13" s="513"/>
      <c r="N13" s="513"/>
      <c r="Q13" s="53"/>
    </row>
    <row r="14" spans="1:18" x14ac:dyDescent="0.2">
      <c r="A14" s="211"/>
      <c r="B14" s="211"/>
      <c r="C14" s="211"/>
      <c r="D14" s="211"/>
      <c r="E14" s="211"/>
      <c r="F14" s="211"/>
      <c r="G14" s="212"/>
      <c r="H14" s="196"/>
      <c r="I14" s="211"/>
      <c r="J14" s="208"/>
      <c r="K14" s="209"/>
    </row>
    <row r="15" spans="1:18" x14ac:dyDescent="0.2">
      <c r="A15" s="197"/>
      <c r="B15" s="197"/>
      <c r="C15" s="197"/>
      <c r="D15" s="197"/>
      <c r="E15" s="197"/>
      <c r="F15" s="204"/>
      <c r="G15" s="197"/>
      <c r="H15" s="194"/>
      <c r="I15" s="213"/>
      <c r="J15" s="208"/>
      <c r="K15" s="209"/>
      <c r="L15" s="209"/>
    </row>
    <row r="16" spans="1:18" x14ac:dyDescent="0.2">
      <c r="A16" s="197"/>
      <c r="B16" s="197"/>
      <c r="C16" s="197"/>
      <c r="D16" s="197"/>
      <c r="E16" s="197"/>
      <c r="F16" s="214"/>
      <c r="G16" s="197"/>
      <c r="H16" s="195"/>
      <c r="I16" s="207"/>
      <c r="J16" s="208"/>
      <c r="K16" s="208"/>
      <c r="L16" s="208"/>
      <c r="M16" s="208"/>
      <c r="N16" s="208"/>
      <c r="O16" s="208"/>
      <c r="P16" s="208"/>
    </row>
    <row r="17" spans="1:16" x14ac:dyDescent="0.2">
      <c r="A17" s="197"/>
      <c r="B17" s="197"/>
      <c r="C17" s="197"/>
      <c r="D17" s="197"/>
      <c r="E17" s="197"/>
      <c r="F17" s="214"/>
      <c r="G17" s="197"/>
      <c r="H17" s="195"/>
      <c r="I17" s="207"/>
      <c r="J17" s="208"/>
      <c r="K17" s="209"/>
      <c r="L17" s="209"/>
    </row>
    <row r="18" spans="1:16" x14ac:dyDescent="0.2">
      <c r="A18" s="197"/>
      <c r="B18" s="197"/>
      <c r="C18" s="197"/>
      <c r="D18" s="197"/>
      <c r="E18" s="197"/>
      <c r="F18" s="197"/>
      <c r="G18" s="197"/>
      <c r="H18" s="514"/>
      <c r="I18" s="216"/>
      <c r="J18" s="217"/>
    </row>
    <row r="19" spans="1:16" x14ac:dyDescent="0.2">
      <c r="A19" s="197"/>
      <c r="B19" s="197"/>
      <c r="C19" s="197"/>
      <c r="D19" s="197"/>
      <c r="E19" s="197"/>
      <c r="F19" s="197"/>
      <c r="G19" s="197"/>
      <c r="H19" s="514"/>
      <c r="I19" s="216"/>
      <c r="J19" s="217"/>
    </row>
    <row r="20" spans="1:16" x14ac:dyDescent="0.2">
      <c r="A20" s="197"/>
      <c r="B20" s="197"/>
      <c r="C20" s="197"/>
      <c r="D20" s="197"/>
      <c r="E20" s="197"/>
      <c r="F20" s="197"/>
      <c r="G20" s="197"/>
      <c r="H20" s="514"/>
      <c r="I20" s="216"/>
      <c r="J20" s="217"/>
    </row>
    <row r="21" spans="1:16" x14ac:dyDescent="0.2">
      <c r="A21" s="197"/>
      <c r="B21" s="197"/>
      <c r="C21" s="197"/>
      <c r="D21" s="197"/>
      <c r="E21" s="197"/>
      <c r="F21" s="197"/>
      <c r="G21" s="197"/>
      <c r="I21" s="216"/>
      <c r="J21" s="217"/>
    </row>
    <row r="22" spans="1:16" x14ac:dyDescent="0.2">
      <c r="A22" s="197"/>
      <c r="B22" s="197"/>
      <c r="C22" s="197"/>
      <c r="D22" s="197"/>
      <c r="E22" s="197"/>
      <c r="F22" s="197"/>
      <c r="G22" s="197"/>
      <c r="I22" s="216"/>
      <c r="J22" s="217"/>
      <c r="K22" s="543"/>
      <c r="L22" s="543"/>
      <c r="M22" s="543"/>
      <c r="N22" s="543"/>
      <c r="O22" s="543"/>
      <c r="P22" s="543"/>
    </row>
    <row r="23" spans="1:16" x14ac:dyDescent="0.2">
      <c r="A23" s="197"/>
      <c r="B23" s="197"/>
      <c r="C23" s="197"/>
      <c r="D23" s="197"/>
      <c r="E23" s="197"/>
      <c r="F23" s="197"/>
      <c r="G23" s="197"/>
      <c r="I23" s="216"/>
      <c r="J23" s="217"/>
      <c r="K23" s="543"/>
      <c r="L23" s="543"/>
      <c r="M23" s="543"/>
      <c r="N23" s="543"/>
      <c r="O23" s="543"/>
      <c r="P23" s="543"/>
    </row>
    <row r="24" spans="1:16" x14ac:dyDescent="0.2">
      <c r="A24" s="197"/>
      <c r="B24" s="197"/>
      <c r="C24" s="197"/>
      <c r="D24" s="197"/>
      <c r="E24" s="197"/>
      <c r="F24" s="197"/>
      <c r="G24" s="197"/>
      <c r="I24" s="216"/>
      <c r="J24" s="217"/>
      <c r="K24" s="543"/>
      <c r="L24" s="543"/>
      <c r="M24" s="543"/>
      <c r="N24" s="543"/>
      <c r="O24" s="543"/>
      <c r="P24" s="543"/>
    </row>
    <row r="25" spans="1:16" x14ac:dyDescent="0.2">
      <c r="A25" s="197"/>
      <c r="B25" s="197"/>
      <c r="C25" s="197"/>
      <c r="D25" s="197"/>
      <c r="E25" s="197"/>
      <c r="F25" s="197"/>
      <c r="G25" s="197"/>
      <c r="I25" s="216"/>
      <c r="J25" s="217"/>
      <c r="K25" s="543"/>
      <c r="L25" s="543"/>
      <c r="M25" s="543"/>
      <c r="N25" s="543"/>
      <c r="O25" s="543"/>
      <c r="P25" s="543"/>
    </row>
    <row r="26" spans="1:16" x14ac:dyDescent="0.2">
      <c r="A26" s="197"/>
      <c r="B26" s="197"/>
      <c r="C26" s="197"/>
      <c r="D26" s="197"/>
      <c r="E26" s="197"/>
      <c r="F26" s="197"/>
      <c r="G26" s="197"/>
      <c r="I26" s="216"/>
      <c r="J26" s="217"/>
      <c r="K26" s="543"/>
      <c r="L26" s="543"/>
      <c r="M26" s="543"/>
      <c r="N26" s="543"/>
      <c r="O26" s="543"/>
      <c r="P26" s="543"/>
    </row>
    <row r="27" spans="1:16" x14ac:dyDescent="0.2">
      <c r="A27" s="197"/>
      <c r="B27" s="197"/>
      <c r="C27" s="197"/>
      <c r="D27" s="197"/>
      <c r="E27" s="197"/>
      <c r="F27" s="197"/>
      <c r="G27" s="197"/>
      <c r="I27" s="216"/>
      <c r="J27" s="217"/>
      <c r="K27" s="543"/>
      <c r="L27" s="543"/>
      <c r="M27" s="543"/>
      <c r="N27" s="543"/>
      <c r="O27" s="543"/>
      <c r="P27" s="543"/>
    </row>
    <row r="28" spans="1:16" x14ac:dyDescent="0.2">
      <c r="A28" s="197"/>
      <c r="B28" s="197"/>
      <c r="C28" s="197"/>
      <c r="D28" s="197"/>
      <c r="E28" s="197"/>
      <c r="F28" s="197"/>
      <c r="G28" s="197"/>
      <c r="I28" s="216"/>
      <c r="J28" s="217"/>
      <c r="K28" s="543"/>
      <c r="L28" s="543"/>
      <c r="M28" s="543"/>
      <c r="N28" s="543"/>
      <c r="O28" s="543"/>
      <c r="P28" s="543"/>
    </row>
    <row r="29" spans="1:16" x14ac:dyDescent="0.2">
      <c r="A29" s="197"/>
      <c r="B29" s="197"/>
      <c r="C29" s="197"/>
      <c r="D29" s="197"/>
      <c r="E29" s="197"/>
      <c r="F29" s="197"/>
      <c r="G29" s="197"/>
      <c r="I29" s="216"/>
      <c r="J29" s="217"/>
      <c r="K29" s="543"/>
      <c r="L29" s="543"/>
      <c r="M29" s="543"/>
      <c r="N29" s="543"/>
      <c r="O29" s="543"/>
      <c r="P29" s="543"/>
    </row>
    <row r="30" spans="1:16" x14ac:dyDescent="0.2">
      <c r="A30" s="197"/>
      <c r="B30" s="197"/>
      <c r="C30" s="197"/>
      <c r="D30" s="197"/>
      <c r="E30" s="197"/>
      <c r="F30" s="197"/>
      <c r="G30" s="197"/>
      <c r="I30" s="216"/>
      <c r="J30" s="217"/>
      <c r="K30" s="543"/>
      <c r="L30" s="543"/>
      <c r="M30" s="543"/>
      <c r="N30" s="543"/>
      <c r="O30" s="543"/>
      <c r="P30" s="543"/>
    </row>
    <row r="31" spans="1:16" x14ac:dyDescent="0.2">
      <c r="A31" s="197"/>
      <c r="B31" s="197"/>
      <c r="C31" s="197"/>
      <c r="D31" s="197"/>
      <c r="E31" s="197"/>
      <c r="F31" s="197"/>
      <c r="G31" s="197"/>
      <c r="I31" s="216"/>
      <c r="J31" s="217"/>
      <c r="K31" s="543"/>
      <c r="L31" s="543"/>
      <c r="M31" s="543"/>
      <c r="N31" s="543"/>
      <c r="O31" s="543"/>
      <c r="P31" s="543"/>
    </row>
    <row r="32" spans="1:16" x14ac:dyDescent="0.2">
      <c r="A32" s="197"/>
      <c r="B32" s="197"/>
      <c r="C32" s="197"/>
      <c r="D32" s="197"/>
      <c r="E32" s="197"/>
      <c r="F32" s="197"/>
      <c r="G32" s="197"/>
      <c r="I32" s="216"/>
      <c r="J32" s="217"/>
      <c r="K32" s="543"/>
      <c r="L32" s="543"/>
      <c r="M32" s="543"/>
      <c r="N32" s="543"/>
      <c r="O32" s="543"/>
      <c r="P32" s="543"/>
    </row>
    <row r="33" spans="1:16" x14ac:dyDescent="0.2">
      <c r="A33" s="197"/>
      <c r="B33" s="197"/>
      <c r="C33" s="197"/>
      <c r="D33" s="197"/>
      <c r="E33" s="197"/>
      <c r="F33" s="197"/>
      <c r="G33" s="197"/>
      <c r="I33" s="216"/>
      <c r="J33" s="217"/>
      <c r="K33" s="543"/>
      <c r="L33" s="543"/>
      <c r="M33" s="543"/>
      <c r="N33" s="543"/>
      <c r="O33" s="543"/>
      <c r="P33" s="543"/>
    </row>
    <row r="34" spans="1:16" x14ac:dyDescent="0.2">
      <c r="A34" s="197"/>
      <c r="B34" s="197"/>
      <c r="C34" s="197"/>
      <c r="D34" s="197"/>
      <c r="E34" s="197"/>
      <c r="F34" s="197"/>
      <c r="G34" s="197"/>
      <c r="I34" s="216"/>
      <c r="J34" s="217"/>
      <c r="K34" s="543"/>
      <c r="L34" s="543"/>
      <c r="M34" s="543"/>
      <c r="N34" s="543"/>
      <c r="O34" s="543"/>
      <c r="P34" s="543"/>
    </row>
    <row r="35" spans="1:16" x14ac:dyDescent="0.2">
      <c r="A35" s="197"/>
      <c r="B35" s="197"/>
      <c r="C35" s="197"/>
      <c r="D35" s="197"/>
      <c r="E35" s="197"/>
      <c r="F35" s="197"/>
      <c r="G35" s="197"/>
      <c r="I35" s="216"/>
      <c r="J35" s="217"/>
      <c r="K35" s="543"/>
      <c r="L35" s="543"/>
      <c r="M35" s="543"/>
      <c r="N35" s="543"/>
      <c r="O35" s="543"/>
      <c r="P35" s="543"/>
    </row>
    <row r="36" spans="1:16" x14ac:dyDescent="0.2">
      <c r="A36" s="197"/>
      <c r="B36" s="197"/>
      <c r="C36" s="197"/>
      <c r="D36" s="197"/>
      <c r="E36" s="197"/>
      <c r="F36" s="197"/>
      <c r="G36" s="197"/>
      <c r="I36" s="216"/>
      <c r="J36" s="217"/>
      <c r="K36" s="543"/>
      <c r="L36" s="543"/>
      <c r="M36" s="543"/>
      <c r="N36" s="543"/>
      <c r="O36" s="543"/>
      <c r="P36" s="543"/>
    </row>
    <row r="37" spans="1:16" x14ac:dyDescent="0.2">
      <c r="A37" s="197"/>
      <c r="B37" s="197"/>
      <c r="C37" s="197"/>
      <c r="D37" s="197"/>
      <c r="E37" s="197"/>
      <c r="F37" s="197"/>
      <c r="G37" s="197"/>
      <c r="I37" s="216"/>
      <c r="J37" s="217"/>
      <c r="K37" s="543"/>
      <c r="L37" s="543"/>
      <c r="M37" s="543"/>
      <c r="N37" s="543"/>
      <c r="O37" s="543"/>
      <c r="P37" s="543"/>
    </row>
    <row r="38" spans="1:16" x14ac:dyDescent="0.2">
      <c r="A38" s="197"/>
      <c r="B38" s="197"/>
      <c r="C38" s="197"/>
      <c r="D38" s="197"/>
      <c r="E38" s="197"/>
      <c r="F38" s="197"/>
      <c r="G38" s="197"/>
      <c r="J38" s="217"/>
      <c r="K38" s="543"/>
      <c r="L38" s="543"/>
      <c r="M38" s="543"/>
      <c r="N38" s="543"/>
      <c r="O38" s="543"/>
      <c r="P38" s="543"/>
    </row>
    <row r="39" spans="1:16" x14ac:dyDescent="0.2">
      <c r="A39" s="197"/>
      <c r="B39" s="197"/>
      <c r="C39" s="197"/>
      <c r="D39" s="197"/>
      <c r="E39" s="197"/>
      <c r="F39" s="197"/>
      <c r="G39" s="197"/>
      <c r="J39" s="217"/>
      <c r="K39" s="543"/>
      <c r="L39" s="543"/>
      <c r="M39" s="543"/>
      <c r="N39" s="543"/>
      <c r="O39" s="543"/>
      <c r="P39" s="543"/>
    </row>
    <row r="40" spans="1:16" x14ac:dyDescent="0.2">
      <c r="A40" s="197"/>
      <c r="B40" s="197"/>
      <c r="C40" s="197"/>
      <c r="D40" s="197"/>
      <c r="E40" s="197"/>
      <c r="F40" s="197"/>
      <c r="G40" s="197"/>
      <c r="J40" s="217"/>
      <c r="K40" s="543"/>
      <c r="L40" s="543"/>
      <c r="M40" s="543"/>
      <c r="N40" s="543"/>
      <c r="O40" s="543"/>
      <c r="P40" s="543"/>
    </row>
    <row r="41" spans="1:16" x14ac:dyDescent="0.2">
      <c r="A41" s="197"/>
      <c r="B41" s="197"/>
      <c r="C41" s="197"/>
      <c r="D41" s="197"/>
      <c r="E41" s="197"/>
      <c r="F41" s="197"/>
      <c r="G41" s="197"/>
      <c r="J41" s="217"/>
      <c r="K41" s="543"/>
      <c r="L41" s="543"/>
      <c r="M41" s="543"/>
      <c r="N41" s="543"/>
      <c r="O41" s="543"/>
      <c r="P41" s="543"/>
    </row>
    <row r="42" spans="1:16" x14ac:dyDescent="0.2">
      <c r="A42" s="197"/>
      <c r="B42" s="197"/>
      <c r="C42" s="197"/>
      <c r="D42" s="197"/>
      <c r="E42" s="197"/>
      <c r="F42" s="197"/>
      <c r="G42" s="197"/>
      <c r="J42" s="217"/>
      <c r="K42" s="543"/>
      <c r="L42" s="543"/>
      <c r="M42" s="543"/>
      <c r="N42" s="543"/>
      <c r="O42" s="543"/>
      <c r="P42" s="543"/>
    </row>
    <row r="43" spans="1:16" x14ac:dyDescent="0.2">
      <c r="A43" s="197"/>
      <c r="B43" s="197"/>
      <c r="C43" s="197"/>
      <c r="D43" s="197"/>
      <c r="E43" s="197"/>
      <c r="F43" s="197"/>
      <c r="G43" s="197"/>
      <c r="J43" s="217"/>
      <c r="K43" s="543"/>
      <c r="L43" s="543"/>
      <c r="M43" s="543"/>
      <c r="N43" s="543"/>
      <c r="O43" s="543"/>
      <c r="P43" s="543"/>
    </row>
    <row r="44" spans="1:16" x14ac:dyDescent="0.2">
      <c r="A44" s="197"/>
      <c r="B44" s="197"/>
      <c r="C44" s="197"/>
      <c r="D44" s="197"/>
      <c r="E44" s="197"/>
      <c r="F44" s="197"/>
      <c r="G44" s="197"/>
      <c r="J44" s="217"/>
      <c r="K44" s="543"/>
      <c r="L44" s="543"/>
      <c r="M44" s="543"/>
      <c r="N44" s="543"/>
      <c r="O44" s="543"/>
      <c r="P44" s="543"/>
    </row>
    <row r="45" spans="1:16" x14ac:dyDescent="0.2">
      <c r="A45" s="197"/>
      <c r="B45" s="197"/>
      <c r="C45" s="197"/>
      <c r="D45" s="197"/>
      <c r="E45" s="197"/>
      <c r="F45" s="197"/>
      <c r="G45" s="197"/>
      <c r="J45" s="217"/>
      <c r="K45" s="543"/>
      <c r="L45" s="543"/>
      <c r="M45" s="543"/>
      <c r="N45" s="543"/>
      <c r="O45" s="543"/>
      <c r="P45" s="543"/>
    </row>
    <row r="46" spans="1:16" x14ac:dyDescent="0.2">
      <c r="A46" s="197"/>
      <c r="B46" s="197"/>
      <c r="C46" s="197"/>
      <c r="D46" s="197"/>
      <c r="E46" s="197"/>
      <c r="F46" s="197"/>
      <c r="G46" s="197"/>
      <c r="J46" s="217"/>
      <c r="K46" s="543"/>
      <c r="L46" s="543"/>
      <c r="M46" s="543"/>
      <c r="N46" s="543"/>
      <c r="O46" s="543"/>
      <c r="P46" s="543"/>
    </row>
    <row r="47" spans="1:16" x14ac:dyDescent="0.2">
      <c r="A47" s="197"/>
      <c r="B47" s="197"/>
      <c r="C47" s="197"/>
      <c r="D47" s="197"/>
      <c r="E47" s="197"/>
      <c r="F47" s="197"/>
      <c r="G47" s="197"/>
      <c r="J47" s="217"/>
      <c r="K47" s="543"/>
      <c r="L47" s="543"/>
      <c r="M47" s="543"/>
      <c r="N47" s="543"/>
      <c r="O47" s="543"/>
      <c r="P47" s="543"/>
    </row>
    <row r="48" spans="1:16" x14ac:dyDescent="0.2">
      <c r="A48" s="197"/>
      <c r="B48" s="197"/>
      <c r="C48" s="197"/>
      <c r="D48" s="197"/>
      <c r="E48" s="197"/>
      <c r="F48" s="197"/>
      <c r="G48" s="197"/>
      <c r="J48" s="217"/>
      <c r="K48" s="543"/>
      <c r="L48" s="543"/>
      <c r="M48" s="543"/>
      <c r="N48" s="543"/>
      <c r="O48" s="543"/>
      <c r="P48" s="543"/>
    </row>
    <row r="49" spans="9:16" x14ac:dyDescent="0.2">
      <c r="J49" s="217"/>
      <c r="K49" s="543"/>
      <c r="L49" s="543"/>
      <c r="M49" s="543"/>
      <c r="N49" s="543"/>
      <c r="O49" s="543"/>
      <c r="P49" s="543"/>
    </row>
    <row r="50" spans="9:16" x14ac:dyDescent="0.2">
      <c r="J50" s="217"/>
      <c r="K50" s="543"/>
      <c r="L50" s="543"/>
      <c r="M50" s="543"/>
      <c r="N50" s="543"/>
      <c r="O50" s="543"/>
      <c r="P50" s="543"/>
    </row>
    <row r="51" spans="9:16" x14ac:dyDescent="0.2">
      <c r="J51" s="217"/>
      <c r="K51" s="543"/>
      <c r="L51" s="543"/>
      <c r="M51" s="543"/>
      <c r="N51" s="543"/>
      <c r="O51" s="543"/>
      <c r="P51" s="543"/>
    </row>
    <row r="52" spans="9:16" x14ac:dyDescent="0.2">
      <c r="J52" s="217"/>
      <c r="K52" s="543"/>
      <c r="L52" s="543"/>
      <c r="M52" s="543"/>
      <c r="N52" s="543"/>
      <c r="O52" s="543"/>
      <c r="P52" s="543"/>
    </row>
    <row r="53" spans="9:16" x14ac:dyDescent="0.2">
      <c r="J53" s="217"/>
      <c r="K53" s="543"/>
      <c r="L53" s="543"/>
      <c r="M53" s="543"/>
      <c r="N53" s="543"/>
      <c r="O53" s="543"/>
      <c r="P53" s="543"/>
    </row>
    <row r="54" spans="9:16" x14ac:dyDescent="0.2">
      <c r="I54" s="543"/>
      <c r="J54" s="217"/>
      <c r="K54" s="543"/>
      <c r="L54" s="543"/>
      <c r="M54" s="543"/>
      <c r="N54" s="543"/>
      <c r="O54" s="543"/>
      <c r="P54" s="543"/>
    </row>
    <row r="55" spans="9:16" x14ac:dyDescent="0.2">
      <c r="I55" s="543"/>
      <c r="J55" s="217"/>
      <c r="K55" s="543"/>
      <c r="L55" s="543"/>
      <c r="M55" s="543"/>
      <c r="N55" s="543"/>
      <c r="O55" s="543"/>
      <c r="P55" s="543"/>
    </row>
    <row r="56" spans="9:16" x14ac:dyDescent="0.2">
      <c r="I56" s="543"/>
      <c r="J56" s="217"/>
      <c r="K56" s="543"/>
      <c r="L56" s="543"/>
      <c r="M56" s="543"/>
      <c r="N56" s="543"/>
      <c r="O56" s="543"/>
      <c r="P56" s="543"/>
    </row>
    <row r="57" spans="9:16" x14ac:dyDescent="0.2">
      <c r="I57" s="543"/>
      <c r="J57" s="217"/>
      <c r="K57" s="543"/>
      <c r="L57" s="543"/>
      <c r="M57" s="543"/>
      <c r="N57" s="543"/>
      <c r="O57" s="543"/>
      <c r="P57" s="543"/>
    </row>
    <row r="58" spans="9:16" x14ac:dyDescent="0.2">
      <c r="I58" s="543"/>
      <c r="J58" s="217"/>
      <c r="K58" s="543"/>
      <c r="L58" s="543"/>
      <c r="M58" s="543"/>
      <c r="N58" s="543"/>
      <c r="O58" s="543"/>
      <c r="P58" s="543"/>
    </row>
    <row r="59" spans="9:16" x14ac:dyDescent="0.2">
      <c r="I59" s="543"/>
      <c r="J59" s="217"/>
      <c r="K59" s="543"/>
      <c r="L59" s="543"/>
      <c r="M59" s="543"/>
      <c r="N59" s="543"/>
      <c r="O59" s="543"/>
      <c r="P59" s="543"/>
    </row>
    <row r="60" spans="9:16" x14ac:dyDescent="0.2">
      <c r="I60" s="543"/>
      <c r="J60" s="217"/>
      <c r="K60" s="543"/>
      <c r="L60" s="543"/>
      <c r="M60" s="543"/>
      <c r="N60" s="543"/>
      <c r="O60" s="543"/>
      <c r="P60" s="543"/>
    </row>
    <row r="61" spans="9:16" x14ac:dyDescent="0.2">
      <c r="I61" s="543"/>
      <c r="J61" s="217"/>
      <c r="K61" s="543"/>
      <c r="L61" s="543"/>
      <c r="M61" s="543"/>
      <c r="N61" s="543"/>
      <c r="O61" s="543"/>
      <c r="P61" s="543"/>
    </row>
    <row r="62" spans="9:16" x14ac:dyDescent="0.2">
      <c r="I62" s="543"/>
      <c r="J62" s="217"/>
      <c r="K62" s="543"/>
      <c r="L62" s="543"/>
      <c r="M62" s="543"/>
      <c r="N62" s="543"/>
      <c r="O62" s="543"/>
      <c r="P62" s="543"/>
    </row>
    <row r="63" spans="9:16" x14ac:dyDescent="0.2">
      <c r="I63" s="543"/>
      <c r="J63" s="217"/>
      <c r="K63" s="543"/>
      <c r="L63" s="543"/>
      <c r="M63" s="543"/>
      <c r="N63" s="543"/>
      <c r="O63" s="543"/>
      <c r="P63" s="543"/>
    </row>
    <row r="64" spans="9:16" x14ac:dyDescent="0.2">
      <c r="I64" s="543"/>
      <c r="J64" s="217"/>
      <c r="K64" s="543"/>
      <c r="L64" s="543"/>
      <c r="M64" s="543"/>
      <c r="N64" s="543"/>
      <c r="O64" s="543"/>
      <c r="P64" s="543"/>
    </row>
    <row r="65" spans="9:16" x14ac:dyDescent="0.2">
      <c r="I65" s="543"/>
      <c r="J65" s="217"/>
      <c r="K65" s="543"/>
      <c r="L65" s="543"/>
      <c r="M65" s="543"/>
      <c r="N65" s="543"/>
      <c r="O65" s="543"/>
      <c r="P65" s="543"/>
    </row>
    <row r="66" spans="9:16" x14ac:dyDescent="0.2">
      <c r="I66" s="543"/>
      <c r="J66" s="217"/>
      <c r="K66" s="543"/>
      <c r="L66" s="543"/>
      <c r="M66" s="543"/>
      <c r="N66" s="543"/>
      <c r="O66" s="543"/>
      <c r="P66" s="543"/>
    </row>
    <row r="67" spans="9:16" x14ac:dyDescent="0.2">
      <c r="I67" s="543"/>
      <c r="J67" s="217"/>
      <c r="K67" s="543"/>
      <c r="L67" s="543"/>
      <c r="M67" s="543"/>
      <c r="N67" s="543"/>
      <c r="O67" s="543"/>
      <c r="P67" s="543"/>
    </row>
    <row r="68" spans="9:16" x14ac:dyDescent="0.2">
      <c r="I68" s="543"/>
      <c r="J68" s="217"/>
      <c r="K68" s="543"/>
      <c r="L68" s="543"/>
      <c r="M68" s="543"/>
      <c r="N68" s="543"/>
      <c r="O68" s="543"/>
      <c r="P68" s="543"/>
    </row>
    <row r="69" spans="9:16" x14ac:dyDescent="0.2">
      <c r="I69" s="543"/>
      <c r="J69" s="217"/>
      <c r="K69" s="543"/>
      <c r="L69" s="543"/>
      <c r="M69" s="543"/>
      <c r="N69" s="543"/>
      <c r="O69" s="543"/>
      <c r="P69" s="543"/>
    </row>
    <row r="70" spans="9:16" x14ac:dyDescent="0.2">
      <c r="I70" s="543"/>
      <c r="J70" s="217"/>
      <c r="K70" s="543"/>
      <c r="L70" s="543"/>
      <c r="M70" s="543"/>
      <c r="N70" s="543"/>
      <c r="O70" s="543"/>
      <c r="P70" s="543"/>
    </row>
    <row r="71" spans="9:16" x14ac:dyDescent="0.2">
      <c r="I71" s="543"/>
      <c r="J71" s="217"/>
      <c r="K71" s="543"/>
      <c r="L71" s="543"/>
      <c r="M71" s="543"/>
      <c r="N71" s="543"/>
      <c r="O71" s="543"/>
      <c r="P71" s="543"/>
    </row>
    <row r="72" spans="9:16" x14ac:dyDescent="0.2">
      <c r="I72" s="543"/>
      <c r="J72" s="217"/>
      <c r="K72" s="543"/>
      <c r="L72" s="543"/>
      <c r="M72" s="543"/>
      <c r="N72" s="543"/>
      <c r="O72" s="543"/>
      <c r="P72" s="543"/>
    </row>
    <row r="73" spans="9:16" x14ac:dyDescent="0.2">
      <c r="I73" s="543"/>
      <c r="J73" s="217"/>
      <c r="K73" s="543"/>
      <c r="L73" s="543"/>
      <c r="M73" s="543"/>
      <c r="N73" s="543"/>
      <c r="O73" s="543"/>
      <c r="P73" s="543"/>
    </row>
    <row r="74" spans="9:16" x14ac:dyDescent="0.2">
      <c r="I74" s="543"/>
      <c r="J74" s="217"/>
      <c r="K74" s="543"/>
      <c r="L74" s="543"/>
      <c r="M74" s="543"/>
      <c r="N74" s="543"/>
      <c r="O74" s="543"/>
      <c r="P74" s="543"/>
    </row>
    <row r="75" spans="9:16" x14ac:dyDescent="0.2">
      <c r="I75" s="543"/>
      <c r="J75" s="217"/>
      <c r="K75" s="543"/>
      <c r="L75" s="543"/>
      <c r="M75" s="543"/>
      <c r="N75" s="543"/>
      <c r="O75" s="543"/>
      <c r="P75" s="543"/>
    </row>
    <row r="76" spans="9:16" x14ac:dyDescent="0.2">
      <c r="I76" s="543"/>
      <c r="J76" s="217"/>
      <c r="K76" s="543"/>
      <c r="L76" s="543"/>
      <c r="M76" s="543"/>
      <c r="N76" s="543"/>
      <c r="O76" s="543"/>
      <c r="P76" s="543"/>
    </row>
    <row r="77" spans="9:16" x14ac:dyDescent="0.2">
      <c r="I77" s="543"/>
      <c r="J77" s="217"/>
      <c r="K77" s="543"/>
      <c r="L77" s="543"/>
      <c r="M77" s="543"/>
      <c r="N77" s="543"/>
      <c r="O77" s="543"/>
      <c r="P77" s="543"/>
    </row>
    <row r="78" spans="9:16" x14ac:dyDescent="0.2">
      <c r="I78" s="543"/>
      <c r="J78" s="217"/>
      <c r="K78" s="543"/>
      <c r="L78" s="543"/>
      <c r="M78" s="543"/>
      <c r="N78" s="543"/>
      <c r="O78" s="543"/>
      <c r="P78" s="543"/>
    </row>
    <row r="79" spans="9:16" x14ac:dyDescent="0.2">
      <c r="I79" s="543"/>
      <c r="J79" s="217"/>
      <c r="K79" s="543"/>
      <c r="L79" s="543"/>
      <c r="M79" s="543"/>
      <c r="N79" s="543"/>
      <c r="O79" s="543"/>
      <c r="P79" s="543"/>
    </row>
    <row r="80" spans="9:16" x14ac:dyDescent="0.2">
      <c r="I80" s="543"/>
      <c r="J80" s="217"/>
      <c r="K80" s="543"/>
      <c r="L80" s="543"/>
      <c r="M80" s="543"/>
      <c r="N80" s="543"/>
      <c r="O80" s="543"/>
      <c r="P80" s="543"/>
    </row>
    <row r="81" spans="9:16" x14ac:dyDescent="0.2">
      <c r="I81" s="543"/>
      <c r="J81" s="217"/>
      <c r="K81" s="543"/>
      <c r="L81" s="543"/>
      <c r="M81" s="543"/>
      <c r="N81" s="543"/>
      <c r="O81" s="543"/>
      <c r="P81" s="543"/>
    </row>
    <row r="82" spans="9:16" x14ac:dyDescent="0.2">
      <c r="I82" s="543"/>
      <c r="J82" s="217"/>
      <c r="K82" s="543"/>
      <c r="L82" s="543"/>
      <c r="M82" s="543"/>
      <c r="N82" s="543"/>
      <c r="O82" s="543"/>
      <c r="P82" s="543"/>
    </row>
    <row r="83" spans="9:16" x14ac:dyDescent="0.2">
      <c r="I83" s="543"/>
      <c r="J83" s="217"/>
      <c r="K83" s="543"/>
      <c r="L83" s="543"/>
      <c r="M83" s="543"/>
      <c r="N83" s="543"/>
      <c r="O83" s="543"/>
      <c r="P83" s="543"/>
    </row>
    <row r="84" spans="9:16" x14ac:dyDescent="0.2">
      <c r="I84" s="543"/>
      <c r="J84" s="217"/>
      <c r="K84" s="543"/>
      <c r="L84" s="543"/>
      <c r="M84" s="543"/>
      <c r="N84" s="543"/>
      <c r="O84" s="543"/>
      <c r="P84" s="543"/>
    </row>
    <row r="85" spans="9:16" x14ac:dyDescent="0.2">
      <c r="I85" s="543"/>
      <c r="J85" s="217"/>
      <c r="K85" s="543"/>
      <c r="L85" s="543"/>
      <c r="M85" s="543"/>
      <c r="N85" s="543"/>
      <c r="O85" s="543"/>
      <c r="P85" s="543"/>
    </row>
    <row r="86" spans="9:16" x14ac:dyDescent="0.2">
      <c r="I86" s="543"/>
      <c r="J86" s="217"/>
      <c r="K86" s="543"/>
      <c r="L86" s="543"/>
      <c r="M86" s="543"/>
      <c r="N86" s="543"/>
      <c r="O86" s="543"/>
      <c r="P86" s="543"/>
    </row>
    <row r="87" spans="9:16" x14ac:dyDescent="0.2">
      <c r="I87" s="543"/>
      <c r="J87" s="217"/>
      <c r="K87" s="543"/>
      <c r="L87" s="543"/>
      <c r="M87" s="543"/>
      <c r="N87" s="543"/>
      <c r="O87" s="543"/>
      <c r="P87" s="543"/>
    </row>
    <row r="88" spans="9:16" x14ac:dyDescent="0.2">
      <c r="I88" s="543"/>
      <c r="J88" s="217"/>
      <c r="K88" s="543"/>
      <c r="L88" s="543"/>
      <c r="M88" s="543"/>
      <c r="N88" s="543"/>
      <c r="O88" s="543"/>
      <c r="P88" s="543"/>
    </row>
    <row r="89" spans="9:16" x14ac:dyDescent="0.2">
      <c r="I89" s="543"/>
      <c r="J89" s="217"/>
      <c r="K89" s="543"/>
      <c r="L89" s="543"/>
      <c r="M89" s="543"/>
      <c r="N89" s="543"/>
      <c r="O89" s="543"/>
      <c r="P89" s="543"/>
    </row>
    <row r="90" spans="9:16" x14ac:dyDescent="0.2">
      <c r="I90" s="543"/>
      <c r="J90" s="217"/>
      <c r="K90" s="543"/>
      <c r="L90" s="543"/>
      <c r="M90" s="543"/>
      <c r="N90" s="543"/>
      <c r="O90" s="543"/>
      <c r="P90" s="543"/>
    </row>
    <row r="91" spans="9:16" x14ac:dyDescent="0.2">
      <c r="I91" s="543"/>
      <c r="J91" s="217"/>
      <c r="K91" s="543"/>
      <c r="L91" s="543"/>
      <c r="M91" s="543"/>
      <c r="N91" s="543"/>
      <c r="O91" s="543"/>
      <c r="P91" s="543"/>
    </row>
    <row r="92" spans="9:16" x14ac:dyDescent="0.2">
      <c r="I92" s="543"/>
      <c r="J92" s="217"/>
      <c r="K92" s="543"/>
      <c r="L92" s="543"/>
      <c r="M92" s="543"/>
      <c r="N92" s="543"/>
      <c r="O92" s="543"/>
      <c r="P92" s="543"/>
    </row>
    <row r="93" spans="9:16" x14ac:dyDescent="0.2">
      <c r="I93" s="543"/>
      <c r="J93" s="217"/>
      <c r="K93" s="543"/>
      <c r="L93" s="543"/>
      <c r="M93" s="543"/>
      <c r="N93" s="543"/>
      <c r="O93" s="543"/>
      <c r="P93" s="543"/>
    </row>
    <row r="94" spans="9:16" x14ac:dyDescent="0.2">
      <c r="I94" s="543"/>
      <c r="J94" s="217"/>
      <c r="K94" s="543"/>
      <c r="L94" s="543"/>
      <c r="M94" s="543"/>
      <c r="N94" s="543"/>
      <c r="O94" s="543"/>
      <c r="P94" s="543"/>
    </row>
    <row r="95" spans="9:16" x14ac:dyDescent="0.2">
      <c r="I95" s="543"/>
      <c r="J95" s="217"/>
      <c r="K95" s="543"/>
      <c r="L95" s="543"/>
      <c r="M95" s="543"/>
      <c r="N95" s="543"/>
      <c r="O95" s="543"/>
      <c r="P95" s="543"/>
    </row>
    <row r="96" spans="9:16" x14ac:dyDescent="0.2">
      <c r="I96" s="543"/>
      <c r="J96" s="217"/>
      <c r="K96" s="543"/>
      <c r="L96" s="543"/>
      <c r="M96" s="543"/>
      <c r="N96" s="543"/>
      <c r="O96" s="543"/>
      <c r="P96" s="543"/>
    </row>
    <row r="97" spans="9:16" x14ac:dyDescent="0.2">
      <c r="I97" s="543"/>
      <c r="J97" s="217"/>
      <c r="K97" s="543"/>
      <c r="L97" s="543"/>
      <c r="M97" s="543"/>
      <c r="N97" s="543"/>
      <c r="O97" s="543"/>
      <c r="P97" s="543"/>
    </row>
    <row r="98" spans="9:16" x14ac:dyDescent="0.2">
      <c r="I98" s="543"/>
      <c r="J98" s="217"/>
      <c r="K98" s="543"/>
      <c r="L98" s="543"/>
      <c r="M98" s="543"/>
      <c r="N98" s="543"/>
      <c r="O98" s="543"/>
      <c r="P98" s="543"/>
    </row>
    <row r="99" spans="9:16" x14ac:dyDescent="0.2">
      <c r="I99" s="543"/>
      <c r="J99" s="217"/>
      <c r="K99" s="543"/>
      <c r="L99" s="543"/>
      <c r="M99" s="543"/>
      <c r="N99" s="543"/>
      <c r="O99" s="543"/>
      <c r="P99" s="543"/>
    </row>
    <row r="100" spans="9:16" x14ac:dyDescent="0.2">
      <c r="I100" s="543"/>
      <c r="J100" s="217"/>
      <c r="K100" s="543"/>
      <c r="L100" s="543"/>
      <c r="M100" s="543"/>
      <c r="N100" s="543"/>
      <c r="O100" s="543"/>
      <c r="P100" s="543"/>
    </row>
  </sheetData>
  <mergeCells count="16">
    <mergeCell ref="A7:I7"/>
    <mergeCell ref="M9:O9"/>
    <mergeCell ref="P9:P10"/>
    <mergeCell ref="A12:G12"/>
    <mergeCell ref="G9:G10"/>
    <mergeCell ref="H9:H10"/>
    <mergeCell ref="I9:I10"/>
    <mergeCell ref="J9:J10"/>
    <mergeCell ref="K9:K10"/>
    <mergeCell ref="L9:L10"/>
    <mergeCell ref="A9:A10"/>
    <mergeCell ref="B9:B10"/>
    <mergeCell ref="C9:C10"/>
    <mergeCell ref="D9:D10"/>
    <mergeCell ref="E9:E10"/>
    <mergeCell ref="F9:F10"/>
  </mergeCells>
  <pageMargins left="0.70866141732283472" right="0.70866141732283472" top="0.78740157480314965" bottom="0.78740157480314965" header="0.31496062992125984" footer="0.31496062992125984"/>
  <pageSetup paperSize="9" scale="57" firstPageNumber="21" orientation="landscape" r:id="rId1"/>
  <headerFooter>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G280"/>
  <sheetViews>
    <sheetView zoomScale="80" zoomScaleNormal="80" zoomScaleSheetLayoutView="75" workbookViewId="0">
      <selection activeCell="G22" sqref="G22"/>
    </sheetView>
  </sheetViews>
  <sheetFormatPr defaultColWidth="9.140625" defaultRowHeight="12.75" outlineLevelCol="1" x14ac:dyDescent="0.2"/>
  <cols>
    <col min="1" max="1" width="3.7109375" style="161" customWidth="1"/>
    <col min="2" max="2" width="6" style="161" hidden="1" customWidth="1" outlineLevel="1"/>
    <col min="3" max="3" width="8.85546875" style="161" hidden="1" customWidth="1" outlineLevel="1"/>
    <col min="4" max="4" width="15.140625" style="161" hidden="1" customWidth="1" outlineLevel="1"/>
    <col min="5" max="5" width="5" style="161" customWidth="1" collapsed="1"/>
    <col min="6" max="6" width="68" style="161" customWidth="1"/>
    <col min="7" max="7" width="97.5703125" style="161" customWidth="1"/>
    <col min="8" max="8" width="11" style="165" customWidth="1"/>
    <col min="9" max="9" width="11.28515625" style="161" customWidth="1"/>
    <col min="10" max="10" width="12" style="161" customWidth="1"/>
    <col min="11" max="11" width="11.7109375" style="161" customWidth="1"/>
    <col min="12" max="16384" width="9.140625" style="161"/>
  </cols>
  <sheetData>
    <row r="1" spans="1:59" ht="18" x14ac:dyDescent="0.25">
      <c r="A1" s="166" t="s">
        <v>24</v>
      </c>
      <c r="B1" s="166"/>
      <c r="C1" s="166"/>
      <c r="D1" s="166"/>
    </row>
    <row r="2" spans="1:59" s="163" customFormat="1" ht="15" customHeight="1" x14ac:dyDescent="0.2">
      <c r="A2" s="163" t="s">
        <v>6</v>
      </c>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row>
    <row r="3" spans="1:59" s="163" customFormat="1" ht="19.5" customHeight="1" x14ac:dyDescent="0.25">
      <c r="F3" s="167" t="s">
        <v>157</v>
      </c>
      <c r="G3" s="168" t="s">
        <v>25</v>
      </c>
      <c r="L3" s="169"/>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row>
    <row r="4" spans="1:59" s="163" customFormat="1" ht="15" x14ac:dyDescent="0.2">
      <c r="F4" s="163" t="s">
        <v>9</v>
      </c>
      <c r="L4" s="169"/>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63" customFormat="1" ht="12.75" customHeight="1" thickBot="1" x14ac:dyDescent="0.25">
      <c r="F5" s="170"/>
      <c r="K5" s="171" t="s">
        <v>10</v>
      </c>
      <c r="L5" s="169"/>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row>
    <row r="6" spans="1:59" s="883" customFormat="1" ht="27" customHeight="1" thickBot="1" x14ac:dyDescent="0.25">
      <c r="A6" s="1521" t="s">
        <v>292</v>
      </c>
      <c r="B6" s="1522"/>
      <c r="C6" s="1522"/>
      <c r="D6" s="1522"/>
      <c r="E6" s="1522"/>
      <c r="F6" s="1523"/>
      <c r="G6" s="1524"/>
      <c r="H6" s="13"/>
      <c r="I6" s="881"/>
      <c r="J6" s="881"/>
      <c r="K6" s="898"/>
      <c r="L6" s="899"/>
    </row>
    <row r="7" spans="1:59" ht="18.75" customHeight="1" thickBot="1" x14ac:dyDescent="0.25">
      <c r="A7" s="1520" t="s">
        <v>0</v>
      </c>
      <c r="B7" s="1520" t="s">
        <v>3</v>
      </c>
      <c r="C7" s="1520" t="s">
        <v>74</v>
      </c>
      <c r="D7" s="1520" t="s">
        <v>4</v>
      </c>
      <c r="E7" s="1520" t="s">
        <v>12</v>
      </c>
      <c r="F7" s="1538" t="s">
        <v>13</v>
      </c>
      <c r="G7" s="1360" t="s">
        <v>14</v>
      </c>
      <c r="H7" s="1373" t="s">
        <v>17</v>
      </c>
      <c r="I7" s="1374" t="s">
        <v>144</v>
      </c>
      <c r="J7" s="1374"/>
      <c r="K7" s="1374"/>
    </row>
    <row r="8" spans="1:59" ht="48.75" customHeight="1" thickBot="1" x14ac:dyDescent="0.25">
      <c r="A8" s="1520"/>
      <c r="B8" s="1520"/>
      <c r="C8" s="1520"/>
      <c r="D8" s="1520"/>
      <c r="E8" s="1520"/>
      <c r="F8" s="1538"/>
      <c r="G8" s="1360"/>
      <c r="H8" s="1478"/>
      <c r="I8" s="137" t="s">
        <v>19</v>
      </c>
      <c r="J8" s="123" t="s">
        <v>1</v>
      </c>
      <c r="K8" s="123" t="s">
        <v>2</v>
      </c>
    </row>
    <row r="9" spans="1:59" ht="42.75" customHeight="1" thickBot="1" x14ac:dyDescent="0.25">
      <c r="A9" s="896">
        <v>1</v>
      </c>
      <c r="B9" s="675"/>
      <c r="C9" s="675"/>
      <c r="D9" s="601"/>
      <c r="E9" s="672" t="s">
        <v>179</v>
      </c>
      <c r="F9" s="673" t="s">
        <v>439</v>
      </c>
      <c r="G9" s="674" t="s">
        <v>494</v>
      </c>
      <c r="H9" s="685">
        <v>900</v>
      </c>
      <c r="I9" s="897">
        <f>SUM(J9:K9)</f>
        <v>900</v>
      </c>
      <c r="J9" s="684">
        <v>200</v>
      </c>
      <c r="K9" s="685">
        <v>700</v>
      </c>
    </row>
    <row r="10" spans="1:59" s="901" customFormat="1" ht="29.25" customHeight="1" thickBot="1" x14ac:dyDescent="0.3">
      <c r="A10" s="1521" t="s">
        <v>293</v>
      </c>
      <c r="B10" s="1522"/>
      <c r="C10" s="1522"/>
      <c r="D10" s="1522"/>
      <c r="E10" s="1522"/>
      <c r="F10" s="1523"/>
      <c r="G10" s="1537"/>
      <c r="H10" s="879">
        <f>SUM(H9:H9)</f>
        <v>900</v>
      </c>
      <c r="I10" s="900">
        <f>SUM(I9:I9)</f>
        <v>900</v>
      </c>
      <c r="J10" s="877">
        <f>SUM(J9:J9)</f>
        <v>200</v>
      </c>
      <c r="K10" s="879">
        <f>SUM(K9:K9)</f>
        <v>700</v>
      </c>
    </row>
    <row r="11" spans="1:59" x14ac:dyDescent="0.2">
      <c r="H11" s="161"/>
    </row>
    <row r="12" spans="1:59" x14ac:dyDescent="0.2">
      <c r="H12" s="161"/>
    </row>
    <row r="13" spans="1:59" x14ac:dyDescent="0.2">
      <c r="H13" s="161"/>
    </row>
    <row r="14" spans="1:59" x14ac:dyDescent="0.2">
      <c r="H14" s="161"/>
    </row>
    <row r="15" spans="1:59" x14ac:dyDescent="0.2">
      <c r="H15" s="161"/>
    </row>
    <row r="16" spans="1:59" x14ac:dyDescent="0.2">
      <c r="H16" s="161"/>
    </row>
    <row r="17" spans="8:8" x14ac:dyDescent="0.2">
      <c r="H17" s="161"/>
    </row>
    <row r="18" spans="8:8" x14ac:dyDescent="0.2">
      <c r="H18" s="161"/>
    </row>
    <row r="19" spans="8:8" x14ac:dyDescent="0.2">
      <c r="H19" s="161"/>
    </row>
    <row r="20" spans="8:8" x14ac:dyDescent="0.2">
      <c r="H20" s="161"/>
    </row>
    <row r="21" spans="8:8" x14ac:dyDescent="0.2">
      <c r="H21" s="161"/>
    </row>
    <row r="22" spans="8:8" x14ac:dyDescent="0.2">
      <c r="H22" s="161"/>
    </row>
    <row r="23" spans="8:8" x14ac:dyDescent="0.2">
      <c r="H23" s="161"/>
    </row>
    <row r="24" spans="8:8" x14ac:dyDescent="0.2">
      <c r="H24" s="161"/>
    </row>
    <row r="25" spans="8:8" x14ac:dyDescent="0.2">
      <c r="H25" s="161"/>
    </row>
    <row r="26" spans="8:8" x14ac:dyDescent="0.2">
      <c r="H26" s="161"/>
    </row>
    <row r="27" spans="8:8" x14ac:dyDescent="0.2">
      <c r="H27" s="161"/>
    </row>
    <row r="28" spans="8:8" x14ac:dyDescent="0.2">
      <c r="H28" s="161"/>
    </row>
    <row r="29" spans="8:8" x14ac:dyDescent="0.2">
      <c r="H29" s="161"/>
    </row>
    <row r="30" spans="8:8" x14ac:dyDescent="0.2">
      <c r="H30" s="161"/>
    </row>
    <row r="31" spans="8:8" x14ac:dyDescent="0.2">
      <c r="H31" s="161"/>
    </row>
    <row r="32" spans="8:8" x14ac:dyDescent="0.2">
      <c r="H32" s="161"/>
    </row>
    <row r="33" spans="8:8" x14ac:dyDescent="0.2">
      <c r="H33" s="161"/>
    </row>
    <row r="34" spans="8:8" x14ac:dyDescent="0.2">
      <c r="H34" s="161"/>
    </row>
    <row r="35" spans="8:8" x14ac:dyDescent="0.2">
      <c r="H35" s="161"/>
    </row>
    <row r="36" spans="8:8" x14ac:dyDescent="0.2">
      <c r="H36" s="161"/>
    </row>
    <row r="37" spans="8:8" x14ac:dyDescent="0.2">
      <c r="H37" s="161"/>
    </row>
    <row r="38" spans="8:8" x14ac:dyDescent="0.2">
      <c r="H38" s="161"/>
    </row>
    <row r="39" spans="8:8" x14ac:dyDescent="0.2">
      <c r="H39" s="161"/>
    </row>
    <row r="40" spans="8:8" x14ac:dyDescent="0.2">
      <c r="H40" s="161"/>
    </row>
    <row r="41" spans="8:8" x14ac:dyDescent="0.2">
      <c r="H41" s="161"/>
    </row>
    <row r="42" spans="8:8" x14ac:dyDescent="0.2">
      <c r="H42" s="161"/>
    </row>
    <row r="43" spans="8:8" x14ac:dyDescent="0.2">
      <c r="H43" s="161"/>
    </row>
    <row r="44" spans="8:8" x14ac:dyDescent="0.2">
      <c r="H44" s="161"/>
    </row>
    <row r="45" spans="8:8" x14ac:dyDescent="0.2">
      <c r="H45" s="161"/>
    </row>
    <row r="46" spans="8:8" x14ac:dyDescent="0.2">
      <c r="H46" s="161"/>
    </row>
    <row r="47" spans="8:8" x14ac:dyDescent="0.2">
      <c r="H47" s="161"/>
    </row>
    <row r="48" spans="8:8" x14ac:dyDescent="0.2">
      <c r="H48" s="161"/>
    </row>
    <row r="49" spans="8:8" x14ac:dyDescent="0.2">
      <c r="H49" s="161"/>
    </row>
    <row r="50" spans="8:8" x14ac:dyDescent="0.2">
      <c r="H50" s="161"/>
    </row>
    <row r="51" spans="8:8" x14ac:dyDescent="0.2">
      <c r="H51" s="161"/>
    </row>
    <row r="52" spans="8:8" x14ac:dyDescent="0.2">
      <c r="H52" s="161"/>
    </row>
    <row r="53" spans="8:8" x14ac:dyDescent="0.2">
      <c r="H53" s="161"/>
    </row>
    <row r="54" spans="8:8" x14ac:dyDescent="0.2">
      <c r="H54" s="161"/>
    </row>
    <row r="55" spans="8:8" x14ac:dyDescent="0.2">
      <c r="H55" s="161"/>
    </row>
    <row r="56" spans="8:8" x14ac:dyDescent="0.2">
      <c r="H56" s="161"/>
    </row>
    <row r="57" spans="8:8" x14ac:dyDescent="0.2">
      <c r="H57" s="161"/>
    </row>
    <row r="58" spans="8:8" x14ac:dyDescent="0.2">
      <c r="H58" s="161"/>
    </row>
    <row r="59" spans="8:8" x14ac:dyDescent="0.2">
      <c r="H59" s="161"/>
    </row>
    <row r="60" spans="8:8" x14ac:dyDescent="0.2">
      <c r="H60" s="161"/>
    </row>
    <row r="61" spans="8:8" x14ac:dyDescent="0.2">
      <c r="H61" s="161"/>
    </row>
    <row r="62" spans="8:8" x14ac:dyDescent="0.2">
      <c r="H62" s="161"/>
    </row>
    <row r="63" spans="8:8" x14ac:dyDescent="0.2">
      <c r="H63" s="161"/>
    </row>
    <row r="64" spans="8:8" x14ac:dyDescent="0.2">
      <c r="H64" s="161"/>
    </row>
    <row r="65" spans="8:8" x14ac:dyDescent="0.2">
      <c r="H65" s="161"/>
    </row>
    <row r="66" spans="8:8" x14ac:dyDescent="0.2">
      <c r="H66" s="161"/>
    </row>
    <row r="67" spans="8:8" x14ac:dyDescent="0.2">
      <c r="H67" s="161"/>
    </row>
    <row r="68" spans="8:8" x14ac:dyDescent="0.2">
      <c r="H68" s="161"/>
    </row>
    <row r="69" spans="8:8" x14ac:dyDescent="0.2">
      <c r="H69" s="161"/>
    </row>
    <row r="70" spans="8:8" x14ac:dyDescent="0.2">
      <c r="H70" s="161"/>
    </row>
    <row r="71" spans="8:8" x14ac:dyDescent="0.2">
      <c r="H71" s="161"/>
    </row>
    <row r="72" spans="8:8" x14ac:dyDescent="0.2">
      <c r="H72" s="161"/>
    </row>
    <row r="73" spans="8:8" x14ac:dyDescent="0.2">
      <c r="H73" s="161"/>
    </row>
    <row r="74" spans="8:8" x14ac:dyDescent="0.2">
      <c r="H74" s="161"/>
    </row>
    <row r="75" spans="8:8" x14ac:dyDescent="0.2">
      <c r="H75" s="161"/>
    </row>
    <row r="76" spans="8:8" x14ac:dyDescent="0.2">
      <c r="H76" s="161"/>
    </row>
    <row r="77" spans="8:8" x14ac:dyDescent="0.2">
      <c r="H77" s="161"/>
    </row>
    <row r="78" spans="8:8" x14ac:dyDescent="0.2">
      <c r="H78" s="161"/>
    </row>
    <row r="79" spans="8:8" x14ac:dyDescent="0.2">
      <c r="H79" s="161"/>
    </row>
    <row r="80" spans="8:8" x14ac:dyDescent="0.2">
      <c r="H80" s="161"/>
    </row>
    <row r="81" spans="8:8" x14ac:dyDescent="0.2">
      <c r="H81" s="161"/>
    </row>
    <row r="82" spans="8:8" x14ac:dyDescent="0.2">
      <c r="H82" s="161"/>
    </row>
    <row r="83" spans="8:8" x14ac:dyDescent="0.2">
      <c r="H83" s="161"/>
    </row>
    <row r="84" spans="8:8" x14ac:dyDescent="0.2">
      <c r="H84" s="161"/>
    </row>
    <row r="85" spans="8:8" x14ac:dyDescent="0.2">
      <c r="H85" s="161"/>
    </row>
    <row r="86" spans="8:8" x14ac:dyDescent="0.2">
      <c r="H86" s="161"/>
    </row>
    <row r="87" spans="8:8" x14ac:dyDescent="0.2">
      <c r="H87" s="161"/>
    </row>
    <row r="88" spans="8:8" x14ac:dyDescent="0.2">
      <c r="H88" s="161"/>
    </row>
    <row r="89" spans="8:8" x14ac:dyDescent="0.2">
      <c r="H89" s="161"/>
    </row>
    <row r="90" spans="8:8" x14ac:dyDescent="0.2">
      <c r="H90" s="161"/>
    </row>
    <row r="91" spans="8:8" x14ac:dyDescent="0.2">
      <c r="H91" s="161"/>
    </row>
    <row r="92" spans="8:8" x14ac:dyDescent="0.2">
      <c r="H92" s="161"/>
    </row>
    <row r="93" spans="8:8" x14ac:dyDescent="0.2">
      <c r="H93" s="161"/>
    </row>
    <row r="94" spans="8:8" x14ac:dyDescent="0.2">
      <c r="H94" s="161"/>
    </row>
    <row r="95" spans="8:8" x14ac:dyDescent="0.2">
      <c r="H95" s="161"/>
    </row>
    <row r="96" spans="8:8" x14ac:dyDescent="0.2">
      <c r="H96" s="161"/>
    </row>
    <row r="97" spans="8:8" x14ac:dyDescent="0.2">
      <c r="H97" s="161"/>
    </row>
    <row r="98" spans="8:8" x14ac:dyDescent="0.2">
      <c r="H98" s="161"/>
    </row>
    <row r="99" spans="8:8" x14ac:dyDescent="0.2">
      <c r="H99" s="161"/>
    </row>
    <row r="100" spans="8:8" x14ac:dyDescent="0.2">
      <c r="H100" s="161"/>
    </row>
    <row r="101" spans="8:8" x14ac:dyDescent="0.2">
      <c r="H101" s="161"/>
    </row>
    <row r="102" spans="8:8" x14ac:dyDescent="0.2">
      <c r="H102" s="161"/>
    </row>
    <row r="103" spans="8:8" x14ac:dyDescent="0.2">
      <c r="H103" s="161"/>
    </row>
    <row r="104" spans="8:8" x14ac:dyDescent="0.2">
      <c r="H104" s="161"/>
    </row>
    <row r="105" spans="8:8" x14ac:dyDescent="0.2">
      <c r="H105" s="161"/>
    </row>
    <row r="106" spans="8:8" x14ac:dyDescent="0.2">
      <c r="H106" s="161"/>
    </row>
    <row r="107" spans="8:8" x14ac:dyDescent="0.2">
      <c r="H107" s="161"/>
    </row>
    <row r="108" spans="8:8" x14ac:dyDescent="0.2">
      <c r="H108" s="161"/>
    </row>
    <row r="109" spans="8:8" x14ac:dyDescent="0.2">
      <c r="H109" s="161"/>
    </row>
    <row r="110" spans="8:8" x14ac:dyDescent="0.2">
      <c r="H110" s="161"/>
    </row>
    <row r="111" spans="8:8" x14ac:dyDescent="0.2">
      <c r="H111" s="161"/>
    </row>
    <row r="112" spans="8:8" x14ac:dyDescent="0.2">
      <c r="H112" s="161"/>
    </row>
    <row r="113" spans="8:8" x14ac:dyDescent="0.2">
      <c r="H113" s="161"/>
    </row>
    <row r="114" spans="8:8" x14ac:dyDescent="0.2">
      <c r="H114" s="161"/>
    </row>
    <row r="115" spans="8:8" x14ac:dyDescent="0.2">
      <c r="H115" s="161"/>
    </row>
    <row r="116" spans="8:8" x14ac:dyDescent="0.2">
      <c r="H116" s="161"/>
    </row>
    <row r="117" spans="8:8" x14ac:dyDescent="0.2">
      <c r="H117" s="161"/>
    </row>
    <row r="118" spans="8:8" x14ac:dyDescent="0.2">
      <c r="H118" s="161"/>
    </row>
    <row r="119" spans="8:8" x14ac:dyDescent="0.2">
      <c r="H119" s="161"/>
    </row>
    <row r="120" spans="8:8" x14ac:dyDescent="0.2">
      <c r="H120" s="161"/>
    </row>
    <row r="121" spans="8:8" x14ac:dyDescent="0.2">
      <c r="H121" s="161"/>
    </row>
    <row r="122" spans="8:8" x14ac:dyDescent="0.2">
      <c r="H122" s="161"/>
    </row>
    <row r="123" spans="8:8" x14ac:dyDescent="0.2">
      <c r="H123" s="161"/>
    </row>
    <row r="124" spans="8:8" x14ac:dyDescent="0.2">
      <c r="H124" s="161"/>
    </row>
    <row r="125" spans="8:8" x14ac:dyDescent="0.2">
      <c r="H125" s="161"/>
    </row>
    <row r="126" spans="8:8" x14ac:dyDescent="0.2">
      <c r="H126" s="161"/>
    </row>
    <row r="127" spans="8:8" x14ac:dyDescent="0.2">
      <c r="H127" s="161"/>
    </row>
    <row r="128" spans="8:8" x14ac:dyDescent="0.2">
      <c r="H128" s="161"/>
    </row>
    <row r="129" spans="8:8" x14ac:dyDescent="0.2">
      <c r="H129" s="161"/>
    </row>
    <row r="130" spans="8:8" x14ac:dyDescent="0.2">
      <c r="H130" s="161"/>
    </row>
    <row r="131" spans="8:8" x14ac:dyDescent="0.2">
      <c r="H131" s="161"/>
    </row>
    <row r="132" spans="8:8" x14ac:dyDescent="0.2">
      <c r="H132" s="161"/>
    </row>
    <row r="133" spans="8:8" x14ac:dyDescent="0.2">
      <c r="H133" s="161"/>
    </row>
    <row r="134" spans="8:8" x14ac:dyDescent="0.2">
      <c r="H134" s="161"/>
    </row>
    <row r="135" spans="8:8" x14ac:dyDescent="0.2">
      <c r="H135" s="161"/>
    </row>
    <row r="136" spans="8:8" x14ac:dyDescent="0.2">
      <c r="H136" s="161"/>
    </row>
    <row r="137" spans="8:8" x14ac:dyDescent="0.2">
      <c r="H137" s="161"/>
    </row>
    <row r="138" spans="8:8" x14ac:dyDescent="0.2">
      <c r="H138" s="161"/>
    </row>
    <row r="139" spans="8:8" x14ac:dyDescent="0.2">
      <c r="H139" s="161"/>
    </row>
    <row r="140" spans="8:8" x14ac:dyDescent="0.2">
      <c r="H140" s="161"/>
    </row>
    <row r="141" spans="8:8" x14ac:dyDescent="0.2">
      <c r="H141" s="161"/>
    </row>
    <row r="142" spans="8:8" x14ac:dyDescent="0.2">
      <c r="H142" s="161"/>
    </row>
    <row r="143" spans="8:8" x14ac:dyDescent="0.2">
      <c r="H143" s="161"/>
    </row>
    <row r="144" spans="8:8" x14ac:dyDescent="0.2">
      <c r="H144" s="161"/>
    </row>
    <row r="145" spans="8:8" x14ac:dyDescent="0.2">
      <c r="H145" s="161"/>
    </row>
    <row r="146" spans="8:8" x14ac:dyDescent="0.2">
      <c r="H146" s="161"/>
    </row>
    <row r="147" spans="8:8" x14ac:dyDescent="0.2">
      <c r="H147" s="161"/>
    </row>
    <row r="148" spans="8:8" x14ac:dyDescent="0.2">
      <c r="H148" s="161"/>
    </row>
    <row r="149" spans="8:8" x14ac:dyDescent="0.2">
      <c r="H149" s="161"/>
    </row>
    <row r="150" spans="8:8" x14ac:dyDescent="0.2">
      <c r="H150" s="161"/>
    </row>
    <row r="151" spans="8:8" x14ac:dyDescent="0.2">
      <c r="H151" s="161"/>
    </row>
    <row r="152" spans="8:8" x14ac:dyDescent="0.2">
      <c r="H152" s="161"/>
    </row>
    <row r="153" spans="8:8" x14ac:dyDescent="0.2">
      <c r="H153" s="161"/>
    </row>
    <row r="154" spans="8:8" x14ac:dyDescent="0.2">
      <c r="H154" s="161"/>
    </row>
    <row r="155" spans="8:8" x14ac:dyDescent="0.2">
      <c r="H155" s="161"/>
    </row>
    <row r="156" spans="8:8" x14ac:dyDescent="0.2">
      <c r="H156" s="161"/>
    </row>
    <row r="157" spans="8:8" x14ac:dyDescent="0.2">
      <c r="H157" s="161"/>
    </row>
    <row r="158" spans="8:8" x14ac:dyDescent="0.2">
      <c r="H158" s="161"/>
    </row>
    <row r="159" spans="8:8" x14ac:dyDescent="0.2">
      <c r="H159" s="161"/>
    </row>
    <row r="160" spans="8:8" x14ac:dyDescent="0.2">
      <c r="H160" s="161"/>
    </row>
    <row r="161" spans="8:8" x14ac:dyDescent="0.2">
      <c r="H161" s="161"/>
    </row>
    <row r="162" spans="8:8" x14ac:dyDescent="0.2">
      <c r="H162" s="161"/>
    </row>
    <row r="163" spans="8:8" x14ac:dyDescent="0.2">
      <c r="H163" s="161"/>
    </row>
    <row r="164" spans="8:8" x14ac:dyDescent="0.2">
      <c r="H164" s="161"/>
    </row>
    <row r="165" spans="8:8" x14ac:dyDescent="0.2">
      <c r="H165" s="161"/>
    </row>
    <row r="166" spans="8:8" x14ac:dyDescent="0.2">
      <c r="H166" s="161"/>
    </row>
    <row r="167" spans="8:8" x14ac:dyDescent="0.2">
      <c r="H167" s="161"/>
    </row>
    <row r="168" spans="8:8" x14ac:dyDescent="0.2">
      <c r="H168" s="161"/>
    </row>
    <row r="169" spans="8:8" x14ac:dyDescent="0.2">
      <c r="H169" s="161"/>
    </row>
    <row r="170" spans="8:8" x14ac:dyDescent="0.2">
      <c r="H170" s="161"/>
    </row>
    <row r="171" spans="8:8" x14ac:dyDescent="0.2">
      <c r="H171" s="161"/>
    </row>
    <row r="172" spans="8:8" x14ac:dyDescent="0.2">
      <c r="H172" s="161"/>
    </row>
    <row r="173" spans="8:8" x14ac:dyDescent="0.2">
      <c r="H173" s="161"/>
    </row>
    <row r="174" spans="8:8" x14ac:dyDescent="0.2">
      <c r="H174" s="161"/>
    </row>
    <row r="175" spans="8:8" x14ac:dyDescent="0.2">
      <c r="H175" s="161"/>
    </row>
    <row r="176" spans="8:8" x14ac:dyDescent="0.2">
      <c r="H176" s="161"/>
    </row>
    <row r="177" spans="8:8" x14ac:dyDescent="0.2">
      <c r="H177" s="161"/>
    </row>
    <row r="178" spans="8:8" x14ac:dyDescent="0.2">
      <c r="H178" s="161"/>
    </row>
    <row r="179" spans="8:8" x14ac:dyDescent="0.2">
      <c r="H179" s="161"/>
    </row>
    <row r="180" spans="8:8" x14ac:dyDescent="0.2">
      <c r="H180" s="161"/>
    </row>
    <row r="181" spans="8:8" x14ac:dyDescent="0.2">
      <c r="H181" s="161"/>
    </row>
    <row r="182" spans="8:8" x14ac:dyDescent="0.2">
      <c r="H182" s="161"/>
    </row>
    <row r="183" spans="8:8" x14ac:dyDescent="0.2">
      <c r="H183" s="161"/>
    </row>
    <row r="184" spans="8:8" x14ac:dyDescent="0.2">
      <c r="H184" s="161"/>
    </row>
    <row r="185" spans="8:8" x14ac:dyDescent="0.2">
      <c r="H185" s="161"/>
    </row>
    <row r="186" spans="8:8" x14ac:dyDescent="0.2">
      <c r="H186" s="161"/>
    </row>
    <row r="187" spans="8:8" x14ac:dyDescent="0.2">
      <c r="H187" s="161"/>
    </row>
    <row r="188" spans="8:8" x14ac:dyDescent="0.2">
      <c r="H188" s="161"/>
    </row>
    <row r="189" spans="8:8" x14ac:dyDescent="0.2">
      <c r="H189" s="161"/>
    </row>
    <row r="190" spans="8:8" x14ac:dyDescent="0.2">
      <c r="H190" s="161"/>
    </row>
    <row r="191" spans="8:8" x14ac:dyDescent="0.2">
      <c r="H191" s="161"/>
    </row>
    <row r="192" spans="8:8" x14ac:dyDescent="0.2">
      <c r="H192" s="161"/>
    </row>
    <row r="193" spans="8:8" x14ac:dyDescent="0.2">
      <c r="H193" s="161"/>
    </row>
    <row r="194" spans="8:8" x14ac:dyDescent="0.2">
      <c r="H194" s="161"/>
    </row>
    <row r="195" spans="8:8" x14ac:dyDescent="0.2">
      <c r="H195" s="161"/>
    </row>
    <row r="196" spans="8:8" x14ac:dyDescent="0.2">
      <c r="H196" s="161"/>
    </row>
    <row r="197" spans="8:8" x14ac:dyDescent="0.2">
      <c r="H197" s="161"/>
    </row>
    <row r="198" spans="8:8" x14ac:dyDescent="0.2">
      <c r="H198" s="161"/>
    </row>
    <row r="199" spans="8:8" x14ac:dyDescent="0.2">
      <c r="H199" s="161"/>
    </row>
    <row r="200" spans="8:8" x14ac:dyDescent="0.2">
      <c r="H200" s="161"/>
    </row>
    <row r="201" spans="8:8" x14ac:dyDescent="0.2">
      <c r="H201" s="161"/>
    </row>
    <row r="202" spans="8:8" x14ac:dyDescent="0.2">
      <c r="H202" s="161"/>
    </row>
    <row r="203" spans="8:8" x14ac:dyDescent="0.2">
      <c r="H203" s="161"/>
    </row>
    <row r="204" spans="8:8" x14ac:dyDescent="0.2">
      <c r="H204" s="161"/>
    </row>
    <row r="205" spans="8:8" x14ac:dyDescent="0.2">
      <c r="H205" s="161"/>
    </row>
    <row r="206" spans="8:8" x14ac:dyDescent="0.2">
      <c r="H206" s="161"/>
    </row>
    <row r="207" spans="8:8" x14ac:dyDescent="0.2">
      <c r="H207" s="161"/>
    </row>
    <row r="208" spans="8:8" x14ac:dyDescent="0.2">
      <c r="H208" s="161"/>
    </row>
    <row r="209" spans="8:8" x14ac:dyDescent="0.2">
      <c r="H209" s="161"/>
    </row>
    <row r="210" spans="8:8" x14ac:dyDescent="0.2">
      <c r="H210" s="161"/>
    </row>
    <row r="211" spans="8:8" x14ac:dyDescent="0.2">
      <c r="H211" s="161"/>
    </row>
    <row r="212" spans="8:8" x14ac:dyDescent="0.2">
      <c r="H212" s="161"/>
    </row>
    <row r="213" spans="8:8" x14ac:dyDescent="0.2">
      <c r="H213" s="161"/>
    </row>
    <row r="214" spans="8:8" x14ac:dyDescent="0.2">
      <c r="H214" s="161"/>
    </row>
    <row r="215" spans="8:8" x14ac:dyDescent="0.2">
      <c r="H215" s="161"/>
    </row>
    <row r="216" spans="8:8" x14ac:dyDescent="0.2">
      <c r="H216" s="161"/>
    </row>
    <row r="217" spans="8:8" x14ac:dyDescent="0.2">
      <c r="H217" s="161"/>
    </row>
    <row r="218" spans="8:8" x14ac:dyDescent="0.2">
      <c r="H218" s="161"/>
    </row>
    <row r="219" spans="8:8" x14ac:dyDescent="0.2">
      <c r="H219" s="161"/>
    </row>
    <row r="220" spans="8:8" x14ac:dyDescent="0.2">
      <c r="H220" s="161"/>
    </row>
    <row r="221" spans="8:8" x14ac:dyDescent="0.2">
      <c r="H221" s="161"/>
    </row>
    <row r="222" spans="8:8" x14ac:dyDescent="0.2">
      <c r="H222" s="161"/>
    </row>
    <row r="223" spans="8:8" x14ac:dyDescent="0.2">
      <c r="H223" s="161"/>
    </row>
    <row r="224" spans="8:8" x14ac:dyDescent="0.2">
      <c r="H224" s="161"/>
    </row>
    <row r="225" spans="8:8" x14ac:dyDescent="0.2">
      <c r="H225" s="161"/>
    </row>
    <row r="226" spans="8:8" x14ac:dyDescent="0.2">
      <c r="H226" s="161"/>
    </row>
    <row r="227" spans="8:8" x14ac:dyDescent="0.2">
      <c r="H227" s="161"/>
    </row>
    <row r="228" spans="8:8" x14ac:dyDescent="0.2">
      <c r="H228" s="161"/>
    </row>
    <row r="229" spans="8:8" x14ac:dyDescent="0.2">
      <c r="H229" s="161"/>
    </row>
    <row r="230" spans="8:8" x14ac:dyDescent="0.2">
      <c r="H230" s="161"/>
    </row>
    <row r="231" spans="8:8" x14ac:dyDescent="0.2">
      <c r="H231" s="161"/>
    </row>
    <row r="232" spans="8:8" x14ac:dyDescent="0.2">
      <c r="H232" s="161"/>
    </row>
    <row r="233" spans="8:8" x14ac:dyDescent="0.2">
      <c r="H233" s="161"/>
    </row>
    <row r="234" spans="8:8" x14ac:dyDescent="0.2">
      <c r="H234" s="161"/>
    </row>
    <row r="235" spans="8:8" x14ac:dyDescent="0.2">
      <c r="H235" s="161"/>
    </row>
    <row r="236" spans="8:8" x14ac:dyDescent="0.2">
      <c r="H236" s="161"/>
    </row>
    <row r="237" spans="8:8" x14ac:dyDescent="0.2">
      <c r="H237" s="161"/>
    </row>
    <row r="238" spans="8:8" x14ac:dyDescent="0.2">
      <c r="H238" s="161"/>
    </row>
    <row r="239" spans="8:8" x14ac:dyDescent="0.2">
      <c r="H239" s="161"/>
    </row>
    <row r="240" spans="8:8" x14ac:dyDescent="0.2">
      <c r="H240" s="161"/>
    </row>
    <row r="241" spans="8:8" x14ac:dyDescent="0.2">
      <c r="H241" s="161"/>
    </row>
    <row r="242" spans="8:8" x14ac:dyDescent="0.2">
      <c r="H242" s="161"/>
    </row>
    <row r="243" spans="8:8" x14ac:dyDescent="0.2">
      <c r="H243" s="161"/>
    </row>
    <row r="244" spans="8:8" x14ac:dyDescent="0.2">
      <c r="H244" s="161"/>
    </row>
    <row r="245" spans="8:8" x14ac:dyDescent="0.2">
      <c r="H245" s="161"/>
    </row>
    <row r="246" spans="8:8" x14ac:dyDescent="0.2">
      <c r="H246" s="161"/>
    </row>
    <row r="247" spans="8:8" x14ac:dyDescent="0.2">
      <c r="H247" s="161"/>
    </row>
    <row r="248" spans="8:8" x14ac:dyDescent="0.2">
      <c r="H248" s="161"/>
    </row>
    <row r="249" spans="8:8" x14ac:dyDescent="0.2">
      <c r="H249" s="161"/>
    </row>
    <row r="250" spans="8:8" x14ac:dyDescent="0.2">
      <c r="H250" s="161"/>
    </row>
    <row r="251" spans="8:8" x14ac:dyDescent="0.2">
      <c r="H251" s="161"/>
    </row>
    <row r="252" spans="8:8" x14ac:dyDescent="0.2">
      <c r="H252" s="161"/>
    </row>
    <row r="253" spans="8:8" x14ac:dyDescent="0.2">
      <c r="H253" s="161"/>
    </row>
    <row r="254" spans="8:8" x14ac:dyDescent="0.2">
      <c r="H254" s="161"/>
    </row>
    <row r="255" spans="8:8" x14ac:dyDescent="0.2">
      <c r="H255" s="161"/>
    </row>
    <row r="256" spans="8:8" x14ac:dyDescent="0.2">
      <c r="H256" s="161"/>
    </row>
    <row r="257" spans="8:8" x14ac:dyDescent="0.2">
      <c r="H257" s="161"/>
    </row>
    <row r="258" spans="8:8" x14ac:dyDescent="0.2">
      <c r="H258" s="161"/>
    </row>
    <row r="259" spans="8:8" x14ac:dyDescent="0.2">
      <c r="H259" s="161"/>
    </row>
    <row r="260" spans="8:8" x14ac:dyDescent="0.2">
      <c r="H260" s="161"/>
    </row>
    <row r="261" spans="8:8" x14ac:dyDescent="0.2">
      <c r="H261" s="161"/>
    </row>
    <row r="262" spans="8:8" x14ac:dyDescent="0.2">
      <c r="H262" s="161"/>
    </row>
    <row r="263" spans="8:8" x14ac:dyDescent="0.2">
      <c r="H263" s="161"/>
    </row>
    <row r="264" spans="8:8" x14ac:dyDescent="0.2">
      <c r="H264" s="161"/>
    </row>
    <row r="265" spans="8:8" x14ac:dyDescent="0.2">
      <c r="H265" s="161"/>
    </row>
    <row r="266" spans="8:8" x14ac:dyDescent="0.2">
      <c r="H266" s="161"/>
    </row>
    <row r="267" spans="8:8" x14ac:dyDescent="0.2">
      <c r="H267" s="161"/>
    </row>
    <row r="268" spans="8:8" x14ac:dyDescent="0.2">
      <c r="H268" s="161"/>
    </row>
    <row r="269" spans="8:8" x14ac:dyDescent="0.2">
      <c r="H269" s="161"/>
    </row>
    <row r="270" spans="8:8" x14ac:dyDescent="0.2">
      <c r="H270" s="161"/>
    </row>
    <row r="271" spans="8:8" x14ac:dyDescent="0.2">
      <c r="H271" s="161"/>
    </row>
    <row r="272" spans="8:8" x14ac:dyDescent="0.2">
      <c r="H272" s="161"/>
    </row>
    <row r="273" spans="8:8" x14ac:dyDescent="0.2">
      <c r="H273" s="161"/>
    </row>
    <row r="274" spans="8:8" x14ac:dyDescent="0.2">
      <c r="H274" s="161"/>
    </row>
    <row r="275" spans="8:8" x14ac:dyDescent="0.2">
      <c r="H275" s="161"/>
    </row>
    <row r="276" spans="8:8" x14ac:dyDescent="0.2">
      <c r="H276" s="161"/>
    </row>
    <row r="277" spans="8:8" x14ac:dyDescent="0.2">
      <c r="H277" s="161"/>
    </row>
    <row r="278" spans="8:8" x14ac:dyDescent="0.2">
      <c r="H278" s="161"/>
    </row>
    <row r="279" spans="8:8" x14ac:dyDescent="0.2">
      <c r="H279" s="161"/>
    </row>
    <row r="280" spans="8:8" x14ac:dyDescent="0.2">
      <c r="H280" s="161"/>
    </row>
  </sheetData>
  <mergeCells count="11">
    <mergeCell ref="A6:G6"/>
    <mergeCell ref="H7:H8"/>
    <mergeCell ref="A7:A8"/>
    <mergeCell ref="E7:E8"/>
    <mergeCell ref="F7:F8"/>
    <mergeCell ref="G7:G8"/>
    <mergeCell ref="I7:K7"/>
    <mergeCell ref="B7:B8"/>
    <mergeCell ref="C7:C8"/>
    <mergeCell ref="D7:D8"/>
    <mergeCell ref="A10:G10"/>
  </mergeCells>
  <phoneticPr fontId="34" type="noConversion"/>
  <pageMargins left="0.78740157480314965" right="0.78740157480314965" top="0.6692913385826772" bottom="0.86614173228346458" header="0.27559055118110237" footer="0.39370078740157483"/>
  <pageSetup paperSize="9" scale="59" firstPageNumber="22" fitToHeight="0"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00"/>
  <sheetViews>
    <sheetView zoomScale="70" zoomScaleNormal="70" workbookViewId="0">
      <selection activeCell="G22" sqref="G22"/>
    </sheetView>
  </sheetViews>
  <sheetFormatPr defaultColWidth="9.140625" defaultRowHeight="12.75" outlineLevelCol="1" x14ac:dyDescent="0.2"/>
  <cols>
    <col min="1" max="1" width="5.42578125" style="608" customWidth="1"/>
    <col min="2" max="2" width="5.7109375" style="608" bestFit="1" customWidth="1"/>
    <col min="3" max="3" width="16" style="608" hidden="1" customWidth="1" outlineLevel="1"/>
    <col min="4" max="4" width="7.7109375" style="608" hidden="1" customWidth="1" outlineLevel="1"/>
    <col min="5" max="5" width="5.5703125" style="608" hidden="1" customWidth="1" outlineLevel="1"/>
    <col min="6" max="6" width="75.5703125" style="608" customWidth="1" collapsed="1"/>
    <col min="7" max="7" width="79" style="608" customWidth="1"/>
    <col min="8" max="8" width="13.5703125" style="198" customWidth="1"/>
    <col min="9" max="9" width="14.85546875" style="198" customWidth="1"/>
    <col min="10" max="10" width="13.140625" style="198" customWidth="1"/>
    <col min="11" max="11" width="14.85546875" style="198" customWidth="1"/>
    <col min="12" max="16384" width="9.140625" style="608"/>
  </cols>
  <sheetData>
    <row r="1" spans="1:13" ht="18" x14ac:dyDescent="0.25">
      <c r="A1" s="160" t="s">
        <v>140</v>
      </c>
      <c r="B1" s="175"/>
      <c r="C1" s="175"/>
      <c r="D1" s="175"/>
      <c r="E1" s="175"/>
      <c r="F1" s="176"/>
      <c r="G1" s="179"/>
      <c r="J1" s="199"/>
      <c r="K1" s="199"/>
      <c r="L1" s="175"/>
      <c r="M1" s="470"/>
    </row>
    <row r="2" spans="1:13" ht="14.25" x14ac:dyDescent="0.2">
      <c r="A2" s="163" t="s">
        <v>6</v>
      </c>
      <c r="B2" s="163"/>
      <c r="C2" s="163"/>
      <c r="D2" s="163"/>
      <c r="E2" s="163"/>
      <c r="G2" s="180"/>
      <c r="H2" s="1107" t="s">
        <v>351</v>
      </c>
      <c r="J2" s="200"/>
      <c r="K2" s="200"/>
      <c r="L2" s="163"/>
      <c r="M2" s="470"/>
    </row>
    <row r="3" spans="1:13" ht="12" customHeight="1" x14ac:dyDescent="0.2">
      <c r="A3" s="163"/>
      <c r="B3" s="163"/>
      <c r="C3" s="163"/>
      <c r="D3" s="163"/>
      <c r="E3" s="163"/>
      <c r="F3" s="167" t="s">
        <v>157</v>
      </c>
      <c r="G3" s="180"/>
      <c r="J3" s="200"/>
      <c r="K3" s="200"/>
      <c r="L3" s="163"/>
      <c r="M3" s="470"/>
    </row>
    <row r="4" spans="1:13" ht="12" customHeight="1" x14ac:dyDescent="0.2">
      <c r="A4" s="163"/>
      <c r="B4" s="163"/>
      <c r="C4" s="163"/>
      <c r="D4" s="163"/>
      <c r="E4" s="163"/>
      <c r="F4" s="163" t="s">
        <v>9</v>
      </c>
      <c r="G4" s="180"/>
      <c r="J4" s="200"/>
      <c r="K4" s="200"/>
      <c r="L4" s="163"/>
      <c r="M4" s="470"/>
    </row>
    <row r="5" spans="1:13" ht="12" customHeight="1" x14ac:dyDescent="0.2">
      <c r="A5" s="163"/>
      <c r="B5" s="163"/>
      <c r="C5" s="163"/>
      <c r="D5" s="163"/>
      <c r="E5" s="163"/>
      <c r="F5" s="163"/>
      <c r="G5" s="180"/>
      <c r="J5" s="200"/>
      <c r="K5" s="200"/>
      <c r="L5" s="163"/>
      <c r="M5" s="470"/>
    </row>
    <row r="6" spans="1:13" ht="17.25" customHeight="1" thickBot="1" x14ac:dyDescent="0.25">
      <c r="A6" s="163"/>
      <c r="B6" s="163"/>
      <c r="C6" s="163"/>
      <c r="D6" s="163"/>
      <c r="E6" s="163"/>
      <c r="F6" s="163"/>
      <c r="G6" s="180"/>
      <c r="J6" s="200"/>
      <c r="K6" s="200" t="s">
        <v>28</v>
      </c>
      <c r="L6" s="163"/>
      <c r="M6" s="470"/>
    </row>
    <row r="7" spans="1:13" ht="24" customHeight="1" thickBot="1" x14ac:dyDescent="0.25">
      <c r="A7" s="1500" t="s">
        <v>294</v>
      </c>
      <c r="B7" s="1501"/>
      <c r="C7" s="1501"/>
      <c r="D7" s="1501"/>
      <c r="E7" s="1501"/>
      <c r="F7" s="1501"/>
      <c r="G7" s="1501"/>
      <c r="H7" s="51"/>
      <c r="I7" s="51"/>
      <c r="J7" s="51"/>
      <c r="K7" s="52"/>
    </row>
    <row r="8" spans="1:13" ht="24" hidden="1" customHeight="1" x14ac:dyDescent="0.2">
      <c r="A8" s="325" t="s">
        <v>37</v>
      </c>
      <c r="B8" s="193"/>
      <c r="C8" s="193"/>
      <c r="D8" s="193"/>
      <c r="E8" s="193"/>
      <c r="F8" s="193"/>
      <c r="G8" s="193"/>
      <c r="H8" s="202"/>
      <c r="I8" s="202"/>
      <c r="J8" s="202"/>
      <c r="K8" s="352"/>
    </row>
    <row r="9" spans="1:13" ht="25.5" customHeight="1" thickBot="1" x14ac:dyDescent="0.25">
      <c r="A9" s="1469" t="s">
        <v>51</v>
      </c>
      <c r="B9" s="1469" t="s">
        <v>67</v>
      </c>
      <c r="C9" s="1437" t="s">
        <v>4</v>
      </c>
      <c r="D9" s="1437" t="s">
        <v>3</v>
      </c>
      <c r="E9" s="1437" t="s">
        <v>5</v>
      </c>
      <c r="F9" s="1371" t="s">
        <v>13</v>
      </c>
      <c r="G9" s="1468" t="s">
        <v>14</v>
      </c>
      <c r="H9" s="1466" t="s">
        <v>17</v>
      </c>
      <c r="I9" s="1490" t="s">
        <v>144</v>
      </c>
      <c r="J9" s="1490"/>
      <c r="K9" s="1490"/>
    </row>
    <row r="10" spans="1:13" ht="58.5" customHeight="1" thickBot="1" x14ac:dyDescent="0.25">
      <c r="A10" s="1507"/>
      <c r="B10" s="1507"/>
      <c r="C10" s="1508"/>
      <c r="D10" s="1508"/>
      <c r="E10" s="1508"/>
      <c r="F10" s="1437"/>
      <c r="G10" s="1466"/>
      <c r="H10" s="1506"/>
      <c r="I10" s="405" t="s">
        <v>29</v>
      </c>
      <c r="J10" s="405" t="s">
        <v>65</v>
      </c>
      <c r="K10" s="405" t="s">
        <v>66</v>
      </c>
    </row>
    <row r="11" spans="1:13" ht="36.75" customHeight="1" thickBot="1" x14ac:dyDescent="0.25">
      <c r="A11" s="912">
        <v>1</v>
      </c>
      <c r="B11" s="905" t="s">
        <v>179</v>
      </c>
      <c r="C11" s="913"/>
      <c r="D11" s="906"/>
      <c r="E11" s="913" t="s">
        <v>190</v>
      </c>
      <c r="F11" s="907" t="s">
        <v>440</v>
      </c>
      <c r="G11" s="914" t="s">
        <v>495</v>
      </c>
      <c r="H11" s="911">
        <v>260</v>
      </c>
      <c r="I11" s="679">
        <v>260</v>
      </c>
      <c r="J11" s="684">
        <v>160</v>
      </c>
      <c r="K11" s="685">
        <v>100</v>
      </c>
    </row>
    <row r="12" spans="1:13" s="369" customFormat="1" ht="30" customHeight="1" thickBot="1" x14ac:dyDescent="0.3">
      <c r="A12" s="1539" t="s">
        <v>295</v>
      </c>
      <c r="B12" s="1540"/>
      <c r="C12" s="1540"/>
      <c r="D12" s="1540"/>
      <c r="E12" s="1540"/>
      <c r="F12" s="1540"/>
      <c r="G12" s="1540"/>
      <c r="H12" s="827">
        <f>SUM(H11:H11)</f>
        <v>260</v>
      </c>
      <c r="I12" s="908">
        <f>SUM(I11:I11)</f>
        <v>260</v>
      </c>
      <c r="J12" s="909">
        <f>SUM(J11:J11)</f>
        <v>160</v>
      </c>
      <c r="K12" s="910">
        <f>SUM(K11:K11)</f>
        <v>100</v>
      </c>
    </row>
    <row r="13" spans="1:13" x14ac:dyDescent="0.2">
      <c r="A13" s="204"/>
      <c r="B13" s="197"/>
      <c r="C13" s="197"/>
      <c r="D13" s="197"/>
      <c r="E13" s="197"/>
      <c r="F13" s="197"/>
      <c r="G13" s="512"/>
      <c r="H13" s="208"/>
      <c r="J13" s="513"/>
      <c r="L13" s="53"/>
    </row>
    <row r="14" spans="1:13" x14ac:dyDescent="0.2">
      <c r="A14" s="211"/>
      <c r="B14" s="211"/>
      <c r="C14" s="211"/>
      <c r="D14" s="211"/>
      <c r="E14" s="211"/>
      <c r="F14" s="211"/>
      <c r="G14" s="212"/>
      <c r="H14" s="208"/>
    </row>
    <row r="15" spans="1:13" x14ac:dyDescent="0.2">
      <c r="A15" s="197"/>
      <c r="B15" s="197"/>
      <c r="C15" s="197"/>
      <c r="D15" s="197"/>
      <c r="E15" s="197"/>
      <c r="F15" s="204"/>
      <c r="G15" s="197"/>
      <c r="H15" s="208"/>
    </row>
    <row r="16" spans="1:13" x14ac:dyDescent="0.2">
      <c r="A16" s="197"/>
      <c r="B16" s="197"/>
      <c r="C16" s="197"/>
      <c r="D16" s="197"/>
      <c r="E16" s="197"/>
      <c r="F16" s="214"/>
      <c r="G16" s="197"/>
      <c r="H16" s="208"/>
      <c r="I16" s="208"/>
      <c r="J16" s="208"/>
      <c r="K16" s="208"/>
    </row>
    <row r="17" spans="1:11" x14ac:dyDescent="0.2">
      <c r="A17" s="197"/>
      <c r="B17" s="197"/>
      <c r="C17" s="197"/>
      <c r="D17" s="197"/>
      <c r="E17" s="197"/>
      <c r="F17" s="214"/>
      <c r="G17" s="197"/>
      <c r="H17" s="208"/>
    </row>
    <row r="18" spans="1:11" x14ac:dyDescent="0.2">
      <c r="A18" s="197"/>
      <c r="B18" s="197"/>
      <c r="C18" s="197"/>
      <c r="D18" s="197"/>
      <c r="E18" s="197"/>
      <c r="F18" s="197"/>
      <c r="G18" s="197"/>
      <c r="H18" s="217"/>
    </row>
    <row r="19" spans="1:11" x14ac:dyDescent="0.2">
      <c r="A19" s="197"/>
      <c r="B19" s="197"/>
      <c r="C19" s="197"/>
      <c r="D19" s="197"/>
      <c r="E19" s="197"/>
      <c r="F19" s="197"/>
      <c r="G19" s="197"/>
      <c r="H19" s="217"/>
    </row>
    <row r="20" spans="1:11" x14ac:dyDescent="0.2">
      <c r="A20" s="197"/>
      <c r="B20" s="197"/>
      <c r="C20" s="197"/>
      <c r="D20" s="197"/>
      <c r="E20" s="197"/>
      <c r="F20" s="197"/>
      <c r="G20" s="197"/>
      <c r="H20" s="217"/>
    </row>
    <row r="21" spans="1:11" x14ac:dyDescent="0.2">
      <c r="A21" s="197"/>
      <c r="B21" s="197"/>
      <c r="C21" s="197"/>
      <c r="D21" s="197"/>
      <c r="E21" s="197"/>
      <c r="F21" s="197"/>
      <c r="G21" s="197"/>
      <c r="H21" s="217"/>
    </row>
    <row r="22" spans="1:11" x14ac:dyDescent="0.2">
      <c r="A22" s="197"/>
      <c r="B22" s="197"/>
      <c r="C22" s="197"/>
      <c r="D22" s="197"/>
      <c r="E22" s="197"/>
      <c r="F22" s="197"/>
      <c r="G22" s="197"/>
      <c r="H22" s="217"/>
      <c r="I22" s="608"/>
      <c r="J22" s="608"/>
      <c r="K22" s="608"/>
    </row>
    <row r="23" spans="1:11" x14ac:dyDescent="0.2">
      <c r="A23" s="197"/>
      <c r="B23" s="197"/>
      <c r="C23" s="197"/>
      <c r="D23" s="197"/>
      <c r="E23" s="197"/>
      <c r="F23" s="197"/>
      <c r="G23" s="197"/>
      <c r="H23" s="217"/>
      <c r="I23" s="608"/>
      <c r="J23" s="608"/>
      <c r="K23" s="608"/>
    </row>
    <row r="24" spans="1:11" x14ac:dyDescent="0.2">
      <c r="A24" s="197"/>
      <c r="B24" s="197"/>
      <c r="C24" s="197"/>
      <c r="D24" s="197"/>
      <c r="E24" s="197"/>
      <c r="F24" s="197"/>
      <c r="G24" s="197"/>
      <c r="H24" s="217"/>
      <c r="I24" s="608"/>
      <c r="J24" s="608"/>
      <c r="K24" s="608"/>
    </row>
    <row r="25" spans="1:11" x14ac:dyDescent="0.2">
      <c r="A25" s="197"/>
      <c r="B25" s="197"/>
      <c r="C25" s="197"/>
      <c r="D25" s="197"/>
      <c r="E25" s="197"/>
      <c r="F25" s="197"/>
      <c r="G25" s="197"/>
      <c r="H25" s="217"/>
      <c r="I25" s="608"/>
      <c r="J25" s="608"/>
      <c r="K25" s="608"/>
    </row>
    <row r="26" spans="1:11" x14ac:dyDescent="0.2">
      <c r="A26" s="197"/>
      <c r="B26" s="197"/>
      <c r="C26" s="197"/>
      <c r="D26" s="197"/>
      <c r="E26" s="197"/>
      <c r="F26" s="197"/>
      <c r="G26" s="197"/>
      <c r="H26" s="217"/>
      <c r="I26" s="608"/>
      <c r="J26" s="608"/>
      <c r="K26" s="608"/>
    </row>
    <row r="27" spans="1:11" x14ac:dyDescent="0.2">
      <c r="A27" s="197"/>
      <c r="B27" s="197"/>
      <c r="C27" s="197"/>
      <c r="D27" s="197"/>
      <c r="E27" s="197"/>
      <c r="F27" s="197"/>
      <c r="G27" s="197"/>
      <c r="H27" s="217"/>
      <c r="I27" s="608"/>
      <c r="J27" s="608"/>
      <c r="K27" s="608"/>
    </row>
    <row r="28" spans="1:11" x14ac:dyDescent="0.2">
      <c r="A28" s="197"/>
      <c r="B28" s="197"/>
      <c r="C28" s="197"/>
      <c r="D28" s="197"/>
      <c r="E28" s="197"/>
      <c r="F28" s="197"/>
      <c r="G28" s="197"/>
      <c r="H28" s="217"/>
      <c r="I28" s="608"/>
      <c r="J28" s="608"/>
      <c r="K28" s="608"/>
    </row>
    <row r="29" spans="1:11" x14ac:dyDescent="0.2">
      <c r="A29" s="197"/>
      <c r="B29" s="197"/>
      <c r="C29" s="197"/>
      <c r="D29" s="197"/>
      <c r="E29" s="197"/>
      <c r="F29" s="197"/>
      <c r="G29" s="197"/>
      <c r="H29" s="217"/>
      <c r="I29" s="608"/>
      <c r="J29" s="608"/>
      <c r="K29" s="608"/>
    </row>
    <row r="30" spans="1:11" x14ac:dyDescent="0.2">
      <c r="A30" s="197"/>
      <c r="B30" s="197"/>
      <c r="C30" s="197"/>
      <c r="D30" s="197"/>
      <c r="E30" s="197"/>
      <c r="F30" s="197"/>
      <c r="G30" s="197"/>
      <c r="H30" s="217"/>
      <c r="I30" s="608"/>
      <c r="J30" s="608"/>
      <c r="K30" s="608"/>
    </row>
    <row r="31" spans="1:11" x14ac:dyDescent="0.2">
      <c r="A31" s="197"/>
      <c r="B31" s="197"/>
      <c r="C31" s="197"/>
      <c r="D31" s="197"/>
      <c r="E31" s="197"/>
      <c r="F31" s="197"/>
      <c r="G31" s="197"/>
      <c r="H31" s="217"/>
      <c r="I31" s="608"/>
      <c r="J31" s="608"/>
      <c r="K31" s="608"/>
    </row>
    <row r="32" spans="1:11" x14ac:dyDescent="0.2">
      <c r="A32" s="197"/>
      <c r="B32" s="197"/>
      <c r="C32" s="197"/>
      <c r="D32" s="197"/>
      <c r="E32" s="197"/>
      <c r="F32" s="197"/>
      <c r="G32" s="197"/>
      <c r="H32" s="217"/>
      <c r="I32" s="608"/>
      <c r="J32" s="608"/>
      <c r="K32" s="608"/>
    </row>
    <row r="33" spans="1:11" x14ac:dyDescent="0.2">
      <c r="A33" s="197"/>
      <c r="B33" s="197"/>
      <c r="C33" s="197"/>
      <c r="D33" s="197"/>
      <c r="E33" s="197"/>
      <c r="F33" s="197"/>
      <c r="G33" s="197"/>
      <c r="H33" s="217"/>
      <c r="I33" s="608"/>
      <c r="J33" s="608"/>
      <c r="K33" s="608"/>
    </row>
    <row r="34" spans="1:11" x14ac:dyDescent="0.2">
      <c r="A34" s="197"/>
      <c r="B34" s="197"/>
      <c r="C34" s="197"/>
      <c r="D34" s="197"/>
      <c r="E34" s="197"/>
      <c r="F34" s="197"/>
      <c r="G34" s="197"/>
      <c r="H34" s="217"/>
      <c r="I34" s="608"/>
      <c r="J34" s="608"/>
      <c r="K34" s="608"/>
    </row>
    <row r="35" spans="1:11" x14ac:dyDescent="0.2">
      <c r="A35" s="197"/>
      <c r="B35" s="197"/>
      <c r="C35" s="197"/>
      <c r="D35" s="197"/>
      <c r="E35" s="197"/>
      <c r="F35" s="197"/>
      <c r="G35" s="197"/>
      <c r="H35" s="217"/>
      <c r="I35" s="608"/>
      <c r="J35" s="608"/>
      <c r="K35" s="608"/>
    </row>
    <row r="36" spans="1:11" x14ac:dyDescent="0.2">
      <c r="A36" s="197"/>
      <c r="B36" s="197"/>
      <c r="C36" s="197"/>
      <c r="D36" s="197"/>
      <c r="E36" s="197"/>
      <c r="F36" s="197"/>
      <c r="G36" s="197"/>
      <c r="H36" s="217"/>
      <c r="I36" s="608"/>
      <c r="J36" s="608"/>
      <c r="K36" s="608"/>
    </row>
    <row r="37" spans="1:11" x14ac:dyDescent="0.2">
      <c r="A37" s="197"/>
      <c r="B37" s="197"/>
      <c r="C37" s="197"/>
      <c r="D37" s="197"/>
      <c r="E37" s="197"/>
      <c r="F37" s="197"/>
      <c r="G37" s="197"/>
      <c r="H37" s="217"/>
      <c r="I37" s="608"/>
      <c r="J37" s="608"/>
      <c r="K37" s="608"/>
    </row>
    <row r="38" spans="1:11" x14ac:dyDescent="0.2">
      <c r="A38" s="197"/>
      <c r="B38" s="197"/>
      <c r="C38" s="197"/>
      <c r="D38" s="197"/>
      <c r="E38" s="197"/>
      <c r="F38" s="197"/>
      <c r="G38" s="197"/>
      <c r="H38" s="217"/>
      <c r="I38" s="608"/>
      <c r="J38" s="608"/>
      <c r="K38" s="608"/>
    </row>
    <row r="39" spans="1:11" x14ac:dyDescent="0.2">
      <c r="A39" s="197"/>
      <c r="B39" s="197"/>
      <c r="C39" s="197"/>
      <c r="D39" s="197"/>
      <c r="E39" s="197"/>
      <c r="F39" s="197"/>
      <c r="G39" s="197"/>
      <c r="H39" s="217"/>
      <c r="I39" s="608"/>
      <c r="J39" s="608"/>
      <c r="K39" s="608"/>
    </row>
    <row r="40" spans="1:11" x14ac:dyDescent="0.2">
      <c r="A40" s="197"/>
      <c r="B40" s="197"/>
      <c r="C40" s="197"/>
      <c r="D40" s="197"/>
      <c r="E40" s="197"/>
      <c r="F40" s="197"/>
      <c r="G40" s="197"/>
      <c r="H40" s="217"/>
      <c r="I40" s="608"/>
      <c r="J40" s="608"/>
      <c r="K40" s="608"/>
    </row>
    <row r="41" spans="1:11" x14ac:dyDescent="0.2">
      <c r="A41" s="197"/>
      <c r="B41" s="197"/>
      <c r="C41" s="197"/>
      <c r="D41" s="197"/>
      <c r="E41" s="197"/>
      <c r="F41" s="197"/>
      <c r="G41" s="197"/>
      <c r="H41" s="217"/>
      <c r="I41" s="608"/>
      <c r="J41" s="608"/>
      <c r="K41" s="608"/>
    </row>
    <row r="42" spans="1:11" x14ac:dyDescent="0.2">
      <c r="A42" s="197"/>
      <c r="B42" s="197"/>
      <c r="C42" s="197"/>
      <c r="D42" s="197"/>
      <c r="E42" s="197"/>
      <c r="F42" s="197"/>
      <c r="G42" s="197"/>
      <c r="H42" s="217"/>
      <c r="I42" s="608"/>
      <c r="J42" s="608"/>
      <c r="K42" s="608"/>
    </row>
    <row r="43" spans="1:11" x14ac:dyDescent="0.2">
      <c r="A43" s="197"/>
      <c r="B43" s="197"/>
      <c r="C43" s="197"/>
      <c r="D43" s="197"/>
      <c r="E43" s="197"/>
      <c r="F43" s="197"/>
      <c r="G43" s="197"/>
      <c r="H43" s="217"/>
      <c r="I43" s="608"/>
      <c r="J43" s="608"/>
      <c r="K43" s="608"/>
    </row>
    <row r="44" spans="1:11" x14ac:dyDescent="0.2">
      <c r="A44" s="197"/>
      <c r="B44" s="197"/>
      <c r="C44" s="197"/>
      <c r="D44" s="197"/>
      <c r="E44" s="197"/>
      <c r="F44" s="197"/>
      <c r="G44" s="197"/>
      <c r="H44" s="217"/>
      <c r="I44" s="608"/>
      <c r="J44" s="608"/>
      <c r="K44" s="608"/>
    </row>
    <row r="45" spans="1:11" x14ac:dyDescent="0.2">
      <c r="A45" s="197"/>
      <c r="B45" s="197"/>
      <c r="C45" s="197"/>
      <c r="D45" s="197"/>
      <c r="E45" s="197"/>
      <c r="F45" s="197"/>
      <c r="G45" s="197"/>
      <c r="H45" s="217"/>
      <c r="I45" s="608"/>
      <c r="J45" s="608"/>
      <c r="K45" s="608"/>
    </row>
    <row r="46" spans="1:11" x14ac:dyDescent="0.2">
      <c r="A46" s="197"/>
      <c r="B46" s="197"/>
      <c r="C46" s="197"/>
      <c r="D46" s="197"/>
      <c r="E46" s="197"/>
      <c r="F46" s="197"/>
      <c r="G46" s="197"/>
      <c r="H46" s="217"/>
      <c r="I46" s="608"/>
      <c r="J46" s="608"/>
      <c r="K46" s="608"/>
    </row>
    <row r="47" spans="1:11" x14ac:dyDescent="0.2">
      <c r="A47" s="197"/>
      <c r="B47" s="197"/>
      <c r="C47" s="197"/>
      <c r="D47" s="197"/>
      <c r="E47" s="197"/>
      <c r="F47" s="197"/>
      <c r="G47" s="197"/>
      <c r="H47" s="217"/>
      <c r="I47" s="608"/>
      <c r="J47" s="608"/>
      <c r="K47" s="608"/>
    </row>
    <row r="48" spans="1:11" x14ac:dyDescent="0.2">
      <c r="A48" s="197"/>
      <c r="B48" s="197"/>
      <c r="C48" s="197"/>
      <c r="D48" s="197"/>
      <c r="E48" s="197"/>
      <c r="F48" s="197"/>
      <c r="G48" s="197"/>
      <c r="H48" s="217"/>
      <c r="I48" s="608"/>
      <c r="J48" s="608"/>
      <c r="K48" s="608"/>
    </row>
    <row r="49" spans="8:11" x14ac:dyDescent="0.2">
      <c r="H49" s="217"/>
      <c r="I49" s="608"/>
      <c r="J49" s="608"/>
      <c r="K49" s="608"/>
    </row>
    <row r="50" spans="8:11" x14ac:dyDescent="0.2">
      <c r="H50" s="217"/>
      <c r="I50" s="608"/>
      <c r="J50" s="608"/>
      <c r="K50" s="608"/>
    </row>
    <row r="51" spans="8:11" x14ac:dyDescent="0.2">
      <c r="H51" s="217"/>
      <c r="I51" s="608"/>
      <c r="J51" s="608"/>
      <c r="K51" s="608"/>
    </row>
    <row r="52" spans="8:11" x14ac:dyDescent="0.2">
      <c r="H52" s="217"/>
      <c r="I52" s="608"/>
      <c r="J52" s="608"/>
      <c r="K52" s="608"/>
    </row>
    <row r="53" spans="8:11" x14ac:dyDescent="0.2">
      <c r="H53" s="217"/>
      <c r="I53" s="608"/>
      <c r="J53" s="608"/>
      <c r="K53" s="608"/>
    </row>
    <row r="54" spans="8:11" x14ac:dyDescent="0.2">
      <c r="H54" s="217"/>
      <c r="I54" s="608"/>
      <c r="J54" s="608"/>
      <c r="K54" s="608"/>
    </row>
    <row r="55" spans="8:11" x14ac:dyDescent="0.2">
      <c r="H55" s="217"/>
      <c r="I55" s="608"/>
      <c r="J55" s="608"/>
      <c r="K55" s="608"/>
    </row>
    <row r="56" spans="8:11" x14ac:dyDescent="0.2">
      <c r="H56" s="217"/>
      <c r="I56" s="608"/>
      <c r="J56" s="608"/>
      <c r="K56" s="608"/>
    </row>
    <row r="57" spans="8:11" x14ac:dyDescent="0.2">
      <c r="H57" s="217"/>
      <c r="I57" s="608"/>
      <c r="J57" s="608"/>
      <c r="K57" s="608"/>
    </row>
    <row r="58" spans="8:11" x14ac:dyDescent="0.2">
      <c r="H58" s="217"/>
      <c r="I58" s="608"/>
      <c r="J58" s="608"/>
      <c r="K58" s="608"/>
    </row>
    <row r="59" spans="8:11" x14ac:dyDescent="0.2">
      <c r="H59" s="217"/>
      <c r="I59" s="608"/>
      <c r="J59" s="608"/>
      <c r="K59" s="608"/>
    </row>
    <row r="60" spans="8:11" x14ac:dyDescent="0.2">
      <c r="H60" s="217"/>
      <c r="I60" s="608"/>
      <c r="J60" s="608"/>
      <c r="K60" s="608"/>
    </row>
    <row r="61" spans="8:11" x14ac:dyDescent="0.2">
      <c r="H61" s="217"/>
      <c r="I61" s="608"/>
      <c r="J61" s="608"/>
      <c r="K61" s="608"/>
    </row>
    <row r="62" spans="8:11" x14ac:dyDescent="0.2">
      <c r="H62" s="217"/>
      <c r="I62" s="608"/>
      <c r="J62" s="608"/>
      <c r="K62" s="608"/>
    </row>
    <row r="63" spans="8:11" x14ac:dyDescent="0.2">
      <c r="H63" s="217"/>
      <c r="I63" s="608"/>
      <c r="J63" s="608"/>
      <c r="K63" s="608"/>
    </row>
    <row r="64" spans="8:11" x14ac:dyDescent="0.2">
      <c r="H64" s="217"/>
      <c r="I64" s="608"/>
      <c r="J64" s="608"/>
      <c r="K64" s="608"/>
    </row>
    <row r="65" spans="8:11" x14ac:dyDescent="0.2">
      <c r="H65" s="217"/>
      <c r="I65" s="608"/>
      <c r="J65" s="608"/>
      <c r="K65" s="608"/>
    </row>
    <row r="66" spans="8:11" x14ac:dyDescent="0.2">
      <c r="H66" s="217"/>
      <c r="I66" s="608"/>
      <c r="J66" s="608"/>
      <c r="K66" s="608"/>
    </row>
    <row r="67" spans="8:11" x14ac:dyDescent="0.2">
      <c r="H67" s="217"/>
      <c r="I67" s="608"/>
      <c r="J67" s="608"/>
      <c r="K67" s="608"/>
    </row>
    <row r="68" spans="8:11" x14ac:dyDescent="0.2">
      <c r="H68" s="217"/>
      <c r="I68" s="608"/>
      <c r="J68" s="608"/>
      <c r="K68" s="608"/>
    </row>
    <row r="69" spans="8:11" x14ac:dyDescent="0.2">
      <c r="H69" s="217"/>
      <c r="I69" s="608"/>
      <c r="J69" s="608"/>
      <c r="K69" s="608"/>
    </row>
    <row r="70" spans="8:11" x14ac:dyDescent="0.2">
      <c r="H70" s="217"/>
      <c r="I70" s="608"/>
      <c r="J70" s="608"/>
      <c r="K70" s="608"/>
    </row>
    <row r="71" spans="8:11" x14ac:dyDescent="0.2">
      <c r="H71" s="217"/>
      <c r="I71" s="608"/>
      <c r="J71" s="608"/>
      <c r="K71" s="608"/>
    </row>
    <row r="72" spans="8:11" x14ac:dyDescent="0.2">
      <c r="H72" s="217"/>
      <c r="I72" s="608"/>
      <c r="J72" s="608"/>
      <c r="K72" s="608"/>
    </row>
    <row r="73" spans="8:11" x14ac:dyDescent="0.2">
      <c r="H73" s="217"/>
      <c r="I73" s="608"/>
      <c r="J73" s="608"/>
      <c r="K73" s="608"/>
    </row>
    <row r="74" spans="8:11" x14ac:dyDescent="0.2">
      <c r="H74" s="217"/>
      <c r="I74" s="608"/>
      <c r="J74" s="608"/>
      <c r="K74" s="608"/>
    </row>
    <row r="75" spans="8:11" x14ac:dyDescent="0.2">
      <c r="H75" s="217"/>
      <c r="I75" s="608"/>
      <c r="J75" s="608"/>
      <c r="K75" s="608"/>
    </row>
    <row r="76" spans="8:11" x14ac:dyDescent="0.2">
      <c r="H76" s="217"/>
      <c r="I76" s="608"/>
      <c r="J76" s="608"/>
      <c r="K76" s="608"/>
    </row>
    <row r="77" spans="8:11" x14ac:dyDescent="0.2">
      <c r="H77" s="217"/>
      <c r="I77" s="608"/>
      <c r="J77" s="608"/>
      <c r="K77" s="608"/>
    </row>
    <row r="78" spans="8:11" x14ac:dyDescent="0.2">
      <c r="H78" s="217"/>
      <c r="I78" s="608"/>
      <c r="J78" s="608"/>
      <c r="K78" s="608"/>
    </row>
    <row r="79" spans="8:11" x14ac:dyDescent="0.2">
      <c r="H79" s="217"/>
      <c r="I79" s="608"/>
      <c r="J79" s="608"/>
      <c r="K79" s="608"/>
    </row>
    <row r="80" spans="8:11" x14ac:dyDescent="0.2">
      <c r="H80" s="217"/>
      <c r="I80" s="608"/>
      <c r="J80" s="608"/>
      <c r="K80" s="608"/>
    </row>
    <row r="81" spans="8:11" x14ac:dyDescent="0.2">
      <c r="H81" s="217"/>
      <c r="I81" s="608"/>
      <c r="J81" s="608"/>
      <c r="K81" s="608"/>
    </row>
    <row r="82" spans="8:11" x14ac:dyDescent="0.2">
      <c r="H82" s="217"/>
      <c r="I82" s="608"/>
      <c r="J82" s="608"/>
      <c r="K82" s="608"/>
    </row>
    <row r="83" spans="8:11" x14ac:dyDescent="0.2">
      <c r="H83" s="217"/>
      <c r="I83" s="608"/>
      <c r="J83" s="608"/>
      <c r="K83" s="608"/>
    </row>
    <row r="84" spans="8:11" x14ac:dyDescent="0.2">
      <c r="H84" s="217"/>
      <c r="I84" s="608"/>
      <c r="J84" s="608"/>
      <c r="K84" s="608"/>
    </row>
    <row r="85" spans="8:11" x14ac:dyDescent="0.2">
      <c r="H85" s="217"/>
      <c r="I85" s="608"/>
      <c r="J85" s="608"/>
      <c r="K85" s="608"/>
    </row>
    <row r="86" spans="8:11" x14ac:dyDescent="0.2">
      <c r="H86" s="217"/>
      <c r="I86" s="608"/>
      <c r="J86" s="608"/>
      <c r="K86" s="608"/>
    </row>
    <row r="87" spans="8:11" x14ac:dyDescent="0.2">
      <c r="H87" s="217"/>
      <c r="I87" s="608"/>
      <c r="J87" s="608"/>
      <c r="K87" s="608"/>
    </row>
    <row r="88" spans="8:11" x14ac:dyDescent="0.2">
      <c r="H88" s="217"/>
      <c r="I88" s="608"/>
      <c r="J88" s="608"/>
      <c r="K88" s="608"/>
    </row>
    <row r="89" spans="8:11" x14ac:dyDescent="0.2">
      <c r="H89" s="217"/>
      <c r="I89" s="608"/>
      <c r="J89" s="608"/>
      <c r="K89" s="608"/>
    </row>
    <row r="90" spans="8:11" x14ac:dyDescent="0.2">
      <c r="H90" s="217"/>
      <c r="I90" s="608"/>
      <c r="J90" s="608"/>
      <c r="K90" s="608"/>
    </row>
    <row r="91" spans="8:11" x14ac:dyDescent="0.2">
      <c r="H91" s="217"/>
      <c r="I91" s="608"/>
      <c r="J91" s="608"/>
      <c r="K91" s="608"/>
    </row>
    <row r="92" spans="8:11" x14ac:dyDescent="0.2">
      <c r="H92" s="217"/>
      <c r="I92" s="608"/>
      <c r="J92" s="608"/>
      <c r="K92" s="608"/>
    </row>
    <row r="93" spans="8:11" x14ac:dyDescent="0.2">
      <c r="H93" s="217"/>
      <c r="I93" s="608"/>
      <c r="J93" s="608"/>
      <c r="K93" s="608"/>
    </row>
    <row r="94" spans="8:11" x14ac:dyDescent="0.2">
      <c r="H94" s="217"/>
      <c r="I94" s="608"/>
      <c r="J94" s="608"/>
      <c r="K94" s="608"/>
    </row>
    <row r="95" spans="8:11" x14ac:dyDescent="0.2">
      <c r="H95" s="217"/>
      <c r="I95" s="608"/>
      <c r="J95" s="608"/>
      <c r="K95" s="608"/>
    </row>
    <row r="96" spans="8:11" x14ac:dyDescent="0.2">
      <c r="H96" s="217"/>
      <c r="I96" s="608"/>
      <c r="J96" s="608"/>
      <c r="K96" s="608"/>
    </row>
    <row r="97" spans="8:11" x14ac:dyDescent="0.2">
      <c r="H97" s="217"/>
      <c r="I97" s="608"/>
      <c r="J97" s="608"/>
      <c r="K97" s="608"/>
    </row>
    <row r="98" spans="8:11" x14ac:dyDescent="0.2">
      <c r="H98" s="217"/>
      <c r="I98" s="608"/>
      <c r="J98" s="608"/>
      <c r="K98" s="608"/>
    </row>
    <row r="99" spans="8:11" x14ac:dyDescent="0.2">
      <c r="H99" s="217"/>
      <c r="I99" s="608"/>
      <c r="J99" s="608"/>
      <c r="K99" s="608"/>
    </row>
    <row r="100" spans="8:11" x14ac:dyDescent="0.2">
      <c r="H100" s="217"/>
      <c r="I100" s="608"/>
      <c r="J100" s="608"/>
      <c r="K100" s="608"/>
    </row>
  </sheetData>
  <mergeCells count="11">
    <mergeCell ref="A7:G7"/>
    <mergeCell ref="I9:K9"/>
    <mergeCell ref="A12:G12"/>
    <mergeCell ref="G9:G10"/>
    <mergeCell ref="H9:H10"/>
    <mergeCell ref="A9:A10"/>
    <mergeCell ref="B9:B10"/>
    <mergeCell ref="C9:C10"/>
    <mergeCell ref="D9:D10"/>
    <mergeCell ref="E9:E10"/>
    <mergeCell ref="F9:F10"/>
  </mergeCells>
  <pageMargins left="0.70866141732283472" right="0.70866141732283472" top="0.78740157480314965" bottom="0.78740157480314965" header="0.31496062992125984" footer="0.31496062992125984"/>
  <pageSetup paperSize="9" scale="57" firstPageNumber="23" orientation="landscape" r:id="rId1"/>
  <headerFooter>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pageSetUpPr fitToPage="1"/>
  </sheetPr>
  <dimension ref="A1:W10"/>
  <sheetViews>
    <sheetView zoomScale="75" zoomScaleNormal="75" zoomScaleSheetLayoutView="75" workbookViewId="0">
      <selection activeCell="R8" sqref="R8"/>
    </sheetView>
  </sheetViews>
  <sheetFormatPr defaultColWidth="9.140625" defaultRowHeight="12.75" outlineLevelCol="1" x14ac:dyDescent="0.2"/>
  <cols>
    <col min="1" max="1" width="6.5703125" style="49" customWidth="1"/>
    <col min="2" max="2" width="6" style="49" bestFit="1" customWidth="1"/>
    <col min="3" max="3" width="15.28515625" style="49" hidden="1" customWidth="1" outlineLevel="1"/>
    <col min="4" max="5" width="7.7109375" style="49" hidden="1" customWidth="1" outlineLevel="1"/>
    <col min="6" max="6" width="31.140625" style="49" customWidth="1" collapsed="1"/>
    <col min="7" max="7" width="61.28515625" style="49" customWidth="1"/>
    <col min="8" max="8" width="5" style="49" customWidth="1"/>
    <col min="9" max="9" width="10" style="49" customWidth="1"/>
    <col min="10" max="10" width="13.85546875" style="49" customWidth="1"/>
    <col min="11" max="11" width="11.7109375" style="49" customWidth="1"/>
    <col min="12" max="12" width="11.85546875" style="49" customWidth="1"/>
    <col min="13" max="13" width="13.85546875" style="49" customWidth="1"/>
    <col min="14" max="14" width="12" style="49" hidden="1" customWidth="1"/>
    <col min="15" max="16" width="12" style="367" hidden="1" customWidth="1"/>
    <col min="17" max="17" width="13.7109375" style="49" customWidth="1"/>
    <col min="18" max="18" width="13.140625" style="49" customWidth="1"/>
    <col min="19" max="16384" width="9.140625" style="49"/>
  </cols>
  <sheetData>
    <row r="1" spans="1:23" s="152" customFormat="1" ht="19.5" customHeight="1" x14ac:dyDescent="0.25">
      <c r="A1" s="151" t="s">
        <v>90</v>
      </c>
    </row>
    <row r="2" spans="1:23" s="152" customFormat="1" ht="19.5" customHeight="1" x14ac:dyDescent="0.25">
      <c r="A2" s="152" t="s">
        <v>93</v>
      </c>
      <c r="F2" s="152" t="s">
        <v>94</v>
      </c>
      <c r="G2" s="153" t="s">
        <v>91</v>
      </c>
    </row>
    <row r="3" spans="1:23" s="152" customFormat="1" ht="19.5" customHeight="1" x14ac:dyDescent="0.2">
      <c r="F3" s="242" t="s">
        <v>59</v>
      </c>
    </row>
    <row r="4" spans="1:23" s="152" customFormat="1" ht="15" thickBot="1" x14ac:dyDescent="0.25">
      <c r="R4" s="154" t="s">
        <v>10</v>
      </c>
    </row>
    <row r="5" spans="1:23" s="155" customFormat="1" ht="27" customHeight="1" thickBot="1" x14ac:dyDescent="0.25">
      <c r="A5" s="1541" t="s">
        <v>135</v>
      </c>
      <c r="B5" s="1542"/>
      <c r="C5" s="1542"/>
      <c r="D5" s="1542"/>
      <c r="E5" s="1542"/>
      <c r="F5" s="1543"/>
      <c r="G5" s="1544"/>
      <c r="H5" s="1545"/>
      <c r="I5" s="1545"/>
      <c r="J5" s="13"/>
      <c r="K5" s="14"/>
      <c r="L5" s="15"/>
      <c r="M5" s="15"/>
      <c r="N5" s="15"/>
      <c r="O5" s="15"/>
      <c r="P5" s="15"/>
      <c r="Q5" s="16"/>
      <c r="R5" s="172"/>
    </row>
    <row r="6" spans="1:23" s="158" customFormat="1" ht="33" customHeight="1" thickBot="1" x14ac:dyDescent="0.25">
      <c r="A6" s="1520" t="s">
        <v>34</v>
      </c>
      <c r="B6" s="1520" t="s">
        <v>67</v>
      </c>
      <c r="C6" s="1517" t="s">
        <v>4</v>
      </c>
      <c r="D6" s="1517" t="s">
        <v>3</v>
      </c>
      <c r="E6" s="1517" t="s">
        <v>5</v>
      </c>
      <c r="F6" s="1360" t="s">
        <v>70</v>
      </c>
      <c r="G6" s="1360" t="s">
        <v>69</v>
      </c>
      <c r="H6" s="1519" t="s">
        <v>15</v>
      </c>
      <c r="I6" s="1359" t="s">
        <v>16</v>
      </c>
      <c r="J6" s="1373" t="s">
        <v>17</v>
      </c>
      <c r="K6" s="1375" t="s">
        <v>18</v>
      </c>
      <c r="L6" s="1372" t="s">
        <v>146</v>
      </c>
      <c r="M6" s="1374" t="s">
        <v>144</v>
      </c>
      <c r="N6" s="1374"/>
      <c r="O6" s="1374"/>
      <c r="P6" s="1374"/>
      <c r="Q6" s="1374"/>
      <c r="R6" s="1371" t="s">
        <v>145</v>
      </c>
      <c r="S6" s="156"/>
      <c r="T6" s="157"/>
      <c r="U6" s="156"/>
      <c r="V6" s="156"/>
      <c r="W6" s="156"/>
    </row>
    <row r="7" spans="1:23" s="158" customFormat="1" ht="54.75" customHeight="1" thickBot="1" x14ac:dyDescent="0.25">
      <c r="A7" s="1520"/>
      <c r="B7" s="1520"/>
      <c r="C7" s="1518"/>
      <c r="D7" s="1518"/>
      <c r="E7" s="1518"/>
      <c r="F7" s="1360"/>
      <c r="G7" s="1360"/>
      <c r="H7" s="1519"/>
      <c r="I7" s="1483"/>
      <c r="J7" s="1478"/>
      <c r="K7" s="1375"/>
      <c r="L7" s="1375"/>
      <c r="M7" s="123" t="s">
        <v>29</v>
      </c>
      <c r="N7" s="123" t="s">
        <v>65</v>
      </c>
      <c r="O7" s="401" t="s">
        <v>99</v>
      </c>
      <c r="P7" s="401" t="s">
        <v>100</v>
      </c>
      <c r="Q7" s="123" t="s">
        <v>66</v>
      </c>
      <c r="R7" s="1360"/>
      <c r="S7" s="156"/>
      <c r="T7" s="157"/>
      <c r="U7" s="156"/>
      <c r="V7" s="156"/>
      <c r="W7" s="156"/>
    </row>
    <row r="8" spans="1:23" s="1" customFormat="1" ht="155.25" customHeight="1" thickBot="1" x14ac:dyDescent="0.25">
      <c r="A8" s="140">
        <v>1</v>
      </c>
      <c r="B8" s="494"/>
      <c r="C8" s="238"/>
      <c r="D8" s="238">
        <v>2143</v>
      </c>
      <c r="E8" s="238">
        <v>5169</v>
      </c>
      <c r="F8" s="547"/>
      <c r="G8" s="548"/>
      <c r="H8" s="549"/>
      <c r="I8" s="549"/>
      <c r="J8" s="550"/>
      <c r="K8" s="551"/>
      <c r="L8" s="552">
        <v>0</v>
      </c>
      <c r="M8" s="553">
        <f>N8+O8+Q8+P8</f>
        <v>0</v>
      </c>
      <c r="N8" s="554"/>
      <c r="O8" s="550"/>
      <c r="P8" s="550"/>
      <c r="Q8" s="555"/>
      <c r="R8" s="556">
        <f>J8-L8-M8</f>
        <v>0</v>
      </c>
    </row>
    <row r="9" spans="1:23" ht="30" customHeight="1" thickBot="1" x14ac:dyDescent="0.25">
      <c r="A9" s="1368" t="s">
        <v>87</v>
      </c>
      <c r="B9" s="1369"/>
      <c r="C9" s="1369"/>
      <c r="D9" s="1369"/>
      <c r="E9" s="1369"/>
      <c r="F9" s="1369"/>
      <c r="G9" s="1511"/>
      <c r="H9" s="127"/>
      <c r="I9" s="127"/>
      <c r="J9" s="96">
        <f>SUM(J8:J8)</f>
        <v>0</v>
      </c>
      <c r="K9" s="128"/>
      <c r="L9" s="236">
        <f t="shared" ref="L9:R9" si="0">SUM(L8:L8)</f>
        <v>0</v>
      </c>
      <c r="M9" s="150">
        <f t="shared" si="0"/>
        <v>0</v>
      </c>
      <c r="N9" s="150">
        <f t="shared" si="0"/>
        <v>0</v>
      </c>
      <c r="O9" s="150">
        <f t="shared" si="0"/>
        <v>0</v>
      </c>
      <c r="P9" s="150">
        <f t="shared" si="0"/>
        <v>0</v>
      </c>
      <c r="Q9" s="150">
        <f t="shared" si="0"/>
        <v>0</v>
      </c>
      <c r="R9" s="150">
        <f t="shared" si="0"/>
        <v>0</v>
      </c>
    </row>
    <row r="10" spans="1:23" ht="14.25" x14ac:dyDescent="0.2">
      <c r="A10" s="159"/>
    </row>
  </sheetData>
  <mergeCells count="16">
    <mergeCell ref="A5:I5"/>
    <mergeCell ref="K6:K7"/>
    <mergeCell ref="L6:L7"/>
    <mergeCell ref="J6:J7"/>
    <mergeCell ref="D6:D7"/>
    <mergeCell ref="E6:E7"/>
    <mergeCell ref="C6:C7"/>
    <mergeCell ref="A9:G9"/>
    <mergeCell ref="M6:Q6"/>
    <mergeCell ref="R6:R7"/>
    <mergeCell ref="A6:A7"/>
    <mergeCell ref="B6:B7"/>
    <mergeCell ref="F6:F7"/>
    <mergeCell ref="G6:G7"/>
    <mergeCell ref="H6:H7"/>
    <mergeCell ref="I6:I7"/>
  </mergeCells>
  <phoneticPr fontId="3" type="noConversion"/>
  <pageMargins left="0.78740157480314965" right="0.78740157480314965" top="0.6692913385826772" bottom="0.86614173228346458" header="0.27559055118110237" footer="0.39370078740157483"/>
  <pageSetup paperSize="9" scale="66" firstPageNumber="112" orientation="landscape" useFirstPageNumber="1" r:id="rId1"/>
  <headerFooter alignWithMargins="0">
    <oddFooter>&amp;LPříloha č. 4d): Investiční akce - nové investice 2014&amp;RStrana &amp;P (celkem 115)</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pageSetUpPr fitToPage="1"/>
  </sheetPr>
  <dimension ref="A1:P13"/>
  <sheetViews>
    <sheetView zoomScale="75" zoomScaleNormal="75" zoomScaleSheetLayoutView="75" workbookViewId="0">
      <selection activeCell="P10" sqref="P10"/>
    </sheetView>
  </sheetViews>
  <sheetFormatPr defaultColWidth="9.140625" defaultRowHeight="15" outlineLevelCol="1" x14ac:dyDescent="0.25"/>
  <cols>
    <col min="1" max="1" width="5.5703125" style="122" customWidth="1"/>
    <col min="2" max="2" width="7.42578125" style="122" hidden="1" customWidth="1" outlineLevel="1"/>
    <col min="3" max="3" width="5.5703125" style="122" hidden="1" customWidth="1" outlineLevel="1"/>
    <col min="4" max="4" width="51" style="122" customWidth="1" collapsed="1"/>
    <col min="5" max="5" width="55.85546875" style="122" customWidth="1"/>
    <col min="6" max="7" width="10.5703125" style="122" customWidth="1"/>
    <col min="8" max="8" width="13.7109375" style="122" customWidth="1"/>
    <col min="9" max="9" width="10" style="122" customWidth="1"/>
    <col min="10" max="10" width="11.5703125" style="122" customWidth="1"/>
    <col min="11" max="11" width="15.42578125" style="122" customWidth="1"/>
    <col min="12" max="14" width="9.7109375" style="122" hidden="1" customWidth="1"/>
    <col min="15" max="15" width="15.42578125" style="122" customWidth="1"/>
    <col min="16" max="16" width="14.140625" style="122" customWidth="1"/>
    <col min="17" max="16384" width="9.140625" style="122"/>
  </cols>
  <sheetData>
    <row r="1" spans="1:16" ht="18" x14ac:dyDescent="0.25">
      <c r="A1" s="130" t="s">
        <v>57</v>
      </c>
      <c r="B1" s="130"/>
      <c r="E1" s="131" t="s">
        <v>58</v>
      </c>
    </row>
    <row r="2" spans="1:16" x14ac:dyDescent="0.25">
      <c r="E2" s="132"/>
    </row>
    <row r="3" spans="1:16" x14ac:dyDescent="0.25">
      <c r="A3" s="133" t="s">
        <v>6</v>
      </c>
      <c r="B3" s="133"/>
      <c r="C3" s="133"/>
      <c r="D3" s="133" t="s">
        <v>59</v>
      </c>
      <c r="E3" s="134"/>
    </row>
    <row r="4" spans="1:16" x14ac:dyDescent="0.25">
      <c r="A4" s="133"/>
      <c r="B4" s="133"/>
      <c r="C4" s="133"/>
      <c r="D4" s="133" t="s">
        <v>60</v>
      </c>
      <c r="E4" s="134"/>
    </row>
    <row r="5" spans="1:16" x14ac:dyDescent="0.25">
      <c r="D5" s="135"/>
      <c r="E5" s="136"/>
    </row>
    <row r="6" spans="1:16" ht="15.75" thickBot="1" x14ac:dyDescent="0.3">
      <c r="D6" s="135"/>
      <c r="E6" s="136"/>
      <c r="P6" s="49" t="s">
        <v>10</v>
      </c>
    </row>
    <row r="7" spans="1:16" ht="27" thickBot="1" x14ac:dyDescent="0.3">
      <c r="A7" s="1541" t="s">
        <v>136</v>
      </c>
      <c r="B7" s="1542"/>
      <c r="C7" s="1542"/>
      <c r="D7" s="1543"/>
      <c r="E7" s="1544"/>
      <c r="F7" s="1545"/>
      <c r="G7" s="1545"/>
      <c r="H7" s="13"/>
      <c r="I7" s="14"/>
      <c r="J7" s="15"/>
      <c r="K7" s="15"/>
      <c r="L7" s="15"/>
      <c r="M7" s="15"/>
      <c r="N7" s="15"/>
      <c r="O7" s="16"/>
      <c r="P7" s="172"/>
    </row>
    <row r="8" spans="1:16" ht="25.15" customHeight="1" thickBot="1" x14ac:dyDescent="0.3">
      <c r="A8" s="1520" t="s">
        <v>34</v>
      </c>
      <c r="B8" s="1520" t="s">
        <v>3</v>
      </c>
      <c r="C8" s="1520" t="s">
        <v>75</v>
      </c>
      <c r="D8" s="1360" t="s">
        <v>70</v>
      </c>
      <c r="E8" s="1360" t="s">
        <v>69</v>
      </c>
      <c r="F8" s="1519" t="s">
        <v>15</v>
      </c>
      <c r="G8" s="1359" t="s">
        <v>16</v>
      </c>
      <c r="H8" s="1373" t="s">
        <v>17</v>
      </c>
      <c r="I8" s="1375" t="s">
        <v>18</v>
      </c>
      <c r="J8" s="1372" t="s">
        <v>146</v>
      </c>
      <c r="K8" s="1374" t="s">
        <v>144</v>
      </c>
      <c r="L8" s="1374"/>
      <c r="M8" s="1374"/>
      <c r="N8" s="1374"/>
      <c r="O8" s="1374"/>
      <c r="P8" s="1371" t="s">
        <v>145</v>
      </c>
    </row>
    <row r="9" spans="1:16" ht="51.75" thickBot="1" x14ac:dyDescent="0.3">
      <c r="A9" s="1520"/>
      <c r="B9" s="1520"/>
      <c r="C9" s="1520"/>
      <c r="D9" s="1360"/>
      <c r="E9" s="1360"/>
      <c r="F9" s="1519"/>
      <c r="G9" s="1483"/>
      <c r="H9" s="1478"/>
      <c r="I9" s="1375"/>
      <c r="J9" s="1375"/>
      <c r="K9" s="123" t="s">
        <v>29</v>
      </c>
      <c r="L9" s="123" t="s">
        <v>65</v>
      </c>
      <c r="M9" s="535" t="s">
        <v>99</v>
      </c>
      <c r="N9" s="535" t="s">
        <v>100</v>
      </c>
      <c r="O9" s="123" t="s">
        <v>66</v>
      </c>
      <c r="P9" s="1361"/>
    </row>
    <row r="10" spans="1:16" ht="44.25" customHeight="1" x14ac:dyDescent="0.25">
      <c r="A10" s="138">
        <v>1</v>
      </c>
      <c r="B10" s="272">
        <v>6172</v>
      </c>
      <c r="C10" s="107">
        <v>6111</v>
      </c>
      <c r="D10" s="432"/>
      <c r="E10" s="444"/>
      <c r="F10" s="97"/>
      <c r="G10" s="97"/>
      <c r="H10" s="74"/>
      <c r="I10" s="139"/>
      <c r="J10" s="229"/>
      <c r="K10" s="258">
        <f>L10+O10+M10+N10</f>
        <v>0</v>
      </c>
      <c r="L10" s="537"/>
      <c r="M10" s="74"/>
      <c r="N10" s="74"/>
      <c r="O10" s="305"/>
      <c r="P10" s="541">
        <f>H10-J10-K10</f>
        <v>0</v>
      </c>
    </row>
    <row r="11" spans="1:16" ht="44.25" customHeight="1" thickBot="1" x14ac:dyDescent="0.3">
      <c r="A11" s="140">
        <v>2</v>
      </c>
      <c r="B11" s="271">
        <v>6172</v>
      </c>
      <c r="C11" s="141">
        <v>6125</v>
      </c>
      <c r="D11" s="142"/>
      <c r="E11" s="445"/>
      <c r="F11" s="143"/>
      <c r="G11" s="144"/>
      <c r="H11" s="145"/>
      <c r="I11" s="146"/>
      <c r="J11" s="147"/>
      <c r="K11" s="416">
        <f>L11+O11+M11+N11</f>
        <v>0</v>
      </c>
      <c r="L11" s="538"/>
      <c r="M11" s="539"/>
      <c r="N11" s="539"/>
      <c r="O11" s="415"/>
      <c r="P11" s="243">
        <f>H11-J11-K11</f>
        <v>0</v>
      </c>
    </row>
    <row r="12" spans="1:16" ht="30" customHeight="1" thickBot="1" x14ac:dyDescent="0.3">
      <c r="A12" s="1368" t="s">
        <v>88</v>
      </c>
      <c r="B12" s="1369"/>
      <c r="C12" s="1369"/>
      <c r="D12" s="1369"/>
      <c r="E12" s="149"/>
      <c r="F12" s="127"/>
      <c r="G12" s="127"/>
      <c r="H12" s="96">
        <f>SUM(H10:H11)</f>
        <v>0</v>
      </c>
      <c r="I12" s="128"/>
      <c r="J12" s="236">
        <f>SUM(J10:J11)</f>
        <v>0</v>
      </c>
      <c r="K12" s="150">
        <f>SUM(K10:K11)</f>
        <v>0</v>
      </c>
      <c r="L12" s="105">
        <f t="shared" ref="L12:O12" si="0">SUM(L10:L11)</f>
        <v>0</v>
      </c>
      <c r="M12" s="105">
        <f t="shared" si="0"/>
        <v>0</v>
      </c>
      <c r="N12" s="105">
        <f t="shared" si="0"/>
        <v>0</v>
      </c>
      <c r="O12" s="105">
        <f t="shared" si="0"/>
        <v>0</v>
      </c>
      <c r="P12" s="150">
        <f>SUM(P10:P11)</f>
        <v>0</v>
      </c>
    </row>
    <row r="13" spans="1:16" ht="18" customHeight="1" x14ac:dyDescent="0.25">
      <c r="D13" s="135"/>
      <c r="E13" s="136"/>
    </row>
  </sheetData>
  <mergeCells count="14">
    <mergeCell ref="A7:G7"/>
    <mergeCell ref="A8:A9"/>
    <mergeCell ref="C8:C9"/>
    <mergeCell ref="D8:D9"/>
    <mergeCell ref="E8:E9"/>
    <mergeCell ref="F8:F9"/>
    <mergeCell ref="G8:G9"/>
    <mergeCell ref="A12:D12"/>
    <mergeCell ref="H8:H9"/>
    <mergeCell ref="I8:I9"/>
    <mergeCell ref="P8:P9"/>
    <mergeCell ref="K8:O8"/>
    <mergeCell ref="J8:J9"/>
    <mergeCell ref="B8:B9"/>
  </mergeCells>
  <phoneticPr fontId="9" type="noConversion"/>
  <pageMargins left="0.78740157480314965" right="0.78740157480314965" top="0.6692913385826772" bottom="0.86614173228346458" header="0.27559055118110237" footer="0.39370078740157483"/>
  <pageSetup paperSize="9" scale="61" firstPageNumber="113" orientation="landscape" useFirstPageNumber="1" r:id="rId1"/>
  <headerFooter alignWithMargins="0">
    <oddFooter>&amp;LPříloha č. 4d): Investiční akce - nové investice 2014&amp;RStrana &amp;P (celkem 115)</oddFooter>
  </headerFooter>
  <colBreaks count="1" manualBreakCount="1">
    <brk id="16" max="2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P14"/>
  <sheetViews>
    <sheetView zoomScale="75" zoomScaleNormal="75" zoomScaleSheetLayoutView="75" workbookViewId="0">
      <selection activeCell="I32" sqref="I32"/>
    </sheetView>
  </sheetViews>
  <sheetFormatPr defaultColWidth="9.140625" defaultRowHeight="12.75" outlineLevelCol="1" x14ac:dyDescent="0.2"/>
  <cols>
    <col min="1" max="1" width="5.7109375" style="120" customWidth="1"/>
    <col min="2" max="2" width="6.85546875" style="120" hidden="1" customWidth="1" outlineLevel="1"/>
    <col min="3" max="3" width="7.140625" style="120" hidden="1" customWidth="1" outlineLevel="1"/>
    <col min="4" max="4" width="41.28515625" style="129" customWidth="1" collapsed="1"/>
    <col min="5" max="5" width="46.42578125" style="49" customWidth="1"/>
    <col min="6" max="6" width="6" style="116" customWidth="1"/>
    <col min="7" max="7" width="10" style="116" customWidth="1"/>
    <col min="8" max="9" width="12.7109375" style="116" customWidth="1"/>
    <col min="10" max="10" width="12.140625" style="118" customWidth="1"/>
    <col min="11" max="11" width="12.85546875" style="49" customWidth="1"/>
    <col min="12" max="12" width="11.85546875" style="49" customWidth="1"/>
    <col min="13" max="14" width="11.85546875" style="367" customWidth="1"/>
    <col min="15" max="15" width="12.7109375" style="49" customWidth="1"/>
    <col min="16" max="16" width="13.28515625" style="49" customWidth="1"/>
    <col min="17" max="16384" width="9.140625" style="49"/>
  </cols>
  <sheetData>
    <row r="1" spans="1:16" ht="23.25" x14ac:dyDescent="0.35">
      <c r="A1" s="1547" t="s">
        <v>92</v>
      </c>
      <c r="B1" s="1547"/>
      <c r="C1" s="1547"/>
      <c r="D1" s="1547"/>
      <c r="E1" s="1547"/>
      <c r="H1" s="117" t="s">
        <v>54</v>
      </c>
    </row>
    <row r="3" spans="1:16" ht="15" x14ac:dyDescent="0.2">
      <c r="A3" s="119" t="s">
        <v>55</v>
      </c>
      <c r="B3" s="119"/>
      <c r="D3" s="121" t="s">
        <v>56</v>
      </c>
      <c r="E3" s="121"/>
      <c r="F3" s="121"/>
    </row>
    <row r="4" spans="1:16" ht="15" x14ac:dyDescent="0.2">
      <c r="D4" s="121" t="s">
        <v>9</v>
      </c>
      <c r="E4" s="121"/>
      <c r="F4" s="121"/>
    </row>
    <row r="5" spans="1:16" ht="15.75" thickBot="1" x14ac:dyDescent="0.25">
      <c r="D5" s="121"/>
      <c r="E5" s="121"/>
      <c r="F5" s="121"/>
      <c r="P5" s="324" t="s">
        <v>10</v>
      </c>
    </row>
    <row r="6" spans="1:16" s="122" customFormat="1" ht="27" thickBot="1" x14ac:dyDescent="0.3">
      <c r="A6" s="1541" t="s">
        <v>137</v>
      </c>
      <c r="B6" s="1542"/>
      <c r="C6" s="1542"/>
      <c r="D6" s="1543"/>
      <c r="E6" s="1544"/>
      <c r="F6" s="1545"/>
      <c r="G6" s="1545"/>
      <c r="H6" s="13"/>
      <c r="I6" s="14"/>
      <c r="J6" s="15"/>
      <c r="K6" s="15"/>
      <c r="L6" s="15"/>
      <c r="M6" s="15"/>
      <c r="N6" s="15"/>
      <c r="O6" s="16"/>
      <c r="P6" s="172"/>
    </row>
    <row r="7" spans="1:16" s="122" customFormat="1" ht="27.6" customHeight="1" thickBot="1" x14ac:dyDescent="0.3">
      <c r="A7" s="1520" t="s">
        <v>34</v>
      </c>
      <c r="B7" s="1520" t="s">
        <v>3</v>
      </c>
      <c r="C7" s="1520" t="s">
        <v>74</v>
      </c>
      <c r="D7" s="1360" t="s">
        <v>70</v>
      </c>
      <c r="E7" s="1360" t="s">
        <v>69</v>
      </c>
      <c r="F7" s="1519" t="s">
        <v>15</v>
      </c>
      <c r="G7" s="1359" t="s">
        <v>16</v>
      </c>
      <c r="H7" s="1373" t="s">
        <v>17</v>
      </c>
      <c r="I7" s="1375" t="s">
        <v>18</v>
      </c>
      <c r="J7" s="1372" t="s">
        <v>110</v>
      </c>
      <c r="K7" s="1374" t="s">
        <v>111</v>
      </c>
      <c r="L7" s="1374"/>
      <c r="M7" s="1374"/>
      <c r="N7" s="1374"/>
      <c r="O7" s="1374"/>
      <c r="P7" s="1371" t="s">
        <v>112</v>
      </c>
    </row>
    <row r="8" spans="1:16" s="122" customFormat="1" ht="39" thickBot="1" x14ac:dyDescent="0.3">
      <c r="A8" s="1520"/>
      <c r="B8" s="1520"/>
      <c r="C8" s="1520"/>
      <c r="D8" s="1360"/>
      <c r="E8" s="1360"/>
      <c r="F8" s="1519"/>
      <c r="G8" s="1483"/>
      <c r="H8" s="1478"/>
      <c r="I8" s="1375"/>
      <c r="J8" s="1375"/>
      <c r="K8" s="137" t="s">
        <v>29</v>
      </c>
      <c r="L8" s="412" t="s">
        <v>65</v>
      </c>
      <c r="M8" s="368" t="s">
        <v>99</v>
      </c>
      <c r="N8" s="411" t="s">
        <v>100</v>
      </c>
      <c r="O8" s="137" t="s">
        <v>66</v>
      </c>
      <c r="P8" s="1360"/>
    </row>
    <row r="9" spans="1:16" s="122" customFormat="1" ht="26.25" customHeight="1" x14ac:dyDescent="0.25">
      <c r="A9" s="138">
        <v>1</v>
      </c>
      <c r="B9" s="417"/>
      <c r="C9" s="107"/>
      <c r="D9" s="433"/>
      <c r="E9" s="434"/>
      <c r="F9" s="125"/>
      <c r="G9" s="125"/>
      <c r="H9" s="228"/>
      <c r="I9" s="139"/>
      <c r="J9" s="229"/>
      <c r="K9" s="106">
        <f>L9+M9+N9+O9</f>
        <v>0</v>
      </c>
      <c r="L9" s="413"/>
      <c r="M9" s="299"/>
      <c r="N9" s="409"/>
      <c r="O9" s="230"/>
      <c r="P9" s="299">
        <f t="shared" ref="P9:P12" si="0">H9-J9-K9</f>
        <v>0</v>
      </c>
    </row>
    <row r="10" spans="1:16" s="122" customFormat="1" ht="26.25" customHeight="1" x14ac:dyDescent="0.25">
      <c r="A10" s="124">
        <v>2</v>
      </c>
      <c r="B10" s="418"/>
      <c r="C10" s="100"/>
      <c r="D10" s="433"/>
      <c r="E10" s="434"/>
      <c r="F10" s="125"/>
      <c r="G10" s="125"/>
      <c r="H10" s="228"/>
      <c r="I10" s="98"/>
      <c r="J10" s="229"/>
      <c r="K10" s="106">
        <f t="shared" ref="K10:K12" si="1">L10+M10+N10+O10</f>
        <v>0</v>
      </c>
      <c r="L10" s="414"/>
      <c r="M10" s="343"/>
      <c r="N10" s="410"/>
      <c r="O10" s="287"/>
      <c r="P10" s="246">
        <f t="shared" si="0"/>
        <v>0</v>
      </c>
    </row>
    <row r="11" spans="1:16" s="122" customFormat="1" ht="26.25" customHeight="1" x14ac:dyDescent="0.25">
      <c r="A11" s="124">
        <v>3</v>
      </c>
      <c r="B11" s="418"/>
      <c r="C11" s="100"/>
      <c r="D11" s="433"/>
      <c r="E11" s="434"/>
      <c r="F11" s="125"/>
      <c r="G11" s="125"/>
      <c r="H11" s="228"/>
      <c r="I11" s="98"/>
      <c r="J11" s="229"/>
      <c r="K11" s="106">
        <f t="shared" si="1"/>
        <v>0</v>
      </c>
      <c r="L11" s="414"/>
      <c r="M11" s="343"/>
      <c r="N11" s="410"/>
      <c r="O11" s="287"/>
      <c r="P11" s="246">
        <f t="shared" si="0"/>
        <v>0</v>
      </c>
    </row>
    <row r="12" spans="1:16" s="122" customFormat="1" ht="47.45" customHeight="1" thickBot="1" x14ac:dyDescent="0.3">
      <c r="A12" s="124">
        <v>4</v>
      </c>
      <c r="B12" s="418"/>
      <c r="C12" s="100"/>
      <c r="D12" s="433"/>
      <c r="E12" s="435"/>
      <c r="F12" s="99"/>
      <c r="G12" s="99"/>
      <c r="H12" s="101"/>
      <c r="I12" s="98"/>
      <c r="J12" s="232"/>
      <c r="K12" s="126">
        <f t="shared" si="1"/>
        <v>0</v>
      </c>
      <c r="L12" s="245"/>
      <c r="M12" s="245"/>
      <c r="N12" s="245"/>
      <c r="O12" s="256"/>
      <c r="P12" s="245">
        <f t="shared" si="0"/>
        <v>0</v>
      </c>
    </row>
    <row r="13" spans="1:16" s="122" customFormat="1" ht="29.25" customHeight="1" thickBot="1" x14ac:dyDescent="0.3">
      <c r="A13" s="1398" t="s">
        <v>89</v>
      </c>
      <c r="B13" s="1399"/>
      <c r="C13" s="1399"/>
      <c r="D13" s="1399"/>
      <c r="E13" s="1546"/>
      <c r="F13" s="127"/>
      <c r="G13" s="127"/>
      <c r="H13" s="96">
        <f>SUM(H9:H12)</f>
        <v>0</v>
      </c>
      <c r="I13" s="128"/>
      <c r="J13" s="236">
        <f>SUM(J9:J12)</f>
        <v>0</v>
      </c>
      <c r="K13" s="105">
        <f>SUM(K9:K12)</f>
        <v>0</v>
      </c>
      <c r="L13" s="105">
        <f t="shared" ref="L13:O13" si="2">SUM(L9:L12)</f>
        <v>0</v>
      </c>
      <c r="M13" s="105">
        <f t="shared" si="2"/>
        <v>0</v>
      </c>
      <c r="N13" s="105">
        <f t="shared" si="2"/>
        <v>0</v>
      </c>
      <c r="O13" s="105">
        <f t="shared" si="2"/>
        <v>0</v>
      </c>
      <c r="P13" s="105">
        <f>SUM(P9:P12)</f>
        <v>0</v>
      </c>
    </row>
    <row r="14" spans="1:16" ht="15" x14ac:dyDescent="0.2">
      <c r="D14" s="121"/>
      <c r="E14" s="121"/>
      <c r="F14" s="121"/>
    </row>
  </sheetData>
  <mergeCells count="15">
    <mergeCell ref="A1:E1"/>
    <mergeCell ref="A6:G6"/>
    <mergeCell ref="F7:F8"/>
    <mergeCell ref="G7:G8"/>
    <mergeCell ref="H7:H8"/>
    <mergeCell ref="A13:E13"/>
    <mergeCell ref="K7:O7"/>
    <mergeCell ref="P7:P8"/>
    <mergeCell ref="A7:A8"/>
    <mergeCell ref="C7:C8"/>
    <mergeCell ref="D7:D8"/>
    <mergeCell ref="E7:E8"/>
    <mergeCell ref="B7:B8"/>
    <mergeCell ref="I7:I8"/>
    <mergeCell ref="J7:J8"/>
  </mergeCells>
  <phoneticPr fontId="0" type="noConversion"/>
  <pageMargins left="0.78740157480314965" right="0.78740157480314965" top="0.6692913385826772" bottom="0.86614173228346458" header="0.27559055118110237" footer="0.39370078740157483"/>
  <pageSetup paperSize="9" scale="59" firstPageNumber="14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H319"/>
  <sheetViews>
    <sheetView zoomScale="80" zoomScaleNormal="80" workbookViewId="0">
      <selection activeCell="F20" sqref="F20"/>
    </sheetView>
  </sheetViews>
  <sheetFormatPr defaultColWidth="9.140625" defaultRowHeight="12.75" outlineLevelCol="1" x14ac:dyDescent="0.2"/>
  <cols>
    <col min="1" max="1" width="3.7109375" style="161" customWidth="1"/>
    <col min="2" max="2" width="14.28515625" style="161" hidden="1" customWidth="1" outlineLevel="1"/>
    <col min="3" max="3" width="8.42578125" style="161" hidden="1" customWidth="1" outlineLevel="1"/>
    <col min="4" max="4" width="7.42578125" style="161" hidden="1" customWidth="1" outlineLevel="1"/>
    <col min="5" max="5" width="45.42578125" style="161" customWidth="1" collapsed="1"/>
    <col min="6" max="6" width="60.28515625" style="161" customWidth="1"/>
    <col min="7" max="7" width="11.28515625" style="161" customWidth="1"/>
    <col min="8" max="8" width="10.7109375" style="161" customWidth="1"/>
    <col min="9" max="9" width="10.7109375" style="165" customWidth="1"/>
    <col min="10" max="10" width="11" style="164" customWidth="1"/>
    <col min="11" max="11" width="12.7109375" style="164" customWidth="1"/>
    <col min="12" max="12" width="10.7109375" style="161" customWidth="1"/>
    <col min="13" max="13" width="13.140625" style="161" customWidth="1"/>
    <col min="14" max="14" width="14" style="161" customWidth="1"/>
    <col min="15" max="16384" width="9.140625" style="161"/>
  </cols>
  <sheetData>
    <row r="1" spans="1:60" ht="18" customHeight="1" x14ac:dyDescent="0.25">
      <c r="A1" s="160" t="s">
        <v>521</v>
      </c>
      <c r="B1" s="944"/>
      <c r="C1" s="944"/>
      <c r="D1" s="944"/>
      <c r="E1" s="944"/>
      <c r="F1" s="944"/>
      <c r="G1" s="944"/>
      <c r="H1" s="944"/>
      <c r="I1" s="945"/>
      <c r="J1" s="946"/>
      <c r="K1" s="946"/>
      <c r="L1" s="944"/>
      <c r="M1" s="944"/>
      <c r="N1" s="944"/>
    </row>
    <row r="2" spans="1:60" s="163" customFormat="1" ht="15" customHeight="1" x14ac:dyDescent="0.2">
      <c r="A2" s="947" t="s">
        <v>6</v>
      </c>
      <c r="B2" s="947"/>
      <c r="C2" s="947"/>
      <c r="D2" s="947"/>
      <c r="E2" s="947"/>
      <c r="F2" s="947"/>
      <c r="G2" s="947"/>
      <c r="H2" s="947"/>
      <c r="I2" s="947"/>
      <c r="J2" s="947"/>
      <c r="K2" s="947"/>
      <c r="L2" s="947"/>
      <c r="M2" s="947"/>
      <c r="N2" s="947"/>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row>
    <row r="3" spans="1:60" s="163" customFormat="1" ht="19.5" customHeight="1" x14ac:dyDescent="0.25">
      <c r="A3" s="947"/>
      <c r="B3" s="947"/>
      <c r="C3" s="947"/>
      <c r="D3" s="947"/>
      <c r="E3" s="947" t="s">
        <v>7</v>
      </c>
      <c r="F3" s="948" t="s">
        <v>8</v>
      </c>
      <c r="G3" s="947"/>
      <c r="H3" s="947"/>
      <c r="I3" s="947"/>
      <c r="J3" s="947"/>
      <c r="K3" s="947"/>
      <c r="L3" s="947"/>
      <c r="M3" s="947"/>
      <c r="N3" s="947"/>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row>
    <row r="4" spans="1:60" s="163" customFormat="1" ht="14.25" x14ac:dyDescent="0.2">
      <c r="A4" s="947"/>
      <c r="B4" s="947"/>
      <c r="C4" s="947"/>
      <c r="D4" s="947"/>
      <c r="E4" s="947" t="s">
        <v>9</v>
      </c>
      <c r="F4" s="947"/>
      <c r="G4" s="947"/>
      <c r="H4" s="947"/>
      <c r="I4" s="947"/>
      <c r="J4" s="947"/>
      <c r="K4" s="947"/>
      <c r="L4" s="947"/>
      <c r="M4" s="947"/>
      <c r="N4" s="947"/>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row>
    <row r="5" spans="1:60" s="163" customFormat="1" ht="12.75" customHeight="1" thickBot="1" x14ac:dyDescent="0.25">
      <c r="A5" s="947"/>
      <c r="B5" s="947"/>
      <c r="C5" s="947"/>
      <c r="D5" s="947"/>
      <c r="E5" s="949"/>
      <c r="F5" s="947"/>
      <c r="G5" s="947"/>
      <c r="H5" s="947"/>
      <c r="I5" s="947"/>
      <c r="J5" s="947"/>
      <c r="K5" s="947"/>
      <c r="L5" s="947"/>
      <c r="M5" s="947"/>
      <c r="N5" s="950" t="s">
        <v>10</v>
      </c>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row>
    <row r="6" spans="1:60" s="883" customFormat="1" ht="27" customHeight="1" thickBot="1" x14ac:dyDescent="0.3">
      <c r="A6" s="1548" t="s">
        <v>337</v>
      </c>
      <c r="B6" s="1549"/>
      <c r="C6" s="1549"/>
      <c r="D6" s="1549"/>
      <c r="E6" s="1549"/>
      <c r="F6" s="1549"/>
      <c r="G6" s="1549"/>
      <c r="H6" s="1549"/>
      <c r="I6" s="951"/>
      <c r="J6" s="976"/>
      <c r="K6" s="976"/>
      <c r="L6" s="977"/>
      <c r="M6" s="977"/>
      <c r="N6" s="1021"/>
    </row>
    <row r="7" spans="1:60" s="953" customFormat="1" ht="27" customHeight="1" thickBot="1" x14ac:dyDescent="0.25">
      <c r="A7" s="1550" t="s">
        <v>34</v>
      </c>
      <c r="B7" s="1552" t="s">
        <v>4</v>
      </c>
      <c r="C7" s="1552" t="s">
        <v>3</v>
      </c>
      <c r="D7" s="1552" t="s">
        <v>5</v>
      </c>
      <c r="E7" s="1371" t="s">
        <v>13</v>
      </c>
      <c r="F7" s="1371" t="s">
        <v>14</v>
      </c>
      <c r="G7" s="1554" t="s">
        <v>15</v>
      </c>
      <c r="H7" s="1466" t="s">
        <v>16</v>
      </c>
      <c r="I7" s="1471" t="s">
        <v>335</v>
      </c>
      <c r="J7" s="1372" t="s">
        <v>18</v>
      </c>
      <c r="K7" s="1471" t="s">
        <v>329</v>
      </c>
      <c r="L7" s="1556" t="s">
        <v>144</v>
      </c>
      <c r="M7" s="1557"/>
      <c r="N7" s="1371" t="s">
        <v>145</v>
      </c>
      <c r="O7" s="952"/>
    </row>
    <row r="8" spans="1:60" s="953" customFormat="1" ht="72" customHeight="1" thickBot="1" x14ac:dyDescent="0.25">
      <c r="A8" s="1551"/>
      <c r="B8" s="1553"/>
      <c r="C8" s="1553"/>
      <c r="D8" s="1553"/>
      <c r="E8" s="1437"/>
      <c r="F8" s="1437"/>
      <c r="G8" s="1555"/>
      <c r="H8" s="1506"/>
      <c r="I8" s="1563"/>
      <c r="J8" s="1471"/>
      <c r="K8" s="1564"/>
      <c r="L8" s="943" t="s">
        <v>29</v>
      </c>
      <c r="M8" s="943" t="s">
        <v>334</v>
      </c>
      <c r="N8" s="1437"/>
      <c r="O8" s="952"/>
    </row>
    <row r="9" spans="1:60" s="955" customFormat="1" ht="26.25" customHeight="1" thickBot="1" x14ac:dyDescent="0.25">
      <c r="A9" s="1558" t="s">
        <v>330</v>
      </c>
      <c r="B9" s="1559"/>
      <c r="C9" s="1559"/>
      <c r="D9" s="1559"/>
      <c r="E9" s="1559"/>
      <c r="F9" s="985"/>
      <c r="G9" s="985"/>
      <c r="H9" s="985"/>
      <c r="I9" s="954"/>
      <c r="J9" s="985"/>
      <c r="K9" s="985"/>
      <c r="L9" s="954"/>
      <c r="M9" s="954"/>
      <c r="N9" s="1022"/>
    </row>
    <row r="10" spans="1:60" s="955" customFormat="1" ht="32.25" customHeight="1" thickBot="1" x14ac:dyDescent="0.25">
      <c r="A10" s="956">
        <v>1</v>
      </c>
      <c r="B10" s="3">
        <v>60005100305</v>
      </c>
      <c r="C10" s="957">
        <v>3522</v>
      </c>
      <c r="D10" s="957">
        <v>6121</v>
      </c>
      <c r="E10" s="960" t="s">
        <v>331</v>
      </c>
      <c r="F10" s="961" t="s">
        <v>332</v>
      </c>
      <c r="G10" s="962" t="s">
        <v>148</v>
      </c>
      <c r="H10" s="958" t="s">
        <v>333</v>
      </c>
      <c r="I10" s="963">
        <v>3000</v>
      </c>
      <c r="J10" s="959">
        <v>2015</v>
      </c>
      <c r="K10" s="964"/>
      <c r="L10" s="984">
        <f>SUM(M10:M10)</f>
        <v>3000</v>
      </c>
      <c r="M10" s="983">
        <v>3000</v>
      </c>
      <c r="N10" s="965">
        <v>0</v>
      </c>
    </row>
    <row r="11" spans="1:60" s="174" customFormat="1" ht="27" customHeight="1" thickBot="1" x14ac:dyDescent="0.3">
      <c r="A11" s="1560" t="s">
        <v>336</v>
      </c>
      <c r="B11" s="1561"/>
      <c r="C11" s="1561"/>
      <c r="D11" s="1561"/>
      <c r="E11" s="1561"/>
      <c r="F11" s="1562"/>
      <c r="G11" s="978"/>
      <c r="H11" s="979"/>
      <c r="I11" s="980">
        <f>SUM(I9:I10)</f>
        <v>3000</v>
      </c>
      <c r="J11" s="980"/>
      <c r="K11" s="981">
        <f>SUM(K10:K10)</f>
        <v>0</v>
      </c>
      <c r="L11" s="982">
        <f>SUM(L10:L10)</f>
        <v>3000</v>
      </c>
      <c r="M11" s="980">
        <f>SUM(M10:M10)</f>
        <v>3000</v>
      </c>
      <c r="N11" s="982">
        <f>SUM(N10:N10)</f>
        <v>0</v>
      </c>
    </row>
    <row r="12" spans="1:60" ht="14.25" x14ac:dyDescent="0.2">
      <c r="A12" s="966"/>
      <c r="E12" s="967"/>
      <c r="I12" s="968"/>
      <c r="L12" s="969"/>
      <c r="M12" s="970"/>
    </row>
    <row r="13" spans="1:60" ht="14.25" x14ac:dyDescent="0.2">
      <c r="A13" s="966"/>
      <c r="I13" s="968"/>
      <c r="K13" s="971"/>
      <c r="L13" s="972"/>
      <c r="M13" s="968"/>
    </row>
    <row r="14" spans="1:60" ht="20.25" x14ac:dyDescent="0.3">
      <c r="E14" s="157"/>
      <c r="F14" s="157"/>
      <c r="G14" s="157"/>
      <c r="H14" s="157"/>
      <c r="I14" s="157"/>
      <c r="J14" s="157"/>
      <c r="K14" s="157"/>
      <c r="L14" s="973"/>
      <c r="M14" s="974"/>
    </row>
    <row r="15" spans="1:60" x14ac:dyDescent="0.2">
      <c r="L15" s="165"/>
    </row>
    <row r="16" spans="1:60" x14ac:dyDescent="0.2">
      <c r="L16" s="165"/>
    </row>
    <row r="17" spans="1:12" x14ac:dyDescent="0.2">
      <c r="L17" s="165"/>
    </row>
    <row r="18" spans="1:12" x14ac:dyDescent="0.2">
      <c r="I18" s="161"/>
      <c r="L18" s="165"/>
    </row>
    <row r="19" spans="1:12" x14ac:dyDescent="0.2">
      <c r="A19" s="968"/>
      <c r="E19" s="970"/>
      <c r="F19" s="968"/>
      <c r="I19" s="161"/>
      <c r="L19" s="975"/>
    </row>
    <row r="20" spans="1:12" x14ac:dyDescent="0.2">
      <c r="I20" s="161"/>
      <c r="L20" s="975"/>
    </row>
    <row r="21" spans="1:12" x14ac:dyDescent="0.2">
      <c r="A21" s="968"/>
      <c r="E21" s="968"/>
      <c r="I21" s="161"/>
    </row>
    <row r="22" spans="1:12" x14ac:dyDescent="0.2">
      <c r="I22" s="161"/>
    </row>
    <row r="23" spans="1:12" x14ac:dyDescent="0.2">
      <c r="A23" s="968"/>
      <c r="E23" s="968"/>
      <c r="I23" s="161"/>
    </row>
    <row r="24" spans="1:12" x14ac:dyDescent="0.2">
      <c r="I24" s="161"/>
    </row>
    <row r="25" spans="1:12" x14ac:dyDescent="0.2">
      <c r="I25" s="161"/>
    </row>
    <row r="26" spans="1:12" x14ac:dyDescent="0.2">
      <c r="I26" s="161"/>
    </row>
    <row r="27" spans="1:12" x14ac:dyDescent="0.2">
      <c r="I27" s="161"/>
    </row>
    <row r="28" spans="1:12" x14ac:dyDescent="0.2">
      <c r="I28" s="161"/>
    </row>
    <row r="29" spans="1:12" x14ac:dyDescent="0.2">
      <c r="I29" s="161"/>
    </row>
    <row r="30" spans="1:12" x14ac:dyDescent="0.2">
      <c r="I30" s="161"/>
    </row>
    <row r="31" spans="1:12" x14ac:dyDescent="0.2">
      <c r="I31" s="161"/>
    </row>
    <row r="32" spans="1:12" x14ac:dyDescent="0.2">
      <c r="I32" s="161"/>
    </row>
    <row r="33" spans="9:11" x14ac:dyDescent="0.2">
      <c r="I33" s="161"/>
    </row>
    <row r="34" spans="9:11" x14ac:dyDescent="0.2">
      <c r="I34" s="161"/>
      <c r="J34" s="161"/>
      <c r="K34" s="161"/>
    </row>
    <row r="35" spans="9:11" x14ac:dyDescent="0.2">
      <c r="I35" s="161"/>
      <c r="J35" s="161"/>
      <c r="K35" s="161"/>
    </row>
    <row r="36" spans="9:11" x14ac:dyDescent="0.2">
      <c r="I36" s="161"/>
      <c r="J36" s="161"/>
      <c r="K36" s="161"/>
    </row>
    <row r="37" spans="9:11" x14ac:dyDescent="0.2">
      <c r="I37" s="161"/>
      <c r="J37" s="161"/>
      <c r="K37" s="161"/>
    </row>
    <row r="38" spans="9:11" x14ac:dyDescent="0.2">
      <c r="I38" s="161"/>
      <c r="J38" s="161"/>
      <c r="K38" s="161"/>
    </row>
    <row r="39" spans="9:11" x14ac:dyDescent="0.2">
      <c r="I39" s="161"/>
      <c r="J39" s="161"/>
      <c r="K39" s="161"/>
    </row>
    <row r="40" spans="9:11" x14ac:dyDescent="0.2">
      <c r="I40" s="161"/>
      <c r="J40" s="161"/>
      <c r="K40" s="161"/>
    </row>
    <row r="41" spans="9:11" x14ac:dyDescent="0.2">
      <c r="I41" s="161"/>
      <c r="J41" s="161"/>
      <c r="K41" s="161"/>
    </row>
    <row r="42" spans="9:11" x14ac:dyDescent="0.2">
      <c r="I42" s="161"/>
      <c r="J42" s="161"/>
      <c r="K42" s="161"/>
    </row>
    <row r="43" spans="9:11" x14ac:dyDescent="0.2">
      <c r="I43" s="161"/>
      <c r="J43" s="161"/>
      <c r="K43" s="161"/>
    </row>
    <row r="44" spans="9:11" x14ac:dyDescent="0.2">
      <c r="I44" s="161"/>
      <c r="J44" s="161"/>
      <c r="K44" s="161"/>
    </row>
    <row r="45" spans="9:11" x14ac:dyDescent="0.2">
      <c r="I45" s="161"/>
      <c r="J45" s="161"/>
      <c r="K45" s="161"/>
    </row>
    <row r="46" spans="9:11" x14ac:dyDescent="0.2">
      <c r="I46" s="161"/>
      <c r="J46" s="161"/>
      <c r="K46" s="161"/>
    </row>
    <row r="47" spans="9:11" x14ac:dyDescent="0.2">
      <c r="I47" s="161"/>
      <c r="J47" s="161"/>
      <c r="K47" s="161"/>
    </row>
    <row r="48" spans="9:11" x14ac:dyDescent="0.2">
      <c r="I48" s="161"/>
      <c r="J48" s="161"/>
      <c r="K48" s="161"/>
    </row>
    <row r="49" spans="9:11" x14ac:dyDescent="0.2">
      <c r="I49" s="161"/>
      <c r="J49" s="161"/>
      <c r="K49" s="161"/>
    </row>
    <row r="50" spans="9:11" x14ac:dyDescent="0.2">
      <c r="I50" s="161"/>
      <c r="J50" s="161"/>
      <c r="K50" s="161"/>
    </row>
    <row r="51" spans="9:11" x14ac:dyDescent="0.2">
      <c r="I51" s="161"/>
      <c r="J51" s="161"/>
      <c r="K51" s="161"/>
    </row>
    <row r="52" spans="9:11" x14ac:dyDescent="0.2">
      <c r="I52" s="161"/>
      <c r="J52" s="161"/>
      <c r="K52" s="161"/>
    </row>
    <row r="53" spans="9:11" x14ac:dyDescent="0.2">
      <c r="I53" s="161"/>
      <c r="J53" s="161"/>
      <c r="K53" s="161"/>
    </row>
    <row r="54" spans="9:11" x14ac:dyDescent="0.2">
      <c r="I54" s="161"/>
      <c r="J54" s="161"/>
      <c r="K54" s="161"/>
    </row>
    <row r="55" spans="9:11" x14ac:dyDescent="0.2">
      <c r="I55" s="161"/>
      <c r="J55" s="161"/>
      <c r="K55" s="161"/>
    </row>
    <row r="56" spans="9:11" x14ac:dyDescent="0.2">
      <c r="I56" s="161"/>
      <c r="J56" s="161"/>
      <c r="K56" s="161"/>
    </row>
    <row r="57" spans="9:11" x14ac:dyDescent="0.2">
      <c r="I57" s="161"/>
      <c r="J57" s="161"/>
      <c r="K57" s="161"/>
    </row>
    <row r="58" spans="9:11" x14ac:dyDescent="0.2">
      <c r="I58" s="161"/>
      <c r="J58" s="161"/>
      <c r="K58" s="161"/>
    </row>
    <row r="59" spans="9:11" x14ac:dyDescent="0.2">
      <c r="I59" s="161"/>
      <c r="J59" s="161"/>
      <c r="K59" s="161"/>
    </row>
    <row r="60" spans="9:11" x14ac:dyDescent="0.2">
      <c r="I60" s="161"/>
      <c r="J60" s="161"/>
      <c r="K60" s="161"/>
    </row>
    <row r="61" spans="9:11" x14ac:dyDescent="0.2">
      <c r="I61" s="161"/>
      <c r="J61" s="161"/>
      <c r="K61" s="161"/>
    </row>
    <row r="62" spans="9:11" x14ac:dyDescent="0.2">
      <c r="I62" s="161"/>
      <c r="J62" s="161"/>
      <c r="K62" s="161"/>
    </row>
    <row r="63" spans="9:11" x14ac:dyDescent="0.2">
      <c r="I63" s="161"/>
      <c r="J63" s="161"/>
      <c r="K63" s="161"/>
    </row>
    <row r="64" spans="9:11" x14ac:dyDescent="0.2">
      <c r="I64" s="161"/>
      <c r="J64" s="161"/>
      <c r="K64" s="161"/>
    </row>
    <row r="65" spans="9:11" x14ac:dyDescent="0.2">
      <c r="I65" s="161"/>
      <c r="J65" s="161"/>
      <c r="K65" s="161"/>
    </row>
    <row r="66" spans="9:11" x14ac:dyDescent="0.2">
      <c r="I66" s="161"/>
      <c r="J66" s="161"/>
      <c r="K66" s="161"/>
    </row>
    <row r="67" spans="9:11" x14ac:dyDescent="0.2">
      <c r="I67" s="161"/>
      <c r="J67" s="161"/>
      <c r="K67" s="161"/>
    </row>
    <row r="68" spans="9:11" x14ac:dyDescent="0.2">
      <c r="I68" s="161"/>
      <c r="J68" s="161"/>
      <c r="K68" s="161"/>
    </row>
    <row r="69" spans="9:11" x14ac:dyDescent="0.2">
      <c r="I69" s="161"/>
      <c r="J69" s="161"/>
      <c r="K69" s="161"/>
    </row>
    <row r="70" spans="9:11" x14ac:dyDescent="0.2">
      <c r="I70" s="161"/>
      <c r="J70" s="161"/>
      <c r="K70" s="161"/>
    </row>
    <row r="71" spans="9:11" x14ac:dyDescent="0.2">
      <c r="I71" s="161"/>
      <c r="J71" s="161"/>
      <c r="K71" s="161"/>
    </row>
    <row r="72" spans="9:11" x14ac:dyDescent="0.2">
      <c r="I72" s="161"/>
      <c r="J72" s="161"/>
      <c r="K72" s="161"/>
    </row>
    <row r="73" spans="9:11" x14ac:dyDescent="0.2">
      <c r="I73" s="161"/>
      <c r="J73" s="161"/>
      <c r="K73" s="161"/>
    </row>
    <row r="74" spans="9:11" x14ac:dyDescent="0.2">
      <c r="I74" s="161"/>
      <c r="J74" s="161"/>
      <c r="K74" s="161"/>
    </row>
    <row r="75" spans="9:11" x14ac:dyDescent="0.2">
      <c r="I75" s="161"/>
      <c r="J75" s="161"/>
      <c r="K75" s="161"/>
    </row>
    <row r="76" spans="9:11" x14ac:dyDescent="0.2">
      <c r="I76" s="161"/>
      <c r="J76" s="161"/>
      <c r="K76" s="161"/>
    </row>
    <row r="77" spans="9:11" x14ac:dyDescent="0.2">
      <c r="I77" s="161"/>
      <c r="J77" s="161"/>
      <c r="K77" s="161"/>
    </row>
    <row r="78" spans="9:11" x14ac:dyDescent="0.2">
      <c r="I78" s="161"/>
      <c r="J78" s="161"/>
      <c r="K78" s="161"/>
    </row>
    <row r="79" spans="9:11" x14ac:dyDescent="0.2">
      <c r="I79" s="161"/>
      <c r="J79" s="161"/>
      <c r="K79" s="161"/>
    </row>
    <row r="80" spans="9:11" x14ac:dyDescent="0.2">
      <c r="I80" s="161"/>
      <c r="J80" s="161"/>
      <c r="K80" s="161"/>
    </row>
    <row r="81" spans="9:11" x14ac:dyDescent="0.2">
      <c r="I81" s="161"/>
      <c r="J81" s="161"/>
      <c r="K81" s="161"/>
    </row>
    <row r="82" spans="9:11" x14ac:dyDescent="0.2">
      <c r="I82" s="161"/>
      <c r="J82" s="161"/>
      <c r="K82" s="161"/>
    </row>
    <row r="83" spans="9:11" x14ac:dyDescent="0.2">
      <c r="I83" s="161"/>
      <c r="J83" s="161"/>
      <c r="K83" s="161"/>
    </row>
    <row r="84" spans="9:11" x14ac:dyDescent="0.2">
      <c r="I84" s="161"/>
      <c r="J84" s="161"/>
      <c r="K84" s="161"/>
    </row>
    <row r="85" spans="9:11" x14ac:dyDescent="0.2">
      <c r="I85" s="161"/>
      <c r="J85" s="161"/>
      <c r="K85" s="161"/>
    </row>
    <row r="86" spans="9:11" x14ac:dyDescent="0.2">
      <c r="I86" s="161"/>
      <c r="J86" s="161"/>
      <c r="K86" s="161"/>
    </row>
    <row r="87" spans="9:11" x14ac:dyDescent="0.2">
      <c r="I87" s="161"/>
      <c r="J87" s="161"/>
      <c r="K87" s="161"/>
    </row>
    <row r="88" spans="9:11" x14ac:dyDescent="0.2">
      <c r="I88" s="161"/>
      <c r="J88" s="161"/>
      <c r="K88" s="161"/>
    </row>
    <row r="89" spans="9:11" x14ac:dyDescent="0.2">
      <c r="I89" s="161"/>
      <c r="J89" s="161"/>
      <c r="K89" s="161"/>
    </row>
    <row r="90" spans="9:11" x14ac:dyDescent="0.2">
      <c r="I90" s="161"/>
      <c r="J90" s="161"/>
      <c r="K90" s="161"/>
    </row>
    <row r="91" spans="9:11" x14ac:dyDescent="0.2">
      <c r="I91" s="161"/>
      <c r="J91" s="161"/>
      <c r="K91" s="161"/>
    </row>
    <row r="92" spans="9:11" x14ac:dyDescent="0.2">
      <c r="I92" s="161"/>
      <c r="J92" s="161"/>
      <c r="K92" s="161"/>
    </row>
    <row r="93" spans="9:11" x14ac:dyDescent="0.2">
      <c r="I93" s="161"/>
      <c r="J93" s="161"/>
      <c r="K93" s="161"/>
    </row>
    <row r="94" spans="9:11" x14ac:dyDescent="0.2">
      <c r="I94" s="161"/>
      <c r="J94" s="161"/>
      <c r="K94" s="161"/>
    </row>
    <row r="95" spans="9:11" x14ac:dyDescent="0.2">
      <c r="I95" s="161"/>
      <c r="J95" s="161"/>
      <c r="K95" s="161"/>
    </row>
    <row r="96" spans="9:11" x14ac:dyDescent="0.2">
      <c r="I96" s="161"/>
      <c r="J96" s="161"/>
      <c r="K96" s="161"/>
    </row>
    <row r="97" spans="9:11" x14ac:dyDescent="0.2">
      <c r="I97" s="161"/>
      <c r="J97" s="161"/>
      <c r="K97" s="161"/>
    </row>
    <row r="98" spans="9:11" x14ac:dyDescent="0.2">
      <c r="I98" s="161"/>
      <c r="J98" s="161"/>
      <c r="K98" s="161"/>
    </row>
    <row r="99" spans="9:11" x14ac:dyDescent="0.2">
      <c r="I99" s="161"/>
      <c r="J99" s="161"/>
      <c r="K99" s="161"/>
    </row>
    <row r="100" spans="9:11" x14ac:dyDescent="0.2">
      <c r="I100" s="161"/>
      <c r="J100" s="161"/>
      <c r="K100" s="161"/>
    </row>
    <row r="101" spans="9:11" x14ac:dyDescent="0.2">
      <c r="I101" s="161"/>
      <c r="J101" s="161"/>
      <c r="K101" s="161"/>
    </row>
    <row r="102" spans="9:11" x14ac:dyDescent="0.2">
      <c r="I102" s="161"/>
      <c r="J102" s="161"/>
      <c r="K102" s="161"/>
    </row>
    <row r="103" spans="9:11" x14ac:dyDescent="0.2">
      <c r="I103" s="161"/>
      <c r="J103" s="161"/>
      <c r="K103" s="161"/>
    </row>
    <row r="104" spans="9:11" x14ac:dyDescent="0.2">
      <c r="I104" s="161"/>
      <c r="J104" s="161"/>
      <c r="K104" s="161"/>
    </row>
    <row r="105" spans="9:11" x14ac:dyDescent="0.2">
      <c r="I105" s="161"/>
      <c r="J105" s="161"/>
      <c r="K105" s="161"/>
    </row>
    <row r="106" spans="9:11" x14ac:dyDescent="0.2">
      <c r="I106" s="161"/>
      <c r="J106" s="161"/>
      <c r="K106" s="161"/>
    </row>
    <row r="107" spans="9:11" x14ac:dyDescent="0.2">
      <c r="I107" s="161"/>
      <c r="J107" s="161"/>
      <c r="K107" s="161"/>
    </row>
    <row r="108" spans="9:11" x14ac:dyDescent="0.2">
      <c r="I108" s="161"/>
      <c r="J108" s="161"/>
      <c r="K108" s="161"/>
    </row>
    <row r="109" spans="9:11" x14ac:dyDescent="0.2">
      <c r="I109" s="161"/>
      <c r="J109" s="161"/>
      <c r="K109" s="161"/>
    </row>
    <row r="110" spans="9:11" x14ac:dyDescent="0.2">
      <c r="I110" s="161"/>
      <c r="J110" s="161"/>
      <c r="K110" s="161"/>
    </row>
    <row r="111" spans="9:11" x14ac:dyDescent="0.2">
      <c r="I111" s="161"/>
      <c r="J111" s="161"/>
      <c r="K111" s="161"/>
    </row>
    <row r="112" spans="9:11" x14ac:dyDescent="0.2">
      <c r="I112" s="161"/>
      <c r="J112" s="161"/>
      <c r="K112" s="161"/>
    </row>
    <row r="113" spans="9:11" x14ac:dyDescent="0.2">
      <c r="I113" s="161"/>
      <c r="J113" s="161"/>
      <c r="K113" s="161"/>
    </row>
    <row r="114" spans="9:11" x14ac:dyDescent="0.2">
      <c r="I114" s="161"/>
      <c r="J114" s="161"/>
      <c r="K114" s="161"/>
    </row>
    <row r="115" spans="9:11" x14ac:dyDescent="0.2">
      <c r="I115" s="161"/>
      <c r="J115" s="161"/>
      <c r="K115" s="161"/>
    </row>
    <row r="116" spans="9:11" x14ac:dyDescent="0.2">
      <c r="I116" s="161"/>
      <c r="J116" s="161"/>
      <c r="K116" s="161"/>
    </row>
    <row r="117" spans="9:11" x14ac:dyDescent="0.2">
      <c r="I117" s="161"/>
      <c r="J117" s="161"/>
      <c r="K117" s="161"/>
    </row>
    <row r="118" spans="9:11" x14ac:dyDescent="0.2">
      <c r="I118" s="161"/>
      <c r="J118" s="161"/>
      <c r="K118" s="161"/>
    </row>
    <row r="119" spans="9:11" x14ac:dyDescent="0.2">
      <c r="I119" s="161"/>
      <c r="J119" s="161"/>
      <c r="K119" s="161"/>
    </row>
    <row r="120" spans="9:11" x14ac:dyDescent="0.2">
      <c r="I120" s="161"/>
      <c r="J120" s="161"/>
      <c r="K120" s="161"/>
    </row>
    <row r="121" spans="9:11" x14ac:dyDescent="0.2">
      <c r="I121" s="161"/>
      <c r="J121" s="161"/>
      <c r="K121" s="161"/>
    </row>
    <row r="122" spans="9:11" x14ac:dyDescent="0.2">
      <c r="I122" s="161"/>
      <c r="J122" s="161"/>
      <c r="K122" s="161"/>
    </row>
    <row r="123" spans="9:11" x14ac:dyDescent="0.2">
      <c r="I123" s="161"/>
      <c r="J123" s="161"/>
      <c r="K123" s="161"/>
    </row>
    <row r="124" spans="9:11" x14ac:dyDescent="0.2">
      <c r="I124" s="161"/>
      <c r="J124" s="161"/>
      <c r="K124" s="161"/>
    </row>
    <row r="125" spans="9:11" x14ac:dyDescent="0.2">
      <c r="I125" s="161"/>
      <c r="J125" s="161"/>
      <c r="K125" s="161"/>
    </row>
    <row r="126" spans="9:11" x14ac:dyDescent="0.2">
      <c r="I126" s="161"/>
      <c r="J126" s="161"/>
      <c r="K126" s="161"/>
    </row>
    <row r="127" spans="9:11" x14ac:dyDescent="0.2">
      <c r="I127" s="161"/>
      <c r="J127" s="161"/>
      <c r="K127" s="161"/>
    </row>
    <row r="128" spans="9:11" x14ac:dyDescent="0.2">
      <c r="I128" s="161"/>
      <c r="J128" s="161"/>
      <c r="K128" s="161"/>
    </row>
    <row r="129" spans="9:11" x14ac:dyDescent="0.2">
      <c r="I129" s="161"/>
      <c r="J129" s="161"/>
      <c r="K129" s="161"/>
    </row>
    <row r="130" spans="9:11" x14ac:dyDescent="0.2">
      <c r="I130" s="161"/>
      <c r="J130" s="161"/>
      <c r="K130" s="161"/>
    </row>
    <row r="131" spans="9:11" x14ac:dyDescent="0.2">
      <c r="I131" s="161"/>
      <c r="J131" s="161"/>
      <c r="K131" s="161"/>
    </row>
    <row r="132" spans="9:11" x14ac:dyDescent="0.2">
      <c r="I132" s="161"/>
      <c r="J132" s="161"/>
      <c r="K132" s="161"/>
    </row>
    <row r="133" spans="9:11" x14ac:dyDescent="0.2">
      <c r="I133" s="161"/>
      <c r="J133" s="161"/>
      <c r="K133" s="161"/>
    </row>
    <row r="134" spans="9:11" x14ac:dyDescent="0.2">
      <c r="I134" s="161"/>
      <c r="J134" s="161"/>
      <c r="K134" s="161"/>
    </row>
    <row r="135" spans="9:11" x14ac:dyDescent="0.2">
      <c r="I135" s="161"/>
      <c r="J135" s="161"/>
      <c r="K135" s="161"/>
    </row>
    <row r="136" spans="9:11" x14ac:dyDescent="0.2">
      <c r="I136" s="161"/>
      <c r="J136" s="161"/>
      <c r="K136" s="161"/>
    </row>
    <row r="137" spans="9:11" x14ac:dyDescent="0.2">
      <c r="I137" s="161"/>
      <c r="J137" s="161"/>
      <c r="K137" s="161"/>
    </row>
    <row r="138" spans="9:11" x14ac:dyDescent="0.2">
      <c r="I138" s="161"/>
      <c r="J138" s="161"/>
      <c r="K138" s="161"/>
    </row>
    <row r="139" spans="9:11" x14ac:dyDescent="0.2">
      <c r="I139" s="161"/>
      <c r="J139" s="161"/>
      <c r="K139" s="161"/>
    </row>
    <row r="140" spans="9:11" x14ac:dyDescent="0.2">
      <c r="I140" s="161"/>
      <c r="J140" s="161"/>
      <c r="K140" s="161"/>
    </row>
    <row r="141" spans="9:11" x14ac:dyDescent="0.2">
      <c r="I141" s="161"/>
      <c r="J141" s="161"/>
      <c r="K141" s="161"/>
    </row>
    <row r="142" spans="9:11" x14ac:dyDescent="0.2">
      <c r="I142" s="161"/>
      <c r="J142" s="161"/>
      <c r="K142" s="161"/>
    </row>
    <row r="143" spans="9:11" x14ac:dyDescent="0.2">
      <c r="I143" s="161"/>
      <c r="J143" s="161"/>
      <c r="K143" s="161"/>
    </row>
    <row r="144" spans="9:11" x14ac:dyDescent="0.2">
      <c r="I144" s="161"/>
      <c r="J144" s="161"/>
      <c r="K144" s="161"/>
    </row>
    <row r="145" spans="9:11" x14ac:dyDescent="0.2">
      <c r="I145" s="161"/>
      <c r="J145" s="161"/>
      <c r="K145" s="161"/>
    </row>
    <row r="146" spans="9:11" x14ac:dyDescent="0.2">
      <c r="I146" s="161"/>
      <c r="J146" s="161"/>
      <c r="K146" s="161"/>
    </row>
    <row r="147" spans="9:11" x14ac:dyDescent="0.2">
      <c r="I147" s="161"/>
      <c r="J147" s="161"/>
      <c r="K147" s="161"/>
    </row>
    <row r="148" spans="9:11" x14ac:dyDescent="0.2">
      <c r="I148" s="161"/>
      <c r="J148" s="161"/>
      <c r="K148" s="161"/>
    </row>
    <row r="149" spans="9:11" x14ac:dyDescent="0.2">
      <c r="I149" s="161"/>
      <c r="J149" s="161"/>
      <c r="K149" s="161"/>
    </row>
    <row r="150" spans="9:11" x14ac:dyDescent="0.2">
      <c r="I150" s="161"/>
      <c r="J150" s="161"/>
      <c r="K150" s="161"/>
    </row>
    <row r="151" spans="9:11" x14ac:dyDescent="0.2">
      <c r="I151" s="161"/>
      <c r="J151" s="161"/>
      <c r="K151" s="161"/>
    </row>
    <row r="152" spans="9:11" x14ac:dyDescent="0.2">
      <c r="I152" s="161"/>
      <c r="J152" s="161"/>
      <c r="K152" s="161"/>
    </row>
    <row r="153" spans="9:11" x14ac:dyDescent="0.2">
      <c r="I153" s="161"/>
      <c r="J153" s="161"/>
      <c r="K153" s="161"/>
    </row>
    <row r="154" spans="9:11" x14ac:dyDescent="0.2">
      <c r="I154" s="161"/>
      <c r="J154" s="161"/>
      <c r="K154" s="161"/>
    </row>
    <row r="155" spans="9:11" x14ac:dyDescent="0.2">
      <c r="I155" s="161"/>
      <c r="J155" s="161"/>
      <c r="K155" s="161"/>
    </row>
    <row r="156" spans="9:11" x14ac:dyDescent="0.2">
      <c r="I156" s="161"/>
      <c r="J156" s="161"/>
      <c r="K156" s="161"/>
    </row>
    <row r="157" spans="9:11" x14ac:dyDescent="0.2">
      <c r="I157" s="161"/>
      <c r="J157" s="161"/>
      <c r="K157" s="161"/>
    </row>
    <row r="158" spans="9:11" x14ac:dyDescent="0.2">
      <c r="I158" s="161"/>
      <c r="J158" s="161"/>
      <c r="K158" s="161"/>
    </row>
    <row r="159" spans="9:11" x14ac:dyDescent="0.2">
      <c r="I159" s="161"/>
      <c r="J159" s="161"/>
      <c r="K159" s="161"/>
    </row>
    <row r="160" spans="9:11" x14ac:dyDescent="0.2">
      <c r="I160" s="161"/>
      <c r="J160" s="161"/>
      <c r="K160" s="161"/>
    </row>
    <row r="161" spans="9:11" x14ac:dyDescent="0.2">
      <c r="I161" s="161"/>
      <c r="J161" s="161"/>
      <c r="K161" s="161"/>
    </row>
    <row r="162" spans="9:11" x14ac:dyDescent="0.2">
      <c r="I162" s="161"/>
      <c r="J162" s="161"/>
      <c r="K162" s="161"/>
    </row>
    <row r="163" spans="9:11" x14ac:dyDescent="0.2">
      <c r="I163" s="161"/>
      <c r="J163" s="161"/>
      <c r="K163" s="161"/>
    </row>
    <row r="164" spans="9:11" x14ac:dyDescent="0.2">
      <c r="I164" s="161"/>
      <c r="J164" s="161"/>
      <c r="K164" s="161"/>
    </row>
    <row r="165" spans="9:11" x14ac:dyDescent="0.2">
      <c r="I165" s="161"/>
      <c r="J165" s="161"/>
      <c r="K165" s="161"/>
    </row>
    <row r="166" spans="9:11" x14ac:dyDescent="0.2">
      <c r="I166" s="161"/>
      <c r="J166" s="161"/>
      <c r="K166" s="161"/>
    </row>
    <row r="167" spans="9:11" x14ac:dyDescent="0.2">
      <c r="I167" s="161"/>
      <c r="J167" s="161"/>
      <c r="K167" s="161"/>
    </row>
    <row r="168" spans="9:11" x14ac:dyDescent="0.2">
      <c r="I168" s="161"/>
      <c r="J168" s="161"/>
      <c r="K168" s="161"/>
    </row>
    <row r="169" spans="9:11" x14ac:dyDescent="0.2">
      <c r="I169" s="161"/>
      <c r="J169" s="161"/>
      <c r="K169" s="161"/>
    </row>
    <row r="170" spans="9:11" x14ac:dyDescent="0.2">
      <c r="I170" s="161"/>
      <c r="J170" s="161"/>
      <c r="K170" s="161"/>
    </row>
    <row r="171" spans="9:11" x14ac:dyDescent="0.2">
      <c r="I171" s="161"/>
      <c r="J171" s="161"/>
      <c r="K171" s="161"/>
    </row>
    <row r="172" spans="9:11" x14ac:dyDescent="0.2">
      <c r="I172" s="161"/>
      <c r="J172" s="161"/>
      <c r="K172" s="161"/>
    </row>
    <row r="173" spans="9:11" x14ac:dyDescent="0.2">
      <c r="I173" s="161"/>
      <c r="J173" s="161"/>
      <c r="K173" s="161"/>
    </row>
    <row r="174" spans="9:11" x14ac:dyDescent="0.2">
      <c r="I174" s="161"/>
      <c r="J174" s="161"/>
      <c r="K174" s="161"/>
    </row>
    <row r="175" spans="9:11" x14ac:dyDescent="0.2">
      <c r="I175" s="161"/>
      <c r="J175" s="161"/>
      <c r="K175" s="161"/>
    </row>
    <row r="176" spans="9:11" x14ac:dyDescent="0.2">
      <c r="I176" s="161"/>
      <c r="J176" s="161"/>
      <c r="K176" s="161"/>
    </row>
    <row r="177" spans="9:11" x14ac:dyDescent="0.2">
      <c r="I177" s="161"/>
      <c r="J177" s="161"/>
      <c r="K177" s="161"/>
    </row>
    <row r="178" spans="9:11" x14ac:dyDescent="0.2">
      <c r="I178" s="161"/>
      <c r="J178" s="161"/>
      <c r="K178" s="161"/>
    </row>
    <row r="179" spans="9:11" x14ac:dyDescent="0.2">
      <c r="I179" s="161"/>
      <c r="J179" s="161"/>
      <c r="K179" s="161"/>
    </row>
    <row r="180" spans="9:11" x14ac:dyDescent="0.2">
      <c r="I180" s="161"/>
      <c r="J180" s="161"/>
      <c r="K180" s="161"/>
    </row>
    <row r="181" spans="9:11" x14ac:dyDescent="0.2">
      <c r="I181" s="161"/>
      <c r="J181" s="161"/>
      <c r="K181" s="161"/>
    </row>
    <row r="182" spans="9:11" x14ac:dyDescent="0.2">
      <c r="I182" s="161"/>
      <c r="J182" s="161"/>
      <c r="K182" s="161"/>
    </row>
    <row r="183" spans="9:11" x14ac:dyDescent="0.2">
      <c r="I183" s="161"/>
      <c r="J183" s="161"/>
      <c r="K183" s="161"/>
    </row>
    <row r="184" spans="9:11" x14ac:dyDescent="0.2">
      <c r="I184" s="161"/>
      <c r="J184" s="161"/>
      <c r="K184" s="161"/>
    </row>
    <row r="185" spans="9:11" x14ac:dyDescent="0.2">
      <c r="I185" s="161"/>
      <c r="J185" s="161"/>
      <c r="K185" s="161"/>
    </row>
    <row r="186" spans="9:11" x14ac:dyDescent="0.2">
      <c r="I186" s="161"/>
      <c r="J186" s="161"/>
      <c r="K186" s="161"/>
    </row>
    <row r="187" spans="9:11" x14ac:dyDescent="0.2">
      <c r="I187" s="161"/>
      <c r="J187" s="161"/>
      <c r="K187" s="161"/>
    </row>
    <row r="188" spans="9:11" x14ac:dyDescent="0.2">
      <c r="I188" s="161"/>
      <c r="J188" s="161"/>
      <c r="K188" s="161"/>
    </row>
    <row r="189" spans="9:11" x14ac:dyDescent="0.2">
      <c r="I189" s="161"/>
      <c r="J189" s="161"/>
      <c r="K189" s="161"/>
    </row>
    <row r="190" spans="9:11" x14ac:dyDescent="0.2">
      <c r="I190" s="161"/>
      <c r="J190" s="161"/>
      <c r="K190" s="161"/>
    </row>
    <row r="191" spans="9:11" x14ac:dyDescent="0.2">
      <c r="I191" s="161"/>
      <c r="J191" s="161"/>
      <c r="K191" s="161"/>
    </row>
    <row r="192" spans="9:11" x14ac:dyDescent="0.2">
      <c r="I192" s="161"/>
      <c r="J192" s="161"/>
      <c r="K192" s="161"/>
    </row>
    <row r="193" spans="9:11" x14ac:dyDescent="0.2">
      <c r="I193" s="161"/>
      <c r="J193" s="161"/>
      <c r="K193" s="161"/>
    </row>
    <row r="194" spans="9:11" x14ac:dyDescent="0.2">
      <c r="I194" s="161"/>
      <c r="J194" s="161"/>
      <c r="K194" s="161"/>
    </row>
    <row r="195" spans="9:11" x14ac:dyDescent="0.2">
      <c r="I195" s="161"/>
      <c r="J195" s="161"/>
      <c r="K195" s="161"/>
    </row>
    <row r="196" spans="9:11" x14ac:dyDescent="0.2">
      <c r="I196" s="161"/>
      <c r="J196" s="161"/>
      <c r="K196" s="161"/>
    </row>
    <row r="197" spans="9:11" x14ac:dyDescent="0.2">
      <c r="I197" s="161"/>
      <c r="J197" s="161"/>
      <c r="K197" s="161"/>
    </row>
    <row r="198" spans="9:11" x14ac:dyDescent="0.2">
      <c r="I198" s="161"/>
      <c r="J198" s="161"/>
      <c r="K198" s="161"/>
    </row>
    <row r="199" spans="9:11" x14ac:dyDescent="0.2">
      <c r="I199" s="161"/>
      <c r="J199" s="161"/>
      <c r="K199" s="161"/>
    </row>
    <row r="200" spans="9:11" x14ac:dyDescent="0.2">
      <c r="I200" s="161"/>
      <c r="J200" s="161"/>
      <c r="K200" s="161"/>
    </row>
    <row r="201" spans="9:11" x14ac:dyDescent="0.2">
      <c r="I201" s="161"/>
      <c r="J201" s="161"/>
      <c r="K201" s="161"/>
    </row>
    <row r="202" spans="9:11" x14ac:dyDescent="0.2">
      <c r="I202" s="161"/>
      <c r="J202" s="161"/>
      <c r="K202" s="161"/>
    </row>
    <row r="203" spans="9:11" x14ac:dyDescent="0.2">
      <c r="I203" s="161"/>
      <c r="J203" s="161"/>
      <c r="K203" s="161"/>
    </row>
    <row r="204" spans="9:11" x14ac:dyDescent="0.2">
      <c r="I204" s="161"/>
      <c r="J204" s="161"/>
      <c r="K204" s="161"/>
    </row>
    <row r="205" spans="9:11" x14ac:dyDescent="0.2">
      <c r="I205" s="161"/>
      <c r="J205" s="161"/>
      <c r="K205" s="161"/>
    </row>
    <row r="206" spans="9:11" x14ac:dyDescent="0.2">
      <c r="I206" s="161"/>
      <c r="J206" s="161"/>
      <c r="K206" s="161"/>
    </row>
    <row r="207" spans="9:11" x14ac:dyDescent="0.2">
      <c r="I207" s="161"/>
      <c r="J207" s="161"/>
      <c r="K207" s="161"/>
    </row>
    <row r="208" spans="9:11" x14ac:dyDescent="0.2">
      <c r="I208" s="161"/>
      <c r="J208" s="161"/>
      <c r="K208" s="161"/>
    </row>
    <row r="209" spans="9:11" x14ac:dyDescent="0.2">
      <c r="I209" s="161"/>
      <c r="J209" s="161"/>
      <c r="K209" s="161"/>
    </row>
    <row r="210" spans="9:11" x14ac:dyDescent="0.2">
      <c r="I210" s="161"/>
      <c r="J210" s="161"/>
      <c r="K210" s="161"/>
    </row>
    <row r="211" spans="9:11" x14ac:dyDescent="0.2">
      <c r="I211" s="161"/>
      <c r="J211" s="161"/>
      <c r="K211" s="161"/>
    </row>
    <row r="212" spans="9:11" x14ac:dyDescent="0.2">
      <c r="I212" s="161"/>
      <c r="J212" s="161"/>
      <c r="K212" s="161"/>
    </row>
    <row r="213" spans="9:11" x14ac:dyDescent="0.2">
      <c r="I213" s="161"/>
      <c r="J213" s="161"/>
      <c r="K213" s="161"/>
    </row>
    <row r="214" spans="9:11" x14ac:dyDescent="0.2">
      <c r="I214" s="161"/>
      <c r="J214" s="161"/>
      <c r="K214" s="161"/>
    </row>
    <row r="215" spans="9:11" x14ac:dyDescent="0.2">
      <c r="I215" s="161"/>
      <c r="J215" s="161"/>
      <c r="K215" s="161"/>
    </row>
    <row r="216" spans="9:11" x14ac:dyDescent="0.2">
      <c r="I216" s="161"/>
      <c r="J216" s="161"/>
      <c r="K216" s="161"/>
    </row>
    <row r="217" spans="9:11" x14ac:dyDescent="0.2">
      <c r="I217" s="161"/>
      <c r="J217" s="161"/>
      <c r="K217" s="161"/>
    </row>
    <row r="218" spans="9:11" x14ac:dyDescent="0.2">
      <c r="I218" s="161"/>
      <c r="J218" s="161"/>
      <c r="K218" s="161"/>
    </row>
    <row r="219" spans="9:11" x14ac:dyDescent="0.2">
      <c r="I219" s="161"/>
      <c r="J219" s="161"/>
      <c r="K219" s="161"/>
    </row>
    <row r="220" spans="9:11" x14ac:dyDescent="0.2">
      <c r="I220" s="161"/>
      <c r="J220" s="161"/>
      <c r="K220" s="161"/>
    </row>
    <row r="221" spans="9:11" x14ac:dyDescent="0.2">
      <c r="I221" s="161"/>
      <c r="J221" s="161"/>
      <c r="K221" s="161"/>
    </row>
    <row r="222" spans="9:11" x14ac:dyDescent="0.2">
      <c r="I222" s="161"/>
      <c r="J222" s="161"/>
      <c r="K222" s="161"/>
    </row>
    <row r="223" spans="9:11" x14ac:dyDescent="0.2">
      <c r="I223" s="161"/>
      <c r="J223" s="161"/>
      <c r="K223" s="161"/>
    </row>
    <row r="224" spans="9:11" x14ac:dyDescent="0.2">
      <c r="I224" s="161"/>
      <c r="J224" s="161"/>
      <c r="K224" s="161"/>
    </row>
    <row r="225" spans="9:11" x14ac:dyDescent="0.2">
      <c r="I225" s="161"/>
      <c r="J225" s="161"/>
      <c r="K225" s="161"/>
    </row>
    <row r="226" spans="9:11" x14ac:dyDescent="0.2">
      <c r="I226" s="161"/>
      <c r="J226" s="161"/>
      <c r="K226" s="161"/>
    </row>
    <row r="227" spans="9:11" x14ac:dyDescent="0.2">
      <c r="I227" s="161"/>
      <c r="J227" s="161"/>
      <c r="K227" s="161"/>
    </row>
    <row r="228" spans="9:11" x14ac:dyDescent="0.2">
      <c r="I228" s="161"/>
      <c r="J228" s="161"/>
      <c r="K228" s="161"/>
    </row>
    <row r="229" spans="9:11" x14ac:dyDescent="0.2">
      <c r="I229" s="161"/>
      <c r="J229" s="161"/>
      <c r="K229" s="161"/>
    </row>
    <row r="230" spans="9:11" x14ac:dyDescent="0.2">
      <c r="I230" s="161"/>
      <c r="J230" s="161"/>
      <c r="K230" s="161"/>
    </row>
    <row r="231" spans="9:11" x14ac:dyDescent="0.2">
      <c r="I231" s="161"/>
      <c r="J231" s="161"/>
      <c r="K231" s="161"/>
    </row>
    <row r="232" spans="9:11" x14ac:dyDescent="0.2">
      <c r="I232" s="161"/>
      <c r="J232" s="161"/>
      <c r="K232" s="161"/>
    </row>
    <row r="233" spans="9:11" x14ac:dyDescent="0.2">
      <c r="I233" s="161"/>
      <c r="J233" s="161"/>
      <c r="K233" s="161"/>
    </row>
    <row r="234" spans="9:11" x14ac:dyDescent="0.2">
      <c r="I234" s="161"/>
      <c r="J234" s="161"/>
      <c r="K234" s="161"/>
    </row>
    <row r="235" spans="9:11" x14ac:dyDescent="0.2">
      <c r="I235" s="161"/>
      <c r="J235" s="161"/>
      <c r="K235" s="161"/>
    </row>
    <row r="236" spans="9:11" x14ac:dyDescent="0.2">
      <c r="I236" s="161"/>
      <c r="J236" s="161"/>
      <c r="K236" s="161"/>
    </row>
    <row r="237" spans="9:11" x14ac:dyDescent="0.2">
      <c r="I237" s="161"/>
      <c r="J237" s="161"/>
      <c r="K237" s="161"/>
    </row>
    <row r="238" spans="9:11" x14ac:dyDescent="0.2">
      <c r="I238" s="161"/>
      <c r="J238" s="161"/>
      <c r="K238" s="161"/>
    </row>
    <row r="239" spans="9:11" x14ac:dyDescent="0.2">
      <c r="I239" s="161"/>
      <c r="J239" s="161"/>
      <c r="K239" s="161"/>
    </row>
    <row r="240" spans="9:11" x14ac:dyDescent="0.2">
      <c r="I240" s="161"/>
      <c r="J240" s="161"/>
      <c r="K240" s="161"/>
    </row>
    <row r="241" spans="9:11" x14ac:dyDescent="0.2">
      <c r="I241" s="161"/>
      <c r="J241" s="161"/>
      <c r="K241" s="161"/>
    </row>
    <row r="242" spans="9:11" x14ac:dyDescent="0.2">
      <c r="I242" s="161"/>
      <c r="J242" s="161"/>
      <c r="K242" s="161"/>
    </row>
    <row r="243" spans="9:11" x14ac:dyDescent="0.2">
      <c r="I243" s="161"/>
      <c r="J243" s="161"/>
      <c r="K243" s="161"/>
    </row>
    <row r="244" spans="9:11" x14ac:dyDescent="0.2">
      <c r="I244" s="161"/>
      <c r="J244" s="161"/>
      <c r="K244" s="161"/>
    </row>
    <row r="245" spans="9:11" x14ac:dyDescent="0.2">
      <c r="I245" s="161"/>
      <c r="J245" s="161"/>
      <c r="K245" s="161"/>
    </row>
    <row r="246" spans="9:11" x14ac:dyDescent="0.2">
      <c r="I246" s="161"/>
      <c r="J246" s="161"/>
      <c r="K246" s="161"/>
    </row>
    <row r="247" spans="9:11" x14ac:dyDescent="0.2">
      <c r="I247" s="161"/>
      <c r="J247" s="161"/>
      <c r="K247" s="161"/>
    </row>
    <row r="248" spans="9:11" x14ac:dyDescent="0.2">
      <c r="I248" s="161"/>
      <c r="J248" s="161"/>
      <c r="K248" s="161"/>
    </row>
    <row r="249" spans="9:11" x14ac:dyDescent="0.2">
      <c r="I249" s="161"/>
      <c r="J249" s="161"/>
      <c r="K249" s="161"/>
    </row>
    <row r="250" spans="9:11" x14ac:dyDescent="0.2">
      <c r="I250" s="161"/>
      <c r="J250" s="161"/>
      <c r="K250" s="161"/>
    </row>
    <row r="251" spans="9:11" x14ac:dyDescent="0.2">
      <c r="I251" s="161"/>
      <c r="J251" s="161"/>
      <c r="K251" s="161"/>
    </row>
    <row r="252" spans="9:11" x14ac:dyDescent="0.2">
      <c r="I252" s="161"/>
      <c r="J252" s="161"/>
      <c r="K252" s="161"/>
    </row>
    <row r="253" spans="9:11" x14ac:dyDescent="0.2">
      <c r="I253" s="161"/>
      <c r="J253" s="161"/>
      <c r="K253" s="161"/>
    </row>
    <row r="254" spans="9:11" x14ac:dyDescent="0.2">
      <c r="I254" s="161"/>
      <c r="J254" s="161"/>
      <c r="K254" s="161"/>
    </row>
    <row r="255" spans="9:11" x14ac:dyDescent="0.2">
      <c r="I255" s="161"/>
      <c r="J255" s="161"/>
      <c r="K255" s="161"/>
    </row>
    <row r="256" spans="9:11" x14ac:dyDescent="0.2">
      <c r="I256" s="161"/>
      <c r="J256" s="161"/>
      <c r="K256" s="161"/>
    </row>
    <row r="257" spans="9:11" x14ac:dyDescent="0.2">
      <c r="I257" s="161"/>
      <c r="J257" s="161"/>
      <c r="K257" s="161"/>
    </row>
    <row r="258" spans="9:11" x14ac:dyDescent="0.2">
      <c r="I258" s="161"/>
      <c r="J258" s="161"/>
      <c r="K258" s="161"/>
    </row>
    <row r="259" spans="9:11" x14ac:dyDescent="0.2">
      <c r="I259" s="161"/>
      <c r="J259" s="161"/>
      <c r="K259" s="161"/>
    </row>
    <row r="260" spans="9:11" x14ac:dyDescent="0.2">
      <c r="I260" s="161"/>
      <c r="J260" s="161"/>
      <c r="K260" s="161"/>
    </row>
    <row r="261" spans="9:11" x14ac:dyDescent="0.2">
      <c r="I261" s="161"/>
      <c r="J261" s="161"/>
      <c r="K261" s="161"/>
    </row>
    <row r="262" spans="9:11" x14ac:dyDescent="0.2">
      <c r="I262" s="161"/>
      <c r="J262" s="161"/>
      <c r="K262" s="161"/>
    </row>
    <row r="263" spans="9:11" x14ac:dyDescent="0.2">
      <c r="I263" s="161"/>
      <c r="J263" s="161"/>
      <c r="K263" s="161"/>
    </row>
    <row r="264" spans="9:11" x14ac:dyDescent="0.2">
      <c r="I264" s="161"/>
      <c r="J264" s="161"/>
      <c r="K264" s="161"/>
    </row>
    <row r="265" spans="9:11" x14ac:dyDescent="0.2">
      <c r="I265" s="161"/>
      <c r="J265" s="161"/>
      <c r="K265" s="161"/>
    </row>
    <row r="266" spans="9:11" x14ac:dyDescent="0.2">
      <c r="I266" s="161"/>
      <c r="J266" s="161"/>
      <c r="K266" s="161"/>
    </row>
    <row r="267" spans="9:11" x14ac:dyDescent="0.2">
      <c r="I267" s="161"/>
      <c r="J267" s="161"/>
      <c r="K267" s="161"/>
    </row>
    <row r="268" spans="9:11" x14ac:dyDescent="0.2">
      <c r="I268" s="161"/>
      <c r="J268" s="161"/>
      <c r="K268" s="161"/>
    </row>
    <row r="269" spans="9:11" x14ac:dyDescent="0.2">
      <c r="I269" s="161"/>
      <c r="J269" s="161"/>
      <c r="K269" s="161"/>
    </row>
    <row r="270" spans="9:11" x14ac:dyDescent="0.2">
      <c r="I270" s="161"/>
      <c r="J270" s="161"/>
      <c r="K270" s="161"/>
    </row>
    <row r="271" spans="9:11" x14ac:dyDescent="0.2">
      <c r="I271" s="161"/>
      <c r="J271" s="161"/>
      <c r="K271" s="161"/>
    </row>
    <row r="272" spans="9:11" x14ac:dyDescent="0.2">
      <c r="I272" s="161"/>
      <c r="J272" s="161"/>
      <c r="K272" s="161"/>
    </row>
    <row r="273" spans="9:11" x14ac:dyDescent="0.2">
      <c r="I273" s="161"/>
      <c r="J273" s="161"/>
      <c r="K273" s="161"/>
    </row>
    <row r="274" spans="9:11" x14ac:dyDescent="0.2">
      <c r="I274" s="161"/>
      <c r="J274" s="161"/>
      <c r="K274" s="161"/>
    </row>
    <row r="275" spans="9:11" x14ac:dyDescent="0.2">
      <c r="I275" s="161"/>
      <c r="J275" s="161"/>
      <c r="K275" s="161"/>
    </row>
    <row r="276" spans="9:11" x14ac:dyDescent="0.2">
      <c r="I276" s="161"/>
      <c r="J276" s="161"/>
      <c r="K276" s="161"/>
    </row>
    <row r="277" spans="9:11" x14ac:dyDescent="0.2">
      <c r="I277" s="161"/>
      <c r="J277" s="161"/>
      <c r="K277" s="161"/>
    </row>
    <row r="278" spans="9:11" x14ac:dyDescent="0.2">
      <c r="I278" s="161"/>
      <c r="J278" s="161"/>
      <c r="K278" s="161"/>
    </row>
    <row r="279" spans="9:11" x14ac:dyDescent="0.2">
      <c r="I279" s="161"/>
      <c r="J279" s="161"/>
      <c r="K279" s="161"/>
    </row>
    <row r="280" spans="9:11" x14ac:dyDescent="0.2">
      <c r="I280" s="161"/>
      <c r="J280" s="161"/>
      <c r="K280" s="161"/>
    </row>
    <row r="281" spans="9:11" x14ac:dyDescent="0.2">
      <c r="I281" s="161"/>
      <c r="J281" s="161"/>
      <c r="K281" s="161"/>
    </row>
    <row r="282" spans="9:11" x14ac:dyDescent="0.2">
      <c r="I282" s="161"/>
      <c r="J282" s="161"/>
      <c r="K282" s="161"/>
    </row>
    <row r="283" spans="9:11" x14ac:dyDescent="0.2">
      <c r="I283" s="161"/>
      <c r="J283" s="161"/>
      <c r="K283" s="161"/>
    </row>
    <row r="284" spans="9:11" x14ac:dyDescent="0.2">
      <c r="I284" s="161"/>
      <c r="J284" s="161"/>
      <c r="K284" s="161"/>
    </row>
    <row r="285" spans="9:11" x14ac:dyDescent="0.2">
      <c r="I285" s="161"/>
      <c r="J285" s="161"/>
      <c r="K285" s="161"/>
    </row>
    <row r="286" spans="9:11" x14ac:dyDescent="0.2">
      <c r="I286" s="161"/>
      <c r="J286" s="161"/>
      <c r="K286" s="161"/>
    </row>
    <row r="287" spans="9:11" x14ac:dyDescent="0.2">
      <c r="I287" s="161"/>
      <c r="J287" s="161"/>
      <c r="K287" s="161"/>
    </row>
    <row r="288" spans="9:11" x14ac:dyDescent="0.2">
      <c r="I288" s="161"/>
      <c r="J288" s="161"/>
      <c r="K288" s="161"/>
    </row>
    <row r="289" spans="9:11" x14ac:dyDescent="0.2">
      <c r="I289" s="161"/>
      <c r="J289" s="161"/>
      <c r="K289" s="161"/>
    </row>
    <row r="290" spans="9:11" x14ac:dyDescent="0.2">
      <c r="I290" s="161"/>
      <c r="J290" s="161"/>
      <c r="K290" s="161"/>
    </row>
    <row r="291" spans="9:11" x14ac:dyDescent="0.2">
      <c r="I291" s="161"/>
      <c r="J291" s="161"/>
      <c r="K291" s="161"/>
    </row>
    <row r="292" spans="9:11" x14ac:dyDescent="0.2">
      <c r="I292" s="161"/>
      <c r="J292" s="161"/>
      <c r="K292" s="161"/>
    </row>
    <row r="293" spans="9:11" x14ac:dyDescent="0.2">
      <c r="I293" s="161"/>
      <c r="J293" s="161"/>
      <c r="K293" s="161"/>
    </row>
    <row r="294" spans="9:11" x14ac:dyDescent="0.2">
      <c r="I294" s="161"/>
      <c r="J294" s="161"/>
      <c r="K294" s="161"/>
    </row>
    <row r="295" spans="9:11" x14ac:dyDescent="0.2">
      <c r="I295" s="161"/>
      <c r="J295" s="161"/>
      <c r="K295" s="161"/>
    </row>
    <row r="296" spans="9:11" x14ac:dyDescent="0.2">
      <c r="I296" s="161"/>
      <c r="J296" s="161"/>
      <c r="K296" s="161"/>
    </row>
    <row r="297" spans="9:11" x14ac:dyDescent="0.2">
      <c r="I297" s="161"/>
      <c r="J297" s="161"/>
      <c r="K297" s="161"/>
    </row>
    <row r="298" spans="9:11" x14ac:dyDescent="0.2">
      <c r="I298" s="161"/>
      <c r="J298" s="161"/>
      <c r="K298" s="161"/>
    </row>
    <row r="299" spans="9:11" x14ac:dyDescent="0.2">
      <c r="I299" s="161"/>
      <c r="J299" s="161"/>
      <c r="K299" s="161"/>
    </row>
    <row r="300" spans="9:11" x14ac:dyDescent="0.2">
      <c r="I300" s="161"/>
      <c r="J300" s="161"/>
      <c r="K300" s="161"/>
    </row>
    <row r="301" spans="9:11" x14ac:dyDescent="0.2">
      <c r="I301" s="161"/>
      <c r="J301" s="161"/>
      <c r="K301" s="161"/>
    </row>
    <row r="302" spans="9:11" x14ac:dyDescent="0.2">
      <c r="I302" s="161"/>
      <c r="J302" s="161"/>
      <c r="K302" s="161"/>
    </row>
    <row r="303" spans="9:11" x14ac:dyDescent="0.2">
      <c r="I303" s="161"/>
      <c r="J303" s="161"/>
      <c r="K303" s="161"/>
    </row>
    <row r="304" spans="9:11" x14ac:dyDescent="0.2">
      <c r="I304" s="161"/>
      <c r="J304" s="161"/>
      <c r="K304" s="161"/>
    </row>
    <row r="305" spans="9:11" x14ac:dyDescent="0.2">
      <c r="I305" s="161"/>
      <c r="J305" s="161"/>
      <c r="K305" s="161"/>
    </row>
    <row r="306" spans="9:11" x14ac:dyDescent="0.2">
      <c r="I306" s="161"/>
      <c r="J306" s="161"/>
      <c r="K306" s="161"/>
    </row>
    <row r="307" spans="9:11" x14ac:dyDescent="0.2">
      <c r="I307" s="161"/>
      <c r="J307" s="161"/>
      <c r="K307" s="161"/>
    </row>
    <row r="308" spans="9:11" x14ac:dyDescent="0.2">
      <c r="I308" s="161"/>
      <c r="J308" s="161"/>
      <c r="K308" s="161"/>
    </row>
    <row r="309" spans="9:11" x14ac:dyDescent="0.2">
      <c r="I309" s="161"/>
      <c r="J309" s="161"/>
      <c r="K309" s="161"/>
    </row>
    <row r="310" spans="9:11" x14ac:dyDescent="0.2">
      <c r="I310" s="161"/>
      <c r="J310" s="161"/>
      <c r="K310" s="161"/>
    </row>
    <row r="311" spans="9:11" x14ac:dyDescent="0.2">
      <c r="I311" s="161"/>
      <c r="J311" s="161"/>
      <c r="K311" s="161"/>
    </row>
    <row r="312" spans="9:11" x14ac:dyDescent="0.2">
      <c r="I312" s="161"/>
      <c r="J312" s="161"/>
      <c r="K312" s="161"/>
    </row>
    <row r="313" spans="9:11" x14ac:dyDescent="0.2">
      <c r="I313" s="161"/>
      <c r="J313" s="161"/>
      <c r="K313" s="161"/>
    </row>
    <row r="314" spans="9:11" x14ac:dyDescent="0.2">
      <c r="I314" s="161"/>
      <c r="J314" s="161"/>
      <c r="K314" s="161"/>
    </row>
    <row r="315" spans="9:11" x14ac:dyDescent="0.2">
      <c r="I315" s="161"/>
      <c r="J315" s="161"/>
      <c r="K315" s="161"/>
    </row>
    <row r="316" spans="9:11" x14ac:dyDescent="0.2">
      <c r="I316" s="161"/>
      <c r="J316" s="161"/>
      <c r="K316" s="161"/>
    </row>
    <row r="317" spans="9:11" x14ac:dyDescent="0.2">
      <c r="I317" s="161"/>
      <c r="J317" s="161"/>
      <c r="K317" s="161"/>
    </row>
    <row r="318" spans="9:11" x14ac:dyDescent="0.2">
      <c r="I318" s="161"/>
      <c r="J318" s="161"/>
      <c r="K318" s="161"/>
    </row>
    <row r="319" spans="9:11" x14ac:dyDescent="0.2">
      <c r="I319" s="161"/>
      <c r="J319" s="161"/>
      <c r="K319" s="161"/>
    </row>
  </sheetData>
  <mergeCells count="16">
    <mergeCell ref="A9:E9"/>
    <mergeCell ref="A11:F11"/>
    <mergeCell ref="I7:I8"/>
    <mergeCell ref="J7:J8"/>
    <mergeCell ref="K7:K8"/>
    <mergeCell ref="N7:N8"/>
    <mergeCell ref="A6:H6"/>
    <mergeCell ref="A7:A8"/>
    <mergeCell ref="B7:B8"/>
    <mergeCell ref="C7:C8"/>
    <mergeCell ref="D7:D8"/>
    <mergeCell ref="E7:E8"/>
    <mergeCell ref="F7:F8"/>
    <mergeCell ref="G7:G8"/>
    <mergeCell ref="H7:H8"/>
    <mergeCell ref="L7:M7"/>
  </mergeCells>
  <pageMargins left="0.70866141732283472" right="0.70866141732283472" top="0.78740157480314965" bottom="0.78740157480314965" header="0.31496062992125984" footer="0.31496062992125984"/>
  <pageSetup paperSize="9" scale="65" orientation="landscape" r:id="rId1"/>
  <headerFooter>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6"/>
  <sheetViews>
    <sheetView zoomScale="80" zoomScaleNormal="80" workbookViewId="0">
      <selection activeCell="E24" sqref="E24"/>
    </sheetView>
  </sheetViews>
  <sheetFormatPr defaultColWidth="9.140625" defaultRowHeight="15" x14ac:dyDescent="0.2"/>
  <cols>
    <col min="1" max="1" width="11.42578125" style="540" customWidth="1"/>
    <col min="2" max="2" width="6.7109375" style="540" customWidth="1"/>
    <col min="3" max="3" width="9.28515625" style="540" customWidth="1"/>
    <col min="4" max="4" width="10.42578125" style="540" customWidth="1"/>
    <col min="5" max="5" width="37.85546875" style="941" customWidth="1"/>
    <col min="6" max="6" width="16.85546875" style="540" customWidth="1"/>
    <col min="7" max="7" width="15" style="540" customWidth="1"/>
    <col min="8" max="8" width="18.140625" style="540" customWidth="1"/>
    <col min="9" max="9" width="19.5703125" style="540" customWidth="1"/>
    <col min="10" max="10" width="15.7109375" style="540" customWidth="1"/>
    <col min="11" max="16384" width="9.140625" style="540"/>
  </cols>
  <sheetData>
    <row r="1" spans="1:10" s="940" customFormat="1" ht="15.75" x14ac:dyDescent="0.25">
      <c r="A1" s="938" t="s">
        <v>556</v>
      </c>
      <c r="B1" s="938"/>
      <c r="C1" s="938"/>
      <c r="D1" s="938"/>
      <c r="E1" s="938"/>
      <c r="F1" s="938"/>
      <c r="G1" s="938"/>
      <c r="H1" s="938"/>
      <c r="I1" s="938"/>
      <c r="J1" s="938"/>
    </row>
    <row r="2" spans="1:10" ht="16.5" thickBot="1" x14ac:dyDescent="0.3">
      <c r="A2" s="938"/>
      <c r="B2" s="938"/>
      <c r="C2" s="938"/>
      <c r="D2" s="938"/>
      <c r="E2" s="938"/>
      <c r="F2" s="938"/>
      <c r="G2" s="938"/>
      <c r="H2" s="938"/>
      <c r="I2" s="938"/>
      <c r="J2" s="938"/>
    </row>
    <row r="3" spans="1:10" ht="15.75" customHeight="1" x14ac:dyDescent="0.2">
      <c r="A3" s="1573" t="s">
        <v>4</v>
      </c>
      <c r="B3" s="1575" t="s">
        <v>303</v>
      </c>
      <c r="C3" s="1575" t="s">
        <v>3</v>
      </c>
      <c r="D3" s="1565" t="s">
        <v>304</v>
      </c>
      <c r="E3" s="1565" t="s">
        <v>305</v>
      </c>
      <c r="F3" s="1571" t="s">
        <v>306</v>
      </c>
      <c r="G3" s="1565" t="s">
        <v>307</v>
      </c>
      <c r="H3" s="1565" t="s">
        <v>522</v>
      </c>
      <c r="I3" s="1565" t="s">
        <v>309</v>
      </c>
      <c r="J3" s="1567" t="s">
        <v>310</v>
      </c>
    </row>
    <row r="4" spans="1:10" ht="15.75" thickBot="1" x14ac:dyDescent="0.25">
      <c r="A4" s="1574"/>
      <c r="B4" s="1576"/>
      <c r="C4" s="1576"/>
      <c r="D4" s="1566"/>
      <c r="E4" s="1566"/>
      <c r="F4" s="1572"/>
      <c r="G4" s="1566"/>
      <c r="H4" s="1566"/>
      <c r="I4" s="1566"/>
      <c r="J4" s="1568"/>
    </row>
    <row r="5" spans="1:10" ht="30" x14ac:dyDescent="0.2">
      <c r="A5" s="1172">
        <v>100916</v>
      </c>
      <c r="B5" s="1173">
        <v>50</v>
      </c>
      <c r="C5" s="1173">
        <v>2212</v>
      </c>
      <c r="D5" s="1173">
        <v>61</v>
      </c>
      <c r="E5" s="1174" t="s">
        <v>311</v>
      </c>
      <c r="F5" s="1273">
        <v>60163</v>
      </c>
      <c r="G5" s="1273">
        <v>55924</v>
      </c>
      <c r="H5" s="1274">
        <f>F5-G5</f>
        <v>4239</v>
      </c>
      <c r="I5" s="1275">
        <v>27962</v>
      </c>
      <c r="J5" s="1276">
        <v>4239</v>
      </c>
    </row>
    <row r="6" spans="1:10" ht="30" x14ac:dyDescent="0.2">
      <c r="A6" s="1177">
        <v>100932</v>
      </c>
      <c r="B6" s="1171">
        <v>50</v>
      </c>
      <c r="C6" s="1168">
        <v>3122</v>
      </c>
      <c r="D6" s="1168">
        <v>61</v>
      </c>
      <c r="E6" s="1169" t="s">
        <v>362</v>
      </c>
      <c r="F6" s="1277">
        <v>6191</v>
      </c>
      <c r="G6" s="1277">
        <v>5341</v>
      </c>
      <c r="H6" s="1277">
        <f t="shared" ref="H6:H9" si="0">F6-G6</f>
        <v>850</v>
      </c>
      <c r="I6" s="1278">
        <v>1602</v>
      </c>
      <c r="J6" s="1279">
        <f>281+569</f>
        <v>850</v>
      </c>
    </row>
    <row r="7" spans="1:10" ht="30" x14ac:dyDescent="0.2">
      <c r="A7" s="1177">
        <v>100934</v>
      </c>
      <c r="B7" s="1171">
        <v>50</v>
      </c>
      <c r="C7" s="1168">
        <v>2212</v>
      </c>
      <c r="D7" s="1168">
        <v>61</v>
      </c>
      <c r="E7" s="1169" t="s">
        <v>316</v>
      </c>
      <c r="F7" s="1277">
        <v>22588</v>
      </c>
      <c r="G7" s="1277">
        <v>19620</v>
      </c>
      <c r="H7" s="1277">
        <f t="shared" si="0"/>
        <v>2968</v>
      </c>
      <c r="I7" s="1278">
        <v>5886</v>
      </c>
      <c r="J7" s="1279">
        <f>1033+1935</f>
        <v>2968</v>
      </c>
    </row>
    <row r="8" spans="1:10" ht="30" x14ac:dyDescent="0.2">
      <c r="A8" s="1177">
        <v>100965</v>
      </c>
      <c r="B8" s="1171">
        <v>50</v>
      </c>
      <c r="C8" s="1168">
        <v>2212</v>
      </c>
      <c r="D8" s="1168">
        <v>61</v>
      </c>
      <c r="E8" s="1169" t="s">
        <v>317</v>
      </c>
      <c r="F8" s="1277">
        <v>12327</v>
      </c>
      <c r="G8" s="1277">
        <v>11105</v>
      </c>
      <c r="H8" s="1277">
        <f t="shared" si="0"/>
        <v>1222</v>
      </c>
      <c r="I8" s="1280">
        <v>3332</v>
      </c>
      <c r="J8" s="1279">
        <f>584+638</f>
        <v>1222</v>
      </c>
    </row>
    <row r="9" spans="1:10" ht="45.75" thickBot="1" x14ac:dyDescent="0.25">
      <c r="A9" s="1179">
        <v>100883</v>
      </c>
      <c r="B9" s="1180">
        <v>52</v>
      </c>
      <c r="C9" s="1180">
        <v>3121</v>
      </c>
      <c r="D9" s="1180">
        <v>61</v>
      </c>
      <c r="E9" s="1181" t="s">
        <v>318</v>
      </c>
      <c r="F9" s="1182">
        <v>40427</v>
      </c>
      <c r="G9" s="1182">
        <v>16830</v>
      </c>
      <c r="H9" s="1182">
        <f t="shared" si="0"/>
        <v>23597</v>
      </c>
      <c r="I9" s="1183">
        <v>0</v>
      </c>
      <c r="J9" s="1184">
        <f>F9-G9</f>
        <v>23597</v>
      </c>
    </row>
    <row r="10" spans="1:10" s="369" customFormat="1" ht="18.75" thickBot="1" x14ac:dyDescent="0.3">
      <c r="A10" s="1569" t="s">
        <v>77</v>
      </c>
      <c r="B10" s="1570"/>
      <c r="C10" s="1570"/>
      <c r="D10" s="1570"/>
      <c r="E10" s="1570"/>
      <c r="F10" s="1130">
        <f>SUM(F5:F9)</f>
        <v>141696</v>
      </c>
      <c r="G10" s="1130">
        <f>SUM(G5:G9)</f>
        <v>108820</v>
      </c>
      <c r="H10" s="1130">
        <f>SUM(H5:H9)</f>
        <v>32876</v>
      </c>
      <c r="I10" s="1130">
        <f>SUM(I5:I9)</f>
        <v>38782</v>
      </c>
      <c r="J10" s="867">
        <f>SUM(J5:J9)</f>
        <v>32876</v>
      </c>
    </row>
    <row r="11" spans="1:10" ht="15.75" thickBot="1" x14ac:dyDescent="0.25"/>
    <row r="12" spans="1:10" ht="15.75" customHeight="1" x14ac:dyDescent="0.2">
      <c r="A12" s="1573" t="s">
        <v>4</v>
      </c>
      <c r="B12" s="1575" t="s">
        <v>303</v>
      </c>
      <c r="C12" s="1575" t="s">
        <v>3</v>
      </c>
      <c r="D12" s="1565" t="s">
        <v>304</v>
      </c>
      <c r="E12" s="1565" t="s">
        <v>305</v>
      </c>
      <c r="F12" s="1571" t="s">
        <v>306</v>
      </c>
      <c r="G12" s="1565" t="s">
        <v>307</v>
      </c>
      <c r="H12" s="1565" t="s">
        <v>522</v>
      </c>
      <c r="I12" s="1565" t="s">
        <v>309</v>
      </c>
      <c r="J12" s="1567" t="s">
        <v>310</v>
      </c>
    </row>
    <row r="13" spans="1:10" ht="15.75" customHeight="1" thickBot="1" x14ac:dyDescent="0.25">
      <c r="A13" s="1574"/>
      <c r="B13" s="1576"/>
      <c r="C13" s="1576"/>
      <c r="D13" s="1566"/>
      <c r="E13" s="1566"/>
      <c r="F13" s="1572"/>
      <c r="G13" s="1566"/>
      <c r="H13" s="1566"/>
      <c r="I13" s="1566"/>
      <c r="J13" s="1568"/>
    </row>
    <row r="14" spans="1:10" ht="30" x14ac:dyDescent="0.2">
      <c r="A14" s="1186" t="s">
        <v>503</v>
      </c>
      <c r="B14" s="1187"/>
      <c r="C14" s="1187"/>
      <c r="D14" s="1187"/>
      <c r="E14" s="1188" t="s">
        <v>312</v>
      </c>
      <c r="F14" s="1175">
        <v>33567</v>
      </c>
      <c r="G14" s="1175">
        <v>31889</v>
      </c>
      <c r="H14" s="1175">
        <f>F14-G14</f>
        <v>1678</v>
      </c>
      <c r="I14" s="1275">
        <v>11567</v>
      </c>
      <c r="J14" s="1176">
        <v>1678</v>
      </c>
    </row>
    <row r="15" spans="1:10" ht="45" x14ac:dyDescent="0.2">
      <c r="A15" s="124" t="s">
        <v>503</v>
      </c>
      <c r="B15" s="1171"/>
      <c r="C15" s="1171"/>
      <c r="D15" s="1171"/>
      <c r="E15" s="1185" t="s">
        <v>313</v>
      </c>
      <c r="F15" s="1277">
        <v>60281</v>
      </c>
      <c r="G15" s="1277">
        <v>57267</v>
      </c>
      <c r="H15" s="1277">
        <f t="shared" ref="H15:H17" si="1">F15-G15</f>
        <v>3014</v>
      </c>
      <c r="I15" s="1278">
        <v>17281</v>
      </c>
      <c r="J15" s="1279">
        <v>3014</v>
      </c>
    </row>
    <row r="16" spans="1:10" ht="30" x14ac:dyDescent="0.2">
      <c r="A16" s="124" t="s">
        <v>503</v>
      </c>
      <c r="B16" s="1171"/>
      <c r="C16" s="1168"/>
      <c r="D16" s="1168"/>
      <c r="E16" s="1169" t="s">
        <v>314</v>
      </c>
      <c r="F16" s="1277">
        <v>9705</v>
      </c>
      <c r="G16" s="1277">
        <v>9220</v>
      </c>
      <c r="H16" s="1170">
        <f t="shared" si="1"/>
        <v>485</v>
      </c>
      <c r="I16" s="1278">
        <v>2205</v>
      </c>
      <c r="J16" s="1178">
        <v>485</v>
      </c>
    </row>
    <row r="17" spans="1:10" ht="30" customHeight="1" thickBot="1" x14ac:dyDescent="0.25">
      <c r="A17" s="1189" t="s">
        <v>503</v>
      </c>
      <c r="B17" s="1190"/>
      <c r="C17" s="1180"/>
      <c r="D17" s="1180"/>
      <c r="E17" s="1181" t="s">
        <v>315</v>
      </c>
      <c r="F17" s="1281">
        <v>21812</v>
      </c>
      <c r="G17" s="1281">
        <v>20703</v>
      </c>
      <c r="H17" s="1281">
        <f t="shared" si="1"/>
        <v>1109</v>
      </c>
      <c r="I17" s="1282">
        <v>7562</v>
      </c>
      <c r="J17" s="1283">
        <v>1109</v>
      </c>
    </row>
    <row r="18" spans="1:10" ht="18.75" thickBot="1" x14ac:dyDescent="0.25">
      <c r="A18" s="1569" t="s">
        <v>77</v>
      </c>
      <c r="B18" s="1570"/>
      <c r="C18" s="1570"/>
      <c r="D18" s="1570"/>
      <c r="E18" s="1570"/>
      <c r="F18" s="1130">
        <f>SUM(F14:F17)</f>
        <v>125365</v>
      </c>
      <c r="G18" s="1130">
        <f t="shared" ref="G18:J18" si="2">SUM(G14:G17)</f>
        <v>119079</v>
      </c>
      <c r="H18" s="1130">
        <f>SUM(H14:H17)</f>
        <v>6286</v>
      </c>
      <c r="I18" s="1130">
        <f>SUM(I14:I17)</f>
        <v>38615</v>
      </c>
      <c r="J18" s="867">
        <f t="shared" si="2"/>
        <v>6286</v>
      </c>
    </row>
    <row r="19" spans="1:10" ht="15.75" thickBot="1" x14ac:dyDescent="0.25"/>
    <row r="20" spans="1:10" ht="18.75" thickBot="1" x14ac:dyDescent="0.25">
      <c r="A20" s="1577" t="s">
        <v>77</v>
      </c>
      <c r="B20" s="1578"/>
      <c r="C20" s="1578"/>
      <c r="D20" s="1578"/>
      <c r="E20" s="1578"/>
      <c r="F20" s="875">
        <f>F10+F18</f>
        <v>267061</v>
      </c>
      <c r="G20" s="875">
        <f t="shared" ref="G20:J20" si="3">G10+G18</f>
        <v>227899</v>
      </c>
      <c r="H20" s="875">
        <f t="shared" si="3"/>
        <v>39162</v>
      </c>
      <c r="I20" s="875">
        <f t="shared" si="3"/>
        <v>77397</v>
      </c>
      <c r="J20" s="875">
        <f t="shared" si="3"/>
        <v>39162</v>
      </c>
    </row>
    <row r="24" spans="1:10" ht="15.75" x14ac:dyDescent="0.25">
      <c r="G24" s="937"/>
    </row>
    <row r="26" spans="1:10" ht="15.75" x14ac:dyDescent="0.25">
      <c r="G26" s="937"/>
    </row>
  </sheetData>
  <mergeCells count="23">
    <mergeCell ref="A18:E18"/>
    <mergeCell ref="A20:E20"/>
    <mergeCell ref="I12:I13"/>
    <mergeCell ref="J12:J13"/>
    <mergeCell ref="F12:F13"/>
    <mergeCell ref="G12:G13"/>
    <mergeCell ref="H12:H13"/>
    <mergeCell ref="A12:A13"/>
    <mergeCell ref="B12:B13"/>
    <mergeCell ref="C12:C13"/>
    <mergeCell ref="D12:D13"/>
    <mergeCell ref="E12:E13"/>
    <mergeCell ref="G3:G4"/>
    <mergeCell ref="I3:I4"/>
    <mergeCell ref="J3:J4"/>
    <mergeCell ref="H3:H4"/>
    <mergeCell ref="A10:E10"/>
    <mergeCell ref="F3:F4"/>
    <mergeCell ref="A3:A4"/>
    <mergeCell ref="B3:B4"/>
    <mergeCell ref="C3:C4"/>
    <mergeCell ref="D3:D4"/>
    <mergeCell ref="E3:E4"/>
  </mergeCells>
  <pageMargins left="0.70866141732283472" right="0.70866141732283472" top="0.78740157480314965" bottom="0.78740157480314965" header="0.31496062992125984" footer="0.31496062992125984"/>
  <pageSetup paperSize="9" scale="80" orientation="landscape" r:id="rId1"/>
  <headerFooter>
    <oddFooter>&amp;LZastupitelstvo Olomouckého kraje 26-06-2015
24. Aktualizace plánu investičních akcí na rok 2015 
Příloha č. 1: Akualizace plánu nových investičních akcí na rok 2015 &amp;RStrana &amp;P (celkem 25)</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2"/>
  <sheetViews>
    <sheetView zoomScale="80" zoomScaleNormal="80" workbookViewId="0">
      <selection activeCell="F23" sqref="F23"/>
    </sheetView>
  </sheetViews>
  <sheetFormatPr defaultColWidth="9.140625" defaultRowHeight="15" x14ac:dyDescent="0.2"/>
  <cols>
    <col min="1" max="1" width="11.42578125" style="540" customWidth="1"/>
    <col min="2" max="2" width="6.7109375" style="540" customWidth="1"/>
    <col min="3" max="3" width="9.28515625" style="540" customWidth="1"/>
    <col min="4" max="4" width="9.7109375" style="540" customWidth="1"/>
    <col min="5" max="5" width="51.140625" style="941" customWidth="1"/>
    <col min="6" max="6" width="16.85546875" style="540" customWidth="1"/>
    <col min="7" max="7" width="15" style="540" customWidth="1"/>
    <col min="8" max="9" width="18.140625" style="540" customWidth="1"/>
    <col min="10" max="10" width="19.5703125" style="540" customWidth="1"/>
    <col min="11" max="11" width="15.7109375" style="540" customWidth="1"/>
    <col min="12" max="16384" width="9.140625" style="540"/>
  </cols>
  <sheetData>
    <row r="1" spans="1:11" s="940" customFormat="1" ht="15.75" x14ac:dyDescent="0.25">
      <c r="A1" s="938" t="s">
        <v>523</v>
      </c>
      <c r="B1" s="938"/>
      <c r="C1" s="938"/>
      <c r="D1" s="938"/>
      <c r="E1" s="938"/>
      <c r="F1" s="938"/>
      <c r="G1" s="938"/>
      <c r="H1" s="938"/>
      <c r="I1" s="938"/>
      <c r="J1" s="938"/>
      <c r="K1" s="938"/>
    </row>
    <row r="2" spans="1:11" ht="16.5" thickBot="1" x14ac:dyDescent="0.3">
      <c r="A2" s="938"/>
      <c r="B2" s="938"/>
      <c r="C2" s="938"/>
      <c r="D2" s="938"/>
      <c r="E2" s="938"/>
      <c r="F2" s="938"/>
      <c r="G2" s="938"/>
      <c r="H2" s="938"/>
      <c r="I2" s="938"/>
      <c r="J2" s="938"/>
      <c r="K2" s="938"/>
    </row>
    <row r="3" spans="1:11" ht="15.75" customHeight="1" x14ac:dyDescent="0.2">
      <c r="A3" s="1573" t="s">
        <v>4</v>
      </c>
      <c r="B3" s="1575" t="s">
        <v>303</v>
      </c>
      <c r="C3" s="1575" t="s">
        <v>3</v>
      </c>
      <c r="D3" s="1565" t="s">
        <v>304</v>
      </c>
      <c r="E3" s="1565" t="s">
        <v>305</v>
      </c>
      <c r="F3" s="1571" t="s">
        <v>306</v>
      </c>
      <c r="G3" s="1565" t="s">
        <v>525</v>
      </c>
      <c r="H3" s="1565" t="s">
        <v>526</v>
      </c>
      <c r="I3" s="1565" t="s">
        <v>524</v>
      </c>
      <c r="J3" s="1565" t="s">
        <v>309</v>
      </c>
      <c r="K3" s="1567" t="s">
        <v>310</v>
      </c>
    </row>
    <row r="4" spans="1:11" ht="15.75" thickBot="1" x14ac:dyDescent="0.25">
      <c r="A4" s="1574"/>
      <c r="B4" s="1576"/>
      <c r="C4" s="1576"/>
      <c r="D4" s="1566"/>
      <c r="E4" s="1566"/>
      <c r="F4" s="1572"/>
      <c r="G4" s="1566"/>
      <c r="H4" s="1566"/>
      <c r="I4" s="1566"/>
      <c r="J4" s="1566"/>
      <c r="K4" s="1568"/>
    </row>
    <row r="5" spans="1:11" ht="47.25" customHeight="1" x14ac:dyDescent="0.2">
      <c r="A5" s="1284">
        <v>100963</v>
      </c>
      <c r="B5" s="1285">
        <v>59</v>
      </c>
      <c r="C5" s="1285">
        <v>3523</v>
      </c>
      <c r="D5" s="1285">
        <v>61</v>
      </c>
      <c r="E5" s="1286" t="s">
        <v>496</v>
      </c>
      <c r="F5" s="1273">
        <v>31065</v>
      </c>
      <c r="G5" s="1273">
        <f>F5*0.8</f>
        <v>24852</v>
      </c>
      <c r="H5" s="1274">
        <f>F5-G5</f>
        <v>6213</v>
      </c>
      <c r="I5" s="1274">
        <v>0</v>
      </c>
      <c r="J5" s="1275">
        <v>0</v>
      </c>
      <c r="K5" s="1276">
        <v>1000</v>
      </c>
    </row>
    <row r="6" spans="1:11" ht="51.75" customHeight="1" x14ac:dyDescent="0.2">
      <c r="A6" s="1287">
        <v>100782</v>
      </c>
      <c r="B6" s="1288">
        <v>59</v>
      </c>
      <c r="C6" s="1289">
        <v>3523</v>
      </c>
      <c r="D6" s="1289">
        <v>61</v>
      </c>
      <c r="E6" s="1290" t="s">
        <v>438</v>
      </c>
      <c r="F6" s="1277">
        <v>6523</v>
      </c>
      <c r="G6" s="1291">
        <f t="shared" ref="G6:G7" si="0">F6*0.8</f>
        <v>5218.4000000000005</v>
      </c>
      <c r="H6" s="1277">
        <f t="shared" ref="H6:H7" si="1">F6-G6</f>
        <v>1304.5999999999995</v>
      </c>
      <c r="I6" s="1277">
        <v>0</v>
      </c>
      <c r="J6" s="1278">
        <v>0</v>
      </c>
      <c r="K6" s="1279">
        <v>500</v>
      </c>
    </row>
    <row r="7" spans="1:11" ht="58.5" customHeight="1" thickBot="1" x14ac:dyDescent="0.25">
      <c r="A7" s="1292">
        <v>100966</v>
      </c>
      <c r="B7" s="1293">
        <v>59</v>
      </c>
      <c r="C7" s="1294">
        <v>3533</v>
      </c>
      <c r="D7" s="1294">
        <v>61</v>
      </c>
      <c r="E7" s="1295" t="s">
        <v>504</v>
      </c>
      <c r="F7" s="1281">
        <v>1500</v>
      </c>
      <c r="G7" s="1296">
        <f t="shared" si="0"/>
        <v>1200</v>
      </c>
      <c r="H7" s="1281">
        <f t="shared" si="1"/>
        <v>300</v>
      </c>
      <c r="I7" s="1281">
        <v>0</v>
      </c>
      <c r="J7" s="1282">
        <v>0</v>
      </c>
      <c r="K7" s="1283">
        <v>200</v>
      </c>
    </row>
    <row r="8" spans="1:11" s="369" customFormat="1" ht="18.75" thickBot="1" x14ac:dyDescent="0.3">
      <c r="A8" s="1581" t="s">
        <v>77</v>
      </c>
      <c r="B8" s="1582"/>
      <c r="C8" s="1582"/>
      <c r="D8" s="1582"/>
      <c r="E8" s="1582"/>
      <c r="F8" s="1306">
        <f t="shared" ref="F8:K8" si="2">SUM(F5:F7)</f>
        <v>39088</v>
      </c>
      <c r="G8" s="1306">
        <f t="shared" si="2"/>
        <v>31270.400000000001</v>
      </c>
      <c r="H8" s="1306">
        <f t="shared" si="2"/>
        <v>7817.5999999999995</v>
      </c>
      <c r="I8" s="1306">
        <f t="shared" si="2"/>
        <v>0</v>
      </c>
      <c r="J8" s="1306">
        <f t="shared" si="2"/>
        <v>0</v>
      </c>
      <c r="K8" s="1307">
        <f t="shared" si="2"/>
        <v>1700</v>
      </c>
    </row>
    <row r="9" spans="1:11" ht="15.75" thickBot="1" x14ac:dyDescent="0.25"/>
    <row r="10" spans="1:11" ht="15.75" customHeight="1" x14ac:dyDescent="0.2">
      <c r="A10" s="1573" t="s">
        <v>4</v>
      </c>
      <c r="B10" s="1575" t="s">
        <v>303</v>
      </c>
      <c r="C10" s="1575" t="s">
        <v>3</v>
      </c>
      <c r="D10" s="1565" t="s">
        <v>304</v>
      </c>
      <c r="E10" s="1565" t="s">
        <v>305</v>
      </c>
      <c r="F10" s="1571" t="s">
        <v>306</v>
      </c>
      <c r="G10" s="1565" t="s">
        <v>525</v>
      </c>
      <c r="H10" s="1565" t="s">
        <v>526</v>
      </c>
      <c r="I10" s="1565" t="s">
        <v>524</v>
      </c>
      <c r="J10" s="1565" t="s">
        <v>309</v>
      </c>
      <c r="K10" s="1567" t="s">
        <v>310</v>
      </c>
    </row>
    <row r="11" spans="1:11" ht="15.75" customHeight="1" thickBot="1" x14ac:dyDescent="0.25">
      <c r="A11" s="1574"/>
      <c r="B11" s="1576"/>
      <c r="C11" s="1576"/>
      <c r="D11" s="1566"/>
      <c r="E11" s="1566"/>
      <c r="F11" s="1572"/>
      <c r="G11" s="1566"/>
      <c r="H11" s="1566"/>
      <c r="I11" s="1566"/>
      <c r="J11" s="1566"/>
      <c r="K11" s="1568"/>
    </row>
    <row r="12" spans="1:11" ht="30" x14ac:dyDescent="0.2">
      <c r="A12" s="1297">
        <v>100967</v>
      </c>
      <c r="B12" s="1298">
        <v>59</v>
      </c>
      <c r="C12" s="1298">
        <v>3523</v>
      </c>
      <c r="D12" s="1298">
        <v>61</v>
      </c>
      <c r="E12" s="1299" t="s">
        <v>535</v>
      </c>
      <c r="F12" s="1274">
        <v>1050</v>
      </c>
      <c r="G12" s="1274">
        <v>840</v>
      </c>
      <c r="H12" s="1274">
        <v>210</v>
      </c>
      <c r="I12" s="1274">
        <v>840</v>
      </c>
      <c r="J12" s="1275">
        <v>0</v>
      </c>
      <c r="K12" s="1276">
        <v>210</v>
      </c>
    </row>
    <row r="13" spans="1:11" ht="30" x14ac:dyDescent="0.2">
      <c r="A13" s="1300">
        <v>100968</v>
      </c>
      <c r="B13" s="1301">
        <v>59</v>
      </c>
      <c r="C13" s="1301">
        <v>3523</v>
      </c>
      <c r="D13" s="1301">
        <v>61</v>
      </c>
      <c r="E13" s="1302" t="s">
        <v>536</v>
      </c>
      <c r="F13" s="1303">
        <v>3000</v>
      </c>
      <c r="G13" s="1303">
        <v>2400</v>
      </c>
      <c r="H13" s="1303">
        <v>600</v>
      </c>
      <c r="I13" s="1303">
        <v>2400</v>
      </c>
      <c r="J13" s="1304">
        <v>0</v>
      </c>
      <c r="K13" s="1305">
        <v>600</v>
      </c>
    </row>
    <row r="14" spans="1:11" ht="45" x14ac:dyDescent="0.2">
      <c r="A14" s="1300">
        <v>100969</v>
      </c>
      <c r="B14" s="1301">
        <v>59</v>
      </c>
      <c r="C14" s="1301">
        <v>3523</v>
      </c>
      <c r="D14" s="1301">
        <v>61</v>
      </c>
      <c r="E14" s="1302" t="s">
        <v>537</v>
      </c>
      <c r="F14" s="1303">
        <v>5000</v>
      </c>
      <c r="G14" s="1303">
        <v>4000</v>
      </c>
      <c r="H14" s="1303">
        <v>1000</v>
      </c>
      <c r="I14" s="1303">
        <v>4000</v>
      </c>
      <c r="J14" s="1304">
        <v>0</v>
      </c>
      <c r="K14" s="1305">
        <v>1000</v>
      </c>
    </row>
    <row r="15" spans="1:11" ht="30" x14ac:dyDescent="0.2">
      <c r="A15" s="1300">
        <v>100970</v>
      </c>
      <c r="B15" s="1301">
        <v>59</v>
      </c>
      <c r="C15" s="1301">
        <v>3523</v>
      </c>
      <c r="D15" s="1301">
        <v>61</v>
      </c>
      <c r="E15" s="1302" t="s">
        <v>538</v>
      </c>
      <c r="F15" s="1303">
        <v>1000</v>
      </c>
      <c r="G15" s="1303">
        <v>800</v>
      </c>
      <c r="H15" s="1303">
        <v>200</v>
      </c>
      <c r="I15" s="1303">
        <v>800</v>
      </c>
      <c r="J15" s="1304">
        <v>0</v>
      </c>
      <c r="K15" s="1305">
        <v>200</v>
      </c>
    </row>
    <row r="16" spans="1:11" ht="17.25" customHeight="1" x14ac:dyDescent="0.2">
      <c r="A16" s="1300">
        <v>100971</v>
      </c>
      <c r="B16" s="1301">
        <v>59</v>
      </c>
      <c r="C16" s="1301">
        <v>3533</v>
      </c>
      <c r="D16" s="1301">
        <v>61</v>
      </c>
      <c r="E16" s="1302" t="s">
        <v>539</v>
      </c>
      <c r="F16" s="1303">
        <v>1500</v>
      </c>
      <c r="G16" s="1303">
        <v>1200</v>
      </c>
      <c r="H16" s="1303">
        <v>300</v>
      </c>
      <c r="I16" s="1303">
        <v>1200</v>
      </c>
      <c r="J16" s="1304">
        <v>0</v>
      </c>
      <c r="K16" s="1305">
        <v>300</v>
      </c>
    </row>
    <row r="17" spans="1:11" x14ac:dyDescent="0.2">
      <c r="A17" s="1300">
        <v>100972</v>
      </c>
      <c r="B17" s="1301">
        <v>59</v>
      </c>
      <c r="C17" s="1301">
        <v>3533</v>
      </c>
      <c r="D17" s="1301">
        <v>61</v>
      </c>
      <c r="E17" s="1302" t="s">
        <v>540</v>
      </c>
      <c r="F17" s="1303">
        <v>600</v>
      </c>
      <c r="G17" s="1303">
        <v>480</v>
      </c>
      <c r="H17" s="1303">
        <v>120</v>
      </c>
      <c r="I17" s="1303">
        <v>480</v>
      </c>
      <c r="J17" s="1304">
        <v>0</v>
      </c>
      <c r="K17" s="1305">
        <v>120</v>
      </c>
    </row>
    <row r="18" spans="1:11" x14ac:dyDescent="0.2">
      <c r="A18" s="1300">
        <v>100973</v>
      </c>
      <c r="B18" s="1301">
        <v>59</v>
      </c>
      <c r="C18" s="1301">
        <v>3533</v>
      </c>
      <c r="D18" s="1301">
        <v>61</v>
      </c>
      <c r="E18" s="1302" t="s">
        <v>541</v>
      </c>
      <c r="F18" s="1303">
        <v>600</v>
      </c>
      <c r="G18" s="1303">
        <v>480</v>
      </c>
      <c r="H18" s="1303">
        <v>120</v>
      </c>
      <c r="I18" s="1303">
        <v>480</v>
      </c>
      <c r="J18" s="1304">
        <v>0</v>
      </c>
      <c r="K18" s="1305">
        <v>120</v>
      </c>
    </row>
    <row r="19" spans="1:11" x14ac:dyDescent="0.2">
      <c r="A19" s="1300">
        <v>100974</v>
      </c>
      <c r="B19" s="1301">
        <v>59</v>
      </c>
      <c r="C19" s="1301">
        <v>3533</v>
      </c>
      <c r="D19" s="1301">
        <v>61</v>
      </c>
      <c r="E19" s="1302" t="s">
        <v>542</v>
      </c>
      <c r="F19" s="1303">
        <v>600</v>
      </c>
      <c r="G19" s="1303">
        <v>480</v>
      </c>
      <c r="H19" s="1303">
        <v>120</v>
      </c>
      <c r="I19" s="1303">
        <v>480</v>
      </c>
      <c r="J19" s="1304">
        <v>0</v>
      </c>
      <c r="K19" s="1305">
        <v>120</v>
      </c>
    </row>
    <row r="20" spans="1:11" x14ac:dyDescent="0.2">
      <c r="A20" s="1300">
        <v>100975</v>
      </c>
      <c r="B20" s="1301">
        <v>59</v>
      </c>
      <c r="C20" s="1301">
        <v>3522</v>
      </c>
      <c r="D20" s="1301">
        <v>61</v>
      </c>
      <c r="E20" s="1302" t="s">
        <v>543</v>
      </c>
      <c r="F20" s="1303">
        <v>2100</v>
      </c>
      <c r="G20" s="1303">
        <v>1680</v>
      </c>
      <c r="H20" s="1303">
        <v>420</v>
      </c>
      <c r="I20" s="1303">
        <v>1680</v>
      </c>
      <c r="J20" s="1304">
        <v>0</v>
      </c>
      <c r="K20" s="1305">
        <v>420</v>
      </c>
    </row>
    <row r="21" spans="1:11" x14ac:dyDescent="0.2">
      <c r="A21" s="1300">
        <v>100976</v>
      </c>
      <c r="B21" s="1301">
        <v>59</v>
      </c>
      <c r="C21" s="1301">
        <v>3522</v>
      </c>
      <c r="D21" s="1301">
        <v>61</v>
      </c>
      <c r="E21" s="1302" t="s">
        <v>544</v>
      </c>
      <c r="F21" s="1303">
        <v>3070</v>
      </c>
      <c r="G21" s="1303">
        <v>2456</v>
      </c>
      <c r="H21" s="1303">
        <v>614</v>
      </c>
      <c r="I21" s="1303">
        <v>2456</v>
      </c>
      <c r="J21" s="1304">
        <v>0</v>
      </c>
      <c r="K21" s="1305">
        <v>614</v>
      </c>
    </row>
    <row r="22" spans="1:11" x14ac:dyDescent="0.2">
      <c r="A22" s="1300">
        <v>100977</v>
      </c>
      <c r="B22" s="1301">
        <v>59</v>
      </c>
      <c r="C22" s="1301">
        <v>3522</v>
      </c>
      <c r="D22" s="1301">
        <v>61</v>
      </c>
      <c r="E22" s="1302" t="s">
        <v>545</v>
      </c>
      <c r="F22" s="1303">
        <v>1600</v>
      </c>
      <c r="G22" s="1303">
        <v>1280</v>
      </c>
      <c r="H22" s="1303">
        <v>320</v>
      </c>
      <c r="I22" s="1303">
        <v>1280</v>
      </c>
      <c r="J22" s="1304">
        <v>0</v>
      </c>
      <c r="K22" s="1305">
        <v>320</v>
      </c>
    </row>
    <row r="23" spans="1:11" ht="15.75" thickBot="1" x14ac:dyDescent="0.25">
      <c r="A23" s="1309">
        <v>100978</v>
      </c>
      <c r="B23" s="1310">
        <v>59</v>
      </c>
      <c r="C23" s="1310">
        <v>3522</v>
      </c>
      <c r="D23" s="1310">
        <v>61</v>
      </c>
      <c r="E23" s="1311" t="s">
        <v>546</v>
      </c>
      <c r="F23" s="1312">
        <v>2800</v>
      </c>
      <c r="G23" s="1312">
        <v>2240</v>
      </c>
      <c r="H23" s="1312">
        <v>560</v>
      </c>
      <c r="I23" s="1312">
        <v>2240</v>
      </c>
      <c r="J23" s="1313">
        <v>0</v>
      </c>
      <c r="K23" s="1314">
        <v>560</v>
      </c>
    </row>
    <row r="24" spans="1:11" ht="18.75" thickBot="1" x14ac:dyDescent="0.25">
      <c r="A24" s="1579" t="s">
        <v>77</v>
      </c>
      <c r="B24" s="1580"/>
      <c r="C24" s="1580"/>
      <c r="D24" s="1580"/>
      <c r="E24" s="1580"/>
      <c r="F24" s="1308">
        <f t="shared" ref="F24:K24" si="3">SUM(F12:F23)</f>
        <v>22920</v>
      </c>
      <c r="G24" s="1308">
        <f t="shared" si="3"/>
        <v>18336</v>
      </c>
      <c r="H24" s="1308">
        <f t="shared" si="3"/>
        <v>4584</v>
      </c>
      <c r="I24" s="1308">
        <f t="shared" si="3"/>
        <v>18336</v>
      </c>
      <c r="J24" s="1308">
        <f t="shared" si="3"/>
        <v>0</v>
      </c>
      <c r="K24" s="1315">
        <f t="shared" si="3"/>
        <v>4584</v>
      </c>
    </row>
    <row r="25" spans="1:11" ht="15.75" thickBot="1" x14ac:dyDescent="0.25"/>
    <row r="26" spans="1:11" ht="18.75" thickBot="1" x14ac:dyDescent="0.25">
      <c r="A26" s="1579" t="s">
        <v>77</v>
      </c>
      <c r="B26" s="1580"/>
      <c r="C26" s="1580"/>
      <c r="D26" s="1580"/>
      <c r="E26" s="1580"/>
      <c r="F26" s="1308">
        <f t="shared" ref="F26:K26" si="4">F8+F24</f>
        <v>62008</v>
      </c>
      <c r="G26" s="1308">
        <f t="shared" si="4"/>
        <v>49606.400000000001</v>
      </c>
      <c r="H26" s="1308">
        <f t="shared" si="4"/>
        <v>12401.599999999999</v>
      </c>
      <c r="I26" s="1308">
        <f t="shared" si="4"/>
        <v>18336</v>
      </c>
      <c r="J26" s="1308">
        <f t="shared" si="4"/>
        <v>0</v>
      </c>
      <c r="K26" s="1308">
        <f t="shared" si="4"/>
        <v>6284</v>
      </c>
    </row>
    <row r="30" spans="1:11" ht="15.75" x14ac:dyDescent="0.25">
      <c r="G30" s="937"/>
    </row>
    <row r="32" spans="1:11" ht="15.75" x14ac:dyDescent="0.25">
      <c r="G32" s="937"/>
    </row>
  </sheetData>
  <mergeCells count="25">
    <mergeCell ref="A10:A11"/>
    <mergeCell ref="B10:B11"/>
    <mergeCell ref="C10:C11"/>
    <mergeCell ref="D10:D11"/>
    <mergeCell ref="I10:I11"/>
    <mergeCell ref="E10:E11"/>
    <mergeCell ref="F10:F11"/>
    <mergeCell ref="G10:G11"/>
    <mergeCell ref="H10:H11"/>
    <mergeCell ref="J10:J11"/>
    <mergeCell ref="K10:K11"/>
    <mergeCell ref="A26:E26"/>
    <mergeCell ref="I3:I4"/>
    <mergeCell ref="F3:F4"/>
    <mergeCell ref="G3:G4"/>
    <mergeCell ref="H3:H4"/>
    <mergeCell ref="J3:J4"/>
    <mergeCell ref="K3:K4"/>
    <mergeCell ref="A8:E8"/>
    <mergeCell ref="A24:E24"/>
    <mergeCell ref="A3:A4"/>
    <mergeCell ref="B3:B4"/>
    <mergeCell ref="C3:C4"/>
    <mergeCell ref="D3:D4"/>
    <mergeCell ref="E3:E4"/>
  </mergeCells>
  <pageMargins left="0.70866141732283472" right="0.70866141732283472" top="0.78740157480314965" bottom="0.78740157480314965" header="0.31496062992125984" footer="0.31496062992125984"/>
  <pageSetup paperSize="9" scale="69" orientation="landscape" r:id="rId1"/>
  <headerFooter>
    <oddFooter>&amp;LZastupitelstvo Olomouckého kraje 26-06-2015
24. Aktualizace plánu investičních akcí na rok 2015 
Příloha č. 1: Akualizace plánu nových investičních akcí na rok 2015 &amp;RStrana &amp;P (celkem 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BG20"/>
  <sheetViews>
    <sheetView zoomScale="70" zoomScaleNormal="70" zoomScaleSheetLayoutView="100" workbookViewId="0">
      <selection activeCell="G13" sqref="G13"/>
    </sheetView>
  </sheetViews>
  <sheetFormatPr defaultColWidth="29.7109375" defaultRowHeight="12.75" outlineLevelCol="1" x14ac:dyDescent="0.2"/>
  <cols>
    <col min="1" max="1" width="5.42578125" style="10" customWidth="1"/>
    <col min="2" max="2" width="4.85546875" style="177" customWidth="1"/>
    <col min="3" max="3" width="16.7109375" style="177" hidden="1" customWidth="1" outlineLevel="1"/>
    <col min="4" max="4" width="7.140625" style="177" hidden="1" customWidth="1" outlineLevel="1"/>
    <col min="5" max="5" width="8.28515625" style="177" hidden="1" customWidth="1" outlineLevel="1"/>
    <col min="6" max="6" width="81.7109375" style="10" customWidth="1" collapsed="1"/>
    <col min="7" max="7" width="68.140625" style="10" customWidth="1"/>
    <col min="8" max="8" width="8.5703125" style="177" customWidth="1"/>
    <col min="9" max="9" width="10.28515625" style="177" customWidth="1"/>
    <col min="10" max="10" width="13.85546875" style="184" customWidth="1"/>
    <col min="11" max="11" width="13.7109375" style="296" customWidth="1"/>
    <col min="12" max="12" width="12.7109375" style="296" customWidth="1"/>
    <col min="13" max="13" width="12.7109375" style="177" customWidth="1"/>
    <col min="14" max="18" width="12.7109375" style="184" customWidth="1"/>
    <col min="19" max="30" width="29.7109375" style="10" customWidth="1"/>
    <col min="31" max="16384" width="29.7109375" style="10"/>
  </cols>
  <sheetData>
    <row r="1" spans="1:59" s="49" customFormat="1" ht="18" x14ac:dyDescent="0.25">
      <c r="A1" s="160" t="s">
        <v>72</v>
      </c>
      <c r="B1" s="175"/>
      <c r="C1" s="175"/>
      <c r="D1" s="175"/>
      <c r="E1" s="175"/>
      <c r="F1" s="176"/>
      <c r="G1" s="175"/>
      <c r="H1" s="177"/>
      <c r="I1" s="178"/>
      <c r="J1" s="178"/>
      <c r="K1" s="179"/>
      <c r="L1" s="175"/>
      <c r="M1" s="175"/>
      <c r="N1" s="175"/>
      <c r="O1" s="175"/>
      <c r="P1" s="175"/>
      <c r="Q1" s="175"/>
      <c r="R1" s="175"/>
      <c r="S1" s="297"/>
      <c r="T1" s="297"/>
      <c r="U1" s="297"/>
      <c r="V1" s="297"/>
      <c r="W1" s="297"/>
    </row>
    <row r="2" spans="1:59" s="49" customFormat="1" ht="15.75" x14ac:dyDescent="0.25">
      <c r="A2" s="163" t="s">
        <v>6</v>
      </c>
      <c r="B2" s="163"/>
      <c r="C2" s="163"/>
      <c r="D2" s="163"/>
      <c r="E2" s="163"/>
      <c r="F2" s="163" t="s">
        <v>7</v>
      </c>
      <c r="G2" s="173" t="s">
        <v>8</v>
      </c>
      <c r="H2" s="177"/>
      <c r="I2" s="163"/>
      <c r="J2" s="163"/>
      <c r="K2" s="180"/>
      <c r="L2" s="163"/>
      <c r="M2" s="163"/>
      <c r="N2" s="163"/>
      <c r="O2" s="163"/>
      <c r="P2" s="163"/>
      <c r="Q2" s="163"/>
      <c r="R2" s="163"/>
      <c r="S2" s="297"/>
      <c r="T2" s="297"/>
      <c r="U2" s="297"/>
      <c r="V2" s="297"/>
      <c r="W2" s="297"/>
    </row>
    <row r="3" spans="1:59" s="49" customFormat="1" ht="17.25" customHeight="1" x14ac:dyDescent="0.2">
      <c r="A3" s="163"/>
      <c r="B3" s="163"/>
      <c r="C3" s="163"/>
      <c r="D3" s="163"/>
      <c r="E3" s="163"/>
      <c r="F3" s="163" t="s">
        <v>9</v>
      </c>
      <c r="G3" s="163"/>
      <c r="H3" s="177"/>
      <c r="I3" s="163"/>
      <c r="J3" s="163"/>
      <c r="K3" s="180"/>
      <c r="L3" s="163"/>
      <c r="M3" s="163"/>
      <c r="N3" s="163"/>
      <c r="O3" s="163"/>
      <c r="P3" s="163"/>
      <c r="Q3" s="163"/>
      <c r="R3" s="163"/>
      <c r="S3" s="297"/>
      <c r="T3" s="297"/>
      <c r="U3" s="297"/>
      <c r="V3" s="297"/>
      <c r="W3" s="297"/>
    </row>
    <row r="4" spans="1:59" s="163" customFormat="1" ht="15" thickBot="1" x14ac:dyDescent="0.25">
      <c r="F4" s="162"/>
      <c r="R4" s="32" t="s">
        <v>10</v>
      </c>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row>
    <row r="5" spans="1:59" s="11" customFormat="1" ht="28.5" customHeight="1" thickBot="1" x14ac:dyDescent="0.25">
      <c r="A5" s="1368" t="s">
        <v>130</v>
      </c>
      <c r="B5" s="1369"/>
      <c r="C5" s="1369"/>
      <c r="D5" s="1369"/>
      <c r="E5" s="1369"/>
      <c r="F5" s="1369"/>
      <c r="G5" s="1369"/>
      <c r="H5" s="1369"/>
      <c r="I5" s="1369"/>
      <c r="J5" s="1369"/>
      <c r="K5" s="1369"/>
      <c r="L5" s="1369"/>
      <c r="M5" s="1369"/>
      <c r="N5" s="1369"/>
      <c r="O5" s="1369"/>
      <c r="P5" s="1369"/>
      <c r="Q5" s="1369"/>
      <c r="R5" s="1370"/>
      <c r="S5" s="18"/>
      <c r="T5" s="18"/>
    </row>
    <row r="6" spans="1:59" s="182" customFormat="1" ht="33.75" customHeight="1" thickBot="1" x14ac:dyDescent="0.25">
      <c r="A6" s="1364" t="s">
        <v>33</v>
      </c>
      <c r="B6" s="1364" t="s">
        <v>67</v>
      </c>
      <c r="C6" s="1366" t="s">
        <v>4</v>
      </c>
      <c r="D6" s="1366" t="s">
        <v>3</v>
      </c>
      <c r="E6" s="1366" t="s">
        <v>5</v>
      </c>
      <c r="F6" s="1360" t="s">
        <v>70</v>
      </c>
      <c r="G6" s="1358" t="s">
        <v>69</v>
      </c>
      <c r="H6" s="1362" t="s">
        <v>15</v>
      </c>
      <c r="I6" s="1358" t="s">
        <v>16</v>
      </c>
      <c r="J6" s="1375" t="s">
        <v>17</v>
      </c>
      <c r="K6" s="1375" t="s">
        <v>18</v>
      </c>
      <c r="L6" s="1372" t="s">
        <v>110</v>
      </c>
      <c r="M6" s="1374" t="s">
        <v>111</v>
      </c>
      <c r="N6" s="1374"/>
      <c r="O6" s="1374"/>
      <c r="P6" s="1374"/>
      <c r="Q6" s="1374"/>
      <c r="R6" s="1371" t="s">
        <v>112</v>
      </c>
    </row>
    <row r="7" spans="1:59" s="12" customFormat="1" ht="57" customHeight="1" thickBot="1" x14ac:dyDescent="0.25">
      <c r="A7" s="1365"/>
      <c r="B7" s="1365"/>
      <c r="C7" s="1367"/>
      <c r="D7" s="1367"/>
      <c r="E7" s="1367"/>
      <c r="F7" s="1361"/>
      <c r="G7" s="1359"/>
      <c r="H7" s="1363"/>
      <c r="I7" s="1359"/>
      <c r="J7" s="1373"/>
      <c r="K7" s="1373"/>
      <c r="L7" s="1373"/>
      <c r="M7" s="137" t="s">
        <v>29</v>
      </c>
      <c r="N7" s="123" t="s">
        <v>65</v>
      </c>
      <c r="O7" s="401" t="s">
        <v>99</v>
      </c>
      <c r="P7" s="401" t="s">
        <v>100</v>
      </c>
      <c r="Q7" s="403" t="s">
        <v>66</v>
      </c>
      <c r="R7" s="1360"/>
    </row>
    <row r="8" spans="1:59" s="307" customFormat="1" ht="47.25" customHeight="1" x14ac:dyDescent="0.2">
      <c r="A8" s="301">
        <v>1</v>
      </c>
      <c r="B8" s="302"/>
      <c r="C8" s="3"/>
      <c r="D8" s="302"/>
      <c r="E8" s="302"/>
      <c r="F8" s="420"/>
      <c r="G8" s="421"/>
      <c r="H8" s="303"/>
      <c r="I8" s="294"/>
      <c r="J8" s="304"/>
      <c r="K8" s="290"/>
      <c r="L8" s="305"/>
      <c r="M8" s="327">
        <f>Q8+N8+O8</f>
        <v>0</v>
      </c>
      <c r="N8" s="329"/>
      <c r="O8" s="329"/>
      <c r="P8" s="329"/>
      <c r="Q8" s="327"/>
      <c r="R8" s="306">
        <f>J8-L8-M8</f>
        <v>0</v>
      </c>
    </row>
    <row r="9" spans="1:59" s="307" customFormat="1" ht="54" customHeight="1" x14ac:dyDescent="0.2">
      <c r="A9" s="318">
        <v>2</v>
      </c>
      <c r="B9" s="292"/>
      <c r="C9" s="3"/>
      <c r="D9" s="292"/>
      <c r="E9" s="292"/>
      <c r="F9" s="422"/>
      <c r="G9" s="423"/>
      <c r="H9" s="309"/>
      <c r="I9" s="310"/>
      <c r="J9" s="311"/>
      <c r="K9" s="291"/>
      <c r="L9" s="312"/>
      <c r="M9" s="327">
        <f>Q9+N9+O9</f>
        <v>0</v>
      </c>
      <c r="N9" s="313"/>
      <c r="O9" s="402"/>
      <c r="P9" s="402"/>
      <c r="Q9" s="327"/>
      <c r="R9" s="308">
        <f>J9-L9-M9</f>
        <v>0</v>
      </c>
    </row>
    <row r="10" spans="1:59" s="307" customFormat="1" ht="51" customHeight="1" x14ac:dyDescent="0.2">
      <c r="A10" s="318">
        <v>3</v>
      </c>
      <c r="B10" s="292"/>
      <c r="C10" s="3"/>
      <c r="D10" s="292"/>
      <c r="E10" s="292"/>
      <c r="F10" s="422"/>
      <c r="G10" s="423"/>
      <c r="H10" s="309"/>
      <c r="I10" s="310"/>
      <c r="J10" s="311"/>
      <c r="K10" s="291"/>
      <c r="L10" s="312"/>
      <c r="M10" s="327">
        <f t="shared" ref="M10:M19" si="0">Q10+N10+O10</f>
        <v>0</v>
      </c>
      <c r="N10" s="313"/>
      <c r="O10" s="402"/>
      <c r="P10" s="402"/>
      <c r="Q10" s="327"/>
      <c r="R10" s="308">
        <f t="shared" ref="R10:R19" si="1">J10-L10-M10</f>
        <v>0</v>
      </c>
    </row>
    <row r="11" spans="1:59" s="307" customFormat="1" ht="46.5" customHeight="1" x14ac:dyDescent="0.2">
      <c r="A11" s="318">
        <v>4</v>
      </c>
      <c r="B11" s="292"/>
      <c r="C11" s="3"/>
      <c r="D11" s="292"/>
      <c r="E11" s="292"/>
      <c r="F11" s="422"/>
      <c r="G11" s="423"/>
      <c r="H11" s="309"/>
      <c r="I11" s="310"/>
      <c r="J11" s="311"/>
      <c r="K11" s="291"/>
      <c r="L11" s="312"/>
      <c r="M11" s="327">
        <f t="shared" si="0"/>
        <v>0</v>
      </c>
      <c r="N11" s="313"/>
      <c r="O11" s="398"/>
      <c r="P11" s="398"/>
      <c r="Q11" s="317"/>
      <c r="R11" s="308">
        <f t="shared" si="1"/>
        <v>0</v>
      </c>
    </row>
    <row r="12" spans="1:59" s="307" customFormat="1" ht="45.75" customHeight="1" x14ac:dyDescent="0.2">
      <c r="A12" s="318">
        <v>5</v>
      </c>
      <c r="B12" s="292"/>
      <c r="C12" s="3"/>
      <c r="D12" s="292"/>
      <c r="E12" s="292"/>
      <c r="F12" s="422"/>
      <c r="G12" s="423"/>
      <c r="H12" s="326"/>
      <c r="I12" s="310"/>
      <c r="J12" s="311"/>
      <c r="K12" s="291"/>
      <c r="L12" s="312"/>
      <c r="M12" s="327">
        <f t="shared" si="0"/>
        <v>0</v>
      </c>
      <c r="N12" s="313"/>
      <c r="O12" s="399"/>
      <c r="P12" s="399"/>
      <c r="Q12" s="316"/>
      <c r="R12" s="347">
        <v>0</v>
      </c>
    </row>
    <row r="13" spans="1:59" s="307" customFormat="1" ht="39" customHeight="1" x14ac:dyDescent="0.2">
      <c r="A13" s="318">
        <v>6</v>
      </c>
      <c r="B13" s="292"/>
      <c r="C13" s="3"/>
      <c r="D13" s="292"/>
      <c r="E13" s="292"/>
      <c r="F13" s="422"/>
      <c r="G13" s="423"/>
      <c r="H13" s="309"/>
      <c r="I13" s="310"/>
      <c r="J13" s="311"/>
      <c r="K13" s="291"/>
      <c r="L13" s="312"/>
      <c r="M13" s="327">
        <f t="shared" si="0"/>
        <v>0</v>
      </c>
      <c r="N13" s="313"/>
      <c r="O13" s="399"/>
      <c r="P13" s="399"/>
      <c r="Q13" s="316"/>
      <c r="R13" s="347">
        <f t="shared" si="1"/>
        <v>0</v>
      </c>
    </row>
    <row r="14" spans="1:59" s="307" customFormat="1" ht="39" customHeight="1" x14ac:dyDescent="0.2">
      <c r="A14" s="318">
        <v>7</v>
      </c>
      <c r="B14" s="292"/>
      <c r="C14" s="3"/>
      <c r="D14" s="292"/>
      <c r="E14" s="292"/>
      <c r="F14" s="422"/>
      <c r="G14" s="423"/>
      <c r="H14" s="309"/>
      <c r="I14" s="310"/>
      <c r="J14" s="311"/>
      <c r="K14" s="291"/>
      <c r="L14" s="312"/>
      <c r="M14" s="327">
        <f t="shared" si="0"/>
        <v>0</v>
      </c>
      <c r="N14" s="313"/>
      <c r="O14" s="313"/>
      <c r="P14" s="313"/>
      <c r="Q14" s="317"/>
      <c r="R14" s="347">
        <f t="shared" si="1"/>
        <v>0</v>
      </c>
    </row>
    <row r="15" spans="1:59" s="307" customFormat="1" ht="39" customHeight="1" x14ac:dyDescent="0.2">
      <c r="A15" s="318">
        <v>8</v>
      </c>
      <c r="B15" s="289"/>
      <c r="C15" s="3"/>
      <c r="D15" s="295"/>
      <c r="E15" s="292"/>
      <c r="F15" s="422"/>
      <c r="G15" s="423"/>
      <c r="H15" s="288"/>
      <c r="I15" s="288"/>
      <c r="J15" s="285"/>
      <c r="K15" s="314"/>
      <c r="L15" s="312"/>
      <c r="M15" s="327">
        <f t="shared" si="0"/>
        <v>0</v>
      </c>
      <c r="N15" s="330"/>
      <c r="O15" s="330"/>
      <c r="P15" s="330"/>
      <c r="Q15" s="328"/>
      <c r="R15" s="315">
        <f t="shared" si="1"/>
        <v>0</v>
      </c>
    </row>
    <row r="16" spans="1:59" s="307" customFormat="1" ht="39" customHeight="1" x14ac:dyDescent="0.2">
      <c r="A16" s="318">
        <v>9</v>
      </c>
      <c r="B16" s="292"/>
      <c r="C16" s="3"/>
      <c r="D16" s="292"/>
      <c r="E16" s="292"/>
      <c r="F16" s="422"/>
      <c r="G16" s="423"/>
      <c r="H16" s="309"/>
      <c r="I16" s="310"/>
      <c r="J16" s="311"/>
      <c r="K16" s="291"/>
      <c r="L16" s="312"/>
      <c r="M16" s="327">
        <f t="shared" si="0"/>
        <v>0</v>
      </c>
      <c r="N16" s="313"/>
      <c r="O16" s="398"/>
      <c r="P16" s="398"/>
      <c r="Q16" s="317"/>
      <c r="R16" s="347">
        <f t="shared" si="1"/>
        <v>0</v>
      </c>
    </row>
    <row r="17" spans="1:33" s="307" customFormat="1" ht="39" customHeight="1" x14ac:dyDescent="0.2">
      <c r="A17" s="318">
        <v>10</v>
      </c>
      <c r="B17" s="292"/>
      <c r="C17" s="3"/>
      <c r="D17" s="292"/>
      <c r="E17" s="292"/>
      <c r="F17" s="422"/>
      <c r="G17" s="423"/>
      <c r="H17" s="309"/>
      <c r="I17" s="310"/>
      <c r="J17" s="311"/>
      <c r="K17" s="291"/>
      <c r="L17" s="312"/>
      <c r="M17" s="327">
        <f t="shared" si="0"/>
        <v>0</v>
      </c>
      <c r="N17" s="313"/>
      <c r="O17" s="398"/>
      <c r="P17" s="398"/>
      <c r="Q17" s="317"/>
      <c r="R17" s="347">
        <f t="shared" si="1"/>
        <v>0</v>
      </c>
    </row>
    <row r="18" spans="1:33" s="307" customFormat="1" ht="39" customHeight="1" x14ac:dyDescent="0.2">
      <c r="A18" s="318">
        <v>11</v>
      </c>
      <c r="B18" s="292"/>
      <c r="C18" s="3"/>
      <c r="D18" s="292"/>
      <c r="E18" s="292"/>
      <c r="F18" s="422"/>
      <c r="G18" s="423"/>
      <c r="H18" s="309"/>
      <c r="I18" s="310"/>
      <c r="J18" s="311"/>
      <c r="K18" s="291"/>
      <c r="L18" s="312"/>
      <c r="M18" s="327">
        <f t="shared" si="0"/>
        <v>0</v>
      </c>
      <c r="N18" s="313"/>
      <c r="O18" s="398"/>
      <c r="P18" s="398"/>
      <c r="Q18" s="317"/>
      <c r="R18" s="347">
        <f t="shared" si="1"/>
        <v>0</v>
      </c>
    </row>
    <row r="19" spans="1:33" s="307" customFormat="1" ht="39" customHeight="1" thickBot="1" x14ac:dyDescent="0.25">
      <c r="A19" s="333">
        <v>12</v>
      </c>
      <c r="B19" s="334"/>
      <c r="C19" s="3"/>
      <c r="D19" s="334"/>
      <c r="E19" s="334"/>
      <c r="F19" s="424"/>
      <c r="G19" s="425"/>
      <c r="H19" s="335"/>
      <c r="I19" s="336"/>
      <c r="J19" s="337"/>
      <c r="K19" s="338"/>
      <c r="L19" s="339"/>
      <c r="M19" s="327">
        <f t="shared" si="0"/>
        <v>0</v>
      </c>
      <c r="N19" s="340"/>
      <c r="O19" s="400"/>
      <c r="P19" s="400"/>
      <c r="Q19" s="341"/>
      <c r="R19" s="348">
        <f t="shared" si="1"/>
        <v>0</v>
      </c>
    </row>
    <row r="20" spans="1:33" ht="36" customHeight="1" thickBot="1" x14ac:dyDescent="0.25">
      <c r="A20" s="1356" t="s">
        <v>82</v>
      </c>
      <c r="B20" s="1357"/>
      <c r="C20" s="1357"/>
      <c r="D20" s="1357"/>
      <c r="E20" s="1357"/>
      <c r="F20" s="1357"/>
      <c r="G20" s="1357"/>
      <c r="H20" s="21"/>
      <c r="I20" s="21"/>
      <c r="J20" s="22">
        <f>SUM(J8:J19)</f>
        <v>0</v>
      </c>
      <c r="K20" s="22"/>
      <c r="L20" s="342">
        <f>SUM(L8:L19)</f>
        <v>0</v>
      </c>
      <c r="M20" s="244">
        <f>SUM(M8:M19)</f>
        <v>0</v>
      </c>
      <c r="N20" s="255">
        <f>SUM(N8:N19)</f>
        <v>0</v>
      </c>
      <c r="O20" s="255">
        <f t="shared" ref="O20:P20" si="2">SUM(O8:O19)</f>
        <v>0</v>
      </c>
      <c r="P20" s="255">
        <f t="shared" si="2"/>
        <v>0</v>
      </c>
      <c r="Q20" s="150">
        <f>SUM(Q8:Q19)</f>
        <v>0</v>
      </c>
      <c r="R20" s="255"/>
      <c r="S20" s="62"/>
      <c r="T20" s="62"/>
      <c r="U20" s="62"/>
      <c r="V20" s="62"/>
      <c r="W20" s="62"/>
      <c r="X20" s="62"/>
      <c r="Y20" s="62"/>
      <c r="Z20" s="62"/>
      <c r="AA20" s="62"/>
      <c r="AB20" s="62"/>
      <c r="AC20" s="62"/>
      <c r="AD20" s="62"/>
      <c r="AE20" s="62"/>
      <c r="AF20" s="62"/>
      <c r="AG20" s="62"/>
    </row>
  </sheetData>
  <mergeCells count="16">
    <mergeCell ref="A5:R5"/>
    <mergeCell ref="R6:R7"/>
    <mergeCell ref="L6:L7"/>
    <mergeCell ref="M6:Q6"/>
    <mergeCell ref="J6:J7"/>
    <mergeCell ref="K6:K7"/>
    <mergeCell ref="A20:G20"/>
    <mergeCell ref="I6:I7"/>
    <mergeCell ref="F6:F7"/>
    <mergeCell ref="H6:H7"/>
    <mergeCell ref="A6:A7"/>
    <mergeCell ref="B6:B7"/>
    <mergeCell ref="G6:G7"/>
    <mergeCell ref="C6:C7"/>
    <mergeCell ref="D6:D7"/>
    <mergeCell ref="E6:E7"/>
  </mergeCells>
  <phoneticPr fontId="3" type="noConversion"/>
  <pageMargins left="0.78740157480314965" right="0.78740157480314965" top="0.6692913385826772" bottom="0.86614173228346458" header="0.27559055118110237" footer="0.39370078740157483"/>
  <pageSetup paperSize="9" scale="44" firstPageNumber="12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6"/>
  <sheetViews>
    <sheetView topLeftCell="B1" zoomScaleNormal="100" workbookViewId="0">
      <selection activeCell="G20" sqref="G20:I20"/>
    </sheetView>
  </sheetViews>
  <sheetFormatPr defaultColWidth="9.140625" defaultRowHeight="15" x14ac:dyDescent="0.2"/>
  <cols>
    <col min="1" max="1" width="13.7109375" style="540" hidden="1" customWidth="1"/>
    <col min="2" max="2" width="6.7109375" style="540" customWidth="1"/>
    <col min="3" max="3" width="9.28515625" style="540" hidden="1" customWidth="1"/>
    <col min="4" max="4" width="7.28515625" style="540" customWidth="1"/>
    <col min="5" max="5" width="8.42578125" style="540" customWidth="1"/>
    <col min="6" max="6" width="11" style="540" customWidth="1"/>
    <col min="7" max="7" width="44" style="941" customWidth="1"/>
    <col min="8" max="8" width="18.5703125" style="540" customWidth="1"/>
    <col min="9" max="9" width="13.140625" style="540" customWidth="1"/>
    <col min="10" max="10" width="16.42578125" style="540" customWidth="1"/>
    <col min="11" max="11" width="15.7109375" style="540" customWidth="1"/>
    <col min="12" max="12" width="15.140625" style="540" customWidth="1"/>
    <col min="13" max="16384" width="9.140625" style="540"/>
  </cols>
  <sheetData>
    <row r="1" spans="1:14" s="940" customFormat="1" ht="15.75" x14ac:dyDescent="0.25">
      <c r="A1" s="938"/>
      <c r="B1" s="938" t="s">
        <v>505</v>
      </c>
      <c r="C1" s="938"/>
      <c r="D1" s="938"/>
      <c r="E1" s="938"/>
      <c r="F1" s="938"/>
      <c r="G1" s="938"/>
      <c r="H1" s="938"/>
      <c r="I1" s="938"/>
      <c r="J1" s="939" t="s">
        <v>10</v>
      </c>
    </row>
    <row r="2" spans="1:14" s="1023" customFormat="1" ht="25.5" customHeight="1" thickBot="1" x14ac:dyDescent="0.25">
      <c r="B2" s="1596"/>
      <c r="C2" s="1596"/>
      <c r="D2" s="1596"/>
      <c r="E2" s="1596"/>
      <c r="F2" s="1596"/>
      <c r="G2" s="1596"/>
      <c r="H2" s="1596"/>
    </row>
    <row r="3" spans="1:14" s="1023" customFormat="1" ht="26.25" thickBot="1" x14ac:dyDescent="0.25">
      <c r="A3" s="1058"/>
      <c r="B3" s="1059" t="s">
        <v>51</v>
      </c>
      <c r="C3" s="1060"/>
      <c r="D3" s="1266" t="s">
        <v>303</v>
      </c>
      <c r="E3" s="1266" t="s">
        <v>561</v>
      </c>
      <c r="F3" s="1266" t="s">
        <v>363</v>
      </c>
      <c r="G3" s="1599" t="s">
        <v>70</v>
      </c>
      <c r="H3" s="1599"/>
      <c r="I3" s="1600"/>
      <c r="J3" s="1131" t="s">
        <v>306</v>
      </c>
      <c r="K3" s="1323" t="s">
        <v>307</v>
      </c>
      <c r="L3" s="1323" t="s">
        <v>308</v>
      </c>
    </row>
    <row r="4" spans="1:14" s="1265" customFormat="1" ht="9.75" customHeight="1" thickBot="1" x14ac:dyDescent="0.25">
      <c r="A4" s="1058"/>
      <c r="B4" s="1320"/>
      <c r="C4" s="1321"/>
      <c r="D4" s="1321"/>
      <c r="E4" s="1321"/>
      <c r="F4" s="1320"/>
      <c r="G4" s="1320"/>
      <c r="H4" s="1320"/>
      <c r="I4" s="1320"/>
      <c r="J4" s="1322"/>
      <c r="K4" s="1322"/>
      <c r="L4" s="1322"/>
    </row>
    <row r="5" spans="1:14" s="1265" customFormat="1" ht="23.25" customHeight="1" thickBot="1" x14ac:dyDescent="0.25">
      <c r="A5" s="1058"/>
      <c r="B5" s="1586" t="s">
        <v>557</v>
      </c>
      <c r="C5" s="1587"/>
      <c r="D5" s="1587"/>
      <c r="E5" s="1587"/>
      <c r="F5" s="1587"/>
      <c r="G5" s="1587"/>
      <c r="H5" s="1587"/>
      <c r="I5" s="1587"/>
      <c r="J5" s="1587"/>
      <c r="K5" s="1587"/>
      <c r="L5" s="1588"/>
    </row>
    <row r="6" spans="1:14" s="837" customFormat="1" ht="25.5" x14ac:dyDescent="0.2">
      <c r="B6" s="60">
        <v>1</v>
      </c>
      <c r="C6" s="1061"/>
      <c r="D6" s="61">
        <v>17</v>
      </c>
      <c r="E6" s="61">
        <v>61</v>
      </c>
      <c r="F6" s="1062" t="s">
        <v>364</v>
      </c>
      <c r="G6" s="1597" t="s">
        <v>365</v>
      </c>
      <c r="H6" s="1597"/>
      <c r="I6" s="1598"/>
      <c r="J6" s="1326">
        <v>35604</v>
      </c>
      <c r="K6" s="1326">
        <f>J6*0.85</f>
        <v>30263.399999999998</v>
      </c>
      <c r="L6" s="1327">
        <f>J6-K6+240</f>
        <v>5580.6000000000022</v>
      </c>
      <c r="N6" s="1332"/>
    </row>
    <row r="7" spans="1:14" s="837" customFormat="1" ht="18" customHeight="1" x14ac:dyDescent="0.2">
      <c r="B7" s="5">
        <v>2</v>
      </c>
      <c r="C7" s="591"/>
      <c r="D7" s="3">
        <v>17</v>
      </c>
      <c r="E7" s="3">
        <v>61</v>
      </c>
      <c r="F7" s="591" t="s">
        <v>366</v>
      </c>
      <c r="G7" s="1595" t="s">
        <v>367</v>
      </c>
      <c r="H7" s="1595"/>
      <c r="I7" s="1589"/>
      <c r="J7" s="1328">
        <v>25292</v>
      </c>
      <c r="K7" s="1328">
        <f t="shared" ref="K7:K27" si="0">J7*0.85</f>
        <v>21498.2</v>
      </c>
      <c r="L7" s="1333">
        <f t="shared" ref="L7:L10" si="1">J7-K7+240</f>
        <v>4033.7999999999993</v>
      </c>
      <c r="N7" s="1332"/>
    </row>
    <row r="8" spans="1:14" s="837" customFormat="1" ht="18" customHeight="1" x14ac:dyDescent="0.2">
      <c r="B8" s="5">
        <v>3</v>
      </c>
      <c r="C8" s="591"/>
      <c r="D8" s="3">
        <v>17</v>
      </c>
      <c r="E8" s="3">
        <v>61</v>
      </c>
      <c r="F8" s="591" t="s">
        <v>392</v>
      </c>
      <c r="G8" s="1589" t="s">
        <v>393</v>
      </c>
      <c r="H8" s="1590"/>
      <c r="I8" s="1591"/>
      <c r="J8" s="1328">
        <v>13197</v>
      </c>
      <c r="K8" s="1328">
        <v>11217.449999999999</v>
      </c>
      <c r="L8" s="1331">
        <f t="shared" si="1"/>
        <v>2219.5500000000011</v>
      </c>
      <c r="N8" s="1332"/>
    </row>
    <row r="9" spans="1:14" s="837" customFormat="1" ht="18" customHeight="1" x14ac:dyDescent="0.2">
      <c r="B9" s="5">
        <v>4</v>
      </c>
      <c r="C9" s="591"/>
      <c r="D9" s="3">
        <v>17</v>
      </c>
      <c r="E9" s="3">
        <v>61</v>
      </c>
      <c r="F9" s="591" t="s">
        <v>394</v>
      </c>
      <c r="G9" s="1589" t="s">
        <v>395</v>
      </c>
      <c r="H9" s="1590"/>
      <c r="I9" s="1591"/>
      <c r="J9" s="1328">
        <v>17002</v>
      </c>
      <c r="K9" s="1328">
        <v>14451.699999999999</v>
      </c>
      <c r="L9" s="1331">
        <f t="shared" si="1"/>
        <v>2790.3000000000011</v>
      </c>
      <c r="N9" s="1332"/>
    </row>
    <row r="10" spans="1:14" s="837" customFormat="1" ht="18" customHeight="1" thickBot="1" x14ac:dyDescent="0.25">
      <c r="B10" s="1316">
        <v>5</v>
      </c>
      <c r="C10" s="1317"/>
      <c r="D10" s="494">
        <v>17</v>
      </c>
      <c r="E10" s="494">
        <v>61</v>
      </c>
      <c r="F10" s="1317" t="s">
        <v>396</v>
      </c>
      <c r="G10" s="1592" t="s">
        <v>397</v>
      </c>
      <c r="H10" s="1593"/>
      <c r="I10" s="1594"/>
      <c r="J10" s="1330">
        <v>26199</v>
      </c>
      <c r="K10" s="1330">
        <v>22269.149999999998</v>
      </c>
      <c r="L10" s="1334">
        <f t="shared" si="1"/>
        <v>4169.8500000000022</v>
      </c>
      <c r="N10" s="1332"/>
    </row>
    <row r="11" spans="1:14" s="837" customFormat="1" ht="20.25" customHeight="1" thickBot="1" x14ac:dyDescent="0.25">
      <c r="B11" s="1583" t="s">
        <v>559</v>
      </c>
      <c r="C11" s="1584"/>
      <c r="D11" s="1584"/>
      <c r="E11" s="1584"/>
      <c r="F11" s="1584"/>
      <c r="G11" s="1584"/>
      <c r="H11" s="1584"/>
      <c r="I11" s="1585"/>
      <c r="J11" s="1132">
        <f>SUM(J6:J10)</f>
        <v>117294</v>
      </c>
      <c r="K11" s="1132">
        <f>SUM(K6:K10)</f>
        <v>99699.9</v>
      </c>
      <c r="L11" s="1133">
        <f>SUM(L6:L10)</f>
        <v>18794.100000000006</v>
      </c>
      <c r="N11" s="1332"/>
    </row>
    <row r="12" spans="1:14" s="837" customFormat="1" ht="12" customHeight="1" thickBot="1" x14ac:dyDescent="0.25">
      <c r="B12" s="467"/>
      <c r="C12" s="322"/>
      <c r="D12" s="322"/>
      <c r="E12" s="322"/>
      <c r="F12" s="322"/>
      <c r="G12" s="1318"/>
      <c r="H12" s="1318"/>
      <c r="I12" s="1318"/>
      <c r="J12" s="1319"/>
      <c r="K12" s="1319"/>
      <c r="L12" s="1319"/>
    </row>
    <row r="13" spans="1:14" s="1325" customFormat="1" ht="23.25" customHeight="1" thickBot="1" x14ac:dyDescent="0.25">
      <c r="A13" s="1324"/>
      <c r="B13" s="1586" t="s">
        <v>558</v>
      </c>
      <c r="C13" s="1587"/>
      <c r="D13" s="1587"/>
      <c r="E13" s="1587"/>
      <c r="F13" s="1587"/>
      <c r="G13" s="1587"/>
      <c r="H13" s="1587"/>
      <c r="I13" s="1587"/>
      <c r="J13" s="1587"/>
      <c r="K13" s="1587"/>
      <c r="L13" s="1588"/>
    </row>
    <row r="14" spans="1:14" s="837" customFormat="1" ht="18" customHeight="1" x14ac:dyDescent="0.2">
      <c r="B14" s="5">
        <v>3</v>
      </c>
      <c r="C14" s="591"/>
      <c r="D14" s="591"/>
      <c r="E14" s="591"/>
      <c r="F14" s="591" t="s">
        <v>368</v>
      </c>
      <c r="G14" s="1595" t="s">
        <v>369</v>
      </c>
      <c r="H14" s="1595"/>
      <c r="I14" s="1589"/>
      <c r="J14" s="1328">
        <v>22859</v>
      </c>
      <c r="K14" s="1328">
        <f t="shared" si="0"/>
        <v>19430.149999999998</v>
      </c>
      <c r="L14" s="1329">
        <f t="shared" ref="L14:L27" si="2">J14-K14</f>
        <v>3428.8500000000022</v>
      </c>
    </row>
    <row r="15" spans="1:14" s="837" customFormat="1" ht="18" customHeight="1" x14ac:dyDescent="0.2">
      <c r="B15" s="5">
        <v>4</v>
      </c>
      <c r="C15" s="591"/>
      <c r="D15" s="591"/>
      <c r="E15" s="591"/>
      <c r="F15" s="591" t="s">
        <v>168</v>
      </c>
      <c r="G15" s="1595" t="s">
        <v>370</v>
      </c>
      <c r="H15" s="1595"/>
      <c r="I15" s="1589"/>
      <c r="J15" s="1328">
        <v>17979</v>
      </c>
      <c r="K15" s="1328">
        <f t="shared" si="0"/>
        <v>15282.15</v>
      </c>
      <c r="L15" s="1329">
        <f t="shared" si="2"/>
        <v>2696.8500000000004</v>
      </c>
    </row>
    <row r="16" spans="1:14" s="837" customFormat="1" ht="18" customHeight="1" x14ac:dyDescent="0.2">
      <c r="B16" s="5">
        <v>5</v>
      </c>
      <c r="C16" s="591"/>
      <c r="D16" s="591"/>
      <c r="E16" s="591"/>
      <c r="F16" s="591" t="s">
        <v>371</v>
      </c>
      <c r="G16" s="1595" t="s">
        <v>372</v>
      </c>
      <c r="H16" s="1595"/>
      <c r="I16" s="1589"/>
      <c r="J16" s="1328">
        <v>30698</v>
      </c>
      <c r="K16" s="1328">
        <f t="shared" si="0"/>
        <v>26093.3</v>
      </c>
      <c r="L16" s="1329">
        <f t="shared" si="2"/>
        <v>4604.7000000000007</v>
      </c>
    </row>
    <row r="17" spans="2:12" s="837" customFormat="1" ht="18" customHeight="1" x14ac:dyDescent="0.2">
      <c r="B17" s="5">
        <v>6</v>
      </c>
      <c r="C17" s="591"/>
      <c r="D17" s="591"/>
      <c r="E17" s="591"/>
      <c r="F17" s="591" t="s">
        <v>205</v>
      </c>
      <c r="G17" s="1595" t="s">
        <v>373</v>
      </c>
      <c r="H17" s="1595"/>
      <c r="I17" s="1589"/>
      <c r="J17" s="1328">
        <v>31003</v>
      </c>
      <c r="K17" s="1328">
        <f t="shared" si="0"/>
        <v>26352.55</v>
      </c>
      <c r="L17" s="1329">
        <f t="shared" si="2"/>
        <v>4650.4500000000007</v>
      </c>
    </row>
    <row r="18" spans="2:12" s="837" customFormat="1" ht="18" customHeight="1" x14ac:dyDescent="0.2">
      <c r="B18" s="5">
        <v>7</v>
      </c>
      <c r="C18" s="591"/>
      <c r="D18" s="591"/>
      <c r="E18" s="591"/>
      <c r="F18" s="591" t="s">
        <v>374</v>
      </c>
      <c r="G18" s="1595" t="s">
        <v>375</v>
      </c>
      <c r="H18" s="1595"/>
      <c r="I18" s="1589"/>
      <c r="J18" s="1328">
        <v>17727</v>
      </c>
      <c r="K18" s="1328">
        <f t="shared" si="0"/>
        <v>15067.949999999999</v>
      </c>
      <c r="L18" s="1329">
        <f t="shared" si="2"/>
        <v>2659.0500000000011</v>
      </c>
    </row>
    <row r="19" spans="2:12" s="837" customFormat="1" ht="18" customHeight="1" x14ac:dyDescent="0.2">
      <c r="B19" s="5">
        <v>8</v>
      </c>
      <c r="C19" s="591"/>
      <c r="D19" s="591"/>
      <c r="E19" s="591"/>
      <c r="F19" s="591" t="s">
        <v>376</v>
      </c>
      <c r="G19" s="1595" t="s">
        <v>377</v>
      </c>
      <c r="H19" s="1595"/>
      <c r="I19" s="1589"/>
      <c r="J19" s="1328">
        <v>6280</v>
      </c>
      <c r="K19" s="1328">
        <f t="shared" si="0"/>
        <v>5338</v>
      </c>
      <c r="L19" s="1329">
        <f t="shared" si="2"/>
        <v>942</v>
      </c>
    </row>
    <row r="20" spans="2:12" s="837" customFormat="1" ht="18" customHeight="1" x14ac:dyDescent="0.2">
      <c r="B20" s="5">
        <v>9</v>
      </c>
      <c r="C20" s="591"/>
      <c r="D20" s="591"/>
      <c r="E20" s="591"/>
      <c r="F20" s="591" t="s">
        <v>378</v>
      </c>
      <c r="G20" s="1595" t="s">
        <v>379</v>
      </c>
      <c r="H20" s="1595"/>
      <c r="I20" s="1589"/>
      <c r="J20" s="1328">
        <v>10780</v>
      </c>
      <c r="K20" s="1328">
        <f t="shared" si="0"/>
        <v>9163</v>
      </c>
      <c r="L20" s="1329">
        <f t="shared" si="2"/>
        <v>1617</v>
      </c>
    </row>
    <row r="21" spans="2:12" s="837" customFormat="1" ht="18" customHeight="1" x14ac:dyDescent="0.2">
      <c r="B21" s="5">
        <v>10</v>
      </c>
      <c r="C21" s="591"/>
      <c r="D21" s="591"/>
      <c r="E21" s="591"/>
      <c r="F21" s="591" t="s">
        <v>380</v>
      </c>
      <c r="G21" s="1595" t="s">
        <v>381</v>
      </c>
      <c r="H21" s="1595"/>
      <c r="I21" s="1589"/>
      <c r="J21" s="1328">
        <v>9884</v>
      </c>
      <c r="K21" s="1328">
        <f t="shared" si="0"/>
        <v>8401.4</v>
      </c>
      <c r="L21" s="1329">
        <f t="shared" si="2"/>
        <v>1482.6000000000004</v>
      </c>
    </row>
    <row r="22" spans="2:12" s="837" customFormat="1" ht="18" customHeight="1" x14ac:dyDescent="0.2">
      <c r="B22" s="5">
        <v>11</v>
      </c>
      <c r="C22" s="591"/>
      <c r="D22" s="591"/>
      <c r="E22" s="591"/>
      <c r="F22" s="591" t="s">
        <v>382</v>
      </c>
      <c r="G22" s="1595" t="s">
        <v>383</v>
      </c>
      <c r="H22" s="1595"/>
      <c r="I22" s="1589"/>
      <c r="J22" s="1328">
        <v>7756</v>
      </c>
      <c r="K22" s="1328">
        <f>J22*0.95</f>
        <v>7368.2</v>
      </c>
      <c r="L22" s="1329">
        <f t="shared" si="2"/>
        <v>387.80000000000018</v>
      </c>
    </row>
    <row r="23" spans="2:12" s="837" customFormat="1" ht="18" customHeight="1" x14ac:dyDescent="0.2">
      <c r="B23" s="5">
        <v>12</v>
      </c>
      <c r="C23" s="591"/>
      <c r="D23" s="591"/>
      <c r="E23" s="591"/>
      <c r="F23" s="591" t="s">
        <v>384</v>
      </c>
      <c r="G23" s="1595" t="s">
        <v>385</v>
      </c>
      <c r="H23" s="1595"/>
      <c r="I23" s="1589"/>
      <c r="J23" s="1328">
        <v>6000</v>
      </c>
      <c r="K23" s="1328">
        <f t="shared" ref="K23:K26" si="3">J23*0.95</f>
        <v>5700</v>
      </c>
      <c r="L23" s="1329">
        <f t="shared" si="2"/>
        <v>300</v>
      </c>
    </row>
    <row r="24" spans="2:12" s="837" customFormat="1" ht="18" customHeight="1" x14ac:dyDescent="0.2">
      <c r="B24" s="5">
        <v>13</v>
      </c>
      <c r="C24" s="591"/>
      <c r="D24" s="591"/>
      <c r="E24" s="591"/>
      <c r="F24" s="591" t="s">
        <v>248</v>
      </c>
      <c r="G24" s="1595" t="s">
        <v>386</v>
      </c>
      <c r="H24" s="1595"/>
      <c r="I24" s="1589"/>
      <c r="J24" s="1328">
        <v>7280</v>
      </c>
      <c r="K24" s="1328">
        <f t="shared" si="3"/>
        <v>6916</v>
      </c>
      <c r="L24" s="1329">
        <f t="shared" si="2"/>
        <v>364</v>
      </c>
    </row>
    <row r="25" spans="2:12" s="837" customFormat="1" ht="18" customHeight="1" x14ac:dyDescent="0.2">
      <c r="B25" s="5">
        <v>14</v>
      </c>
      <c r="C25" s="591"/>
      <c r="D25" s="591"/>
      <c r="E25" s="591"/>
      <c r="F25" s="591" t="s">
        <v>387</v>
      </c>
      <c r="G25" s="1595" t="s">
        <v>388</v>
      </c>
      <c r="H25" s="1595"/>
      <c r="I25" s="1589"/>
      <c r="J25" s="1328">
        <v>1567</v>
      </c>
      <c r="K25" s="1328">
        <f t="shared" si="3"/>
        <v>1488.6499999999999</v>
      </c>
      <c r="L25" s="1329">
        <f t="shared" si="2"/>
        <v>78.350000000000136</v>
      </c>
    </row>
    <row r="26" spans="2:12" s="837" customFormat="1" ht="18" customHeight="1" x14ac:dyDescent="0.2">
      <c r="B26" s="5">
        <v>15</v>
      </c>
      <c r="C26" s="591"/>
      <c r="D26" s="591"/>
      <c r="E26" s="591"/>
      <c r="F26" s="591" t="s">
        <v>389</v>
      </c>
      <c r="G26" s="1595" t="s">
        <v>390</v>
      </c>
      <c r="H26" s="1595"/>
      <c r="I26" s="1589"/>
      <c r="J26" s="1328">
        <v>5408</v>
      </c>
      <c r="K26" s="1328">
        <f t="shared" si="3"/>
        <v>5137.5999999999995</v>
      </c>
      <c r="L26" s="1329">
        <f t="shared" si="2"/>
        <v>270.40000000000055</v>
      </c>
    </row>
    <row r="27" spans="2:12" s="837" customFormat="1" ht="18" customHeight="1" thickBot="1" x14ac:dyDescent="0.25">
      <c r="B27" s="5">
        <v>16</v>
      </c>
      <c r="C27" s="591"/>
      <c r="D27" s="591"/>
      <c r="E27" s="591"/>
      <c r="F27" s="591" t="s">
        <v>205</v>
      </c>
      <c r="G27" s="1595" t="s">
        <v>391</v>
      </c>
      <c r="H27" s="1595"/>
      <c r="I27" s="1589"/>
      <c r="J27" s="1328">
        <v>33232</v>
      </c>
      <c r="K27" s="1328">
        <f t="shared" si="0"/>
        <v>28247.200000000001</v>
      </c>
      <c r="L27" s="1329">
        <f t="shared" si="2"/>
        <v>4984.7999999999993</v>
      </c>
    </row>
    <row r="28" spans="2:12" s="837" customFormat="1" ht="20.25" customHeight="1" thickBot="1" x14ac:dyDescent="0.25">
      <c r="B28" s="1583" t="s">
        <v>560</v>
      </c>
      <c r="C28" s="1584"/>
      <c r="D28" s="1584"/>
      <c r="E28" s="1584"/>
      <c r="F28" s="1584"/>
      <c r="G28" s="1584"/>
      <c r="H28" s="1584"/>
      <c r="I28" s="1585"/>
      <c r="J28" s="1132">
        <f>SUM(J14:J27)</f>
        <v>208453</v>
      </c>
      <c r="K28" s="1132">
        <f t="shared" ref="K28:L28" si="4">SUM(K14:K27)</f>
        <v>179986.15</v>
      </c>
      <c r="L28" s="1132">
        <f t="shared" si="4"/>
        <v>28466.850000000006</v>
      </c>
    </row>
    <row r="29" spans="2:12" s="1023" customFormat="1" ht="13.5" thickBot="1" x14ac:dyDescent="0.25">
      <c r="D29" s="1265"/>
      <c r="E29" s="1265"/>
      <c r="G29" s="1057"/>
    </row>
    <row r="30" spans="2:12" s="837" customFormat="1" ht="20.25" customHeight="1" thickBot="1" x14ac:dyDescent="0.25">
      <c r="B30" s="1583" t="s">
        <v>71</v>
      </c>
      <c r="C30" s="1584"/>
      <c r="D30" s="1584"/>
      <c r="E30" s="1584"/>
      <c r="F30" s="1584"/>
      <c r="G30" s="1584"/>
      <c r="H30" s="1584"/>
      <c r="I30" s="1585"/>
      <c r="J30" s="1132">
        <f>J11+J28</f>
        <v>325747</v>
      </c>
      <c r="K30" s="1132">
        <f t="shared" ref="K30:L30" si="5">K11+K28</f>
        <v>279686.05</v>
      </c>
      <c r="L30" s="1132">
        <f t="shared" si="5"/>
        <v>47260.950000000012</v>
      </c>
    </row>
    <row r="31" spans="2:12" s="1023" customFormat="1" ht="12.75" x14ac:dyDescent="0.2">
      <c r="D31" s="1265"/>
      <c r="E31" s="1265"/>
      <c r="G31" s="1057"/>
      <c r="K31" s="237"/>
    </row>
    <row r="32" spans="2:12" s="1023" customFormat="1" ht="12.75" x14ac:dyDescent="0.2">
      <c r="D32" s="1265"/>
      <c r="E32" s="1265"/>
      <c r="G32" s="1057"/>
      <c r="K32" s="237"/>
    </row>
    <row r="36" spans="11:11" x14ac:dyDescent="0.2">
      <c r="K36" s="1166"/>
    </row>
  </sheetData>
  <mergeCells count="26">
    <mergeCell ref="B2:H2"/>
    <mergeCell ref="G14:I14"/>
    <mergeCell ref="G7:I7"/>
    <mergeCell ref="G6:I6"/>
    <mergeCell ref="G22:I22"/>
    <mergeCell ref="G3:I3"/>
    <mergeCell ref="G17:I17"/>
    <mergeCell ref="G18:I18"/>
    <mergeCell ref="G19:I19"/>
    <mergeCell ref="G20:I20"/>
    <mergeCell ref="G21:I21"/>
    <mergeCell ref="G16:I16"/>
    <mergeCell ref="G15:I15"/>
    <mergeCell ref="B30:I30"/>
    <mergeCell ref="B5:L5"/>
    <mergeCell ref="G8:I8"/>
    <mergeCell ref="G9:I9"/>
    <mergeCell ref="G10:I10"/>
    <mergeCell ref="B13:L13"/>
    <mergeCell ref="B11:I11"/>
    <mergeCell ref="G23:I23"/>
    <mergeCell ref="G24:I24"/>
    <mergeCell ref="G25:I25"/>
    <mergeCell ref="G26:I26"/>
    <mergeCell ref="B28:I28"/>
    <mergeCell ref="G27:I27"/>
  </mergeCells>
  <pageMargins left="0.70866141732283472" right="0.70866141732283472" top="0.78740157480314965" bottom="0.78740157480314965" header="0.31496062992125984" footer="0.31496062992125984"/>
  <pageSetup paperSize="9" scale="85" orientation="landscape" r:id="rId1"/>
  <headerFooter>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F54"/>
  <sheetViews>
    <sheetView tabSelected="1" topLeftCell="A33" zoomScale="70" zoomScaleNormal="70" zoomScaleSheetLayoutView="75" workbookViewId="0">
      <selection activeCell="F53" sqref="F53"/>
    </sheetView>
  </sheetViews>
  <sheetFormatPr defaultColWidth="29.7109375" defaultRowHeight="12.75" outlineLevelCol="1" x14ac:dyDescent="0.2"/>
  <cols>
    <col min="1" max="1" width="5" style="10" customWidth="1"/>
    <col min="2" max="2" width="4.7109375" style="177" customWidth="1"/>
    <col min="3" max="3" width="18.140625" style="177" hidden="1" customWidth="1" outlineLevel="1"/>
    <col min="4" max="4" width="7" style="177" hidden="1" customWidth="1" outlineLevel="1"/>
    <col min="5" max="5" width="7.42578125" style="177" hidden="1" customWidth="1" outlineLevel="1"/>
    <col min="6" max="6" width="65.5703125" style="10" customWidth="1" collapsed="1"/>
    <col min="7" max="7" width="56.5703125" style="10" customWidth="1"/>
    <col min="8" max="8" width="10.42578125" style="177" customWidth="1"/>
    <col min="9" max="9" width="13.7109375" style="177" customWidth="1"/>
    <col min="10" max="10" width="14.5703125" style="184" customWidth="1"/>
    <col min="11" max="11" width="12" style="296" customWidth="1"/>
    <col min="12" max="12" width="14.140625" style="184" customWidth="1"/>
    <col min="13" max="13" width="15.7109375" style="10" customWidth="1"/>
    <col min="14" max="14" width="13.28515625" style="10" customWidth="1"/>
    <col min="15" max="15" width="14" style="10" customWidth="1"/>
    <col min="16" max="16" width="13.140625" style="10" customWidth="1"/>
    <col min="17" max="30" width="29.7109375" style="10" customWidth="1"/>
    <col min="31" max="16384" width="29.7109375" style="10"/>
  </cols>
  <sheetData>
    <row r="1" spans="1:58" s="582" customFormat="1" ht="18" x14ac:dyDescent="0.25">
      <c r="A1" s="160" t="s">
        <v>520</v>
      </c>
      <c r="B1" s="175"/>
      <c r="C1" s="175"/>
      <c r="D1" s="1113"/>
      <c r="E1" s="175"/>
      <c r="F1" s="176"/>
      <c r="G1" s="160" t="s">
        <v>566</v>
      </c>
      <c r="H1" s="175"/>
      <c r="I1" s="175"/>
      <c r="J1" s="175"/>
      <c r="K1" s="175"/>
      <c r="L1" s="176"/>
      <c r="M1" s="175"/>
      <c r="N1" s="175"/>
      <c r="O1" s="175"/>
      <c r="P1" s="175"/>
    </row>
    <row r="2" spans="1:58" s="582" customFormat="1" ht="15.75" x14ac:dyDescent="0.25">
      <c r="A2" s="163" t="s">
        <v>6</v>
      </c>
      <c r="B2" s="163"/>
      <c r="C2" s="163"/>
      <c r="D2" s="1114"/>
      <c r="E2" s="163"/>
      <c r="F2" s="163" t="s">
        <v>7</v>
      </c>
      <c r="G2" s="163" t="s">
        <v>343</v>
      </c>
      <c r="H2" s="163"/>
      <c r="I2" s="163"/>
      <c r="J2" s="163"/>
      <c r="K2" s="163"/>
      <c r="L2" s="163"/>
      <c r="M2" s="173"/>
      <c r="N2" s="163"/>
      <c r="O2" s="163"/>
      <c r="P2" s="163"/>
    </row>
    <row r="3" spans="1:58" s="582" customFormat="1" ht="10.5" customHeight="1" x14ac:dyDescent="0.2">
      <c r="A3" s="163"/>
      <c r="B3" s="163"/>
      <c r="C3" s="163"/>
      <c r="D3" s="1114"/>
      <c r="E3" s="163"/>
      <c r="F3" s="163" t="s">
        <v>9</v>
      </c>
      <c r="G3" s="163" t="s">
        <v>562</v>
      </c>
      <c r="H3" s="163"/>
      <c r="I3" s="163"/>
      <c r="J3" s="163"/>
      <c r="K3" s="163"/>
      <c r="L3" s="163"/>
      <c r="M3" s="163"/>
      <c r="N3" s="163"/>
      <c r="O3" s="163"/>
      <c r="P3" s="163"/>
    </row>
    <row r="4" spans="1:58" s="163" customFormat="1" ht="15" thickBot="1" x14ac:dyDescent="0.25">
      <c r="D4" s="1114"/>
      <c r="F4" s="162"/>
      <c r="H4" s="171"/>
      <c r="L4" s="180"/>
      <c r="O4" s="181"/>
      <c r="P4" s="32" t="s">
        <v>10</v>
      </c>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row>
    <row r="5" spans="1:58" s="11" customFormat="1" ht="28.5" customHeight="1" thickBot="1" x14ac:dyDescent="0.25">
      <c r="A5" s="1368" t="s">
        <v>275</v>
      </c>
      <c r="B5" s="1369"/>
      <c r="C5" s="1369"/>
      <c r="D5" s="1369"/>
      <c r="E5" s="1369"/>
      <c r="F5" s="1369"/>
      <c r="G5" s="1369"/>
      <c r="H5" s="1369"/>
      <c r="I5" s="1369"/>
      <c r="J5" s="1369"/>
      <c r="K5" s="1369"/>
      <c r="L5" s="1369"/>
      <c r="M5" s="1369"/>
      <c r="N5" s="1369"/>
      <c r="O5" s="1369"/>
      <c r="P5" s="1370"/>
    </row>
    <row r="6" spans="1:58" ht="43.5" customHeight="1" thickBot="1" x14ac:dyDescent="0.25">
      <c r="A6" s="1376" t="s">
        <v>22</v>
      </c>
      <c r="B6" s="1378" t="s">
        <v>12</v>
      </c>
      <c r="C6" s="1380" t="s">
        <v>4</v>
      </c>
      <c r="D6" s="1380" t="s">
        <v>3</v>
      </c>
      <c r="E6" s="1380" t="s">
        <v>5</v>
      </c>
      <c r="F6" s="1382" t="s">
        <v>13</v>
      </c>
      <c r="G6" s="1384" t="s">
        <v>73</v>
      </c>
      <c r="H6" s="1386" t="s">
        <v>15</v>
      </c>
      <c r="I6" s="1388" t="s">
        <v>16</v>
      </c>
      <c r="J6" s="1390" t="s">
        <v>17</v>
      </c>
      <c r="K6" s="1392" t="s">
        <v>18</v>
      </c>
      <c r="L6" s="1394" t="s">
        <v>146</v>
      </c>
      <c r="M6" s="1395" t="s">
        <v>144</v>
      </c>
      <c r="N6" s="1396"/>
      <c r="O6" s="1397"/>
      <c r="P6" s="1371" t="s">
        <v>145</v>
      </c>
      <c r="Q6" s="221"/>
      <c r="R6" s="221"/>
      <c r="S6" s="221"/>
      <c r="T6" s="221"/>
      <c r="U6" s="221"/>
      <c r="V6" s="221"/>
      <c r="W6" s="221"/>
      <c r="X6" s="221"/>
      <c r="Y6" s="221"/>
      <c r="Z6" s="221"/>
      <c r="AA6" s="221"/>
      <c r="AB6" s="221"/>
      <c r="AC6" s="221"/>
      <c r="AD6" s="221"/>
      <c r="AE6" s="221"/>
      <c r="AF6" s="221"/>
    </row>
    <row r="7" spans="1:58" ht="58.5" customHeight="1" thickBot="1" x14ac:dyDescent="0.25">
      <c r="A7" s="1377"/>
      <c r="B7" s="1379"/>
      <c r="C7" s="1381"/>
      <c r="D7" s="1381"/>
      <c r="E7" s="1381"/>
      <c r="F7" s="1383"/>
      <c r="G7" s="1385"/>
      <c r="H7" s="1387"/>
      <c r="I7" s="1389"/>
      <c r="J7" s="1391"/>
      <c r="K7" s="1393"/>
      <c r="L7" s="1393"/>
      <c r="M7" s="403" t="s">
        <v>19</v>
      </c>
      <c r="N7" s="368" t="s">
        <v>254</v>
      </c>
      <c r="O7" s="137" t="s">
        <v>2</v>
      </c>
      <c r="P7" s="1360"/>
    </row>
    <row r="8" spans="1:58" ht="33" hidden="1" customHeight="1" thickBot="1" x14ac:dyDescent="0.25">
      <c r="A8" s="1368" t="s">
        <v>83</v>
      </c>
      <c r="B8" s="1369"/>
      <c r="C8" s="1369"/>
      <c r="D8" s="1369"/>
      <c r="E8" s="1369"/>
      <c r="F8" s="1369"/>
      <c r="G8" s="1369"/>
      <c r="H8" s="1369"/>
      <c r="I8" s="1369"/>
      <c r="J8" s="1369"/>
      <c r="K8" s="1369"/>
      <c r="L8" s="1369"/>
      <c r="M8" s="1369"/>
      <c r="N8" s="1369"/>
      <c r="O8" s="1369"/>
      <c r="P8" s="1410"/>
    </row>
    <row r="9" spans="1:58" ht="51.75" hidden="1" customHeight="1" thickBot="1" x14ac:dyDescent="0.3">
      <c r="A9" s="247">
        <v>1</v>
      </c>
      <c r="B9" s="248"/>
      <c r="C9" s="248"/>
      <c r="D9" s="248"/>
      <c r="E9" s="248"/>
      <c r="F9" s="349"/>
      <c r="G9" s="249"/>
      <c r="H9" s="250"/>
      <c r="I9" s="251"/>
      <c r="J9" s="252"/>
      <c r="K9" s="253"/>
      <c r="L9" s="257"/>
      <c r="M9" s="148">
        <f>N9+O9</f>
        <v>0</v>
      </c>
      <c r="N9" s="254"/>
      <c r="O9" s="150"/>
      <c r="P9" s="255">
        <f>J9-L9-M9</f>
        <v>0</v>
      </c>
    </row>
    <row r="10" spans="1:58" ht="36.75" hidden="1" customHeight="1" thickBot="1" x14ac:dyDescent="0.25">
      <c r="A10" s="1404" t="s">
        <v>84</v>
      </c>
      <c r="B10" s="1405"/>
      <c r="C10" s="1405"/>
      <c r="D10" s="1405"/>
      <c r="E10" s="1405"/>
      <c r="F10" s="1405"/>
      <c r="G10" s="1405"/>
      <c r="H10" s="225"/>
      <c r="I10" s="65"/>
      <c r="J10" s="66"/>
      <c r="K10" s="66"/>
      <c r="L10" s="231">
        <f>SUM(L9)</f>
        <v>0</v>
      </c>
      <c r="M10" s="226">
        <f>SUM(M9)</f>
        <v>0</v>
      </c>
      <c r="N10" s="226">
        <f>SUM(N9)</f>
        <v>0</v>
      </c>
      <c r="O10" s="226">
        <f>SUM(O9)</f>
        <v>0</v>
      </c>
      <c r="P10" s="226">
        <f>SUM(P9)</f>
        <v>0</v>
      </c>
    </row>
    <row r="11" spans="1:58" s="4" customFormat="1" ht="37.5" hidden="1" customHeight="1" thickBot="1" x14ac:dyDescent="0.25">
      <c r="A11" s="1406" t="s">
        <v>98</v>
      </c>
      <c r="B11" s="1407"/>
      <c r="C11" s="1407"/>
      <c r="D11" s="1407"/>
      <c r="E11" s="1407"/>
      <c r="F11" s="1407"/>
      <c r="G11" s="1407"/>
      <c r="H11" s="1407"/>
      <c r="I11" s="1407"/>
      <c r="J11" s="1407"/>
      <c r="K11" s="1407"/>
      <c r="L11" s="1407"/>
      <c r="M11" s="1408"/>
      <c r="N11" s="1408"/>
      <c r="O11" s="1408"/>
      <c r="P11" s="1409"/>
    </row>
    <row r="12" spans="1:58" s="4" customFormat="1" ht="37.5" customHeight="1" thickBot="1" x14ac:dyDescent="0.25">
      <c r="A12" s="1411" t="s">
        <v>339</v>
      </c>
      <c r="B12" s="1412"/>
      <c r="C12" s="1412"/>
      <c r="D12" s="1412"/>
      <c r="E12" s="1412"/>
      <c r="F12" s="1412"/>
      <c r="G12" s="1412"/>
      <c r="H12" s="1412"/>
      <c r="I12" s="1412"/>
      <c r="J12" s="1412"/>
      <c r="K12" s="1412"/>
      <c r="L12" s="1412"/>
      <c r="M12" s="1399"/>
      <c r="N12" s="1399"/>
      <c r="O12" s="1399"/>
      <c r="P12" s="1413"/>
    </row>
    <row r="13" spans="1:58" ht="55.5" customHeight="1" x14ac:dyDescent="0.2">
      <c r="A13" s="60">
        <v>1</v>
      </c>
      <c r="B13" s="648" t="s">
        <v>190</v>
      </c>
      <c r="C13" s="61">
        <v>60001100212</v>
      </c>
      <c r="D13" s="61">
        <v>3122</v>
      </c>
      <c r="E13" s="590" t="s">
        <v>500</v>
      </c>
      <c r="F13" s="632" t="s">
        <v>400</v>
      </c>
      <c r="G13" s="634" t="s">
        <v>219</v>
      </c>
      <c r="H13" s="747" t="s">
        <v>220</v>
      </c>
      <c r="I13" s="747" t="s">
        <v>221</v>
      </c>
      <c r="J13" s="1120">
        <v>12660</v>
      </c>
      <c r="K13" s="1012">
        <v>2015</v>
      </c>
      <c r="L13" s="1013">
        <v>0</v>
      </c>
      <c r="M13" s="1009">
        <f t="shared" ref="M13:M20" si="0">SUM(N13:O13)</f>
        <v>12660</v>
      </c>
      <c r="N13" s="986">
        <v>1000</v>
      </c>
      <c r="O13" s="1121">
        <v>11660</v>
      </c>
      <c r="P13" s="987">
        <f>J13-L13-M13</f>
        <v>0</v>
      </c>
    </row>
    <row r="14" spans="1:58" ht="38.25" customHeight="1" x14ac:dyDescent="0.2">
      <c r="A14" s="5">
        <v>2</v>
      </c>
      <c r="B14" s="568" t="s">
        <v>190</v>
      </c>
      <c r="C14" s="3">
        <v>60001100935</v>
      </c>
      <c r="D14" s="3">
        <v>3122</v>
      </c>
      <c r="E14" s="295" t="s">
        <v>501</v>
      </c>
      <c r="F14" s="623" t="s">
        <v>401</v>
      </c>
      <c r="G14" s="624" t="s">
        <v>447</v>
      </c>
      <c r="H14" s="569" t="s">
        <v>139</v>
      </c>
      <c r="I14" s="699" t="s">
        <v>223</v>
      </c>
      <c r="J14" s="1122">
        <v>7391</v>
      </c>
      <c r="K14" s="1125" t="s">
        <v>272</v>
      </c>
      <c r="L14" s="1014">
        <v>0</v>
      </c>
      <c r="M14" s="1010">
        <f t="shared" si="0"/>
        <v>2623</v>
      </c>
      <c r="N14" s="756">
        <v>0</v>
      </c>
      <c r="O14" s="1123">
        <v>2623</v>
      </c>
      <c r="P14" s="701">
        <f t="shared" ref="P14:P24" si="1">J14-L14-M14</f>
        <v>4768</v>
      </c>
    </row>
    <row r="15" spans="1:58" ht="29.25" customHeight="1" x14ac:dyDescent="0.2">
      <c r="A15" s="5">
        <v>3</v>
      </c>
      <c r="B15" s="568" t="s">
        <v>179</v>
      </c>
      <c r="C15" s="3">
        <v>60001100026</v>
      </c>
      <c r="D15" s="3">
        <v>3122</v>
      </c>
      <c r="E15" s="295" t="s">
        <v>501</v>
      </c>
      <c r="F15" s="623" t="s">
        <v>441</v>
      </c>
      <c r="G15" s="624" t="s">
        <v>448</v>
      </c>
      <c r="H15" s="569" t="s">
        <v>138</v>
      </c>
      <c r="I15" s="569" t="s">
        <v>221</v>
      </c>
      <c r="J15" s="700">
        <v>54200</v>
      </c>
      <c r="K15" s="698" t="s">
        <v>154</v>
      </c>
      <c r="L15" s="729">
        <v>1200</v>
      </c>
      <c r="M15" s="1010">
        <f>SUM(N15:O15)</f>
        <v>6554</v>
      </c>
      <c r="N15" s="756">
        <v>0</v>
      </c>
      <c r="O15" s="1123">
        <v>6554</v>
      </c>
      <c r="P15" s="1124">
        <f>J15-L15-M15</f>
        <v>46446</v>
      </c>
    </row>
    <row r="16" spans="1:58" ht="68.25" customHeight="1" x14ac:dyDescent="0.2">
      <c r="A16" s="5">
        <v>4</v>
      </c>
      <c r="B16" s="696" t="s">
        <v>158</v>
      </c>
      <c r="C16" s="3">
        <v>60001100936</v>
      </c>
      <c r="D16" s="3">
        <v>3121</v>
      </c>
      <c r="E16" s="295" t="s">
        <v>501</v>
      </c>
      <c r="F16" s="623" t="s">
        <v>442</v>
      </c>
      <c r="G16" s="624" t="s">
        <v>222</v>
      </c>
      <c r="H16" s="699" t="s">
        <v>129</v>
      </c>
      <c r="I16" s="699" t="s">
        <v>223</v>
      </c>
      <c r="J16" s="697">
        <v>1294</v>
      </c>
      <c r="K16" s="698">
        <v>2015</v>
      </c>
      <c r="L16" s="1015">
        <v>0</v>
      </c>
      <c r="M16" s="1010">
        <f t="shared" si="0"/>
        <v>1294</v>
      </c>
      <c r="N16" s="757">
        <v>0</v>
      </c>
      <c r="O16" s="753">
        <v>1294</v>
      </c>
      <c r="P16" s="701">
        <f t="shared" si="1"/>
        <v>0</v>
      </c>
    </row>
    <row r="17" spans="1:30" ht="82.5" customHeight="1" x14ac:dyDescent="0.2">
      <c r="A17" s="5">
        <v>5</v>
      </c>
      <c r="B17" s="696" t="s">
        <v>158</v>
      </c>
      <c r="C17" s="3">
        <v>60001100937</v>
      </c>
      <c r="D17" s="3">
        <v>3122</v>
      </c>
      <c r="E17" s="295" t="s">
        <v>500</v>
      </c>
      <c r="F17" s="623" t="s">
        <v>443</v>
      </c>
      <c r="G17" s="624" t="s">
        <v>444</v>
      </c>
      <c r="H17" s="699" t="s">
        <v>139</v>
      </c>
      <c r="I17" s="699" t="s">
        <v>223</v>
      </c>
      <c r="J17" s="1122">
        <v>4134</v>
      </c>
      <c r="K17" s="698">
        <v>2015</v>
      </c>
      <c r="L17" s="1015">
        <v>0</v>
      </c>
      <c r="M17" s="1010">
        <f>SUM(N17:O17)</f>
        <v>4134</v>
      </c>
      <c r="N17" s="757">
        <v>0</v>
      </c>
      <c r="O17" s="1123">
        <v>4134</v>
      </c>
      <c r="P17" s="701">
        <f>J17-L17-M17</f>
        <v>0</v>
      </c>
    </row>
    <row r="18" spans="1:30" ht="32.25" customHeight="1" x14ac:dyDescent="0.2">
      <c r="A18" s="5">
        <v>6</v>
      </c>
      <c r="B18" s="696" t="s">
        <v>179</v>
      </c>
      <c r="C18" s="3">
        <v>60001100938</v>
      </c>
      <c r="D18" s="3">
        <v>3114</v>
      </c>
      <c r="E18" s="295" t="s">
        <v>501</v>
      </c>
      <c r="F18" s="653" t="s">
        <v>445</v>
      </c>
      <c r="G18" s="624" t="s">
        <v>224</v>
      </c>
      <c r="H18" s="699" t="s">
        <v>225</v>
      </c>
      <c r="I18" s="699" t="s">
        <v>221</v>
      </c>
      <c r="J18" s="1122">
        <v>2077</v>
      </c>
      <c r="K18" s="698">
        <v>2015</v>
      </c>
      <c r="L18" s="751">
        <v>155</v>
      </c>
      <c r="M18" s="1010">
        <f>SUM(N18:O18)</f>
        <v>1922</v>
      </c>
      <c r="N18" s="758">
        <v>0</v>
      </c>
      <c r="O18" s="1123">
        <v>1922</v>
      </c>
      <c r="P18" s="701">
        <f>J18-L18-M18</f>
        <v>0</v>
      </c>
    </row>
    <row r="19" spans="1:30" ht="31.5" customHeight="1" x14ac:dyDescent="0.2">
      <c r="A19" s="5">
        <v>7</v>
      </c>
      <c r="B19" s="696" t="s">
        <v>172</v>
      </c>
      <c r="C19" s="3">
        <v>60001100939</v>
      </c>
      <c r="D19" s="3">
        <v>3122</v>
      </c>
      <c r="E19" s="295" t="s">
        <v>501</v>
      </c>
      <c r="F19" s="919" t="s">
        <v>402</v>
      </c>
      <c r="G19" s="624" t="s">
        <v>446</v>
      </c>
      <c r="H19" s="699"/>
      <c r="I19" s="699" t="s">
        <v>223</v>
      </c>
      <c r="J19" s="1122">
        <v>5458</v>
      </c>
      <c r="K19" s="698">
        <v>2015</v>
      </c>
      <c r="L19" s="751">
        <v>0</v>
      </c>
      <c r="M19" s="1010">
        <f t="shared" si="0"/>
        <v>5458</v>
      </c>
      <c r="N19" s="758">
        <v>0</v>
      </c>
      <c r="O19" s="1123">
        <v>5458</v>
      </c>
      <c r="P19" s="701">
        <f t="shared" si="1"/>
        <v>0</v>
      </c>
    </row>
    <row r="20" spans="1:30" ht="28.5" customHeight="1" x14ac:dyDescent="0.2">
      <c r="A20" s="5">
        <v>8</v>
      </c>
      <c r="B20" s="696" t="s">
        <v>191</v>
      </c>
      <c r="C20" s="3">
        <v>60001100940</v>
      </c>
      <c r="D20" s="3">
        <v>3121</v>
      </c>
      <c r="E20" s="295" t="s">
        <v>500</v>
      </c>
      <c r="F20" s="919" t="s">
        <v>226</v>
      </c>
      <c r="G20" s="624" t="s">
        <v>227</v>
      </c>
      <c r="H20" s="699"/>
      <c r="I20" s="699" t="s">
        <v>223</v>
      </c>
      <c r="J20" s="1122">
        <v>2408</v>
      </c>
      <c r="K20" s="698">
        <v>2015</v>
      </c>
      <c r="L20" s="751">
        <v>0</v>
      </c>
      <c r="M20" s="1010">
        <f t="shared" si="0"/>
        <v>2408</v>
      </c>
      <c r="N20" s="758">
        <v>0</v>
      </c>
      <c r="O20" s="1123">
        <v>2408</v>
      </c>
      <c r="P20" s="701">
        <f t="shared" si="1"/>
        <v>0</v>
      </c>
    </row>
    <row r="21" spans="1:30" s="322" customFormat="1" ht="46.5" customHeight="1" x14ac:dyDescent="0.2">
      <c r="A21" s="5">
        <v>9</v>
      </c>
      <c r="B21" s="696" t="s">
        <v>179</v>
      </c>
      <c r="C21" s="3">
        <v>60001100941</v>
      </c>
      <c r="D21" s="3">
        <v>3122</v>
      </c>
      <c r="E21" s="295" t="s">
        <v>500</v>
      </c>
      <c r="F21" s="623" t="s">
        <v>449</v>
      </c>
      <c r="G21" s="745" t="s">
        <v>451</v>
      </c>
      <c r="H21" s="699" t="s">
        <v>139</v>
      </c>
      <c r="I21" s="699" t="s">
        <v>223</v>
      </c>
      <c r="J21" s="1122">
        <v>2903</v>
      </c>
      <c r="K21" s="698">
        <v>2015</v>
      </c>
      <c r="L21" s="751">
        <v>0</v>
      </c>
      <c r="M21" s="1010">
        <f t="shared" ref="M21:M24" si="2">SUM(N21:O21)</f>
        <v>2903</v>
      </c>
      <c r="N21" s="758">
        <v>0</v>
      </c>
      <c r="O21" s="1123">
        <v>2903</v>
      </c>
      <c r="P21" s="701">
        <f t="shared" si="1"/>
        <v>0</v>
      </c>
      <c r="Q21" s="62"/>
      <c r="R21" s="62"/>
      <c r="S21" s="62"/>
      <c r="T21" s="62"/>
      <c r="U21" s="62"/>
      <c r="V21" s="62"/>
      <c r="W21" s="62"/>
      <c r="X21" s="62"/>
      <c r="Y21" s="62"/>
      <c r="Z21" s="62"/>
      <c r="AA21" s="62"/>
      <c r="AB21" s="62"/>
      <c r="AC21" s="62"/>
      <c r="AD21" s="62"/>
    </row>
    <row r="22" spans="1:30" s="322" customFormat="1" ht="57" customHeight="1" x14ac:dyDescent="0.2">
      <c r="A22" s="5">
        <v>10</v>
      </c>
      <c r="B22" s="696" t="s">
        <v>191</v>
      </c>
      <c r="C22" s="3">
        <v>60001100942</v>
      </c>
      <c r="D22" s="3">
        <v>3123</v>
      </c>
      <c r="E22" s="295" t="s">
        <v>501</v>
      </c>
      <c r="F22" s="623" t="s">
        <v>450</v>
      </c>
      <c r="G22" s="624" t="s">
        <v>229</v>
      </c>
      <c r="H22" s="699"/>
      <c r="I22" s="699" t="s">
        <v>223</v>
      </c>
      <c r="J22" s="1122">
        <v>1500</v>
      </c>
      <c r="K22" s="698">
        <v>2015</v>
      </c>
      <c r="L22" s="1015">
        <v>0</v>
      </c>
      <c r="M22" s="1010">
        <f t="shared" si="2"/>
        <v>1500</v>
      </c>
      <c r="N22" s="757">
        <v>0</v>
      </c>
      <c r="O22" s="1123">
        <v>1500</v>
      </c>
      <c r="P22" s="701">
        <f t="shared" si="1"/>
        <v>0</v>
      </c>
      <c r="Q22" s="62"/>
      <c r="R22" s="62"/>
      <c r="S22" s="62"/>
      <c r="T22" s="62"/>
      <c r="U22" s="62"/>
      <c r="V22" s="62"/>
      <c r="W22" s="62"/>
      <c r="X22" s="62"/>
      <c r="Y22" s="62"/>
      <c r="Z22" s="62"/>
      <c r="AA22" s="62"/>
      <c r="AB22" s="62"/>
      <c r="AC22" s="62"/>
      <c r="AD22" s="62"/>
    </row>
    <row r="23" spans="1:30" s="322" customFormat="1" ht="34.5" customHeight="1" x14ac:dyDescent="0.2">
      <c r="A23" s="5">
        <v>11</v>
      </c>
      <c r="B23" s="696" t="s">
        <v>158</v>
      </c>
      <c r="C23" s="3">
        <v>60001100943</v>
      </c>
      <c r="D23" s="3">
        <v>3122</v>
      </c>
      <c r="E23" s="295" t="s">
        <v>501</v>
      </c>
      <c r="F23" s="623" t="s">
        <v>452</v>
      </c>
      <c r="G23" s="624" t="s">
        <v>230</v>
      </c>
      <c r="H23" s="699" t="s">
        <v>139</v>
      </c>
      <c r="I23" s="699" t="s">
        <v>223</v>
      </c>
      <c r="J23" s="697">
        <v>1350</v>
      </c>
      <c r="K23" s="1125" t="s">
        <v>272</v>
      </c>
      <c r="L23" s="1015">
        <v>0</v>
      </c>
      <c r="M23" s="1010">
        <f t="shared" si="2"/>
        <v>206</v>
      </c>
      <c r="N23" s="757">
        <v>0</v>
      </c>
      <c r="O23" s="1123">
        <v>206</v>
      </c>
      <c r="P23" s="1124">
        <f t="shared" si="1"/>
        <v>1144</v>
      </c>
      <c r="Q23" s="62"/>
      <c r="R23" s="62"/>
      <c r="S23" s="62"/>
      <c r="T23" s="62"/>
      <c r="U23" s="62"/>
      <c r="V23" s="62"/>
      <c r="W23" s="62"/>
      <c r="X23" s="62"/>
      <c r="Y23" s="62"/>
      <c r="Z23" s="62"/>
      <c r="AA23" s="62"/>
      <c r="AB23" s="62"/>
      <c r="AC23" s="62"/>
      <c r="AD23" s="62"/>
    </row>
    <row r="24" spans="1:30" s="322" customFormat="1" ht="29.25" customHeight="1" x14ac:dyDescent="0.2">
      <c r="A24" s="5">
        <v>12</v>
      </c>
      <c r="B24" s="568" t="s">
        <v>158</v>
      </c>
      <c r="C24" s="3">
        <v>60001100944</v>
      </c>
      <c r="D24" s="3">
        <v>3121</v>
      </c>
      <c r="E24" s="295" t="s">
        <v>500</v>
      </c>
      <c r="F24" s="623" t="s">
        <v>403</v>
      </c>
      <c r="G24" s="624" t="s">
        <v>453</v>
      </c>
      <c r="H24" s="569"/>
      <c r="I24" s="569" t="s">
        <v>223</v>
      </c>
      <c r="J24" s="1122">
        <v>10706</v>
      </c>
      <c r="K24" s="1125" t="s">
        <v>272</v>
      </c>
      <c r="L24" s="1014">
        <v>0</v>
      </c>
      <c r="M24" s="1010">
        <f t="shared" si="2"/>
        <v>3071</v>
      </c>
      <c r="N24" s="756">
        <v>0</v>
      </c>
      <c r="O24" s="1123">
        <v>3071</v>
      </c>
      <c r="P24" s="1124">
        <f t="shared" si="1"/>
        <v>7635</v>
      </c>
      <c r="Q24" s="62"/>
      <c r="R24" s="62"/>
      <c r="S24" s="62"/>
      <c r="T24" s="62"/>
      <c r="U24" s="62"/>
      <c r="V24" s="62"/>
      <c r="W24" s="62"/>
      <c r="X24" s="62"/>
      <c r="Y24" s="62"/>
      <c r="Z24" s="62"/>
      <c r="AA24" s="62"/>
      <c r="AB24" s="62"/>
      <c r="AC24" s="62"/>
      <c r="AD24" s="62"/>
    </row>
    <row r="25" spans="1:30" s="322" customFormat="1" ht="25.5" customHeight="1" x14ac:dyDescent="0.2">
      <c r="A25" s="5">
        <v>13</v>
      </c>
      <c r="B25" s="696" t="s">
        <v>191</v>
      </c>
      <c r="C25" s="3">
        <v>60001100945</v>
      </c>
      <c r="D25" s="3">
        <v>3114</v>
      </c>
      <c r="E25" s="295" t="s">
        <v>501</v>
      </c>
      <c r="F25" s="919" t="s">
        <v>404</v>
      </c>
      <c r="G25" s="920" t="s">
        <v>454</v>
      </c>
      <c r="H25" s="699"/>
      <c r="I25" s="699" t="s">
        <v>223</v>
      </c>
      <c r="J25" s="1122">
        <v>1520</v>
      </c>
      <c r="K25" s="698">
        <v>2015</v>
      </c>
      <c r="L25" s="751">
        <v>0</v>
      </c>
      <c r="M25" s="1010">
        <f>SUM(N25:O25)</f>
        <v>1520</v>
      </c>
      <c r="N25" s="758">
        <v>0</v>
      </c>
      <c r="O25" s="1123">
        <v>1520</v>
      </c>
      <c r="P25" s="701">
        <f>J25-L25-M25</f>
        <v>0</v>
      </c>
      <c r="Q25" s="62"/>
      <c r="R25" s="62"/>
      <c r="S25" s="62"/>
      <c r="T25" s="62"/>
      <c r="U25" s="62"/>
      <c r="V25" s="62"/>
      <c r="W25" s="62"/>
      <c r="X25" s="62"/>
      <c r="Y25" s="62"/>
      <c r="Z25" s="62"/>
      <c r="AA25" s="62"/>
      <c r="AB25" s="62"/>
      <c r="AC25" s="62"/>
      <c r="AD25" s="62"/>
    </row>
    <row r="26" spans="1:30" s="322" customFormat="1" ht="71.25" customHeight="1" thickBot="1" x14ac:dyDescent="0.25">
      <c r="A26" s="5">
        <v>14</v>
      </c>
      <c r="B26" s="295" t="s">
        <v>179</v>
      </c>
      <c r="C26" s="3">
        <v>60001100946</v>
      </c>
      <c r="D26" s="3">
        <v>3114</v>
      </c>
      <c r="E26" s="295" t="s">
        <v>501</v>
      </c>
      <c r="F26" s="653" t="s">
        <v>455</v>
      </c>
      <c r="G26" s="624" t="s">
        <v>456</v>
      </c>
      <c r="H26" s="699"/>
      <c r="I26" s="699" t="s">
        <v>223</v>
      </c>
      <c r="J26" s="1122">
        <v>2390</v>
      </c>
      <c r="K26" s="698">
        <v>2015</v>
      </c>
      <c r="L26" s="1015">
        <v>0</v>
      </c>
      <c r="M26" s="1010">
        <f>SUM(N26:O26)</f>
        <v>2390</v>
      </c>
      <c r="N26" s="757">
        <v>0</v>
      </c>
      <c r="O26" s="1123">
        <v>2390</v>
      </c>
      <c r="P26" s="701">
        <f>J26-L26-M26</f>
        <v>0</v>
      </c>
      <c r="Q26" s="62"/>
      <c r="R26" s="62"/>
      <c r="S26" s="62"/>
      <c r="T26" s="62"/>
      <c r="U26" s="62"/>
      <c r="V26" s="62"/>
      <c r="W26" s="62"/>
      <c r="X26" s="62"/>
      <c r="Y26" s="62"/>
      <c r="Z26" s="62"/>
      <c r="AA26" s="62"/>
      <c r="AB26" s="62"/>
      <c r="AC26" s="62"/>
      <c r="AD26" s="62"/>
    </row>
    <row r="27" spans="1:30" s="991" customFormat="1" ht="27.75" customHeight="1" thickBot="1" x14ac:dyDescent="0.25">
      <c r="A27" s="1415" t="s">
        <v>340</v>
      </c>
      <c r="B27" s="1416"/>
      <c r="C27" s="1416"/>
      <c r="D27" s="1416"/>
      <c r="E27" s="1416"/>
      <c r="F27" s="1416"/>
      <c r="G27" s="1417"/>
      <c r="H27" s="1011"/>
      <c r="I27" s="1011"/>
      <c r="J27" s="609">
        <f>SUM(J13:J26)</f>
        <v>109991</v>
      </c>
      <c r="K27" s="609"/>
      <c r="L27" s="231">
        <f>SUM(L13:L26)</f>
        <v>1355</v>
      </c>
      <c r="M27" s="227">
        <f>SUM(M13:M26)</f>
        <v>48643</v>
      </c>
      <c r="N27" s="990">
        <f>SUM(N13:N26)</f>
        <v>1000</v>
      </c>
      <c r="O27" s="79">
        <f>SUM(O13:O26)</f>
        <v>47643</v>
      </c>
      <c r="P27" s="244">
        <f>SUM(P13:P26)</f>
        <v>59993</v>
      </c>
    </row>
    <row r="28" spans="1:30" s="4" customFormat="1" ht="37.5" customHeight="1" thickBot="1" x14ac:dyDescent="0.25">
      <c r="A28" s="1398" t="s">
        <v>563</v>
      </c>
      <c r="B28" s="1399"/>
      <c r="C28" s="1399"/>
      <c r="D28" s="1399"/>
      <c r="E28" s="1399"/>
      <c r="F28" s="1399"/>
      <c r="G28" s="1399"/>
      <c r="H28" s="1399"/>
      <c r="I28" s="1399"/>
      <c r="J28" s="1399"/>
      <c r="K28" s="1399"/>
      <c r="L28" s="1399"/>
      <c r="M28" s="1399"/>
      <c r="N28" s="1414"/>
      <c r="O28" s="1414"/>
      <c r="P28" s="1413"/>
    </row>
    <row r="29" spans="1:30" ht="39" customHeight="1" x14ac:dyDescent="0.2">
      <c r="A29" s="5">
        <v>1</v>
      </c>
      <c r="B29" s="705" t="s">
        <v>179</v>
      </c>
      <c r="C29" s="61"/>
      <c r="D29" s="61"/>
      <c r="E29" s="590"/>
      <c r="F29" s="632" t="s">
        <v>405</v>
      </c>
      <c r="G29" s="634" t="s">
        <v>457</v>
      </c>
      <c r="H29" s="706"/>
      <c r="I29" s="747" t="s">
        <v>223</v>
      </c>
      <c r="J29" s="915">
        <v>800</v>
      </c>
      <c r="K29" s="707">
        <v>2015</v>
      </c>
      <c r="L29" s="708">
        <v>0</v>
      </c>
      <c r="M29" s="614">
        <f>SUM(N29:O29)</f>
        <v>800</v>
      </c>
      <c r="N29" s="710">
        <v>0</v>
      </c>
      <c r="O29" s="916">
        <v>800</v>
      </c>
      <c r="P29" s="711">
        <f t="shared" ref="P29:P40" si="3">J29-L29-M29</f>
        <v>0</v>
      </c>
    </row>
    <row r="30" spans="1:30" ht="55.5" customHeight="1" x14ac:dyDescent="0.2">
      <c r="A30" s="5">
        <v>2</v>
      </c>
      <c r="B30" s="696" t="s">
        <v>190</v>
      </c>
      <c r="C30" s="3"/>
      <c r="D30" s="3"/>
      <c r="E30" s="295"/>
      <c r="F30" s="623" t="s">
        <v>458</v>
      </c>
      <c r="G30" s="745" t="s">
        <v>228</v>
      </c>
      <c r="H30" s="695" t="s">
        <v>138</v>
      </c>
      <c r="I30" s="699" t="s">
        <v>221</v>
      </c>
      <c r="J30" s="748">
        <v>730</v>
      </c>
      <c r="K30" s="698">
        <v>2015</v>
      </c>
      <c r="L30" s="709">
        <v>0</v>
      </c>
      <c r="M30" s="615">
        <f>SUM(N30:O30)</f>
        <v>730</v>
      </c>
      <c r="N30" s="703">
        <v>0</v>
      </c>
      <c r="O30" s="916">
        <v>730</v>
      </c>
      <c r="P30" s="712">
        <f t="shared" si="3"/>
        <v>0</v>
      </c>
    </row>
    <row r="31" spans="1:30" ht="39" customHeight="1" x14ac:dyDescent="0.2">
      <c r="A31" s="5">
        <v>3</v>
      </c>
      <c r="B31" s="696" t="s">
        <v>179</v>
      </c>
      <c r="C31" s="3"/>
      <c r="D31" s="3"/>
      <c r="E31" s="295"/>
      <c r="F31" s="623" t="s">
        <v>459</v>
      </c>
      <c r="G31" s="745" t="s">
        <v>460</v>
      </c>
      <c r="H31" s="695"/>
      <c r="I31" s="699" t="s">
        <v>223</v>
      </c>
      <c r="J31" s="748">
        <v>800</v>
      </c>
      <c r="K31" s="698">
        <v>2015</v>
      </c>
      <c r="L31" s="709">
        <v>0</v>
      </c>
      <c r="M31" s="615">
        <f>SUM(N31:O31)</f>
        <v>800</v>
      </c>
      <c r="N31" s="703">
        <v>0</v>
      </c>
      <c r="O31" s="916">
        <v>800</v>
      </c>
      <c r="P31" s="712">
        <f t="shared" si="3"/>
        <v>0</v>
      </c>
    </row>
    <row r="32" spans="1:30" s="322" customFormat="1" ht="33" customHeight="1" x14ac:dyDescent="0.2">
      <c r="A32" s="5">
        <v>4</v>
      </c>
      <c r="B32" s="696" t="s">
        <v>172</v>
      </c>
      <c r="C32" s="591"/>
      <c r="D32" s="3"/>
      <c r="E32" s="295"/>
      <c r="F32" s="922" t="s">
        <v>406</v>
      </c>
      <c r="G32" s="920" t="s">
        <v>461</v>
      </c>
      <c r="H32" s="695"/>
      <c r="I32" s="699" t="s">
        <v>223</v>
      </c>
      <c r="J32" s="748">
        <v>600</v>
      </c>
      <c r="K32" s="698">
        <v>2015</v>
      </c>
      <c r="L32" s="709">
        <v>0</v>
      </c>
      <c r="M32" s="615">
        <f>SUM(N32:O32)</f>
        <v>600</v>
      </c>
      <c r="N32" s="703">
        <v>0</v>
      </c>
      <c r="O32" s="916">
        <v>600</v>
      </c>
      <c r="P32" s="712">
        <f t="shared" si="3"/>
        <v>0</v>
      </c>
      <c r="Q32" s="62"/>
      <c r="R32" s="62"/>
      <c r="S32" s="62"/>
      <c r="T32" s="62"/>
      <c r="U32" s="62"/>
      <c r="V32" s="62"/>
      <c r="W32" s="62"/>
      <c r="X32" s="62"/>
      <c r="Y32" s="62"/>
      <c r="Z32" s="62"/>
      <c r="AA32" s="62"/>
      <c r="AB32" s="62"/>
      <c r="AC32" s="62"/>
      <c r="AD32" s="62"/>
    </row>
    <row r="33" spans="1:30" s="322" customFormat="1" ht="32.25" customHeight="1" x14ac:dyDescent="0.2">
      <c r="A33" s="5">
        <v>5</v>
      </c>
      <c r="B33" s="696" t="s">
        <v>158</v>
      </c>
      <c r="C33" s="591"/>
      <c r="D33" s="3"/>
      <c r="E33" s="295"/>
      <c r="F33" s="919" t="s">
        <v>407</v>
      </c>
      <c r="G33" s="920" t="s">
        <v>231</v>
      </c>
      <c r="H33" s="695"/>
      <c r="I33" s="699" t="s">
        <v>223</v>
      </c>
      <c r="J33" s="748">
        <v>600</v>
      </c>
      <c r="K33" s="698">
        <v>2015</v>
      </c>
      <c r="L33" s="709">
        <v>0</v>
      </c>
      <c r="M33" s="615">
        <f t="shared" ref="M33:M40" si="4">SUM(N33:O33)</f>
        <v>600</v>
      </c>
      <c r="N33" s="703">
        <v>0</v>
      </c>
      <c r="O33" s="916">
        <v>600</v>
      </c>
      <c r="P33" s="712">
        <f t="shared" si="3"/>
        <v>0</v>
      </c>
      <c r="Q33" s="62"/>
      <c r="R33" s="62"/>
      <c r="S33" s="62"/>
      <c r="T33" s="62"/>
      <c r="U33" s="62"/>
      <c r="V33" s="62"/>
      <c r="W33" s="62"/>
      <c r="X33" s="62"/>
      <c r="Y33" s="62"/>
      <c r="Z33" s="62"/>
      <c r="AA33" s="62"/>
      <c r="AB33" s="62"/>
      <c r="AC33" s="62"/>
      <c r="AD33" s="62"/>
    </row>
    <row r="34" spans="1:30" s="322" customFormat="1" ht="28.5" customHeight="1" x14ac:dyDescent="0.2">
      <c r="A34" s="5">
        <v>6</v>
      </c>
      <c r="B34" s="696" t="s">
        <v>190</v>
      </c>
      <c r="C34" s="591"/>
      <c r="D34" s="3"/>
      <c r="E34" s="295"/>
      <c r="F34" s="921" t="s">
        <v>408</v>
      </c>
      <c r="G34" s="624" t="s">
        <v>462</v>
      </c>
      <c r="H34" s="695"/>
      <c r="I34" s="699" t="s">
        <v>223</v>
      </c>
      <c r="J34" s="748">
        <v>500</v>
      </c>
      <c r="K34" s="698">
        <v>2015</v>
      </c>
      <c r="L34" s="709">
        <v>0</v>
      </c>
      <c r="M34" s="615">
        <f t="shared" si="4"/>
        <v>500</v>
      </c>
      <c r="N34" s="703">
        <v>0</v>
      </c>
      <c r="O34" s="916">
        <v>500</v>
      </c>
      <c r="P34" s="712">
        <f t="shared" si="3"/>
        <v>0</v>
      </c>
      <c r="Q34" s="62"/>
      <c r="R34" s="62"/>
      <c r="S34" s="62"/>
      <c r="T34" s="62"/>
      <c r="U34" s="62"/>
      <c r="V34" s="62"/>
      <c r="W34" s="62"/>
      <c r="X34" s="62"/>
      <c r="Y34" s="62"/>
      <c r="Z34" s="62"/>
      <c r="AA34" s="62"/>
      <c r="AB34" s="62"/>
      <c r="AC34" s="62"/>
      <c r="AD34" s="62"/>
    </row>
    <row r="35" spans="1:30" s="322" customFormat="1" ht="57" customHeight="1" x14ac:dyDescent="0.2">
      <c r="A35" s="5">
        <v>7</v>
      </c>
      <c r="B35" s="696" t="s">
        <v>190</v>
      </c>
      <c r="C35" s="591"/>
      <c r="D35" s="3"/>
      <c r="E35" s="295"/>
      <c r="F35" s="623" t="s">
        <v>463</v>
      </c>
      <c r="G35" s="745" t="s">
        <v>232</v>
      </c>
      <c r="H35" s="695" t="s">
        <v>139</v>
      </c>
      <c r="I35" s="699" t="s">
        <v>223</v>
      </c>
      <c r="J35" s="748">
        <v>730</v>
      </c>
      <c r="K35" s="698">
        <v>2015</v>
      </c>
      <c r="L35" s="709">
        <v>0</v>
      </c>
      <c r="M35" s="615">
        <f t="shared" si="4"/>
        <v>730</v>
      </c>
      <c r="N35" s="703">
        <v>0</v>
      </c>
      <c r="O35" s="916">
        <v>730</v>
      </c>
      <c r="P35" s="712">
        <f t="shared" si="3"/>
        <v>0</v>
      </c>
      <c r="Q35" s="62"/>
      <c r="R35" s="62"/>
      <c r="S35" s="62"/>
      <c r="T35" s="62"/>
      <c r="U35" s="62"/>
      <c r="V35" s="62"/>
      <c r="W35" s="62"/>
      <c r="X35" s="62"/>
      <c r="Y35" s="62"/>
      <c r="Z35" s="62"/>
      <c r="AA35" s="62"/>
      <c r="AB35" s="62"/>
      <c r="AC35" s="62"/>
      <c r="AD35" s="62"/>
    </row>
    <row r="36" spans="1:30" s="322" customFormat="1" ht="36" customHeight="1" x14ac:dyDescent="0.2">
      <c r="A36" s="5">
        <v>8</v>
      </c>
      <c r="B36" s="696" t="s">
        <v>179</v>
      </c>
      <c r="C36" s="591"/>
      <c r="D36" s="3"/>
      <c r="E36" s="295"/>
      <c r="F36" s="923" t="s">
        <v>464</v>
      </c>
      <c r="G36" s="746" t="s">
        <v>465</v>
      </c>
      <c r="H36" s="695"/>
      <c r="I36" s="699" t="s">
        <v>223</v>
      </c>
      <c r="J36" s="748">
        <v>600</v>
      </c>
      <c r="K36" s="698">
        <v>2015</v>
      </c>
      <c r="L36" s="709">
        <v>0</v>
      </c>
      <c r="M36" s="615">
        <f t="shared" si="4"/>
        <v>600</v>
      </c>
      <c r="N36" s="703">
        <v>0</v>
      </c>
      <c r="O36" s="916">
        <v>600</v>
      </c>
      <c r="P36" s="712">
        <f t="shared" si="3"/>
        <v>0</v>
      </c>
      <c r="Q36" s="62"/>
      <c r="R36" s="62"/>
      <c r="S36" s="62"/>
      <c r="T36" s="62"/>
      <c r="U36" s="62"/>
      <c r="V36" s="62"/>
      <c r="W36" s="62"/>
      <c r="X36" s="62"/>
      <c r="Y36" s="62"/>
      <c r="Z36" s="62"/>
      <c r="AA36" s="62"/>
      <c r="AB36" s="62"/>
      <c r="AC36" s="62"/>
      <c r="AD36" s="62"/>
    </row>
    <row r="37" spans="1:30" s="322" customFormat="1" ht="36.75" customHeight="1" x14ac:dyDescent="0.2">
      <c r="A37" s="5">
        <v>9</v>
      </c>
      <c r="B37" s="696" t="s">
        <v>179</v>
      </c>
      <c r="C37" s="591"/>
      <c r="D37" s="3"/>
      <c r="E37" s="295"/>
      <c r="F37" s="921" t="s">
        <v>466</v>
      </c>
      <c r="G37" s="624" t="s">
        <v>233</v>
      </c>
      <c r="H37" s="695" t="s">
        <v>148</v>
      </c>
      <c r="I37" s="699" t="s">
        <v>221</v>
      </c>
      <c r="J37" s="748">
        <v>1000</v>
      </c>
      <c r="K37" s="698">
        <v>2015</v>
      </c>
      <c r="L37" s="709">
        <v>0</v>
      </c>
      <c r="M37" s="615">
        <f t="shared" si="4"/>
        <v>1000</v>
      </c>
      <c r="N37" s="703">
        <v>0</v>
      </c>
      <c r="O37" s="916">
        <v>1000</v>
      </c>
      <c r="P37" s="712">
        <f t="shared" si="3"/>
        <v>0</v>
      </c>
      <c r="Q37" s="62"/>
      <c r="R37" s="62"/>
      <c r="S37" s="62"/>
      <c r="T37" s="62"/>
      <c r="U37" s="62"/>
      <c r="V37" s="62"/>
      <c r="W37" s="62"/>
      <c r="X37" s="62"/>
      <c r="Y37" s="62"/>
      <c r="Z37" s="62"/>
      <c r="AA37" s="62"/>
      <c r="AB37" s="62"/>
      <c r="AC37" s="62"/>
      <c r="AD37" s="62"/>
    </row>
    <row r="38" spans="1:30" s="322" customFormat="1" ht="85.5" customHeight="1" x14ac:dyDescent="0.2">
      <c r="A38" s="5">
        <v>10</v>
      </c>
      <c r="B38" s="295" t="s">
        <v>190</v>
      </c>
      <c r="C38" s="591"/>
      <c r="D38" s="3"/>
      <c r="E38" s="295"/>
      <c r="F38" s="653" t="s">
        <v>467</v>
      </c>
      <c r="G38" s="669" t="s">
        <v>234</v>
      </c>
      <c r="H38" s="1267"/>
      <c r="I38" s="1270"/>
      <c r="J38" s="670">
        <v>800</v>
      </c>
      <c r="K38" s="1125"/>
      <c r="L38" s="1268">
        <v>0</v>
      </c>
      <c r="M38" s="1271">
        <f>SUM(N38:O38)</f>
        <v>0</v>
      </c>
      <c r="N38" s="1269">
        <v>0</v>
      </c>
      <c r="O38" s="1272">
        <v>0</v>
      </c>
      <c r="P38" s="712">
        <v>0</v>
      </c>
      <c r="Q38" s="221"/>
      <c r="R38" s="221"/>
      <c r="S38" s="221"/>
      <c r="T38" s="221"/>
      <c r="U38" s="221"/>
      <c r="V38" s="221"/>
      <c r="W38" s="221"/>
      <c r="X38" s="221"/>
      <c r="Y38" s="221"/>
      <c r="Z38" s="221"/>
      <c r="AA38" s="221"/>
      <c r="AB38" s="221"/>
      <c r="AC38" s="221"/>
      <c r="AD38" s="221"/>
    </row>
    <row r="39" spans="1:30" s="322" customFormat="1" ht="121.5" customHeight="1" x14ac:dyDescent="0.2">
      <c r="A39" s="5">
        <v>11</v>
      </c>
      <c r="B39" s="295" t="s">
        <v>190</v>
      </c>
      <c r="C39" s="591"/>
      <c r="D39" s="3"/>
      <c r="E39" s="295"/>
      <c r="F39" s="653" t="s">
        <v>409</v>
      </c>
      <c r="G39" s="745" t="s">
        <v>468</v>
      </c>
      <c r="H39" s="695"/>
      <c r="I39" s="699" t="s">
        <v>223</v>
      </c>
      <c r="J39" s="748">
        <v>550</v>
      </c>
      <c r="K39" s="698">
        <v>2015</v>
      </c>
      <c r="L39" s="709">
        <v>0</v>
      </c>
      <c r="M39" s="615">
        <f t="shared" si="4"/>
        <v>550</v>
      </c>
      <c r="N39" s="704">
        <v>0</v>
      </c>
      <c r="O39" s="916">
        <v>550</v>
      </c>
      <c r="P39" s="712">
        <f t="shared" si="3"/>
        <v>0</v>
      </c>
      <c r="Q39" s="62"/>
      <c r="R39" s="62"/>
      <c r="S39" s="62"/>
      <c r="T39" s="62"/>
      <c r="U39" s="62"/>
      <c r="V39" s="62"/>
      <c r="W39" s="62"/>
      <c r="X39" s="62"/>
      <c r="Y39" s="62"/>
      <c r="Z39" s="62"/>
      <c r="AA39" s="62"/>
      <c r="AB39" s="62"/>
      <c r="AC39" s="62"/>
      <c r="AD39" s="62"/>
    </row>
    <row r="40" spans="1:30" s="322" customFormat="1" ht="72.75" customHeight="1" thickBot="1" x14ac:dyDescent="0.25">
      <c r="A40" s="5">
        <v>12</v>
      </c>
      <c r="B40" s="295" t="s">
        <v>172</v>
      </c>
      <c r="C40" s="591"/>
      <c r="D40" s="3"/>
      <c r="E40" s="295"/>
      <c r="F40" s="653" t="s">
        <v>410</v>
      </c>
      <c r="G40" s="669" t="s">
        <v>235</v>
      </c>
      <c r="H40" s="695"/>
      <c r="I40" s="699" t="s">
        <v>223</v>
      </c>
      <c r="J40" s="748">
        <v>600</v>
      </c>
      <c r="K40" s="698">
        <v>2015</v>
      </c>
      <c r="L40" s="709">
        <v>0</v>
      </c>
      <c r="M40" s="615">
        <f t="shared" si="4"/>
        <v>600</v>
      </c>
      <c r="N40" s="704">
        <v>0</v>
      </c>
      <c r="O40" s="916">
        <v>600</v>
      </c>
      <c r="P40" s="712">
        <f t="shared" si="3"/>
        <v>0</v>
      </c>
      <c r="Q40" s="62"/>
      <c r="R40" s="62"/>
      <c r="S40" s="62"/>
      <c r="T40" s="62"/>
      <c r="U40" s="62"/>
      <c r="V40" s="62"/>
      <c r="W40" s="62"/>
      <c r="X40" s="62"/>
      <c r="Y40" s="62"/>
      <c r="Z40" s="62"/>
      <c r="AA40" s="62"/>
      <c r="AB40" s="62"/>
      <c r="AC40" s="62"/>
      <c r="AD40" s="62"/>
    </row>
    <row r="41" spans="1:30" s="991" customFormat="1" ht="27.75" customHeight="1" thickBot="1" x14ac:dyDescent="0.25">
      <c r="A41" s="1401" t="s">
        <v>568</v>
      </c>
      <c r="B41" s="1402"/>
      <c r="C41" s="1402"/>
      <c r="D41" s="1402"/>
      <c r="E41" s="1402"/>
      <c r="F41" s="1402"/>
      <c r="G41" s="1403"/>
      <c r="H41" s="988"/>
      <c r="I41" s="988"/>
      <c r="J41" s="989">
        <f>SUM(J29:J40)</f>
        <v>8310</v>
      </c>
      <c r="K41" s="989"/>
      <c r="L41" s="236">
        <f>SUM(L29:L40)</f>
        <v>0</v>
      </c>
      <c r="M41" s="150">
        <f>SUM(M29:M40)</f>
        <v>7510</v>
      </c>
      <c r="N41" s="990">
        <f>SUM(N29:N40)</f>
        <v>0</v>
      </c>
      <c r="O41" s="244">
        <f>SUM(O29:O40)</f>
        <v>7510</v>
      </c>
      <c r="P41" s="150">
        <f>SUM(P29:P40)</f>
        <v>0</v>
      </c>
    </row>
    <row r="42" spans="1:30" s="764" customFormat="1" ht="27.75" customHeight="1" thickBot="1" x14ac:dyDescent="0.25">
      <c r="A42" s="1398" t="s">
        <v>276</v>
      </c>
      <c r="B42" s="1399"/>
      <c r="C42" s="1399"/>
      <c r="D42" s="1399"/>
      <c r="E42" s="1399"/>
      <c r="F42" s="1399"/>
      <c r="G42" s="1400"/>
      <c r="H42" s="763"/>
      <c r="I42" s="763"/>
      <c r="J42" s="759">
        <f t="shared" ref="J42:P42" si="5">J27+J41</f>
        <v>118301</v>
      </c>
      <c r="K42" s="759"/>
      <c r="L42" s="760">
        <f t="shared" si="5"/>
        <v>1355</v>
      </c>
      <c r="M42" s="761">
        <f t="shared" si="5"/>
        <v>56153</v>
      </c>
      <c r="N42" s="822">
        <f t="shared" si="5"/>
        <v>1000</v>
      </c>
      <c r="O42" s="760">
        <f t="shared" si="5"/>
        <v>55153</v>
      </c>
      <c r="P42" s="761">
        <f t="shared" si="5"/>
        <v>59993</v>
      </c>
    </row>
    <row r="43" spans="1:30" x14ac:dyDescent="0.2">
      <c r="B43" s="223"/>
      <c r="C43" s="223"/>
      <c r="D43" s="223"/>
      <c r="E43" s="223"/>
      <c r="F43" s="17"/>
      <c r="G43" s="17"/>
      <c r="H43" s="223"/>
      <c r="I43" s="223"/>
    </row>
    <row r="44" spans="1:30" x14ac:dyDescent="0.2">
      <c r="B44" s="223"/>
      <c r="C44" s="223"/>
      <c r="D44" s="223"/>
      <c r="E44" s="223"/>
      <c r="F44" s="17"/>
      <c r="G44" s="17"/>
      <c r="H44" s="223"/>
      <c r="I44" s="223"/>
      <c r="N44" s="557"/>
    </row>
    <row r="45" spans="1:30" x14ac:dyDescent="0.2">
      <c r="B45" s="223"/>
      <c r="C45" s="223"/>
      <c r="D45" s="223"/>
      <c r="E45" s="223"/>
      <c r="F45" s="17"/>
      <c r="G45" s="17"/>
      <c r="H45" s="223"/>
      <c r="I45" s="223"/>
      <c r="J45" s="557"/>
      <c r="K45" s="557"/>
      <c r="L45" s="557"/>
      <c r="M45" s="557"/>
      <c r="N45" s="557"/>
      <c r="O45" s="557"/>
      <c r="P45" s="557"/>
    </row>
    <row r="46" spans="1:30" x14ac:dyDescent="0.2">
      <c r="B46" s="223"/>
      <c r="C46" s="223"/>
      <c r="D46" s="223"/>
      <c r="E46" s="223"/>
      <c r="F46" s="17"/>
      <c r="G46" s="17"/>
      <c r="H46" s="223"/>
      <c r="I46" s="223"/>
    </row>
    <row r="47" spans="1:30" x14ac:dyDescent="0.2">
      <c r="B47" s="223"/>
      <c r="C47" s="223"/>
      <c r="D47" s="223"/>
      <c r="E47" s="223"/>
      <c r="F47" s="17"/>
      <c r="G47" s="17"/>
      <c r="H47" s="223"/>
      <c r="I47" s="223"/>
    </row>
    <row r="48" spans="1:30" x14ac:dyDescent="0.2">
      <c r="B48" s="223"/>
      <c r="C48" s="223"/>
      <c r="D48" s="223"/>
      <c r="E48" s="223"/>
      <c r="F48" s="17"/>
      <c r="G48" s="17"/>
      <c r="H48" s="223"/>
      <c r="I48" s="223"/>
    </row>
    <row r="49" spans="2:9" s="10" customFormat="1" x14ac:dyDescent="0.2">
      <c r="B49" s="223"/>
      <c r="C49" s="223"/>
      <c r="D49" s="223"/>
      <c r="E49" s="223"/>
      <c r="F49" s="17"/>
      <c r="G49" s="17"/>
      <c r="H49" s="223"/>
      <c r="I49" s="223"/>
    </row>
    <row r="50" spans="2:9" s="10" customFormat="1" x14ac:dyDescent="0.2">
      <c r="B50" s="223"/>
      <c r="C50" s="223"/>
      <c r="D50" s="223"/>
      <c r="E50" s="223"/>
      <c r="F50" s="17"/>
      <c r="G50" s="17"/>
      <c r="H50" s="223"/>
      <c r="I50" s="223"/>
    </row>
    <row r="51" spans="2:9" s="10" customFormat="1" x14ac:dyDescent="0.2">
      <c r="B51" s="223"/>
      <c r="C51" s="223"/>
      <c r="D51" s="223"/>
      <c r="E51" s="223"/>
      <c r="F51" s="17"/>
      <c r="G51" s="17"/>
      <c r="H51" s="223"/>
      <c r="I51" s="223"/>
    </row>
    <row r="52" spans="2:9" s="10" customFormat="1" x14ac:dyDescent="0.2">
      <c r="B52" s="223"/>
      <c r="C52" s="223"/>
      <c r="D52" s="223"/>
      <c r="E52" s="223"/>
      <c r="F52" s="17"/>
      <c r="G52" s="17"/>
      <c r="H52" s="223"/>
      <c r="I52" s="223"/>
    </row>
    <row r="53" spans="2:9" s="10" customFormat="1" x14ac:dyDescent="0.2">
      <c r="B53" s="223"/>
      <c r="C53" s="223"/>
      <c r="D53" s="223"/>
      <c r="E53" s="223"/>
      <c r="F53" s="17"/>
      <c r="G53" s="17"/>
      <c r="H53" s="223"/>
      <c r="I53" s="223"/>
    </row>
    <row r="54" spans="2:9" s="10" customFormat="1" x14ac:dyDescent="0.2">
      <c r="B54" s="223"/>
      <c r="C54" s="223"/>
      <c r="D54" s="223"/>
      <c r="E54" s="223"/>
      <c r="F54" s="17"/>
      <c r="G54" s="17"/>
      <c r="H54" s="223"/>
      <c r="I54" s="223"/>
    </row>
  </sheetData>
  <mergeCells count="23">
    <mergeCell ref="A42:G42"/>
    <mergeCell ref="A41:G41"/>
    <mergeCell ref="A10:G10"/>
    <mergeCell ref="A11:P11"/>
    <mergeCell ref="P6:P7"/>
    <mergeCell ref="A8:P8"/>
    <mergeCell ref="A12:P12"/>
    <mergeCell ref="A28:P28"/>
    <mergeCell ref="A27:G27"/>
    <mergeCell ref="A5:P5"/>
    <mergeCell ref="A6:A7"/>
    <mergeCell ref="B6:B7"/>
    <mergeCell ref="C6:C7"/>
    <mergeCell ref="D6:D7"/>
    <mergeCell ref="E6:E7"/>
    <mergeCell ref="F6:F7"/>
    <mergeCell ref="G6:G7"/>
    <mergeCell ref="H6:H7"/>
    <mergeCell ref="I6:I7"/>
    <mergeCell ref="J6:J7"/>
    <mergeCell ref="K6:K7"/>
    <mergeCell ref="L6:L7"/>
    <mergeCell ref="M6:O6"/>
  </mergeCells>
  <pageMargins left="0.78740157480314965" right="0.78740157480314965" top="0.6692913385826772" bottom="0.86614173228346458" header="0.27559055118110237" footer="0.39370078740157483"/>
  <pageSetup paperSize="9" scale="52" firstPageNumber="3" fitToHeight="2"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rowBreaks count="1" manualBreakCount="1">
    <brk id="2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BF26"/>
  <sheetViews>
    <sheetView zoomScale="80" zoomScaleNormal="80" workbookViewId="0">
      <selection activeCell="J26" sqref="J26"/>
    </sheetView>
  </sheetViews>
  <sheetFormatPr defaultColWidth="29.7109375" defaultRowHeight="12.75" outlineLevelCol="1" x14ac:dyDescent="0.2"/>
  <cols>
    <col min="1" max="1" width="5" style="10" customWidth="1"/>
    <col min="2" max="2" width="4.7109375" style="177" customWidth="1"/>
    <col min="3" max="3" width="18.140625" style="177" hidden="1" customWidth="1" outlineLevel="1"/>
    <col min="4" max="4" width="7" style="177" hidden="1" customWidth="1" outlineLevel="1"/>
    <col min="5" max="5" width="7.42578125" style="177" hidden="1" customWidth="1" outlineLevel="1"/>
    <col min="6" max="6" width="65.5703125" style="10" customWidth="1" collapsed="1"/>
    <col min="7" max="7" width="56.5703125" style="10" customWidth="1"/>
    <col min="8" max="8" width="10.42578125" style="177" customWidth="1"/>
    <col min="9" max="9" width="13.7109375" style="177" customWidth="1"/>
    <col min="10" max="10" width="14.5703125" style="184" customWidth="1"/>
    <col min="11" max="11" width="12" style="296" customWidth="1"/>
    <col min="12" max="12" width="14.140625" style="184" customWidth="1"/>
    <col min="13" max="13" width="15.7109375" style="10" customWidth="1"/>
    <col min="14" max="14" width="13.28515625" style="10" customWidth="1"/>
    <col min="15" max="15" width="14" style="10" customWidth="1"/>
    <col min="16" max="16" width="13.140625" style="10" customWidth="1"/>
    <col min="17" max="30" width="29.7109375" style="10" customWidth="1"/>
    <col min="31" max="16384" width="29.7109375" style="10"/>
  </cols>
  <sheetData>
    <row r="1" spans="1:58" s="608" customFormat="1" ht="18" x14ac:dyDescent="0.25">
      <c r="A1" s="160" t="s">
        <v>520</v>
      </c>
      <c r="B1" s="175"/>
      <c r="C1" s="175"/>
      <c r="D1" s="1113"/>
      <c r="E1" s="175"/>
      <c r="F1" s="176"/>
      <c r="G1" s="160"/>
      <c r="H1" s="175"/>
      <c r="I1" s="175"/>
      <c r="J1" s="175"/>
      <c r="K1" s="175"/>
      <c r="L1" s="176"/>
      <c r="M1" s="175"/>
      <c r="N1" s="175"/>
      <c r="O1" s="175"/>
      <c r="P1" s="175"/>
    </row>
    <row r="2" spans="1:58" s="608" customFormat="1" ht="15.75" x14ac:dyDescent="0.25">
      <c r="A2" s="163" t="s">
        <v>6</v>
      </c>
      <c r="B2" s="163"/>
      <c r="C2" s="163"/>
      <c r="D2" s="1114"/>
      <c r="E2" s="163"/>
      <c r="F2" s="163" t="s">
        <v>7</v>
      </c>
      <c r="G2" s="163"/>
      <c r="H2" s="163"/>
      <c r="I2" s="163"/>
      <c r="J2" s="163"/>
      <c r="K2" s="163"/>
      <c r="L2" s="163"/>
      <c r="M2" s="173"/>
      <c r="N2" s="163"/>
      <c r="O2" s="163"/>
      <c r="P2" s="163"/>
    </row>
    <row r="3" spans="1:58" s="608" customFormat="1" ht="10.5" customHeight="1" x14ac:dyDescent="0.2">
      <c r="A3" s="163"/>
      <c r="B3" s="163"/>
      <c r="C3" s="163"/>
      <c r="D3" s="1114"/>
      <c r="E3" s="163"/>
      <c r="F3" s="163" t="s">
        <v>9</v>
      </c>
      <c r="G3" s="163"/>
      <c r="H3" s="163"/>
      <c r="I3" s="163"/>
      <c r="J3" s="163"/>
      <c r="K3" s="163"/>
      <c r="L3" s="163"/>
      <c r="M3" s="163"/>
      <c r="N3" s="163"/>
      <c r="O3" s="163"/>
      <c r="P3" s="163"/>
    </row>
    <row r="4" spans="1:58" s="163" customFormat="1" ht="15" thickBot="1" x14ac:dyDescent="0.25">
      <c r="D4" s="1114"/>
      <c r="F4" s="162"/>
      <c r="H4" s="171"/>
      <c r="L4" s="180"/>
      <c r="O4" s="181"/>
      <c r="P4" s="32" t="s">
        <v>10</v>
      </c>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row>
    <row r="5" spans="1:58" s="11" customFormat="1" ht="28.5" customHeight="1" thickBot="1" x14ac:dyDescent="0.25">
      <c r="A5" s="1368" t="s">
        <v>130</v>
      </c>
      <c r="B5" s="1369"/>
      <c r="C5" s="1369"/>
      <c r="D5" s="1369"/>
      <c r="E5" s="1369"/>
      <c r="F5" s="1369"/>
      <c r="G5" s="1369"/>
      <c r="H5" s="1369"/>
      <c r="I5" s="1369"/>
      <c r="J5" s="1369"/>
      <c r="K5" s="1369"/>
      <c r="L5" s="1369"/>
      <c r="M5" s="1369"/>
      <c r="N5" s="1369"/>
      <c r="O5" s="1369"/>
      <c r="P5" s="1370"/>
    </row>
    <row r="6" spans="1:58" ht="43.5" customHeight="1" thickBot="1" x14ac:dyDescent="0.25">
      <c r="A6" s="1376" t="s">
        <v>22</v>
      </c>
      <c r="B6" s="1378" t="s">
        <v>12</v>
      </c>
      <c r="C6" s="1380" t="s">
        <v>4</v>
      </c>
      <c r="D6" s="1380" t="s">
        <v>3</v>
      </c>
      <c r="E6" s="1380" t="s">
        <v>5</v>
      </c>
      <c r="F6" s="1382" t="s">
        <v>13</v>
      </c>
      <c r="G6" s="1384" t="s">
        <v>73</v>
      </c>
      <c r="H6" s="1386" t="s">
        <v>15</v>
      </c>
      <c r="I6" s="1388" t="s">
        <v>16</v>
      </c>
      <c r="J6" s="1390" t="s">
        <v>17</v>
      </c>
      <c r="K6" s="1392" t="s">
        <v>18</v>
      </c>
      <c r="L6" s="1394" t="s">
        <v>146</v>
      </c>
      <c r="M6" s="1395" t="s">
        <v>144</v>
      </c>
      <c r="N6" s="1396"/>
      <c r="O6" s="1397"/>
      <c r="P6" s="1371" t="s">
        <v>145</v>
      </c>
      <c r="Q6" s="221"/>
      <c r="R6" s="221"/>
      <c r="S6" s="221"/>
      <c r="T6" s="221"/>
      <c r="U6" s="221"/>
      <c r="V6" s="221"/>
      <c r="W6" s="221"/>
      <c r="X6" s="221"/>
      <c r="Y6" s="221"/>
      <c r="Z6" s="221"/>
      <c r="AA6" s="221"/>
      <c r="AB6" s="221"/>
      <c r="AC6" s="221"/>
      <c r="AD6" s="221"/>
      <c r="AE6" s="221"/>
      <c r="AF6" s="221"/>
    </row>
    <row r="7" spans="1:58" ht="58.5" customHeight="1" thickBot="1" x14ac:dyDescent="0.25">
      <c r="A7" s="1377"/>
      <c r="B7" s="1379"/>
      <c r="C7" s="1381"/>
      <c r="D7" s="1381"/>
      <c r="E7" s="1381"/>
      <c r="F7" s="1383"/>
      <c r="G7" s="1385"/>
      <c r="H7" s="1387"/>
      <c r="I7" s="1389"/>
      <c r="J7" s="1391"/>
      <c r="K7" s="1393"/>
      <c r="L7" s="1393"/>
      <c r="M7" s="403" t="s">
        <v>19</v>
      </c>
      <c r="N7" s="368" t="s">
        <v>550</v>
      </c>
      <c r="O7" s="137" t="s">
        <v>2</v>
      </c>
      <c r="P7" s="1360"/>
    </row>
    <row r="8" spans="1:58" ht="33" hidden="1" customHeight="1" x14ac:dyDescent="0.2">
      <c r="A8" s="1368" t="s">
        <v>83</v>
      </c>
      <c r="B8" s="1369"/>
      <c r="C8" s="1369"/>
      <c r="D8" s="1369"/>
      <c r="E8" s="1369"/>
      <c r="F8" s="1369"/>
      <c r="G8" s="1369"/>
      <c r="H8" s="1369"/>
      <c r="I8" s="1369"/>
      <c r="J8" s="1369"/>
      <c r="K8" s="1369"/>
      <c r="L8" s="1369"/>
      <c r="M8" s="1369"/>
      <c r="N8" s="1369"/>
      <c r="O8" s="1369"/>
      <c r="P8" s="1410"/>
    </row>
    <row r="9" spans="1:58" ht="51.75" hidden="1" customHeight="1" x14ac:dyDescent="0.25">
      <c r="A9" s="247">
        <v>1</v>
      </c>
      <c r="B9" s="248"/>
      <c r="C9" s="248"/>
      <c r="D9" s="248"/>
      <c r="E9" s="248"/>
      <c r="F9" s="349"/>
      <c r="G9" s="249"/>
      <c r="H9" s="250"/>
      <c r="I9" s="251"/>
      <c r="J9" s="252"/>
      <c r="K9" s="253"/>
      <c r="L9" s="257"/>
      <c r="M9" s="148">
        <f>N9+O9</f>
        <v>0</v>
      </c>
      <c r="N9" s="254"/>
      <c r="O9" s="150"/>
      <c r="P9" s="255">
        <f>J9-L9-M9</f>
        <v>0</v>
      </c>
    </row>
    <row r="10" spans="1:58" ht="36.75" hidden="1" customHeight="1" x14ac:dyDescent="0.2">
      <c r="A10" s="1404" t="s">
        <v>84</v>
      </c>
      <c r="B10" s="1405"/>
      <c r="C10" s="1405"/>
      <c r="D10" s="1405"/>
      <c r="E10" s="1405"/>
      <c r="F10" s="1405"/>
      <c r="G10" s="1405"/>
      <c r="H10" s="225"/>
      <c r="I10" s="65"/>
      <c r="J10" s="66"/>
      <c r="K10" s="66"/>
      <c r="L10" s="231">
        <f>SUM(L9)</f>
        <v>0</v>
      </c>
      <c r="M10" s="226">
        <f>SUM(M9)</f>
        <v>0</v>
      </c>
      <c r="N10" s="226">
        <f>SUM(N9)</f>
        <v>0</v>
      </c>
      <c r="O10" s="226">
        <f>SUM(O9)</f>
        <v>0</v>
      </c>
      <c r="P10" s="226">
        <f>SUM(P9)</f>
        <v>0</v>
      </c>
    </row>
    <row r="11" spans="1:58" s="4" customFormat="1" ht="37.5" hidden="1" customHeight="1" x14ac:dyDescent="0.2">
      <c r="A11" s="1406" t="s">
        <v>98</v>
      </c>
      <c r="B11" s="1407"/>
      <c r="C11" s="1407"/>
      <c r="D11" s="1407"/>
      <c r="E11" s="1407"/>
      <c r="F11" s="1407"/>
      <c r="G11" s="1407"/>
      <c r="H11" s="1407"/>
      <c r="I11" s="1407"/>
      <c r="J11" s="1407"/>
      <c r="K11" s="1407"/>
      <c r="L11" s="1407"/>
      <c r="M11" s="1408"/>
      <c r="N11" s="1408"/>
      <c r="O11" s="1408"/>
      <c r="P11" s="1409"/>
    </row>
    <row r="12" spans="1:58" ht="43.5" customHeight="1" x14ac:dyDescent="0.2">
      <c r="A12" s="1244">
        <v>1</v>
      </c>
      <c r="B12" s="1245"/>
      <c r="C12" s="1246"/>
      <c r="D12" s="1246"/>
      <c r="E12" s="1245"/>
      <c r="F12" s="1247" t="s">
        <v>551</v>
      </c>
      <c r="G12" s="1248" t="s">
        <v>553</v>
      </c>
      <c r="H12" s="1249"/>
      <c r="I12" s="1249" t="s">
        <v>225</v>
      </c>
      <c r="J12" s="1250">
        <v>250</v>
      </c>
      <c r="K12" s="1251">
        <v>2015</v>
      </c>
      <c r="L12" s="1252">
        <v>0</v>
      </c>
      <c r="M12" s="1253">
        <f t="shared" ref="M12:M13" si="0">SUM(N12:O12)</f>
        <v>200</v>
      </c>
      <c r="N12" s="1254">
        <v>0</v>
      </c>
      <c r="O12" s="1255">
        <v>200</v>
      </c>
      <c r="P12" s="1256">
        <f>J12-L12-M12</f>
        <v>50</v>
      </c>
    </row>
    <row r="13" spans="1:58" ht="38.25" customHeight="1" thickBot="1" x14ac:dyDescent="0.25">
      <c r="A13" s="1154">
        <v>2</v>
      </c>
      <c r="B13" s="1222"/>
      <c r="C13" s="1223"/>
      <c r="D13" s="1223"/>
      <c r="E13" s="1222"/>
      <c r="F13" s="1224" t="s">
        <v>552</v>
      </c>
      <c r="G13" s="1225" t="s">
        <v>553</v>
      </c>
      <c r="H13" s="1226"/>
      <c r="I13" s="1226" t="s">
        <v>225</v>
      </c>
      <c r="J13" s="1257">
        <v>550</v>
      </c>
      <c r="K13" s="1227">
        <v>2015</v>
      </c>
      <c r="L13" s="1258">
        <v>0</v>
      </c>
      <c r="M13" s="1259">
        <f t="shared" si="0"/>
        <v>440</v>
      </c>
      <c r="N13" s="1260">
        <v>0</v>
      </c>
      <c r="O13" s="1261">
        <v>440</v>
      </c>
      <c r="P13" s="1262">
        <f t="shared" ref="P13" si="1">J13-L13-M13</f>
        <v>110</v>
      </c>
    </row>
    <row r="14" spans="1:58" s="764" customFormat="1" ht="27.75" customHeight="1" thickBot="1" x14ac:dyDescent="0.25">
      <c r="A14" s="1398" t="s">
        <v>549</v>
      </c>
      <c r="B14" s="1399"/>
      <c r="C14" s="1399"/>
      <c r="D14" s="1399"/>
      <c r="E14" s="1399"/>
      <c r="F14" s="1399"/>
      <c r="G14" s="1400"/>
      <c r="H14" s="763"/>
      <c r="I14" s="763"/>
      <c r="J14" s="759">
        <f>SUM(J12:J13)</f>
        <v>800</v>
      </c>
      <c r="K14" s="759"/>
      <c r="L14" s="760">
        <f>SUM(L12:L13)</f>
        <v>0</v>
      </c>
      <c r="M14" s="761">
        <f>SUM(M12:M13)</f>
        <v>640</v>
      </c>
      <c r="N14" s="822">
        <f>SUM(N12:N13)</f>
        <v>0</v>
      </c>
      <c r="O14" s="760">
        <f>SUM(O12:O13)</f>
        <v>640</v>
      </c>
      <c r="P14" s="761">
        <f>SUM(P12:P13)</f>
        <v>160</v>
      </c>
    </row>
    <row r="15" spans="1:58" x14ac:dyDescent="0.2">
      <c r="B15" s="223"/>
      <c r="C15" s="223"/>
      <c r="D15" s="223"/>
      <c r="E15" s="223"/>
      <c r="F15" s="17"/>
      <c r="G15" s="17"/>
      <c r="H15" s="223"/>
      <c r="I15" s="223"/>
    </row>
    <row r="16" spans="1:58" x14ac:dyDescent="0.2">
      <c r="B16" s="223"/>
      <c r="C16" s="223"/>
      <c r="D16" s="223"/>
      <c r="E16" s="223"/>
      <c r="F16" s="17"/>
      <c r="G16" s="17"/>
      <c r="H16" s="223"/>
      <c r="I16" s="223"/>
      <c r="N16" s="557"/>
    </row>
    <row r="17" spans="2:16" x14ac:dyDescent="0.2">
      <c r="B17" s="223"/>
      <c r="C17" s="223"/>
      <c r="D17" s="223"/>
      <c r="E17" s="223"/>
      <c r="F17" s="17"/>
      <c r="G17" s="17"/>
      <c r="H17" s="223"/>
      <c r="I17" s="223"/>
      <c r="J17" s="557"/>
      <c r="K17" s="557"/>
      <c r="L17" s="557"/>
      <c r="M17" s="557"/>
      <c r="N17" s="557"/>
      <c r="O17" s="557"/>
      <c r="P17" s="557"/>
    </row>
    <row r="18" spans="2:16" x14ac:dyDescent="0.2">
      <c r="B18" s="223"/>
      <c r="C18" s="223"/>
      <c r="D18" s="223"/>
      <c r="E18" s="223"/>
      <c r="F18" s="17"/>
      <c r="G18" s="17"/>
      <c r="H18" s="223"/>
      <c r="I18" s="223"/>
    </row>
    <row r="19" spans="2:16" x14ac:dyDescent="0.2">
      <c r="B19" s="223"/>
      <c r="C19" s="223"/>
      <c r="D19" s="223"/>
      <c r="E19" s="223"/>
      <c r="F19" s="17"/>
      <c r="G19" s="17"/>
      <c r="H19" s="223"/>
      <c r="I19" s="223"/>
    </row>
    <row r="20" spans="2:16" x14ac:dyDescent="0.2">
      <c r="B20" s="223"/>
      <c r="C20" s="223"/>
      <c r="D20" s="223"/>
      <c r="E20" s="223"/>
      <c r="F20" s="17"/>
      <c r="G20" s="17"/>
      <c r="H20" s="223"/>
      <c r="I20" s="223"/>
    </row>
    <row r="21" spans="2:16" x14ac:dyDescent="0.2">
      <c r="B21" s="223"/>
      <c r="C21" s="223"/>
      <c r="D21" s="223"/>
      <c r="E21" s="223"/>
      <c r="F21" s="17"/>
      <c r="G21" s="17"/>
      <c r="H21" s="223"/>
      <c r="I21" s="223"/>
      <c r="J21" s="10"/>
      <c r="K21" s="10"/>
      <c r="L21" s="10"/>
    </row>
    <row r="22" spans="2:16" x14ac:dyDescent="0.2">
      <c r="B22" s="223"/>
      <c r="C22" s="223"/>
      <c r="D22" s="223"/>
      <c r="E22" s="223"/>
      <c r="F22" s="17"/>
      <c r="G22" s="17"/>
      <c r="H22" s="223"/>
      <c r="I22" s="223"/>
      <c r="J22" s="10"/>
      <c r="K22" s="10"/>
      <c r="L22" s="10"/>
    </row>
    <row r="23" spans="2:16" x14ac:dyDescent="0.2">
      <c r="B23" s="223"/>
      <c r="C23" s="223"/>
      <c r="D23" s="223"/>
      <c r="E23" s="223"/>
      <c r="F23" s="17"/>
      <c r="G23" s="17"/>
      <c r="H23" s="223"/>
      <c r="I23" s="223"/>
      <c r="J23" s="10"/>
      <c r="K23" s="10"/>
      <c r="L23" s="10"/>
    </row>
    <row r="24" spans="2:16" x14ac:dyDescent="0.2">
      <c r="B24" s="223"/>
      <c r="C24" s="223"/>
      <c r="D24" s="223"/>
      <c r="E24" s="223"/>
      <c r="F24" s="17"/>
      <c r="G24" s="17"/>
      <c r="H24" s="223"/>
      <c r="I24" s="223"/>
      <c r="J24" s="10"/>
      <c r="K24" s="10"/>
      <c r="L24" s="10"/>
    </row>
    <row r="25" spans="2:16" x14ac:dyDescent="0.2">
      <c r="B25" s="223"/>
      <c r="C25" s="223"/>
      <c r="D25" s="223"/>
      <c r="E25" s="223"/>
      <c r="F25" s="17"/>
      <c r="G25" s="17"/>
      <c r="H25" s="223"/>
      <c r="I25" s="223"/>
      <c r="J25" s="10"/>
      <c r="K25" s="10"/>
      <c r="L25" s="10"/>
    </row>
    <row r="26" spans="2:16" x14ac:dyDescent="0.2">
      <c r="B26" s="223"/>
      <c r="C26" s="223"/>
      <c r="D26" s="223"/>
      <c r="E26" s="223"/>
      <c r="F26" s="17"/>
      <c r="G26" s="17"/>
      <c r="H26" s="223"/>
      <c r="I26" s="223"/>
      <c r="J26" s="10"/>
      <c r="K26" s="10"/>
      <c r="L26" s="10"/>
    </row>
  </sheetData>
  <mergeCells count="19">
    <mergeCell ref="A14:G14"/>
    <mergeCell ref="A10:G10"/>
    <mergeCell ref="A11:P11"/>
    <mergeCell ref="J6:J7"/>
    <mergeCell ref="K6:K7"/>
    <mergeCell ref="L6:L7"/>
    <mergeCell ref="M6:O6"/>
    <mergeCell ref="P6:P7"/>
    <mergeCell ref="A8:P8"/>
    <mergeCell ref="A5:P5"/>
    <mergeCell ref="A6:A7"/>
    <mergeCell ref="B6:B7"/>
    <mergeCell ref="C6:C7"/>
    <mergeCell ref="D6:D7"/>
    <mergeCell ref="E6:E7"/>
    <mergeCell ref="F6:F7"/>
    <mergeCell ref="G6:G7"/>
    <mergeCell ref="H6:H7"/>
    <mergeCell ref="I6:I7"/>
  </mergeCells>
  <pageMargins left="0.70866141732283472" right="0.70866141732283472" top="0.78740157480314965" bottom="0.78740157480314965" header="0.31496062992125984" footer="0.31496062992125984"/>
  <pageSetup paperSize="9" scale="52" orientation="landscape" r:id="rId1"/>
  <headerFooter>
    <oddFooter>&amp;LZastupitelstvo Olomouckého kraje 26-06-2015
24. Aktualizace plánu investičních akcí na rok 2015 
Příloha č. 1: Akualizace plánu nových investičních akcí na rok 2015 &amp;RStrana &amp;P (celkem 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AE58"/>
  <sheetViews>
    <sheetView zoomScale="80" zoomScaleNormal="80" zoomScaleSheetLayoutView="100" workbookViewId="0">
      <selection activeCell="F9" sqref="F9"/>
    </sheetView>
  </sheetViews>
  <sheetFormatPr defaultColWidth="29.7109375" defaultRowHeight="12.75" outlineLevelCol="1" x14ac:dyDescent="0.2"/>
  <cols>
    <col min="1" max="1" width="5.140625" style="10" customWidth="1"/>
    <col min="2" max="2" width="4.7109375" style="177" customWidth="1"/>
    <col min="3" max="3" width="17.28515625" style="177" hidden="1" customWidth="1" outlineLevel="1"/>
    <col min="4" max="5" width="6.42578125" style="177" hidden="1" customWidth="1" outlineLevel="1"/>
    <col min="6" max="6" width="63.85546875" style="10" customWidth="1" collapsed="1"/>
    <col min="7" max="7" width="66.140625" style="10" customWidth="1"/>
    <col min="8" max="8" width="9" style="177" customWidth="1"/>
    <col min="9" max="9" width="14.42578125" style="177" customWidth="1"/>
    <col min="10" max="10" width="18.140625" style="184" customWidth="1"/>
    <col min="11" max="11" width="13.7109375" style="185" customWidth="1"/>
    <col min="12" max="12" width="12.42578125" style="185" customWidth="1"/>
    <col min="13" max="13" width="13.28515625" style="10" customWidth="1"/>
    <col min="14" max="14" width="13.42578125" style="10" customWidth="1"/>
    <col min="15" max="15" width="12.85546875" style="10" hidden="1" customWidth="1"/>
    <col min="16" max="16" width="10.42578125" style="10" hidden="1" customWidth="1"/>
    <col min="17" max="18" width="13.28515625" style="10" customWidth="1"/>
    <col min="19" max="30" width="29.7109375" style="10" customWidth="1"/>
    <col min="31" max="16384" width="29.7109375" style="10"/>
  </cols>
  <sheetData>
    <row r="1" spans="1:31" s="49" customFormat="1" ht="18" x14ac:dyDescent="0.25">
      <c r="A1" s="160" t="s">
        <v>567</v>
      </c>
      <c r="B1" s="175"/>
      <c r="C1" s="175"/>
      <c r="D1" s="175"/>
      <c r="E1" s="175"/>
      <c r="F1" s="176"/>
      <c r="G1" s="175"/>
      <c r="H1" s="178"/>
      <c r="I1" s="177"/>
      <c r="J1" s="178"/>
      <c r="K1" s="179"/>
      <c r="L1" s="175"/>
      <c r="M1" s="175"/>
      <c r="N1" s="175"/>
      <c r="O1" s="175"/>
      <c r="P1" s="175"/>
      <c r="Q1" s="175"/>
      <c r="R1" s="175"/>
    </row>
    <row r="2" spans="1:31" s="49" customFormat="1" ht="15.75" x14ac:dyDescent="0.25">
      <c r="A2" s="163" t="s">
        <v>6</v>
      </c>
      <c r="B2" s="163"/>
      <c r="C2" s="163"/>
      <c r="D2" s="163"/>
      <c r="E2" s="163"/>
      <c r="F2" s="163" t="s">
        <v>114</v>
      </c>
      <c r="G2" s="173" t="s">
        <v>564</v>
      </c>
      <c r="H2" s="163"/>
      <c r="I2" s="177"/>
      <c r="J2" s="163"/>
      <c r="K2" s="180"/>
      <c r="L2" s="163"/>
      <c r="M2" s="163"/>
      <c r="N2" s="163"/>
      <c r="O2" s="163"/>
      <c r="P2" s="163"/>
      <c r="Q2" s="163"/>
      <c r="R2" s="163"/>
    </row>
    <row r="3" spans="1:31" s="49" customFormat="1" ht="15.75" customHeight="1" x14ac:dyDescent="0.2">
      <c r="A3" s="163"/>
      <c r="B3" s="163"/>
      <c r="C3" s="163"/>
      <c r="D3" s="163"/>
      <c r="E3" s="163"/>
      <c r="F3" s="163" t="s">
        <v>565</v>
      </c>
      <c r="G3" s="163"/>
      <c r="H3" s="163"/>
      <c r="I3" s="177"/>
      <c r="J3" s="163"/>
      <c r="K3" s="180"/>
      <c r="L3" s="163"/>
      <c r="M3" s="163"/>
      <c r="N3" s="163"/>
      <c r="O3" s="163"/>
      <c r="P3" s="163"/>
      <c r="Q3" s="163"/>
      <c r="R3" s="163"/>
    </row>
    <row r="4" spans="1:31" ht="19.5" customHeight="1" thickBot="1" x14ac:dyDescent="0.25">
      <c r="A4" s="18"/>
      <c r="B4" s="19"/>
      <c r="C4" s="19"/>
      <c r="D4" s="19"/>
      <c r="E4" s="19"/>
      <c r="F4" s="20"/>
      <c r="G4" s="19"/>
      <c r="H4" s="19"/>
      <c r="I4" s="19"/>
      <c r="J4" s="19"/>
      <c r="K4" s="19"/>
      <c r="L4" s="19"/>
      <c r="M4" s="19"/>
      <c r="N4" s="19"/>
      <c r="O4" s="19"/>
      <c r="P4" s="19"/>
      <c r="Q4" s="19"/>
      <c r="R4" s="220" t="s">
        <v>10</v>
      </c>
    </row>
    <row r="5" spans="1:31" ht="29.1" customHeight="1" thickBot="1" x14ac:dyDescent="0.25">
      <c r="A5" s="1368" t="s">
        <v>277</v>
      </c>
      <c r="B5" s="1430"/>
      <c r="C5" s="1430"/>
      <c r="D5" s="1430"/>
      <c r="E5" s="1430"/>
      <c r="F5" s="1430"/>
      <c r="G5" s="1430"/>
      <c r="H5" s="1430"/>
      <c r="I5" s="1430"/>
      <c r="J5" s="1430"/>
      <c r="K5" s="1430"/>
      <c r="L5" s="1430"/>
      <c r="M5" s="1430"/>
      <c r="N5" s="1430"/>
      <c r="O5" s="1430"/>
      <c r="P5" s="1430"/>
      <c r="Q5" s="1430"/>
      <c r="R5" s="1431"/>
      <c r="S5" s="221"/>
      <c r="T5" s="221"/>
      <c r="U5" s="221"/>
      <c r="V5" s="221"/>
      <c r="W5" s="221"/>
      <c r="X5" s="221"/>
      <c r="Y5" s="221"/>
      <c r="Z5" s="221"/>
      <c r="AA5" s="221"/>
      <c r="AB5" s="221"/>
      <c r="AC5" s="221"/>
      <c r="AD5" s="221"/>
      <c r="AE5" s="221"/>
    </row>
    <row r="6" spans="1:31" ht="27" customHeight="1" thickBot="1" x14ac:dyDescent="0.25">
      <c r="A6" s="1378" t="s">
        <v>22</v>
      </c>
      <c r="B6" s="1378" t="s">
        <v>12</v>
      </c>
      <c r="C6" s="1361" t="s">
        <v>4</v>
      </c>
      <c r="D6" s="1361" t="s">
        <v>3</v>
      </c>
      <c r="E6" s="1361" t="s">
        <v>5</v>
      </c>
      <c r="F6" s="1433" t="s">
        <v>13</v>
      </c>
      <c r="G6" s="1388" t="s">
        <v>73</v>
      </c>
      <c r="H6" s="1363" t="s">
        <v>15</v>
      </c>
      <c r="I6" s="1388" t="s">
        <v>16</v>
      </c>
      <c r="J6" s="1392" t="s">
        <v>17</v>
      </c>
      <c r="K6" s="1392" t="s">
        <v>18</v>
      </c>
      <c r="L6" s="1421" t="s">
        <v>146</v>
      </c>
      <c r="M6" s="1423" t="s">
        <v>144</v>
      </c>
      <c r="N6" s="1424"/>
      <c r="O6" s="1425"/>
      <c r="P6" s="1425"/>
      <c r="Q6" s="1426"/>
      <c r="R6" s="1371" t="s">
        <v>145</v>
      </c>
    </row>
    <row r="7" spans="1:31" ht="62.25" customHeight="1" thickBot="1" x14ac:dyDescent="0.25">
      <c r="A7" s="1432"/>
      <c r="B7" s="1432"/>
      <c r="C7" s="1429"/>
      <c r="D7" s="1429"/>
      <c r="E7" s="1429"/>
      <c r="F7" s="1434"/>
      <c r="G7" s="1427"/>
      <c r="H7" s="1428"/>
      <c r="I7" s="1427"/>
      <c r="J7" s="1420"/>
      <c r="K7" s="1420"/>
      <c r="L7" s="1422"/>
      <c r="M7" s="137" t="s">
        <v>19</v>
      </c>
      <c r="N7" s="137" t="s">
        <v>1</v>
      </c>
      <c r="O7" s="368" t="s">
        <v>99</v>
      </c>
      <c r="P7" s="368" t="s">
        <v>100</v>
      </c>
      <c r="Q7" s="137" t="s">
        <v>2</v>
      </c>
      <c r="R7" s="1360"/>
    </row>
    <row r="8" spans="1:31" ht="28.5" customHeight="1" x14ac:dyDescent="0.2">
      <c r="A8" s="60">
        <v>1</v>
      </c>
      <c r="B8" s="721" t="s">
        <v>179</v>
      </c>
      <c r="C8" s="61"/>
      <c r="D8" s="590"/>
      <c r="E8" s="590"/>
      <c r="F8" s="632" t="s">
        <v>412</v>
      </c>
      <c r="G8" s="634" t="s">
        <v>236</v>
      </c>
      <c r="H8" s="747"/>
      <c r="I8" s="747" t="s">
        <v>223</v>
      </c>
      <c r="J8" s="724">
        <v>400</v>
      </c>
      <c r="K8" s="707">
        <v>2015</v>
      </c>
      <c r="L8" s="750">
        <v>0</v>
      </c>
      <c r="M8" s="612">
        <f t="shared" ref="M8" si="0">N8+O8+P8+Q8</f>
        <v>400</v>
      </c>
      <c r="N8" s="723">
        <v>0</v>
      </c>
      <c r="O8" s="724"/>
      <c r="P8" s="724"/>
      <c r="Q8" s="754">
        <v>400</v>
      </c>
      <c r="R8" s="725">
        <f t="shared" ref="R8" si="1">J8-L8-M8</f>
        <v>0</v>
      </c>
    </row>
    <row r="9" spans="1:31" ht="73.5" customHeight="1" x14ac:dyDescent="0.2">
      <c r="A9" s="5">
        <v>2</v>
      </c>
      <c r="B9" s="696" t="s">
        <v>179</v>
      </c>
      <c r="C9" s="3"/>
      <c r="D9" s="295"/>
      <c r="E9" s="295"/>
      <c r="F9" s="623" t="s">
        <v>413</v>
      </c>
      <c r="G9" s="745" t="s">
        <v>237</v>
      </c>
      <c r="H9" s="699"/>
      <c r="I9" s="699" t="s">
        <v>223</v>
      </c>
      <c r="J9" s="748">
        <v>400</v>
      </c>
      <c r="K9" s="698">
        <v>2015</v>
      </c>
      <c r="L9" s="751">
        <v>0</v>
      </c>
      <c r="M9" s="612">
        <f t="shared" ref="M9" si="2">N9+O9+P9+Q9</f>
        <v>400</v>
      </c>
      <c r="N9" s="726">
        <v>0</v>
      </c>
      <c r="O9" s="670"/>
      <c r="P9" s="670"/>
      <c r="Q9" s="755">
        <v>400</v>
      </c>
      <c r="R9" s="727">
        <f t="shared" ref="R9" si="3">J9-L9-M9</f>
        <v>0</v>
      </c>
    </row>
    <row r="10" spans="1:31" ht="33.75" customHeight="1" x14ac:dyDescent="0.2">
      <c r="A10" s="5">
        <v>3</v>
      </c>
      <c r="B10" s="696" t="s">
        <v>179</v>
      </c>
      <c r="C10" s="3"/>
      <c r="D10" s="295"/>
      <c r="E10" s="295"/>
      <c r="F10" s="623" t="s">
        <v>238</v>
      </c>
      <c r="G10" s="624" t="s">
        <v>239</v>
      </c>
      <c r="H10" s="722" t="s">
        <v>129</v>
      </c>
      <c r="I10" s="699" t="s">
        <v>223</v>
      </c>
      <c r="J10" s="749">
        <v>300</v>
      </c>
      <c r="K10" s="698">
        <v>2015</v>
      </c>
      <c r="L10" s="752">
        <v>0</v>
      </c>
      <c r="M10" s="612">
        <f t="shared" ref="M10:M19" si="4">N10+O10+P10+Q10</f>
        <v>300</v>
      </c>
      <c r="N10" s="726">
        <v>0</v>
      </c>
      <c r="O10" s="670"/>
      <c r="P10" s="670"/>
      <c r="Q10" s="755">
        <v>300</v>
      </c>
      <c r="R10" s="727">
        <f t="shared" ref="R10:R19" si="5">J10-L10-M10</f>
        <v>0</v>
      </c>
    </row>
    <row r="11" spans="1:31" ht="32.25" customHeight="1" x14ac:dyDescent="0.2">
      <c r="A11" s="5">
        <v>4</v>
      </c>
      <c r="B11" s="696" t="s">
        <v>179</v>
      </c>
      <c r="C11" s="3"/>
      <c r="D11" s="295"/>
      <c r="E11" s="295"/>
      <c r="F11" s="653" t="s">
        <v>469</v>
      </c>
      <c r="G11" s="624" t="s">
        <v>470</v>
      </c>
      <c r="H11" s="699"/>
      <c r="I11" s="699" t="s">
        <v>223</v>
      </c>
      <c r="J11" s="748">
        <v>300</v>
      </c>
      <c r="K11" s="698">
        <v>2015</v>
      </c>
      <c r="L11" s="751">
        <v>0</v>
      </c>
      <c r="M11" s="612">
        <f t="shared" si="4"/>
        <v>300</v>
      </c>
      <c r="N11" s="726">
        <v>0</v>
      </c>
      <c r="O11" s="670"/>
      <c r="P11" s="670"/>
      <c r="Q11" s="755">
        <v>300</v>
      </c>
      <c r="R11" s="727">
        <f t="shared" si="5"/>
        <v>0</v>
      </c>
    </row>
    <row r="12" spans="1:31" ht="30" customHeight="1" x14ac:dyDescent="0.2">
      <c r="A12" s="5">
        <v>5</v>
      </c>
      <c r="B12" s="696" t="s">
        <v>179</v>
      </c>
      <c r="C12" s="3"/>
      <c r="D12" s="295"/>
      <c r="E12" s="295"/>
      <c r="F12" s="623" t="s">
        <v>240</v>
      </c>
      <c r="G12" s="624" t="s">
        <v>474</v>
      </c>
      <c r="H12" s="699"/>
      <c r="I12" s="699" t="s">
        <v>223</v>
      </c>
      <c r="J12" s="748">
        <v>300</v>
      </c>
      <c r="K12" s="698">
        <v>2015</v>
      </c>
      <c r="L12" s="751">
        <v>0</v>
      </c>
      <c r="M12" s="612">
        <f t="shared" si="4"/>
        <v>300</v>
      </c>
      <c r="N12" s="726">
        <v>0</v>
      </c>
      <c r="O12" s="670"/>
      <c r="P12" s="670"/>
      <c r="Q12" s="755">
        <v>300</v>
      </c>
      <c r="R12" s="727">
        <f t="shared" si="5"/>
        <v>0</v>
      </c>
    </row>
    <row r="13" spans="1:31" ht="35.25" customHeight="1" x14ac:dyDescent="0.2">
      <c r="A13" s="5">
        <v>6</v>
      </c>
      <c r="B13" s="696" t="s">
        <v>158</v>
      </c>
      <c r="C13" s="3"/>
      <c r="D13" s="295"/>
      <c r="E13" s="295"/>
      <c r="F13" s="623" t="s">
        <v>414</v>
      </c>
      <c r="G13" s="624" t="s">
        <v>473</v>
      </c>
      <c r="H13" s="699" t="s">
        <v>471</v>
      </c>
      <c r="I13" s="699" t="s">
        <v>221</v>
      </c>
      <c r="J13" s="748">
        <v>400</v>
      </c>
      <c r="K13" s="698">
        <v>2015</v>
      </c>
      <c r="L13" s="753">
        <v>0</v>
      </c>
      <c r="M13" s="612">
        <f t="shared" si="4"/>
        <v>400</v>
      </c>
      <c r="N13" s="726">
        <v>0</v>
      </c>
      <c r="O13" s="670"/>
      <c r="P13" s="670"/>
      <c r="Q13" s="755">
        <v>400</v>
      </c>
      <c r="R13" s="727">
        <f t="shared" si="5"/>
        <v>0</v>
      </c>
    </row>
    <row r="14" spans="1:31" ht="35.25" customHeight="1" x14ac:dyDescent="0.2">
      <c r="A14" s="5">
        <v>7</v>
      </c>
      <c r="B14" s="696" t="s">
        <v>158</v>
      </c>
      <c r="C14" s="3"/>
      <c r="D14" s="295"/>
      <c r="E14" s="295"/>
      <c r="F14" s="623" t="s">
        <v>498</v>
      </c>
      <c r="G14" s="624" t="s">
        <v>499</v>
      </c>
      <c r="H14" s="699"/>
      <c r="I14" s="699" t="s">
        <v>221</v>
      </c>
      <c r="J14" s="748">
        <v>75</v>
      </c>
      <c r="K14" s="698">
        <v>2015</v>
      </c>
      <c r="L14" s="753">
        <v>0</v>
      </c>
      <c r="M14" s="612">
        <f t="shared" si="4"/>
        <v>75</v>
      </c>
      <c r="N14" s="726">
        <v>0</v>
      </c>
      <c r="O14" s="670"/>
      <c r="P14" s="670"/>
      <c r="Q14" s="755">
        <v>75</v>
      </c>
      <c r="R14" s="727">
        <f t="shared" si="5"/>
        <v>0</v>
      </c>
    </row>
    <row r="15" spans="1:31" ht="30" customHeight="1" x14ac:dyDescent="0.2">
      <c r="A15" s="5">
        <v>8</v>
      </c>
      <c r="B15" s="696" t="s">
        <v>179</v>
      </c>
      <c r="C15" s="3"/>
      <c r="D15" s="295"/>
      <c r="E15" s="295"/>
      <c r="F15" s="653" t="s">
        <v>415</v>
      </c>
      <c r="G15" s="624" t="s">
        <v>472</v>
      </c>
      <c r="H15" s="699"/>
      <c r="I15" s="699" t="s">
        <v>221</v>
      </c>
      <c r="J15" s="748">
        <v>300</v>
      </c>
      <c r="K15" s="698">
        <v>2015</v>
      </c>
      <c r="L15" s="753">
        <v>0</v>
      </c>
      <c r="M15" s="612">
        <f t="shared" si="4"/>
        <v>300</v>
      </c>
      <c r="N15" s="726">
        <v>0</v>
      </c>
      <c r="O15" s="670"/>
      <c r="P15" s="670"/>
      <c r="Q15" s="755">
        <v>300</v>
      </c>
      <c r="R15" s="727">
        <f t="shared" si="5"/>
        <v>0</v>
      </c>
    </row>
    <row r="16" spans="1:31" ht="46.5" customHeight="1" x14ac:dyDescent="0.2">
      <c r="A16" s="5">
        <v>9</v>
      </c>
      <c r="B16" s="696" t="s">
        <v>158</v>
      </c>
      <c r="C16" s="3"/>
      <c r="D16" s="295"/>
      <c r="E16" s="295"/>
      <c r="F16" s="623" t="s">
        <v>416</v>
      </c>
      <c r="G16" s="624" t="s">
        <v>241</v>
      </c>
      <c r="H16" s="699"/>
      <c r="I16" s="699" t="s">
        <v>223</v>
      </c>
      <c r="J16" s="1191">
        <v>385</v>
      </c>
      <c r="K16" s="698">
        <v>2015</v>
      </c>
      <c r="L16" s="1015">
        <v>0</v>
      </c>
      <c r="M16" s="328">
        <f t="shared" ref="M16:M18" si="6">N16+O16+P16+Q16</f>
        <v>385</v>
      </c>
      <c r="N16" s="726">
        <v>0</v>
      </c>
      <c r="O16" s="670"/>
      <c r="P16" s="670"/>
      <c r="Q16" s="755">
        <v>385</v>
      </c>
      <c r="R16" s="727">
        <f t="shared" ref="R16:R18" si="7">J16-L16-M16</f>
        <v>0</v>
      </c>
    </row>
    <row r="17" spans="1:18" ht="30" customHeight="1" x14ac:dyDescent="0.2">
      <c r="A17" s="1192">
        <v>10</v>
      </c>
      <c r="B17" s="1193" t="s">
        <v>191</v>
      </c>
      <c r="C17" s="1194"/>
      <c r="D17" s="1193"/>
      <c r="E17" s="1193"/>
      <c r="F17" s="1195" t="s">
        <v>527</v>
      </c>
      <c r="G17" s="1196"/>
      <c r="H17" s="1197"/>
      <c r="I17" s="1197" t="s">
        <v>221</v>
      </c>
      <c r="J17" s="1198">
        <v>240</v>
      </c>
      <c r="K17" s="1199">
        <v>2015</v>
      </c>
      <c r="L17" s="1200">
        <v>0</v>
      </c>
      <c r="M17" s="1201">
        <f t="shared" si="6"/>
        <v>240</v>
      </c>
      <c r="N17" s="1202">
        <v>0</v>
      </c>
      <c r="O17" s="1198"/>
      <c r="P17" s="1198"/>
      <c r="Q17" s="1200">
        <v>240</v>
      </c>
      <c r="R17" s="1203">
        <f t="shared" si="7"/>
        <v>0</v>
      </c>
    </row>
    <row r="18" spans="1:18" ht="30" customHeight="1" x14ac:dyDescent="0.2">
      <c r="A18" s="1204">
        <v>11</v>
      </c>
      <c r="B18" s="1139" t="s">
        <v>179</v>
      </c>
      <c r="C18" s="1137"/>
      <c r="D18" s="1139"/>
      <c r="E18" s="1139"/>
      <c r="F18" s="1205" t="s">
        <v>528</v>
      </c>
      <c r="G18" s="1206"/>
      <c r="H18" s="1148"/>
      <c r="I18" s="1148" t="s">
        <v>221</v>
      </c>
      <c r="J18" s="1207">
        <v>400</v>
      </c>
      <c r="K18" s="1208">
        <v>2015</v>
      </c>
      <c r="L18" s="1209">
        <v>0</v>
      </c>
      <c r="M18" s="1201">
        <f t="shared" si="6"/>
        <v>400</v>
      </c>
      <c r="N18" s="1210">
        <v>0</v>
      </c>
      <c r="O18" s="1207"/>
      <c r="P18" s="1207"/>
      <c r="Q18" s="1209">
        <v>400</v>
      </c>
      <c r="R18" s="1203">
        <f t="shared" si="7"/>
        <v>0</v>
      </c>
    </row>
    <row r="19" spans="1:18" ht="46.5" customHeight="1" thickBot="1" x14ac:dyDescent="0.25">
      <c r="A19" s="1211">
        <v>12</v>
      </c>
      <c r="B19" s="1212" t="s">
        <v>179</v>
      </c>
      <c r="C19" s="1213"/>
      <c r="D19" s="1212"/>
      <c r="E19" s="1212"/>
      <c r="F19" s="1214" t="s">
        <v>529</v>
      </c>
      <c r="G19" s="1215"/>
      <c r="H19" s="1216"/>
      <c r="I19" s="1216" t="s">
        <v>221</v>
      </c>
      <c r="J19" s="1217">
        <v>160</v>
      </c>
      <c r="K19" s="1218">
        <v>2015</v>
      </c>
      <c r="L19" s="1219">
        <v>0</v>
      </c>
      <c r="M19" s="1220">
        <f t="shared" si="4"/>
        <v>160</v>
      </c>
      <c r="N19" s="1210">
        <v>0</v>
      </c>
      <c r="O19" s="1207"/>
      <c r="P19" s="1207"/>
      <c r="Q19" s="1209">
        <v>160</v>
      </c>
      <c r="R19" s="1221">
        <f t="shared" si="5"/>
        <v>0</v>
      </c>
    </row>
    <row r="20" spans="1:18" s="11" customFormat="1" ht="30.75" customHeight="1" thickBot="1" x14ac:dyDescent="0.25">
      <c r="A20" s="1418" t="s">
        <v>278</v>
      </c>
      <c r="B20" s="1414"/>
      <c r="C20" s="1414"/>
      <c r="D20" s="1414"/>
      <c r="E20" s="1414"/>
      <c r="F20" s="1414"/>
      <c r="G20" s="1419"/>
      <c r="H20" s="765"/>
      <c r="I20" s="765"/>
      <c r="J20" s="613">
        <f>SUM(J8:J19)</f>
        <v>3660</v>
      </c>
      <c r="K20" s="613"/>
      <c r="L20" s="766">
        <f>SUM(L8:L19)</f>
        <v>0</v>
      </c>
      <c r="M20" s="767">
        <f>SUM(M8:M19)</f>
        <v>3660</v>
      </c>
      <c r="N20" s="762">
        <f>SUM(N8:N19)</f>
        <v>0</v>
      </c>
      <c r="O20" s="759">
        <f>SUM(O8:O19)</f>
        <v>0</v>
      </c>
      <c r="P20" s="286"/>
      <c r="Q20" s="768">
        <f>SUM(Q8:Q19)</f>
        <v>3660</v>
      </c>
      <c r="R20" s="769">
        <f>SUM(R8:R19)</f>
        <v>0</v>
      </c>
    </row>
    <row r="21" spans="1:18" x14ac:dyDescent="0.2">
      <c r="B21" s="223"/>
      <c r="C21" s="223"/>
      <c r="D21" s="223"/>
      <c r="E21" s="223"/>
      <c r="F21" s="17"/>
      <c r="G21" s="17"/>
      <c r="H21" s="223"/>
      <c r="I21" s="223"/>
    </row>
    <row r="22" spans="1:18" x14ac:dyDescent="0.2">
      <c r="B22" s="223"/>
      <c r="C22" s="223"/>
      <c r="D22" s="223"/>
      <c r="E22" s="223"/>
      <c r="F22" s="17"/>
      <c r="G22" s="17"/>
      <c r="H22" s="223"/>
      <c r="I22" s="223"/>
    </row>
    <row r="23" spans="1:18" x14ac:dyDescent="0.2">
      <c r="B23" s="223"/>
      <c r="C23" s="223"/>
      <c r="D23" s="223"/>
      <c r="E23" s="223"/>
      <c r="F23" s="17"/>
      <c r="G23" s="17"/>
      <c r="H23" s="223"/>
      <c r="I23" s="223"/>
      <c r="K23" s="184"/>
      <c r="L23" s="184"/>
      <c r="M23" s="184"/>
      <c r="N23" s="184"/>
      <c r="O23" s="184"/>
      <c r="P23" s="184"/>
      <c r="Q23" s="184"/>
      <c r="R23" s="184"/>
    </row>
    <row r="24" spans="1:18" x14ac:dyDescent="0.2">
      <c r="B24" s="223"/>
      <c r="C24" s="223"/>
      <c r="D24" s="223"/>
      <c r="E24" s="223"/>
      <c r="F24" s="17"/>
      <c r="G24" s="17"/>
      <c r="H24" s="223"/>
      <c r="I24" s="223"/>
    </row>
    <row r="25" spans="1:18" x14ac:dyDescent="0.2">
      <c r="B25" s="223"/>
      <c r="C25" s="223"/>
      <c r="D25" s="223"/>
      <c r="E25" s="223"/>
      <c r="F25" s="17"/>
      <c r="G25" s="17"/>
      <c r="H25" s="223"/>
      <c r="I25" s="223"/>
    </row>
    <row r="26" spans="1:18" x14ac:dyDescent="0.2">
      <c r="B26" s="223"/>
      <c r="C26" s="223"/>
      <c r="D26" s="223"/>
      <c r="E26" s="223"/>
      <c r="F26" s="17"/>
      <c r="G26" s="17"/>
      <c r="H26" s="223"/>
      <c r="I26" s="223"/>
    </row>
    <row r="27" spans="1:18" x14ac:dyDescent="0.2">
      <c r="B27" s="223"/>
      <c r="C27" s="223"/>
      <c r="D27" s="223"/>
      <c r="E27" s="223"/>
      <c r="F27" s="17"/>
      <c r="G27" s="17"/>
      <c r="H27" s="223"/>
      <c r="I27" s="223"/>
    </row>
    <row r="28" spans="1:18" x14ac:dyDescent="0.2">
      <c r="B28" s="223"/>
      <c r="C28" s="223"/>
      <c r="D28" s="223"/>
      <c r="E28" s="223"/>
      <c r="F28" s="17"/>
      <c r="G28" s="17"/>
      <c r="H28" s="223"/>
      <c r="I28" s="223"/>
    </row>
    <row r="29" spans="1:18" x14ac:dyDescent="0.2">
      <c r="B29" s="223"/>
      <c r="C29" s="223"/>
      <c r="D29" s="223"/>
      <c r="E29" s="223"/>
      <c r="F29" s="17"/>
      <c r="G29" s="17"/>
      <c r="H29" s="223"/>
      <c r="I29" s="223"/>
    </row>
    <row r="30" spans="1:18" x14ac:dyDescent="0.2">
      <c r="B30" s="223"/>
      <c r="C30" s="223"/>
      <c r="D30" s="223"/>
      <c r="E30" s="223"/>
      <c r="F30" s="17"/>
      <c r="G30" s="17"/>
      <c r="H30" s="223"/>
      <c r="I30" s="223"/>
    </row>
    <row r="31" spans="1:18" x14ac:dyDescent="0.2">
      <c r="B31" s="223"/>
      <c r="C31" s="223"/>
      <c r="D31" s="223"/>
      <c r="E31" s="223"/>
      <c r="F31" s="17"/>
      <c r="G31" s="17"/>
      <c r="H31" s="223"/>
      <c r="I31" s="223"/>
    </row>
    <row r="32" spans="1:18" x14ac:dyDescent="0.2">
      <c r="B32" s="223"/>
      <c r="C32" s="223"/>
      <c r="D32" s="223"/>
      <c r="E32" s="223"/>
      <c r="F32" s="17"/>
      <c r="G32" s="17"/>
      <c r="H32" s="223"/>
      <c r="I32" s="223"/>
    </row>
    <row r="33" spans="2:9" x14ac:dyDescent="0.2">
      <c r="B33" s="223"/>
      <c r="C33" s="223"/>
      <c r="D33" s="223"/>
      <c r="E33" s="223"/>
      <c r="F33" s="17"/>
      <c r="G33" s="17"/>
      <c r="H33" s="223"/>
      <c r="I33" s="223"/>
    </row>
    <row r="34" spans="2:9" x14ac:dyDescent="0.2">
      <c r="B34" s="223"/>
      <c r="C34" s="223"/>
      <c r="D34" s="223"/>
      <c r="E34" s="223"/>
      <c r="F34" s="17"/>
      <c r="G34" s="17"/>
      <c r="H34" s="223"/>
      <c r="I34" s="223"/>
    </row>
    <row r="35" spans="2:9" x14ac:dyDescent="0.2">
      <c r="B35" s="223"/>
      <c r="C35" s="223"/>
      <c r="D35" s="223"/>
      <c r="E35" s="223"/>
      <c r="F35" s="17"/>
      <c r="G35" s="17"/>
      <c r="H35" s="223"/>
      <c r="I35" s="223"/>
    </row>
    <row r="36" spans="2:9" x14ac:dyDescent="0.2">
      <c r="B36" s="223"/>
      <c r="C36" s="223"/>
      <c r="D36" s="223"/>
      <c r="E36" s="223"/>
      <c r="F36" s="17"/>
      <c r="G36" s="17"/>
      <c r="H36" s="223"/>
      <c r="I36" s="223"/>
    </row>
    <row r="37" spans="2:9" x14ac:dyDescent="0.2">
      <c r="B37" s="223"/>
      <c r="C37" s="223"/>
      <c r="D37" s="223"/>
      <c r="E37" s="223"/>
      <c r="F37" s="17"/>
      <c r="G37" s="17"/>
      <c r="H37" s="223"/>
      <c r="I37" s="223"/>
    </row>
    <row r="38" spans="2:9" x14ac:dyDescent="0.2">
      <c r="B38" s="223"/>
      <c r="C38" s="223"/>
      <c r="D38" s="223"/>
      <c r="E38" s="223"/>
      <c r="F38" s="17"/>
      <c r="G38" s="17"/>
      <c r="H38" s="223"/>
      <c r="I38" s="223"/>
    </row>
    <row r="39" spans="2:9" x14ac:dyDescent="0.2">
      <c r="B39" s="223"/>
      <c r="C39" s="223"/>
      <c r="D39" s="223"/>
      <c r="E39" s="223"/>
      <c r="F39" s="17"/>
      <c r="G39" s="17"/>
      <c r="H39" s="223"/>
      <c r="I39" s="223"/>
    </row>
    <row r="40" spans="2:9" x14ac:dyDescent="0.2">
      <c r="B40" s="223"/>
      <c r="C40" s="223"/>
      <c r="D40" s="223"/>
      <c r="E40" s="223"/>
      <c r="F40" s="17"/>
      <c r="G40" s="17"/>
      <c r="H40" s="223"/>
      <c r="I40" s="223"/>
    </row>
    <row r="41" spans="2:9" x14ac:dyDescent="0.2">
      <c r="B41" s="223"/>
      <c r="C41" s="223"/>
      <c r="D41" s="223"/>
      <c r="E41" s="223"/>
      <c r="F41" s="17"/>
      <c r="G41" s="17"/>
      <c r="H41" s="223"/>
      <c r="I41" s="223"/>
    </row>
    <row r="42" spans="2:9" x14ac:dyDescent="0.2">
      <c r="B42" s="223"/>
      <c r="C42" s="223"/>
      <c r="D42" s="223"/>
      <c r="E42" s="223"/>
      <c r="F42" s="17"/>
      <c r="G42" s="17"/>
      <c r="H42" s="223"/>
      <c r="I42" s="223"/>
    </row>
    <row r="43" spans="2:9" x14ac:dyDescent="0.2">
      <c r="B43" s="223"/>
      <c r="C43" s="223"/>
      <c r="D43" s="223"/>
      <c r="E43" s="223"/>
      <c r="F43" s="17"/>
      <c r="G43" s="17"/>
      <c r="H43" s="223"/>
      <c r="I43" s="223"/>
    </row>
    <row r="44" spans="2:9" x14ac:dyDescent="0.2">
      <c r="B44" s="223"/>
      <c r="C44" s="223"/>
      <c r="D44" s="223"/>
      <c r="E44" s="223"/>
      <c r="F44" s="17"/>
      <c r="G44" s="17"/>
      <c r="H44" s="223"/>
      <c r="I44" s="223"/>
    </row>
    <row r="45" spans="2:9" x14ac:dyDescent="0.2">
      <c r="B45" s="223"/>
      <c r="C45" s="223"/>
      <c r="D45" s="223"/>
      <c r="E45" s="223"/>
      <c r="F45" s="17"/>
      <c r="G45" s="17"/>
      <c r="H45" s="223"/>
      <c r="I45" s="223"/>
    </row>
    <row r="46" spans="2:9" x14ac:dyDescent="0.2">
      <c r="B46" s="223"/>
      <c r="C46" s="223"/>
      <c r="D46" s="223"/>
      <c r="E46" s="223"/>
      <c r="F46" s="17"/>
      <c r="G46" s="17"/>
      <c r="H46" s="223"/>
      <c r="I46" s="223"/>
    </row>
    <row r="47" spans="2:9" x14ac:dyDescent="0.2">
      <c r="B47" s="223"/>
      <c r="C47" s="223"/>
      <c r="D47" s="223"/>
      <c r="E47" s="223"/>
      <c r="F47" s="17"/>
      <c r="G47" s="17"/>
      <c r="H47" s="223"/>
      <c r="I47" s="223"/>
    </row>
    <row r="48" spans="2:9" x14ac:dyDescent="0.2">
      <c r="B48" s="223"/>
      <c r="C48" s="223"/>
      <c r="D48" s="223"/>
      <c r="E48" s="223"/>
      <c r="F48" s="17"/>
      <c r="G48" s="17"/>
      <c r="H48" s="223"/>
      <c r="I48" s="223"/>
    </row>
    <row r="49" spans="2:9" x14ac:dyDescent="0.2">
      <c r="B49" s="223"/>
      <c r="C49" s="223"/>
      <c r="D49" s="223"/>
      <c r="E49" s="223"/>
      <c r="F49" s="17"/>
      <c r="G49" s="17"/>
      <c r="H49" s="223"/>
      <c r="I49" s="223"/>
    </row>
    <row r="50" spans="2:9" x14ac:dyDescent="0.2">
      <c r="B50" s="223"/>
      <c r="C50" s="223"/>
      <c r="D50" s="223"/>
      <c r="E50" s="223"/>
      <c r="F50" s="17"/>
      <c r="G50" s="17"/>
      <c r="H50" s="223"/>
      <c r="I50" s="223"/>
    </row>
    <row r="51" spans="2:9" x14ac:dyDescent="0.2">
      <c r="B51" s="223"/>
      <c r="C51" s="223"/>
      <c r="D51" s="223"/>
      <c r="E51" s="223"/>
      <c r="F51" s="17"/>
      <c r="G51" s="17"/>
      <c r="H51" s="223"/>
      <c r="I51" s="223"/>
    </row>
    <row r="52" spans="2:9" x14ac:dyDescent="0.2">
      <c r="B52" s="223"/>
      <c r="C52" s="223"/>
      <c r="D52" s="223"/>
      <c r="E52" s="223"/>
      <c r="F52" s="17"/>
      <c r="G52" s="17"/>
      <c r="H52" s="223"/>
      <c r="I52" s="223"/>
    </row>
    <row r="53" spans="2:9" x14ac:dyDescent="0.2">
      <c r="B53" s="223"/>
      <c r="C53" s="223"/>
      <c r="D53" s="223"/>
      <c r="E53" s="223"/>
      <c r="F53" s="17"/>
      <c r="G53" s="17"/>
      <c r="H53" s="223"/>
      <c r="I53" s="223"/>
    </row>
    <row r="54" spans="2:9" x14ac:dyDescent="0.2">
      <c r="B54" s="223"/>
      <c r="C54" s="223"/>
      <c r="D54" s="223"/>
      <c r="E54" s="223"/>
      <c r="F54" s="17"/>
      <c r="G54" s="17"/>
      <c r="H54" s="223"/>
      <c r="I54" s="223"/>
    </row>
    <row r="55" spans="2:9" x14ac:dyDescent="0.2">
      <c r="B55" s="223"/>
      <c r="C55" s="223"/>
      <c r="D55" s="223"/>
      <c r="E55" s="223"/>
      <c r="F55" s="17"/>
      <c r="G55" s="17"/>
      <c r="H55" s="223"/>
      <c r="I55" s="223"/>
    </row>
    <row r="56" spans="2:9" x14ac:dyDescent="0.2">
      <c r="B56" s="223"/>
      <c r="C56" s="223"/>
      <c r="D56" s="223"/>
      <c r="E56" s="223"/>
      <c r="F56" s="17"/>
      <c r="G56" s="17"/>
      <c r="H56" s="223"/>
      <c r="I56" s="223"/>
    </row>
    <row r="57" spans="2:9" x14ac:dyDescent="0.2">
      <c r="B57" s="223"/>
      <c r="C57" s="223"/>
      <c r="D57" s="223"/>
      <c r="E57" s="223"/>
      <c r="F57" s="17"/>
      <c r="G57" s="17"/>
      <c r="H57" s="223"/>
      <c r="I57" s="223"/>
    </row>
    <row r="58" spans="2:9" x14ac:dyDescent="0.2">
      <c r="B58" s="223"/>
      <c r="C58" s="223"/>
      <c r="D58" s="223"/>
      <c r="E58" s="223"/>
      <c r="F58" s="17"/>
      <c r="G58" s="17"/>
      <c r="H58" s="223"/>
      <c r="I58" s="223"/>
    </row>
  </sheetData>
  <mergeCells count="16">
    <mergeCell ref="A5:R5"/>
    <mergeCell ref="A6:A7"/>
    <mergeCell ref="B6:B7"/>
    <mergeCell ref="F6:F7"/>
    <mergeCell ref="R6:R7"/>
    <mergeCell ref="E6:E7"/>
    <mergeCell ref="A20:G20"/>
    <mergeCell ref="K6:K7"/>
    <mergeCell ref="L6:L7"/>
    <mergeCell ref="M6:Q6"/>
    <mergeCell ref="G6:G7"/>
    <mergeCell ref="H6:H7"/>
    <mergeCell ref="I6:I7"/>
    <mergeCell ref="J6:J7"/>
    <mergeCell ref="C6:C7"/>
    <mergeCell ref="D6:D7"/>
  </mergeCells>
  <phoneticPr fontId="3" type="noConversion"/>
  <pageMargins left="0.78740157480314965" right="0.78740157480314965" top="0.6692913385826772" bottom="0.86614173228346458" header="0.27559055118110237" footer="0.39370078740157483"/>
  <pageSetup paperSize="9" scale="50" firstPageNumber="7" fitToHeight="0"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E64"/>
  <sheetViews>
    <sheetView zoomScale="60" zoomScaleNormal="60" workbookViewId="0">
      <selection activeCell="H59" sqref="H59"/>
    </sheetView>
  </sheetViews>
  <sheetFormatPr defaultColWidth="29.7109375" defaultRowHeight="12.75" outlineLevelCol="1" x14ac:dyDescent="0.2"/>
  <cols>
    <col min="1" max="1" width="5.140625" style="10" customWidth="1"/>
    <col min="2" max="2" width="4.7109375" style="177" customWidth="1"/>
    <col min="3" max="3" width="17.28515625" style="177" hidden="1" customWidth="1" outlineLevel="1"/>
    <col min="4" max="5" width="6.42578125" style="177" hidden="1" customWidth="1" outlineLevel="1"/>
    <col min="6" max="6" width="71.7109375" style="10" customWidth="1" collapsed="1"/>
    <col min="7" max="7" width="75.140625" style="10" customWidth="1"/>
    <col min="8" max="8" width="9" style="177" customWidth="1"/>
    <col min="9" max="9" width="12.5703125" style="177" customWidth="1"/>
    <col min="10" max="10" width="18.140625" style="184" customWidth="1"/>
    <col min="11" max="11" width="13.7109375" style="296" customWidth="1"/>
    <col min="12" max="12" width="12.42578125" style="296" customWidth="1"/>
    <col min="13" max="13" width="13.28515625" style="10" customWidth="1"/>
    <col min="14" max="14" width="13.42578125" style="10" customWidth="1"/>
    <col min="15" max="15" width="12.85546875" style="10" customWidth="1"/>
    <col min="16" max="16" width="10.42578125" style="10" customWidth="1"/>
    <col min="17" max="18" width="13.28515625" style="10" customWidth="1"/>
    <col min="19" max="30" width="29.7109375" style="10" customWidth="1"/>
    <col min="31" max="16384" width="29.7109375" style="10"/>
  </cols>
  <sheetData>
    <row r="1" spans="1:31" s="446" customFormat="1" ht="18" x14ac:dyDescent="0.25">
      <c r="A1" s="160" t="s">
        <v>113</v>
      </c>
      <c r="B1" s="175"/>
      <c r="C1" s="175"/>
      <c r="D1" s="175"/>
      <c r="E1" s="175"/>
      <c r="F1" s="176"/>
      <c r="G1" s="175"/>
      <c r="H1" s="178"/>
      <c r="I1" s="177"/>
      <c r="J1" s="178"/>
      <c r="K1" s="179"/>
      <c r="L1" s="175"/>
      <c r="M1" s="175"/>
      <c r="N1" s="175"/>
      <c r="O1" s="175"/>
      <c r="P1" s="175"/>
      <c r="Q1" s="175"/>
      <c r="R1" s="175"/>
    </row>
    <row r="2" spans="1:31" s="446" customFormat="1" ht="15.75" x14ac:dyDescent="0.25">
      <c r="A2" s="163" t="s">
        <v>6</v>
      </c>
      <c r="B2" s="163"/>
      <c r="C2" s="163"/>
      <c r="D2" s="163"/>
      <c r="E2" s="163"/>
      <c r="F2" s="163" t="s">
        <v>114</v>
      </c>
      <c r="G2" s="173" t="s">
        <v>115</v>
      </c>
      <c r="H2" s="163"/>
      <c r="I2" s="177"/>
      <c r="J2" s="163"/>
      <c r="K2" s="180"/>
      <c r="L2" s="163"/>
      <c r="M2" s="163"/>
      <c r="N2" s="163"/>
      <c r="O2" s="163"/>
      <c r="P2" s="163"/>
      <c r="Q2" s="163"/>
      <c r="R2" s="163"/>
    </row>
    <row r="3" spans="1:31" s="446" customFormat="1" ht="10.5" customHeight="1" x14ac:dyDescent="0.2">
      <c r="A3" s="163"/>
      <c r="B3" s="163"/>
      <c r="C3" s="163"/>
      <c r="D3" s="163"/>
      <c r="E3" s="163"/>
      <c r="F3" s="163" t="s">
        <v>9</v>
      </c>
      <c r="G3" s="163"/>
      <c r="H3" s="163"/>
      <c r="I3" s="177"/>
      <c r="J3" s="163"/>
      <c r="K3" s="180"/>
      <c r="L3" s="163"/>
      <c r="M3" s="163"/>
      <c r="N3" s="163"/>
      <c r="O3" s="163"/>
      <c r="P3" s="163"/>
      <c r="Q3" s="163"/>
      <c r="R3" s="163"/>
    </row>
    <row r="4" spans="1:31" ht="19.5" customHeight="1" thickBot="1" x14ac:dyDescent="0.25">
      <c r="A4" s="18"/>
      <c r="B4" s="19"/>
      <c r="C4" s="19"/>
      <c r="D4" s="19"/>
      <c r="E4" s="19"/>
      <c r="F4" s="20"/>
      <c r="G4" s="19"/>
      <c r="H4" s="19"/>
      <c r="I4" s="19"/>
      <c r="J4" s="19"/>
      <c r="K4" s="19"/>
      <c r="L4" s="19"/>
      <c r="M4" s="19"/>
      <c r="N4" s="19"/>
      <c r="O4" s="19"/>
      <c r="P4" s="19"/>
      <c r="Q4" s="19"/>
      <c r="R4" s="220" t="s">
        <v>10</v>
      </c>
    </row>
    <row r="5" spans="1:31" ht="29.1" customHeight="1" thickBot="1" x14ac:dyDescent="0.25">
      <c r="A5" s="1368" t="s">
        <v>131</v>
      </c>
      <c r="B5" s="1430"/>
      <c r="C5" s="1430"/>
      <c r="D5" s="1430"/>
      <c r="E5" s="1430"/>
      <c r="F5" s="1430"/>
      <c r="G5" s="1430"/>
      <c r="H5" s="1430"/>
      <c r="I5" s="1430"/>
      <c r="J5" s="1430"/>
      <c r="K5" s="1430"/>
      <c r="L5" s="1430"/>
      <c r="M5" s="1430"/>
      <c r="N5" s="1430"/>
      <c r="O5" s="1430"/>
      <c r="P5" s="1430"/>
      <c r="Q5" s="1430"/>
      <c r="R5" s="1431"/>
      <c r="S5" s="221"/>
      <c r="T5" s="221"/>
      <c r="U5" s="221"/>
      <c r="V5" s="221"/>
      <c r="W5" s="221"/>
      <c r="X5" s="221"/>
      <c r="Y5" s="221"/>
      <c r="Z5" s="221"/>
      <c r="AA5" s="221"/>
      <c r="AB5" s="221"/>
      <c r="AC5" s="221"/>
      <c r="AD5" s="221"/>
      <c r="AE5" s="221"/>
    </row>
    <row r="6" spans="1:31" ht="27" customHeight="1" thickBot="1" x14ac:dyDescent="0.25">
      <c r="A6" s="1435" t="s">
        <v>22</v>
      </c>
      <c r="B6" s="1435" t="s">
        <v>12</v>
      </c>
      <c r="C6" s="1437" t="s">
        <v>4</v>
      </c>
      <c r="D6" s="1437" t="s">
        <v>3</v>
      </c>
      <c r="E6" s="1437" t="s">
        <v>5</v>
      </c>
      <c r="F6" s="1439" t="s">
        <v>13</v>
      </c>
      <c r="G6" s="1441" t="s">
        <v>73</v>
      </c>
      <c r="H6" s="1443" t="s">
        <v>15</v>
      </c>
      <c r="I6" s="1441" t="s">
        <v>16</v>
      </c>
      <c r="J6" s="1394" t="s">
        <v>17</v>
      </c>
      <c r="K6" s="1394" t="s">
        <v>18</v>
      </c>
      <c r="L6" s="1421" t="s">
        <v>116</v>
      </c>
      <c r="M6" s="1423" t="s">
        <v>117</v>
      </c>
      <c r="N6" s="1424"/>
      <c r="O6" s="1425"/>
      <c r="P6" s="1425"/>
      <c r="Q6" s="1426"/>
      <c r="R6" s="1371" t="s">
        <v>118</v>
      </c>
    </row>
    <row r="7" spans="1:31" ht="62.25" customHeight="1" thickBot="1" x14ac:dyDescent="0.25">
      <c r="A7" s="1436"/>
      <c r="B7" s="1436"/>
      <c r="C7" s="1438"/>
      <c r="D7" s="1438"/>
      <c r="E7" s="1438"/>
      <c r="F7" s="1440"/>
      <c r="G7" s="1442"/>
      <c r="H7" s="1444"/>
      <c r="I7" s="1442"/>
      <c r="J7" s="1448"/>
      <c r="K7" s="1448"/>
      <c r="L7" s="1449"/>
      <c r="M7" s="368" t="s">
        <v>19</v>
      </c>
      <c r="N7" s="401" t="s">
        <v>1</v>
      </c>
      <c r="O7" s="404" t="s">
        <v>99</v>
      </c>
      <c r="P7" s="404" t="s">
        <v>100</v>
      </c>
      <c r="Q7" s="404" t="s">
        <v>2</v>
      </c>
      <c r="R7" s="1371"/>
    </row>
    <row r="8" spans="1:31" ht="15.75" x14ac:dyDescent="0.2">
      <c r="A8" s="138">
        <v>1</v>
      </c>
      <c r="B8" s="319"/>
      <c r="C8" s="3"/>
      <c r="D8" s="320"/>
      <c r="E8" s="320"/>
      <c r="F8" s="426"/>
      <c r="G8" s="427"/>
      <c r="H8" s="293"/>
      <c r="I8" s="293"/>
      <c r="J8" s="321"/>
      <c r="K8" s="448"/>
      <c r="L8" s="449"/>
      <c r="M8" s="259">
        <f>N8+O8+P8+Q8</f>
        <v>0</v>
      </c>
      <c r="N8" s="450"/>
      <c r="O8" s="451"/>
      <c r="P8" s="284"/>
      <c r="Q8" s="452"/>
      <c r="R8" s="453">
        <v>0</v>
      </c>
    </row>
    <row r="9" spans="1:31" ht="15.75" x14ac:dyDescent="0.2">
      <c r="A9" s="138">
        <v>2</v>
      </c>
      <c r="B9" s="319"/>
      <c r="C9" s="3"/>
      <c r="D9" s="320"/>
      <c r="E9" s="320"/>
      <c r="F9" s="426"/>
      <c r="G9" s="427"/>
      <c r="H9" s="293"/>
      <c r="I9" s="293"/>
      <c r="J9" s="321"/>
      <c r="K9" s="448"/>
      <c r="L9" s="449"/>
      <c r="M9" s="259">
        <f t="shared" ref="M9:M25" si="0">N9+O9+P9+Q9</f>
        <v>0</v>
      </c>
      <c r="N9" s="454"/>
      <c r="O9" s="455"/>
      <c r="P9" s="285"/>
      <c r="Q9" s="456"/>
      <c r="R9" s="457">
        <v>0</v>
      </c>
    </row>
    <row r="10" spans="1:31" ht="15.75" x14ac:dyDescent="0.2">
      <c r="A10" s="138">
        <v>3</v>
      </c>
      <c r="B10" s="319"/>
      <c r="C10" s="3"/>
      <c r="D10" s="320"/>
      <c r="E10" s="320"/>
      <c r="F10" s="426"/>
      <c r="G10" s="427"/>
      <c r="H10" s="293"/>
      <c r="I10" s="293"/>
      <c r="J10" s="321"/>
      <c r="K10" s="448"/>
      <c r="L10" s="449"/>
      <c r="M10" s="259">
        <f t="shared" si="0"/>
        <v>0</v>
      </c>
      <c r="N10" s="454"/>
      <c r="O10" s="455"/>
      <c r="P10" s="285"/>
      <c r="Q10" s="456"/>
      <c r="R10" s="457">
        <v>0</v>
      </c>
    </row>
    <row r="11" spans="1:31" ht="15.75" x14ac:dyDescent="0.2">
      <c r="A11" s="138">
        <v>4</v>
      </c>
      <c r="B11" s="319"/>
      <c r="C11" s="3"/>
      <c r="D11" s="320"/>
      <c r="E11" s="320"/>
      <c r="F11" s="426"/>
      <c r="G11" s="427"/>
      <c r="H11" s="293"/>
      <c r="I11" s="293"/>
      <c r="J11" s="321"/>
      <c r="K11" s="448"/>
      <c r="L11" s="449"/>
      <c r="M11" s="259">
        <f t="shared" si="0"/>
        <v>0</v>
      </c>
      <c r="N11" s="454"/>
      <c r="O11" s="455"/>
      <c r="P11" s="285"/>
      <c r="Q11" s="456"/>
      <c r="R11" s="457">
        <v>0</v>
      </c>
    </row>
    <row r="12" spans="1:31" ht="15.75" x14ac:dyDescent="0.2">
      <c r="A12" s="138">
        <v>5</v>
      </c>
      <c r="B12" s="319"/>
      <c r="C12" s="3"/>
      <c r="D12" s="320"/>
      <c r="E12" s="320"/>
      <c r="F12" s="426"/>
      <c r="G12" s="427"/>
      <c r="H12" s="293"/>
      <c r="I12" s="293"/>
      <c r="J12" s="321"/>
      <c r="K12" s="448"/>
      <c r="L12" s="449"/>
      <c r="M12" s="259">
        <f t="shared" si="0"/>
        <v>0</v>
      </c>
      <c r="N12" s="454"/>
      <c r="O12" s="455"/>
      <c r="P12" s="285"/>
      <c r="Q12" s="456"/>
      <c r="R12" s="457">
        <v>0</v>
      </c>
    </row>
    <row r="13" spans="1:31" ht="15.75" x14ac:dyDescent="0.2">
      <c r="A13" s="138">
        <v>6</v>
      </c>
      <c r="B13" s="319"/>
      <c r="C13" s="3"/>
      <c r="D13" s="320"/>
      <c r="E13" s="320"/>
      <c r="F13" s="426"/>
      <c r="G13" s="427"/>
      <c r="H13" s="293"/>
      <c r="I13" s="293"/>
      <c r="J13" s="321"/>
      <c r="K13" s="448"/>
      <c r="L13" s="449"/>
      <c r="M13" s="259">
        <f t="shared" si="0"/>
        <v>0</v>
      </c>
      <c r="N13" s="454"/>
      <c r="O13" s="455"/>
      <c r="P13" s="285"/>
      <c r="Q13" s="456"/>
      <c r="R13" s="457">
        <v>0</v>
      </c>
    </row>
    <row r="14" spans="1:31" ht="15.75" x14ac:dyDescent="0.2">
      <c r="A14" s="138">
        <v>7</v>
      </c>
      <c r="B14" s="319"/>
      <c r="C14" s="3"/>
      <c r="D14" s="320"/>
      <c r="E14" s="320"/>
      <c r="F14" s="426"/>
      <c r="G14" s="427"/>
      <c r="H14" s="293"/>
      <c r="I14" s="293"/>
      <c r="J14" s="321"/>
      <c r="K14" s="448"/>
      <c r="L14" s="449"/>
      <c r="M14" s="259">
        <f t="shared" si="0"/>
        <v>0</v>
      </c>
      <c r="N14" s="454"/>
      <c r="O14" s="455"/>
      <c r="P14" s="285"/>
      <c r="Q14" s="456"/>
      <c r="R14" s="457">
        <v>0</v>
      </c>
    </row>
    <row r="15" spans="1:31" ht="15.75" x14ac:dyDescent="0.2">
      <c r="A15" s="138">
        <v>8</v>
      </c>
      <c r="B15" s="319"/>
      <c r="C15" s="3"/>
      <c r="D15" s="320"/>
      <c r="E15" s="320"/>
      <c r="F15" s="426"/>
      <c r="G15" s="427"/>
      <c r="H15" s="293"/>
      <c r="I15" s="293"/>
      <c r="J15" s="321"/>
      <c r="K15" s="448"/>
      <c r="L15" s="449"/>
      <c r="M15" s="259">
        <f t="shared" si="0"/>
        <v>0</v>
      </c>
      <c r="N15" s="454"/>
      <c r="O15" s="455"/>
      <c r="P15" s="285"/>
      <c r="Q15" s="456"/>
      <c r="R15" s="457">
        <v>0</v>
      </c>
    </row>
    <row r="16" spans="1:31" ht="15.75" x14ac:dyDescent="0.2">
      <c r="A16" s="138">
        <v>9</v>
      </c>
      <c r="B16" s="319"/>
      <c r="C16" s="3"/>
      <c r="D16" s="320"/>
      <c r="E16" s="320"/>
      <c r="F16" s="426"/>
      <c r="G16" s="427"/>
      <c r="H16" s="293"/>
      <c r="I16" s="293"/>
      <c r="J16" s="321"/>
      <c r="K16" s="448"/>
      <c r="L16" s="449"/>
      <c r="M16" s="259">
        <f t="shared" si="0"/>
        <v>0</v>
      </c>
      <c r="N16" s="454"/>
      <c r="O16" s="455"/>
      <c r="P16" s="285"/>
      <c r="Q16" s="456"/>
      <c r="R16" s="457">
        <v>0</v>
      </c>
    </row>
    <row r="17" spans="1:18" ht="15.75" x14ac:dyDescent="0.2">
      <c r="A17" s="138">
        <v>10</v>
      </c>
      <c r="B17" s="319"/>
      <c r="C17" s="3"/>
      <c r="D17" s="320"/>
      <c r="E17" s="320"/>
      <c r="F17" s="426"/>
      <c r="G17" s="427"/>
      <c r="H17" s="293"/>
      <c r="I17" s="293"/>
      <c r="J17" s="321"/>
      <c r="K17" s="448"/>
      <c r="L17" s="449"/>
      <c r="M17" s="259">
        <f t="shared" si="0"/>
        <v>0</v>
      </c>
      <c r="N17" s="454"/>
      <c r="O17" s="455"/>
      <c r="P17" s="285"/>
      <c r="Q17" s="456"/>
      <c r="R17" s="457">
        <v>0</v>
      </c>
    </row>
    <row r="18" spans="1:18" ht="15.75" x14ac:dyDescent="0.2">
      <c r="A18" s="138">
        <v>11</v>
      </c>
      <c r="B18" s="319"/>
      <c r="C18" s="3"/>
      <c r="D18" s="320"/>
      <c r="E18" s="320"/>
      <c r="F18" s="426"/>
      <c r="G18" s="427"/>
      <c r="H18" s="293"/>
      <c r="I18" s="293"/>
      <c r="J18" s="321"/>
      <c r="K18" s="448"/>
      <c r="L18" s="449"/>
      <c r="M18" s="259">
        <f t="shared" si="0"/>
        <v>0</v>
      </c>
      <c r="N18" s="454"/>
      <c r="O18" s="455"/>
      <c r="P18" s="285"/>
      <c r="Q18" s="456"/>
      <c r="R18" s="457">
        <v>0</v>
      </c>
    </row>
    <row r="19" spans="1:18" ht="15.75" x14ac:dyDescent="0.2">
      <c r="A19" s="138">
        <v>12</v>
      </c>
      <c r="B19" s="319"/>
      <c r="C19" s="3"/>
      <c r="D19" s="320"/>
      <c r="E19" s="320"/>
      <c r="F19" s="426"/>
      <c r="G19" s="427"/>
      <c r="H19" s="293"/>
      <c r="I19" s="293"/>
      <c r="J19" s="321"/>
      <c r="K19" s="448"/>
      <c r="L19" s="449"/>
      <c r="M19" s="259">
        <f t="shared" si="0"/>
        <v>0</v>
      </c>
      <c r="N19" s="454"/>
      <c r="O19" s="455"/>
      <c r="P19" s="285"/>
      <c r="Q19" s="456"/>
      <c r="R19" s="457">
        <v>0</v>
      </c>
    </row>
    <row r="20" spans="1:18" ht="15.75" x14ac:dyDescent="0.2">
      <c r="A20" s="138">
        <v>13</v>
      </c>
      <c r="B20" s="319"/>
      <c r="C20" s="3"/>
      <c r="D20" s="320"/>
      <c r="E20" s="320"/>
      <c r="F20" s="426"/>
      <c r="G20" s="427"/>
      <c r="H20" s="293"/>
      <c r="I20" s="293"/>
      <c r="J20" s="321"/>
      <c r="K20" s="448"/>
      <c r="L20" s="449"/>
      <c r="M20" s="259">
        <f t="shared" si="0"/>
        <v>0</v>
      </c>
      <c r="N20" s="454"/>
      <c r="O20" s="455"/>
      <c r="P20" s="285"/>
      <c r="Q20" s="456"/>
      <c r="R20" s="457">
        <v>0</v>
      </c>
    </row>
    <row r="21" spans="1:18" ht="15.75" x14ac:dyDescent="0.2">
      <c r="A21" s="138">
        <v>14</v>
      </c>
      <c r="B21" s="319"/>
      <c r="C21" s="3"/>
      <c r="D21" s="320"/>
      <c r="E21" s="320"/>
      <c r="F21" s="426"/>
      <c r="G21" s="427"/>
      <c r="H21" s="293"/>
      <c r="I21" s="293"/>
      <c r="J21" s="321"/>
      <c r="K21" s="448"/>
      <c r="L21" s="449"/>
      <c r="M21" s="259">
        <f t="shared" si="0"/>
        <v>0</v>
      </c>
      <c r="N21" s="454"/>
      <c r="O21" s="455"/>
      <c r="P21" s="285"/>
      <c r="Q21" s="456"/>
      <c r="R21" s="457">
        <v>0</v>
      </c>
    </row>
    <row r="22" spans="1:18" ht="15.75" x14ac:dyDescent="0.2">
      <c r="A22" s="138">
        <v>15</v>
      </c>
      <c r="B22" s="319"/>
      <c r="C22" s="3"/>
      <c r="D22" s="320"/>
      <c r="E22" s="320"/>
      <c r="F22" s="426"/>
      <c r="G22" s="427"/>
      <c r="H22" s="293"/>
      <c r="I22" s="293"/>
      <c r="J22" s="321"/>
      <c r="K22" s="448"/>
      <c r="L22" s="449"/>
      <c r="M22" s="259">
        <f t="shared" si="0"/>
        <v>0</v>
      </c>
      <c r="N22" s="454"/>
      <c r="O22" s="455"/>
      <c r="P22" s="285"/>
      <c r="Q22" s="456"/>
      <c r="R22" s="457">
        <v>0</v>
      </c>
    </row>
    <row r="23" spans="1:18" ht="15.75" x14ac:dyDescent="0.2">
      <c r="A23" s="138">
        <v>16</v>
      </c>
      <c r="B23" s="319"/>
      <c r="C23" s="3"/>
      <c r="D23" s="320"/>
      <c r="E23" s="320"/>
      <c r="F23" s="426"/>
      <c r="G23" s="427"/>
      <c r="H23" s="293"/>
      <c r="I23" s="293"/>
      <c r="J23" s="321"/>
      <c r="K23" s="448"/>
      <c r="L23" s="449"/>
      <c r="M23" s="259">
        <f t="shared" si="0"/>
        <v>0</v>
      </c>
      <c r="N23" s="454"/>
      <c r="O23" s="455"/>
      <c r="P23" s="285"/>
      <c r="Q23" s="456"/>
      <c r="R23" s="457">
        <v>0</v>
      </c>
    </row>
    <row r="24" spans="1:18" ht="15.75" x14ac:dyDescent="0.2">
      <c r="A24" s="138">
        <v>17</v>
      </c>
      <c r="B24" s="319"/>
      <c r="C24" s="3"/>
      <c r="D24" s="320"/>
      <c r="E24" s="320"/>
      <c r="F24" s="426"/>
      <c r="G24" s="427"/>
      <c r="H24" s="293"/>
      <c r="I24" s="293"/>
      <c r="J24" s="321"/>
      <c r="K24" s="448"/>
      <c r="L24" s="449"/>
      <c r="M24" s="259">
        <f t="shared" si="0"/>
        <v>0</v>
      </c>
      <c r="N24" s="454"/>
      <c r="O24" s="455"/>
      <c r="P24" s="285"/>
      <c r="Q24" s="456"/>
      <c r="R24" s="457">
        <v>0</v>
      </c>
    </row>
    <row r="25" spans="1:18" ht="16.5" thickBot="1" x14ac:dyDescent="0.25">
      <c r="A25" s="138">
        <v>18</v>
      </c>
      <c r="B25" s="319"/>
      <c r="C25" s="3"/>
      <c r="D25" s="320"/>
      <c r="E25" s="320"/>
      <c r="F25" s="426"/>
      <c r="G25" s="427"/>
      <c r="H25" s="293"/>
      <c r="I25" s="293"/>
      <c r="J25" s="321"/>
      <c r="K25" s="448"/>
      <c r="L25" s="449"/>
      <c r="M25" s="259">
        <f t="shared" si="0"/>
        <v>0</v>
      </c>
      <c r="N25" s="458"/>
      <c r="O25" s="459"/>
      <c r="P25" s="460"/>
      <c r="Q25" s="461"/>
      <c r="R25" s="457">
        <v>0</v>
      </c>
    </row>
    <row r="26" spans="1:18" s="466" customFormat="1" ht="21" thickBot="1" x14ac:dyDescent="0.25">
      <c r="A26" s="1445" t="s">
        <v>119</v>
      </c>
      <c r="B26" s="1446"/>
      <c r="C26" s="1446"/>
      <c r="D26" s="1446"/>
      <c r="E26" s="1446"/>
      <c r="F26" s="1446"/>
      <c r="G26" s="1447"/>
      <c r="H26" s="462"/>
      <c r="I26" s="462"/>
      <c r="J26" s="463">
        <f>SUM(J8:J25)</f>
        <v>0</v>
      </c>
      <c r="K26" s="286"/>
      <c r="L26" s="464">
        <f>SUM(L8:L25)</f>
        <v>0</v>
      </c>
      <c r="M26" s="227">
        <f>SUM(M8:M25)</f>
        <v>0</v>
      </c>
      <c r="N26" s="465">
        <f>SUM(N8:N25)</f>
        <v>0</v>
      </c>
      <c r="O26" s="463">
        <f>SUM(O8:O25)</f>
        <v>0</v>
      </c>
      <c r="P26" s="463"/>
      <c r="Q26" s="79">
        <f>SUM(Q8:Q25)</f>
        <v>0</v>
      </c>
      <c r="R26" s="244"/>
    </row>
    <row r="27" spans="1:18" x14ac:dyDescent="0.2">
      <c r="B27" s="467"/>
      <c r="C27" s="467"/>
      <c r="D27" s="467"/>
      <c r="E27" s="467"/>
      <c r="F27" s="322"/>
      <c r="G27" s="322"/>
      <c r="H27" s="467"/>
      <c r="I27" s="467"/>
    </row>
    <row r="28" spans="1:18" x14ac:dyDescent="0.2">
      <c r="B28" s="467"/>
      <c r="C28" s="467"/>
      <c r="D28" s="467"/>
      <c r="E28" s="467"/>
      <c r="F28" s="322"/>
      <c r="G28" s="322"/>
      <c r="H28" s="467"/>
      <c r="I28" s="467"/>
    </row>
    <row r="29" spans="1:18" x14ac:dyDescent="0.2">
      <c r="B29" s="467"/>
      <c r="C29" s="467"/>
      <c r="D29" s="467"/>
      <c r="E29" s="467"/>
      <c r="F29" s="322"/>
      <c r="G29" s="322"/>
      <c r="H29" s="467"/>
      <c r="I29" s="467"/>
    </row>
    <row r="30" spans="1:18" x14ac:dyDescent="0.2">
      <c r="B30" s="467"/>
      <c r="C30" s="467"/>
      <c r="D30" s="467"/>
      <c r="E30" s="467"/>
      <c r="F30" s="322"/>
      <c r="G30" s="322"/>
      <c r="H30" s="467"/>
      <c r="I30" s="467"/>
    </row>
    <row r="31" spans="1:18" x14ac:dyDescent="0.2">
      <c r="B31" s="467"/>
      <c r="C31" s="467"/>
      <c r="D31" s="467"/>
      <c r="E31" s="467"/>
      <c r="F31" s="322"/>
      <c r="G31" s="322"/>
      <c r="H31" s="467"/>
      <c r="I31" s="467"/>
    </row>
    <row r="32" spans="1:18" x14ac:dyDescent="0.2">
      <c r="B32" s="467"/>
      <c r="C32" s="467"/>
      <c r="D32" s="467"/>
      <c r="E32" s="467"/>
      <c r="F32" s="322"/>
      <c r="G32" s="322"/>
      <c r="H32" s="467"/>
      <c r="I32" s="467"/>
      <c r="J32" s="10"/>
      <c r="K32" s="10"/>
      <c r="L32" s="10"/>
    </row>
    <row r="33" spans="2:12" x14ac:dyDescent="0.2">
      <c r="B33" s="467"/>
      <c r="C33" s="467"/>
      <c r="D33" s="467"/>
      <c r="E33" s="467"/>
      <c r="F33" s="322"/>
      <c r="G33" s="322"/>
      <c r="H33" s="467"/>
      <c r="I33" s="467"/>
      <c r="J33" s="10"/>
      <c r="K33" s="10"/>
      <c r="L33" s="10"/>
    </row>
    <row r="34" spans="2:12" x14ac:dyDescent="0.2">
      <c r="B34" s="467"/>
      <c r="C34" s="467"/>
      <c r="D34" s="467"/>
      <c r="E34" s="467"/>
      <c r="F34" s="322"/>
      <c r="G34" s="322"/>
      <c r="H34" s="467"/>
      <c r="I34" s="467"/>
      <c r="J34" s="10"/>
      <c r="K34" s="10"/>
      <c r="L34" s="10"/>
    </row>
    <row r="35" spans="2:12" x14ac:dyDescent="0.2">
      <c r="B35" s="467"/>
      <c r="C35" s="467"/>
      <c r="D35" s="467"/>
      <c r="E35" s="467"/>
      <c r="F35" s="322"/>
      <c r="G35" s="322"/>
      <c r="H35" s="467"/>
      <c r="I35" s="467"/>
      <c r="J35" s="10"/>
      <c r="K35" s="10"/>
      <c r="L35" s="10"/>
    </row>
    <row r="36" spans="2:12" x14ac:dyDescent="0.2">
      <c r="B36" s="467"/>
      <c r="C36" s="467"/>
      <c r="D36" s="467"/>
      <c r="E36" s="467"/>
      <c r="F36" s="322"/>
      <c r="G36" s="322"/>
      <c r="H36" s="467"/>
      <c r="I36" s="467"/>
      <c r="J36" s="10"/>
      <c r="K36" s="10"/>
      <c r="L36" s="10"/>
    </row>
    <row r="37" spans="2:12" x14ac:dyDescent="0.2">
      <c r="B37" s="467"/>
      <c r="C37" s="467"/>
      <c r="D37" s="467"/>
      <c r="E37" s="467"/>
      <c r="F37" s="322"/>
      <c r="G37" s="322"/>
      <c r="H37" s="467"/>
      <c r="I37" s="467"/>
      <c r="J37" s="10"/>
      <c r="K37" s="10"/>
      <c r="L37" s="10"/>
    </row>
    <row r="38" spans="2:12" x14ac:dyDescent="0.2">
      <c r="B38" s="467"/>
      <c r="C38" s="467"/>
      <c r="D38" s="467"/>
      <c r="E38" s="467"/>
      <c r="F38" s="322"/>
      <c r="G38" s="322"/>
      <c r="H38" s="467"/>
      <c r="I38" s="467"/>
      <c r="J38" s="10"/>
      <c r="K38" s="10"/>
      <c r="L38" s="10"/>
    </row>
    <row r="39" spans="2:12" x14ac:dyDescent="0.2">
      <c r="B39" s="467"/>
      <c r="C39" s="467"/>
      <c r="D39" s="467"/>
      <c r="E39" s="467"/>
      <c r="F39" s="322"/>
      <c r="G39" s="322"/>
      <c r="H39" s="467"/>
      <c r="I39" s="467"/>
      <c r="J39" s="10"/>
      <c r="K39" s="10"/>
      <c r="L39" s="10"/>
    </row>
    <row r="40" spans="2:12" x14ac:dyDescent="0.2">
      <c r="B40" s="467"/>
      <c r="C40" s="467"/>
      <c r="D40" s="467"/>
      <c r="E40" s="467"/>
      <c r="F40" s="322"/>
      <c r="G40" s="322"/>
      <c r="H40" s="467"/>
      <c r="I40" s="467"/>
      <c r="J40" s="10"/>
      <c r="K40" s="10"/>
      <c r="L40" s="10"/>
    </row>
    <row r="41" spans="2:12" x14ac:dyDescent="0.2">
      <c r="B41" s="467"/>
      <c r="C41" s="467"/>
      <c r="D41" s="467"/>
      <c r="E41" s="467"/>
      <c r="F41" s="322"/>
      <c r="G41" s="322"/>
      <c r="H41" s="467"/>
      <c r="I41" s="467"/>
      <c r="J41" s="10"/>
      <c r="K41" s="10"/>
      <c r="L41" s="10"/>
    </row>
    <row r="42" spans="2:12" x14ac:dyDescent="0.2">
      <c r="B42" s="467"/>
      <c r="C42" s="467"/>
      <c r="D42" s="467"/>
      <c r="E42" s="467"/>
      <c r="F42" s="322"/>
      <c r="G42" s="322"/>
      <c r="H42" s="467"/>
      <c r="I42" s="467"/>
      <c r="J42" s="10"/>
      <c r="K42" s="10"/>
      <c r="L42" s="10"/>
    </row>
    <row r="43" spans="2:12" x14ac:dyDescent="0.2">
      <c r="B43" s="467"/>
      <c r="C43" s="467"/>
      <c r="D43" s="467"/>
      <c r="E43" s="467"/>
      <c r="F43" s="322"/>
      <c r="G43" s="322"/>
      <c r="H43" s="467"/>
      <c r="I43" s="467"/>
      <c r="J43" s="10"/>
      <c r="K43" s="10"/>
      <c r="L43" s="10"/>
    </row>
    <row r="44" spans="2:12" x14ac:dyDescent="0.2">
      <c r="B44" s="467"/>
      <c r="C44" s="467"/>
      <c r="D44" s="467"/>
      <c r="E44" s="467"/>
      <c r="F44" s="322"/>
      <c r="G44" s="322"/>
      <c r="H44" s="467"/>
      <c r="I44" s="467"/>
      <c r="J44" s="10"/>
      <c r="K44" s="10"/>
      <c r="L44" s="10"/>
    </row>
    <row r="45" spans="2:12" x14ac:dyDescent="0.2">
      <c r="B45" s="467"/>
      <c r="C45" s="467"/>
      <c r="D45" s="467"/>
      <c r="E45" s="467"/>
      <c r="F45" s="322"/>
      <c r="G45" s="322"/>
      <c r="H45" s="467"/>
      <c r="I45" s="467"/>
      <c r="J45" s="10"/>
      <c r="K45" s="10"/>
      <c r="L45" s="10"/>
    </row>
    <row r="46" spans="2:12" x14ac:dyDescent="0.2">
      <c r="B46" s="467"/>
      <c r="C46" s="467"/>
      <c r="D46" s="467"/>
      <c r="E46" s="467"/>
      <c r="F46" s="322"/>
      <c r="G46" s="322"/>
      <c r="H46" s="467"/>
      <c r="I46" s="467"/>
      <c r="J46" s="10"/>
      <c r="K46" s="10"/>
      <c r="L46" s="10"/>
    </row>
    <row r="47" spans="2:12" x14ac:dyDescent="0.2">
      <c r="B47" s="467"/>
      <c r="C47" s="467"/>
      <c r="D47" s="467"/>
      <c r="E47" s="467"/>
      <c r="F47" s="322"/>
      <c r="G47" s="322"/>
      <c r="H47" s="467"/>
      <c r="I47" s="467"/>
      <c r="J47" s="10"/>
      <c r="K47" s="10"/>
      <c r="L47" s="10"/>
    </row>
    <row r="48" spans="2:12" x14ac:dyDescent="0.2">
      <c r="B48" s="467"/>
      <c r="C48" s="467"/>
      <c r="D48" s="467"/>
      <c r="E48" s="467"/>
      <c r="F48" s="322"/>
      <c r="G48" s="322"/>
      <c r="H48" s="467"/>
      <c r="I48" s="467"/>
      <c r="J48" s="10"/>
      <c r="K48" s="10"/>
      <c r="L48" s="10"/>
    </row>
    <row r="49" spans="2:12" x14ac:dyDescent="0.2">
      <c r="B49" s="467"/>
      <c r="C49" s="467"/>
      <c r="D49" s="467"/>
      <c r="E49" s="467"/>
      <c r="F49" s="322"/>
      <c r="G49" s="322"/>
      <c r="H49" s="467"/>
      <c r="I49" s="467"/>
      <c r="J49" s="10"/>
      <c r="K49" s="10"/>
      <c r="L49" s="10"/>
    </row>
    <row r="50" spans="2:12" x14ac:dyDescent="0.2">
      <c r="B50" s="467"/>
      <c r="C50" s="467"/>
      <c r="D50" s="467"/>
      <c r="E50" s="467"/>
      <c r="F50" s="322"/>
      <c r="G50" s="322"/>
      <c r="H50" s="467"/>
      <c r="I50" s="467"/>
      <c r="J50" s="10"/>
      <c r="K50" s="10"/>
      <c r="L50" s="10"/>
    </row>
    <row r="51" spans="2:12" x14ac:dyDescent="0.2">
      <c r="B51" s="467"/>
      <c r="C51" s="467"/>
      <c r="D51" s="467"/>
      <c r="E51" s="467"/>
      <c r="F51" s="322"/>
      <c r="G51" s="322"/>
      <c r="H51" s="467"/>
      <c r="I51" s="467"/>
      <c r="J51" s="10"/>
      <c r="K51" s="10"/>
      <c r="L51" s="10"/>
    </row>
    <row r="52" spans="2:12" x14ac:dyDescent="0.2">
      <c r="B52" s="467"/>
      <c r="C52" s="467"/>
      <c r="D52" s="467"/>
      <c r="E52" s="467"/>
      <c r="F52" s="322"/>
      <c r="G52" s="322"/>
      <c r="H52" s="467"/>
      <c r="I52" s="467"/>
      <c r="J52" s="10"/>
      <c r="K52" s="10"/>
      <c r="L52" s="10"/>
    </row>
    <row r="53" spans="2:12" x14ac:dyDescent="0.2">
      <c r="B53" s="467"/>
      <c r="C53" s="467"/>
      <c r="D53" s="467"/>
      <c r="E53" s="467"/>
      <c r="F53" s="322"/>
      <c r="G53" s="322"/>
      <c r="H53" s="467"/>
      <c r="I53" s="467"/>
      <c r="J53" s="10"/>
      <c r="K53" s="10"/>
      <c r="L53" s="10"/>
    </row>
    <row r="54" spans="2:12" x14ac:dyDescent="0.2">
      <c r="B54" s="467"/>
      <c r="C54" s="467"/>
      <c r="D54" s="467"/>
      <c r="E54" s="467"/>
      <c r="F54" s="322"/>
      <c r="G54" s="322"/>
      <c r="H54" s="467"/>
      <c r="I54" s="467"/>
      <c r="J54" s="10"/>
      <c r="K54" s="10"/>
      <c r="L54" s="10"/>
    </row>
    <row r="55" spans="2:12" x14ac:dyDescent="0.2">
      <c r="B55" s="467"/>
      <c r="C55" s="467"/>
      <c r="D55" s="467"/>
      <c r="E55" s="467"/>
      <c r="F55" s="322"/>
      <c r="G55" s="322"/>
      <c r="H55" s="467"/>
      <c r="I55" s="467"/>
      <c r="J55" s="10"/>
      <c r="K55" s="10"/>
      <c r="L55" s="10"/>
    </row>
    <row r="56" spans="2:12" x14ac:dyDescent="0.2">
      <c r="B56" s="467"/>
      <c r="C56" s="467"/>
      <c r="D56" s="467"/>
      <c r="E56" s="467"/>
      <c r="F56" s="322"/>
      <c r="G56" s="322"/>
      <c r="H56" s="467"/>
      <c r="I56" s="467"/>
      <c r="J56" s="10"/>
      <c r="K56" s="10"/>
      <c r="L56" s="10"/>
    </row>
    <row r="57" spans="2:12" x14ac:dyDescent="0.2">
      <c r="B57" s="467"/>
      <c r="C57" s="467"/>
      <c r="D57" s="467"/>
      <c r="E57" s="467"/>
      <c r="F57" s="322"/>
      <c r="G57" s="322"/>
      <c r="H57" s="467"/>
      <c r="I57" s="467"/>
      <c r="J57" s="10"/>
      <c r="K57" s="10"/>
      <c r="L57" s="10"/>
    </row>
    <row r="58" spans="2:12" x14ac:dyDescent="0.2">
      <c r="B58" s="467"/>
      <c r="C58" s="467"/>
      <c r="D58" s="467"/>
      <c r="E58" s="467"/>
      <c r="F58" s="322"/>
      <c r="G58" s="322"/>
      <c r="H58" s="467"/>
      <c r="I58" s="467"/>
      <c r="J58" s="10"/>
      <c r="K58" s="10"/>
      <c r="L58" s="10"/>
    </row>
    <row r="59" spans="2:12" x14ac:dyDescent="0.2">
      <c r="B59" s="467"/>
      <c r="C59" s="467"/>
      <c r="D59" s="467"/>
      <c r="E59" s="467"/>
      <c r="F59" s="322"/>
      <c r="G59" s="322"/>
      <c r="H59" s="467"/>
      <c r="I59" s="467"/>
      <c r="J59" s="10"/>
      <c r="K59" s="10"/>
      <c r="L59" s="10"/>
    </row>
    <row r="60" spans="2:12" x14ac:dyDescent="0.2">
      <c r="B60" s="467"/>
      <c r="C60" s="467"/>
      <c r="D60" s="467"/>
      <c r="E60" s="467"/>
      <c r="F60" s="322"/>
      <c r="G60" s="322"/>
      <c r="H60" s="467"/>
      <c r="I60" s="467"/>
      <c r="J60" s="10"/>
      <c r="K60" s="10"/>
      <c r="L60" s="10"/>
    </row>
    <row r="61" spans="2:12" x14ac:dyDescent="0.2">
      <c r="B61" s="467"/>
      <c r="C61" s="467"/>
      <c r="D61" s="467"/>
      <c r="E61" s="467"/>
      <c r="F61" s="322"/>
      <c r="G61" s="322"/>
      <c r="H61" s="467"/>
      <c r="I61" s="467"/>
      <c r="J61" s="10"/>
      <c r="K61" s="10"/>
      <c r="L61" s="10"/>
    </row>
    <row r="62" spans="2:12" x14ac:dyDescent="0.2">
      <c r="B62" s="467"/>
      <c r="C62" s="467"/>
      <c r="D62" s="467"/>
      <c r="E62" s="467"/>
      <c r="F62" s="322"/>
      <c r="G62" s="322"/>
      <c r="H62" s="467"/>
      <c r="I62" s="467"/>
      <c r="J62" s="10"/>
      <c r="K62" s="10"/>
      <c r="L62" s="10"/>
    </row>
    <row r="63" spans="2:12" x14ac:dyDescent="0.2">
      <c r="B63" s="467"/>
      <c r="C63" s="467"/>
      <c r="D63" s="467"/>
      <c r="E63" s="467"/>
      <c r="F63" s="322"/>
      <c r="G63" s="322"/>
      <c r="H63" s="467"/>
      <c r="I63" s="467"/>
      <c r="J63" s="10"/>
      <c r="K63" s="10"/>
      <c r="L63" s="10"/>
    </row>
    <row r="64" spans="2:12" x14ac:dyDescent="0.2">
      <c r="B64" s="467"/>
      <c r="C64" s="467"/>
      <c r="D64" s="467"/>
      <c r="E64" s="467"/>
      <c r="F64" s="322"/>
      <c r="G64" s="322"/>
      <c r="H64" s="467"/>
      <c r="I64" s="467"/>
      <c r="J64" s="10"/>
      <c r="K64" s="10"/>
      <c r="L64" s="10"/>
    </row>
  </sheetData>
  <mergeCells count="16">
    <mergeCell ref="A26:G26"/>
    <mergeCell ref="I6:I7"/>
    <mergeCell ref="J6:J7"/>
    <mergeCell ref="K6:K7"/>
    <mergeCell ref="L6:L7"/>
    <mergeCell ref="M6:Q6"/>
    <mergeCell ref="R6:R7"/>
    <mergeCell ref="A5:R5"/>
    <mergeCell ref="A6:A7"/>
    <mergeCell ref="B6:B7"/>
    <mergeCell ref="C6:C7"/>
    <mergeCell ref="D6:D7"/>
    <mergeCell ref="E6:E7"/>
    <mergeCell ref="F6:F7"/>
    <mergeCell ref="G6:G7"/>
    <mergeCell ref="H6:H7"/>
  </mergeCells>
  <pageMargins left="0.7" right="0.7" top="0.78740157499999996" bottom="0.78740157499999996" header="0.3" footer="0.3"/>
  <pageSetup paperSize="9" scale="4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K25"/>
  <sheetViews>
    <sheetView zoomScale="80" zoomScaleNormal="80" zoomScaleSheetLayoutView="75" workbookViewId="0">
      <selection activeCell="F27" sqref="F27"/>
    </sheetView>
  </sheetViews>
  <sheetFormatPr defaultColWidth="9.140625" defaultRowHeight="12.75" outlineLevelCol="1" x14ac:dyDescent="0.2"/>
  <cols>
    <col min="1" max="1" width="8.5703125" style="582" customWidth="1"/>
    <col min="2" max="2" width="6.140625" style="596" customWidth="1"/>
    <col min="3" max="4" width="6" style="582" hidden="1" customWidth="1" outlineLevel="1"/>
    <col min="5" max="5" width="18.42578125" style="582" hidden="1" customWidth="1" outlineLevel="1"/>
    <col min="6" max="6" width="65.140625" style="582" customWidth="1" collapsed="1"/>
    <col min="7" max="7" width="78.5703125" style="582" customWidth="1"/>
    <col min="8" max="8" width="16.5703125" style="582" customWidth="1"/>
    <col min="9" max="9" width="16.28515625" style="582" customWidth="1"/>
    <col min="10" max="10" width="15" style="582" customWidth="1"/>
    <col min="11" max="11" width="12.85546875" style="582" customWidth="1"/>
    <col min="12" max="16384" width="9.140625" style="582"/>
  </cols>
  <sheetData>
    <row r="1" spans="1:11" ht="18" x14ac:dyDescent="0.25">
      <c r="A1" s="160" t="s">
        <v>567</v>
      </c>
      <c r="B1" s="160"/>
      <c r="C1" s="175"/>
      <c r="D1" s="175"/>
      <c r="E1" s="175"/>
      <c r="F1" s="175"/>
      <c r="G1" s="176"/>
      <c r="H1" s="175"/>
      <c r="I1" s="175"/>
      <c r="J1" s="175"/>
      <c r="K1" s="175"/>
    </row>
    <row r="2" spans="1:11" ht="14.25" x14ac:dyDescent="0.2">
      <c r="A2" s="163" t="s">
        <v>6</v>
      </c>
      <c r="B2" s="163"/>
      <c r="C2" s="163"/>
      <c r="D2" s="163"/>
      <c r="E2" s="163"/>
      <c r="F2" s="163" t="s">
        <v>114</v>
      </c>
      <c r="G2" s="1" t="s">
        <v>563</v>
      </c>
      <c r="H2" s="163"/>
      <c r="I2" s="163"/>
      <c r="J2" s="163"/>
      <c r="K2" s="163"/>
    </row>
    <row r="3" spans="1:11" ht="12.75" customHeight="1" x14ac:dyDescent="0.2">
      <c r="A3" s="163"/>
      <c r="B3" s="163"/>
      <c r="C3" s="163"/>
      <c r="D3" s="163"/>
      <c r="E3" s="163"/>
      <c r="F3" s="163" t="s">
        <v>565</v>
      </c>
      <c r="H3" s="163"/>
      <c r="I3" s="163"/>
      <c r="J3" s="163"/>
      <c r="K3" s="163"/>
    </row>
    <row r="4" spans="1:11" ht="11.25" customHeight="1" thickBot="1" x14ac:dyDescent="0.25">
      <c r="A4" s="175"/>
      <c r="B4" s="175"/>
      <c r="C4" s="175"/>
      <c r="D4" s="175"/>
      <c r="E4" s="175"/>
      <c r="F4" s="175"/>
      <c r="H4" s="175"/>
      <c r="I4" s="175"/>
      <c r="J4" s="175"/>
      <c r="K4" s="187" t="s">
        <v>10</v>
      </c>
    </row>
    <row r="5" spans="1:11" ht="22.5" customHeight="1" thickBot="1" x14ac:dyDescent="0.25">
      <c r="A5" s="1450" t="s">
        <v>296</v>
      </c>
      <c r="B5" s="1451"/>
      <c r="C5" s="1451"/>
      <c r="D5" s="1451"/>
      <c r="E5" s="1451"/>
      <c r="F5" s="1451"/>
      <c r="G5" s="298"/>
      <c r="H5" s="298"/>
      <c r="I5" s="298"/>
      <c r="J5" s="298"/>
      <c r="K5" s="26"/>
    </row>
    <row r="6" spans="1:11" ht="28.5" customHeight="1" thickBot="1" x14ac:dyDescent="0.25">
      <c r="A6" s="1364" t="s">
        <v>51</v>
      </c>
      <c r="B6" s="1378" t="s">
        <v>12</v>
      </c>
      <c r="C6" s="1364" t="s">
        <v>3</v>
      </c>
      <c r="D6" s="1364" t="s">
        <v>74</v>
      </c>
      <c r="E6" s="1364" t="s">
        <v>4</v>
      </c>
      <c r="F6" s="1360" t="s">
        <v>13</v>
      </c>
      <c r="G6" s="1358" t="s">
        <v>14</v>
      </c>
      <c r="H6" s="1373" t="s">
        <v>17</v>
      </c>
      <c r="I6" s="1374" t="s">
        <v>144</v>
      </c>
      <c r="J6" s="1374"/>
      <c r="K6" s="1374"/>
    </row>
    <row r="7" spans="1:11" ht="58.5" customHeight="1" thickBot="1" x14ac:dyDescent="0.25">
      <c r="A7" s="1365"/>
      <c r="B7" s="1432"/>
      <c r="C7" s="1365"/>
      <c r="D7" s="1365"/>
      <c r="E7" s="1365"/>
      <c r="F7" s="1361"/>
      <c r="G7" s="1359"/>
      <c r="H7" s="1452"/>
      <c r="I7" s="123" t="s">
        <v>19</v>
      </c>
      <c r="J7" s="123" t="s">
        <v>65</v>
      </c>
      <c r="K7" s="123" t="s">
        <v>66</v>
      </c>
    </row>
    <row r="8" spans="1:11" s="540" customFormat="1" ht="55.5" customHeight="1" x14ac:dyDescent="0.2">
      <c r="A8" s="713">
        <v>1</v>
      </c>
      <c r="B8" s="639" t="s">
        <v>191</v>
      </c>
      <c r="C8" s="639"/>
      <c r="D8" s="639"/>
      <c r="E8" s="639"/>
      <c r="F8" s="632" t="s">
        <v>475</v>
      </c>
      <c r="G8" s="917" t="s">
        <v>242</v>
      </c>
      <c r="H8" s="774">
        <v>850</v>
      </c>
      <c r="I8" s="616">
        <f>SUM(J8:K8)</f>
        <v>850</v>
      </c>
      <c r="J8" s="716">
        <v>0</v>
      </c>
      <c r="K8" s="717">
        <v>850</v>
      </c>
    </row>
    <row r="9" spans="1:11" s="540" customFormat="1" ht="31.5" customHeight="1" x14ac:dyDescent="0.2">
      <c r="A9" s="714">
        <v>2</v>
      </c>
      <c r="B9" s="637" t="s">
        <v>191</v>
      </c>
      <c r="C9" s="637"/>
      <c r="D9" s="637"/>
      <c r="E9" s="637"/>
      <c r="F9" s="623" t="s">
        <v>477</v>
      </c>
      <c r="G9" s="745" t="s">
        <v>476</v>
      </c>
      <c r="H9" s="775">
        <v>450</v>
      </c>
      <c r="I9" s="617">
        <f t="shared" ref="I9:I11" si="0">SUM(J9:K9)</f>
        <v>450</v>
      </c>
      <c r="J9" s="718">
        <v>0</v>
      </c>
      <c r="K9" s="702">
        <v>450</v>
      </c>
    </row>
    <row r="10" spans="1:11" s="540" customFormat="1" ht="33" customHeight="1" x14ac:dyDescent="0.2">
      <c r="A10" s="714">
        <v>3</v>
      </c>
      <c r="B10" s="637" t="s">
        <v>191</v>
      </c>
      <c r="C10" s="637"/>
      <c r="D10" s="637"/>
      <c r="E10" s="637"/>
      <c r="F10" s="623" t="s">
        <v>478</v>
      </c>
      <c r="G10" s="745" t="s">
        <v>479</v>
      </c>
      <c r="H10" s="775">
        <v>1260</v>
      </c>
      <c r="I10" s="617">
        <f t="shared" si="0"/>
        <v>1260</v>
      </c>
      <c r="J10" s="718">
        <v>0</v>
      </c>
      <c r="K10" s="702">
        <v>1260</v>
      </c>
    </row>
    <row r="11" spans="1:11" s="540" customFormat="1" ht="56.25" customHeight="1" thickBot="1" x14ac:dyDescent="0.25">
      <c r="A11" s="715">
        <v>4</v>
      </c>
      <c r="B11" s="641" t="s">
        <v>190</v>
      </c>
      <c r="C11" s="641"/>
      <c r="D11" s="641"/>
      <c r="E11" s="641"/>
      <c r="F11" s="633" t="s">
        <v>243</v>
      </c>
      <c r="G11" s="918" t="s">
        <v>480</v>
      </c>
      <c r="H11" s="776">
        <v>550</v>
      </c>
      <c r="I11" s="618">
        <f t="shared" si="0"/>
        <v>550</v>
      </c>
      <c r="J11" s="719">
        <v>0</v>
      </c>
      <c r="K11" s="720">
        <v>550</v>
      </c>
    </row>
    <row r="12" spans="1:11" s="369" customFormat="1" ht="27" customHeight="1" thickBot="1" x14ac:dyDescent="0.3">
      <c r="A12" s="1453" t="s">
        <v>296</v>
      </c>
      <c r="B12" s="1454"/>
      <c r="C12" s="1454"/>
      <c r="D12" s="1454"/>
      <c r="E12" s="1455"/>
      <c r="F12" s="1455"/>
      <c r="G12" s="1455"/>
      <c r="H12" s="770">
        <f>SUM(H8:H11)</f>
        <v>3110</v>
      </c>
      <c r="I12" s="771">
        <f>SUM(I8:I11)</f>
        <v>3110</v>
      </c>
      <c r="J12" s="772">
        <f>SUM(J8:J11)</f>
        <v>0</v>
      </c>
      <c r="K12" s="773">
        <f>SUM(K8:K11)</f>
        <v>3110</v>
      </c>
    </row>
    <row r="13" spans="1:11" ht="24.75" customHeight="1" x14ac:dyDescent="0.2">
      <c r="F13" s="44"/>
      <c r="H13" s="116"/>
      <c r="I13" s="116"/>
      <c r="J13" s="116"/>
      <c r="K13" s="116"/>
    </row>
    <row r="14" spans="1:11" ht="24.75" customHeight="1" x14ac:dyDescent="0.2">
      <c r="H14" s="116"/>
      <c r="I14" s="116"/>
      <c r="J14" s="116"/>
      <c r="K14" s="116"/>
    </row>
    <row r="15" spans="1:11" ht="23.25" customHeight="1" x14ac:dyDescent="0.2">
      <c r="I15" s="116"/>
    </row>
    <row r="16" spans="1:11" ht="15.75" x14ac:dyDescent="0.2">
      <c r="I16" s="23"/>
    </row>
    <row r="17" spans="8:9" x14ac:dyDescent="0.2">
      <c r="I17" s="53"/>
    </row>
    <row r="25" spans="8:9" x14ac:dyDescent="0.2">
      <c r="H25" s="53"/>
    </row>
  </sheetData>
  <mergeCells count="11">
    <mergeCell ref="A5:F5"/>
    <mergeCell ref="H6:H7"/>
    <mergeCell ref="I6:K6"/>
    <mergeCell ref="A12:G12"/>
    <mergeCell ref="A6:A7"/>
    <mergeCell ref="C6:C7"/>
    <mergeCell ref="D6:D7"/>
    <mergeCell ref="E6:E7"/>
    <mergeCell ref="F6:F7"/>
    <mergeCell ref="G6:G7"/>
    <mergeCell ref="B6:B7"/>
  </mergeCells>
  <pageMargins left="0.78740157480314965" right="0.78740157480314965" top="0.6692913385826772" bottom="0.86614173228346458" header="0.27559055118110237" footer="0.39370078740157483"/>
  <pageSetup paperSize="9" scale="60" firstPageNumber="8"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AI30"/>
  <sheetViews>
    <sheetView topLeftCell="F16" zoomScale="80" zoomScaleNormal="80" zoomScaleSheetLayoutView="75" workbookViewId="0">
      <selection activeCell="P22" sqref="P22"/>
    </sheetView>
  </sheetViews>
  <sheetFormatPr defaultColWidth="9.140625" defaultRowHeight="12.75" outlineLevelCol="1" x14ac:dyDescent="0.2"/>
  <cols>
    <col min="1" max="1" width="5" style="1" customWidth="1"/>
    <col min="2" max="2" width="4.5703125" style="1" customWidth="1"/>
    <col min="3" max="3" width="13.85546875" style="1" hidden="1" customWidth="1" outlineLevel="1"/>
    <col min="4" max="5" width="5.85546875" style="1" hidden="1" customWidth="1" outlineLevel="1"/>
    <col min="6" max="6" width="47.140625" style="1" customWidth="1" collapsed="1"/>
    <col min="7" max="7" width="54.5703125" style="1" customWidth="1"/>
    <col min="8" max="8" width="7.140625" style="1" customWidth="1"/>
    <col min="9" max="9" width="12" style="1" customWidth="1"/>
    <col min="10" max="10" width="15.42578125" style="237" customWidth="1"/>
    <col min="11" max="11" width="11.28515625" style="1" customWidth="1"/>
    <col min="12" max="12" width="12" style="1" customWidth="1"/>
    <col min="13" max="13" width="13.85546875" style="1" customWidth="1"/>
    <col min="14" max="14" width="11.7109375" style="1" customWidth="1"/>
    <col min="15" max="15" width="15.42578125" style="1" customWidth="1"/>
    <col min="16" max="16" width="16.85546875" style="1" customWidth="1"/>
    <col min="17" max="16384" width="9.140625" style="1"/>
  </cols>
  <sheetData>
    <row r="1" spans="1:17" ht="18" x14ac:dyDescent="0.25">
      <c r="A1" s="160" t="s">
        <v>521</v>
      </c>
      <c r="B1" s="784"/>
      <c r="C1" s="784"/>
      <c r="D1" s="784"/>
      <c r="E1" s="784"/>
      <c r="F1" s="785"/>
      <c r="G1" s="784"/>
      <c r="H1" s="218"/>
      <c r="I1" s="218"/>
      <c r="J1" s="786"/>
      <c r="K1" s="784"/>
      <c r="L1" s="784"/>
      <c r="M1" s="784"/>
      <c r="N1" s="784"/>
      <c r="O1" s="784"/>
      <c r="P1" s="784"/>
    </row>
    <row r="2" spans="1:17" ht="15.75" x14ac:dyDescent="0.25">
      <c r="A2" s="163" t="s">
        <v>6</v>
      </c>
      <c r="B2" s="163"/>
      <c r="C2" s="163"/>
      <c r="D2" s="163"/>
      <c r="E2" s="163"/>
      <c r="F2" s="163" t="s">
        <v>7</v>
      </c>
      <c r="G2" s="173" t="s">
        <v>8</v>
      </c>
      <c r="H2" s="163"/>
      <c r="I2" s="163"/>
      <c r="J2" s="180"/>
      <c r="K2" s="163"/>
      <c r="L2" s="163"/>
      <c r="M2" s="163"/>
      <c r="N2" s="163"/>
      <c r="O2" s="163"/>
      <c r="P2" s="163"/>
    </row>
    <row r="3" spans="1:17" ht="10.5" customHeight="1" x14ac:dyDescent="0.2">
      <c r="A3" s="163"/>
      <c r="B3" s="163"/>
      <c r="C3" s="163"/>
      <c r="D3" s="163"/>
      <c r="E3" s="163"/>
      <c r="F3" s="163" t="s">
        <v>9</v>
      </c>
      <c r="G3" s="163"/>
      <c r="H3" s="163"/>
      <c r="I3" s="163"/>
      <c r="J3" s="180"/>
      <c r="K3" s="163"/>
      <c r="L3" s="163"/>
      <c r="M3" s="163"/>
      <c r="N3" s="163"/>
      <c r="O3" s="163"/>
      <c r="P3" s="163"/>
    </row>
    <row r="4" spans="1:17" ht="11.25" customHeight="1" thickBot="1" x14ac:dyDescent="0.25">
      <c r="A4" s="784"/>
      <c r="B4" s="784"/>
      <c r="C4" s="784"/>
      <c r="D4" s="784"/>
      <c r="E4" s="784"/>
      <c r="F4" s="785"/>
      <c r="G4" s="784"/>
      <c r="H4" s="787"/>
      <c r="I4" s="787"/>
      <c r="J4" s="786"/>
      <c r="K4" s="784"/>
      <c r="L4" s="784"/>
      <c r="M4" s="784"/>
      <c r="N4" s="784"/>
      <c r="O4" s="784"/>
      <c r="P4" s="787" t="s">
        <v>10</v>
      </c>
    </row>
    <row r="5" spans="1:17" ht="22.5" customHeight="1" thickBot="1" x14ac:dyDescent="0.25">
      <c r="A5" s="1450" t="s">
        <v>297</v>
      </c>
      <c r="B5" s="1451"/>
      <c r="C5" s="1451"/>
      <c r="D5" s="1451"/>
      <c r="E5" s="1451"/>
      <c r="F5" s="1451"/>
      <c r="G5" s="1451"/>
      <c r="H5" s="740"/>
      <c r="I5" s="740"/>
      <c r="J5" s="740"/>
      <c r="K5" s="740"/>
      <c r="L5" s="740"/>
      <c r="M5" s="740"/>
      <c r="N5" s="740"/>
      <c r="O5" s="740"/>
      <c r="P5" s="741"/>
    </row>
    <row r="6" spans="1:17" ht="24" customHeight="1" thickBot="1" x14ac:dyDescent="0.25">
      <c r="A6" s="1469" t="s">
        <v>51</v>
      </c>
      <c r="B6" s="1469" t="s">
        <v>12</v>
      </c>
      <c r="C6" s="1437" t="s">
        <v>4</v>
      </c>
      <c r="D6" s="1437" t="s">
        <v>3</v>
      </c>
      <c r="E6" s="1437" t="s">
        <v>5</v>
      </c>
      <c r="F6" s="1371" t="s">
        <v>13</v>
      </c>
      <c r="G6" s="1468" t="s">
        <v>14</v>
      </c>
      <c r="H6" s="1443" t="s">
        <v>15</v>
      </c>
      <c r="I6" s="1466" t="s">
        <v>16</v>
      </c>
      <c r="J6" s="1471" t="s">
        <v>17</v>
      </c>
      <c r="K6" s="1372" t="s">
        <v>18</v>
      </c>
      <c r="L6" s="1372" t="s">
        <v>146</v>
      </c>
      <c r="M6" s="1474" t="s">
        <v>144</v>
      </c>
      <c r="N6" s="1374"/>
      <c r="O6" s="1474"/>
      <c r="P6" s="1371" t="s">
        <v>145</v>
      </c>
    </row>
    <row r="7" spans="1:17" ht="54.75" customHeight="1" thickBot="1" x14ac:dyDescent="0.25">
      <c r="A7" s="1469"/>
      <c r="B7" s="1469"/>
      <c r="C7" s="1438"/>
      <c r="D7" s="1438"/>
      <c r="E7" s="1438"/>
      <c r="F7" s="1371"/>
      <c r="G7" s="1468"/>
      <c r="H7" s="1444"/>
      <c r="I7" s="1467"/>
      <c r="J7" s="1472"/>
      <c r="K7" s="1372"/>
      <c r="L7" s="1473"/>
      <c r="M7" s="368" t="s">
        <v>19</v>
      </c>
      <c r="N7" s="788" t="s">
        <v>65</v>
      </c>
      <c r="O7" s="368" t="s">
        <v>66</v>
      </c>
      <c r="P7" s="1371"/>
    </row>
    <row r="8" spans="1:17" ht="22.5" hidden="1" customHeight="1" thickBot="1" x14ac:dyDescent="0.25">
      <c r="A8" s="742" t="s">
        <v>36</v>
      </c>
      <c r="B8" s="743"/>
      <c r="C8" s="743"/>
      <c r="D8" s="743"/>
      <c r="E8" s="743"/>
      <c r="F8" s="743"/>
      <c r="G8" s="743"/>
      <c r="H8" s="743"/>
      <c r="I8" s="743"/>
      <c r="J8" s="743"/>
      <c r="K8" s="743"/>
      <c r="L8" s="743"/>
      <c r="M8" s="743"/>
      <c r="N8" s="743"/>
      <c r="O8" s="743"/>
      <c r="P8" s="744"/>
    </row>
    <row r="9" spans="1:17" ht="40.5" hidden="1" customHeight="1" thickBot="1" x14ac:dyDescent="0.25">
      <c r="A9" s="789">
        <v>1</v>
      </c>
      <c r="B9" s="790"/>
      <c r="C9" s="790"/>
      <c r="D9" s="790"/>
      <c r="E9" s="790"/>
      <c r="F9" s="64"/>
      <c r="G9" s="791"/>
      <c r="H9" s="792"/>
      <c r="I9" s="792"/>
      <c r="J9" s="793"/>
      <c r="K9" s="794"/>
      <c r="L9" s="795"/>
      <c r="M9" s="260">
        <f>N9+O9</f>
        <v>0</v>
      </c>
      <c r="N9" s="796"/>
      <c r="O9" s="219"/>
      <c r="P9" s="797">
        <f>J9-L9-M9</f>
        <v>0</v>
      </c>
    </row>
    <row r="10" spans="1:17" ht="22.5" hidden="1" customHeight="1" thickBot="1" x14ac:dyDescent="0.25">
      <c r="A10" s="1459" t="s">
        <v>36</v>
      </c>
      <c r="B10" s="1460"/>
      <c r="C10" s="1460"/>
      <c r="D10" s="1460"/>
      <c r="E10" s="1460"/>
      <c r="F10" s="1460"/>
      <c r="G10" s="1470"/>
      <c r="H10" s="233"/>
      <c r="I10" s="234"/>
      <c r="J10" s="234"/>
      <c r="K10" s="234"/>
      <c r="L10" s="236">
        <f>SUM(L9)</f>
        <v>0</v>
      </c>
      <c r="M10" s="150">
        <f>SUM(M9)</f>
        <v>0</v>
      </c>
      <c r="N10" s="150">
        <f>SUM(N9)</f>
        <v>0</v>
      </c>
      <c r="O10" s="150">
        <f>SUM(O9)</f>
        <v>0</v>
      </c>
      <c r="P10" s="150">
        <f>SUM(P9)</f>
        <v>0</v>
      </c>
    </row>
    <row r="11" spans="1:17" ht="37.5" hidden="1" customHeight="1" thickBot="1" x14ac:dyDescent="0.25">
      <c r="A11" s="1406"/>
      <c r="B11" s="1407"/>
      <c r="C11" s="1407"/>
      <c r="D11" s="1407"/>
      <c r="E11" s="1407"/>
      <c r="F11" s="1407"/>
      <c r="G11" s="1407"/>
      <c r="H11" s="1407"/>
      <c r="I11" s="1407"/>
      <c r="J11" s="1407"/>
      <c r="K11" s="1407"/>
      <c r="L11" s="1407"/>
      <c r="M11" s="1407"/>
      <c r="N11" s="1407"/>
      <c r="O11" s="1407"/>
      <c r="P11" s="1409"/>
      <c r="Q11" s="2"/>
    </row>
    <row r="12" spans="1:17" ht="35.25" hidden="1" customHeight="1" thickBot="1" x14ac:dyDescent="0.25">
      <c r="A12" s="1459" t="s">
        <v>37</v>
      </c>
      <c r="B12" s="1460"/>
      <c r="C12" s="1460"/>
      <c r="D12" s="1460"/>
      <c r="E12" s="1460"/>
      <c r="F12" s="1460"/>
      <c r="G12" s="1460"/>
      <c r="H12" s="798"/>
      <c r="I12" s="799"/>
      <c r="J12" s="800"/>
      <c r="K12" s="800"/>
      <c r="L12" s="300"/>
      <c r="M12" s="801"/>
      <c r="N12" s="801"/>
      <c r="O12" s="801"/>
      <c r="P12" s="802"/>
    </row>
    <row r="13" spans="1:17" ht="30" customHeight="1" x14ac:dyDescent="0.2">
      <c r="A13" s="646">
        <v>1</v>
      </c>
      <c r="B13" s="627" t="s">
        <v>158</v>
      </c>
      <c r="C13" s="61">
        <v>60002100947</v>
      </c>
      <c r="D13" s="61">
        <v>4357</v>
      </c>
      <c r="E13" s="61">
        <v>6121</v>
      </c>
      <c r="F13" s="819" t="s">
        <v>259</v>
      </c>
      <c r="G13" s="628" t="s">
        <v>481</v>
      </c>
      <c r="H13" s="61" t="s">
        <v>138</v>
      </c>
      <c r="I13" s="61" t="s">
        <v>221</v>
      </c>
      <c r="J13" s="1115">
        <v>123</v>
      </c>
      <c r="K13" s="589">
        <v>2015</v>
      </c>
      <c r="L13" s="1075">
        <v>0</v>
      </c>
      <c r="M13" s="619">
        <f>SUM(N13:O13)</f>
        <v>123</v>
      </c>
      <c r="N13" s="1076">
        <v>0</v>
      </c>
      <c r="O13" s="728">
        <v>123</v>
      </c>
      <c r="P13" s="730">
        <f>J13-L13-M13</f>
        <v>0</v>
      </c>
    </row>
    <row r="14" spans="1:17" ht="31.5" customHeight="1" x14ac:dyDescent="0.2">
      <c r="A14" s="642">
        <v>2</v>
      </c>
      <c r="B14" s="621" t="s">
        <v>179</v>
      </c>
      <c r="C14" s="3">
        <v>60002100755</v>
      </c>
      <c r="D14" s="3">
        <v>4351</v>
      </c>
      <c r="E14" s="3">
        <v>6121</v>
      </c>
      <c r="F14" s="820" t="s">
        <v>319</v>
      </c>
      <c r="G14" s="622" t="s">
        <v>320</v>
      </c>
      <c r="H14" s="3" t="s">
        <v>138</v>
      </c>
      <c r="I14" s="3" t="s">
        <v>221</v>
      </c>
      <c r="J14" s="671">
        <v>15275</v>
      </c>
      <c r="K14" s="1117" t="s">
        <v>149</v>
      </c>
      <c r="L14" s="916">
        <v>0</v>
      </c>
      <c r="M14" s="620">
        <f>SUM(N14:O14)</f>
        <v>5000</v>
      </c>
      <c r="N14" s="1035">
        <v>0</v>
      </c>
      <c r="O14" s="1116">
        <v>5000</v>
      </c>
      <c r="P14" s="1118">
        <f>J14-L14-M14</f>
        <v>10275</v>
      </c>
    </row>
    <row r="15" spans="1:17" ht="59.25" customHeight="1" x14ac:dyDescent="0.2">
      <c r="A15" s="642">
        <v>3</v>
      </c>
      <c r="B15" s="621" t="s">
        <v>191</v>
      </c>
      <c r="C15" s="621">
        <v>60002100851</v>
      </c>
      <c r="D15" s="621">
        <v>4350</v>
      </c>
      <c r="E15" s="621">
        <v>5171</v>
      </c>
      <c r="F15" s="623" t="s">
        <v>258</v>
      </c>
      <c r="G15" s="624" t="s">
        <v>150</v>
      </c>
      <c r="H15" s="567" t="s">
        <v>148</v>
      </c>
      <c r="I15" s="625" t="s">
        <v>221</v>
      </c>
      <c r="J15" s="1119">
        <v>849</v>
      </c>
      <c r="K15" s="567">
        <v>2015</v>
      </c>
      <c r="L15" s="732">
        <v>69</v>
      </c>
      <c r="M15" s="620">
        <f t="shared" ref="M15:M18" si="0">SUM(N15:O15)</f>
        <v>780</v>
      </c>
      <c r="N15" s="924">
        <v>0</v>
      </c>
      <c r="O15" s="1116">
        <v>780</v>
      </c>
      <c r="P15" s="731">
        <f t="shared" ref="P15:P23" si="1">J15-L15-M15</f>
        <v>0</v>
      </c>
    </row>
    <row r="16" spans="1:17" ht="31.5" customHeight="1" x14ac:dyDescent="0.2">
      <c r="A16" s="642">
        <v>4</v>
      </c>
      <c r="B16" s="621" t="s">
        <v>191</v>
      </c>
      <c r="C16" s="621">
        <v>60002100948</v>
      </c>
      <c r="D16" s="621">
        <v>4350</v>
      </c>
      <c r="E16" s="621">
        <v>6121</v>
      </c>
      <c r="F16" s="653" t="s">
        <v>417</v>
      </c>
      <c r="G16" s="624" t="s">
        <v>151</v>
      </c>
      <c r="H16" s="567" t="s">
        <v>129</v>
      </c>
      <c r="I16" s="625" t="s">
        <v>223</v>
      </c>
      <c r="J16" s="671">
        <v>1600</v>
      </c>
      <c r="K16" s="567">
        <v>2015</v>
      </c>
      <c r="L16" s="732">
        <v>0</v>
      </c>
      <c r="M16" s="620">
        <f t="shared" si="0"/>
        <v>1600</v>
      </c>
      <c r="N16" s="924">
        <v>0</v>
      </c>
      <c r="O16" s="661">
        <v>1600</v>
      </c>
      <c r="P16" s="731">
        <f t="shared" si="1"/>
        <v>0</v>
      </c>
    </row>
    <row r="17" spans="1:35" ht="27" customHeight="1" x14ac:dyDescent="0.2">
      <c r="A17" s="642">
        <v>5</v>
      </c>
      <c r="B17" s="621" t="s">
        <v>179</v>
      </c>
      <c r="C17" s="621">
        <v>60002100949</v>
      </c>
      <c r="D17" s="621">
        <v>4350</v>
      </c>
      <c r="E17" s="621">
        <v>6121</v>
      </c>
      <c r="F17" s="623" t="s">
        <v>418</v>
      </c>
      <c r="G17" s="622" t="s">
        <v>482</v>
      </c>
      <c r="H17" s="625"/>
      <c r="I17" s="625" t="s">
        <v>223</v>
      </c>
      <c r="J17" s="1237">
        <v>7500</v>
      </c>
      <c r="K17" s="576" t="s">
        <v>272</v>
      </c>
      <c r="L17" s="732">
        <v>0</v>
      </c>
      <c r="M17" s="1242">
        <f t="shared" si="0"/>
        <v>300</v>
      </c>
      <c r="N17" s="924">
        <v>0</v>
      </c>
      <c r="O17" s="1116">
        <v>300</v>
      </c>
      <c r="P17" s="1118">
        <f t="shared" si="1"/>
        <v>7200</v>
      </c>
    </row>
    <row r="18" spans="1:35" ht="54.75" customHeight="1" x14ac:dyDescent="0.2">
      <c r="A18" s="642">
        <v>6</v>
      </c>
      <c r="B18" s="621" t="s">
        <v>179</v>
      </c>
      <c r="C18" s="621">
        <v>60002100950</v>
      </c>
      <c r="D18" s="621">
        <v>4358</v>
      </c>
      <c r="E18" s="621">
        <v>6121</v>
      </c>
      <c r="F18" s="623" t="s">
        <v>419</v>
      </c>
      <c r="G18" s="624" t="s">
        <v>483</v>
      </c>
      <c r="H18" s="567" t="s">
        <v>139</v>
      </c>
      <c r="I18" s="625" t="s">
        <v>223</v>
      </c>
      <c r="J18" s="671">
        <v>2250</v>
      </c>
      <c r="K18" s="577" t="s">
        <v>149</v>
      </c>
      <c r="L18" s="732">
        <v>0</v>
      </c>
      <c r="M18" s="620">
        <f t="shared" si="0"/>
        <v>300</v>
      </c>
      <c r="N18" s="924">
        <v>250</v>
      </c>
      <c r="O18" s="729">
        <v>50</v>
      </c>
      <c r="P18" s="731">
        <f t="shared" si="1"/>
        <v>1950</v>
      </c>
    </row>
    <row r="19" spans="1:35" ht="82.5" customHeight="1" x14ac:dyDescent="0.2">
      <c r="A19" s="642">
        <v>7</v>
      </c>
      <c r="B19" s="621" t="s">
        <v>190</v>
      </c>
      <c r="C19" s="621">
        <v>60002100754</v>
      </c>
      <c r="D19" s="621">
        <v>4350</v>
      </c>
      <c r="E19" s="621">
        <v>6121</v>
      </c>
      <c r="F19" s="623" t="s">
        <v>420</v>
      </c>
      <c r="G19" s="624" t="s">
        <v>484</v>
      </c>
      <c r="H19" s="567" t="s">
        <v>138</v>
      </c>
      <c r="I19" s="625" t="s">
        <v>502</v>
      </c>
      <c r="J19" s="1119">
        <v>23600</v>
      </c>
      <c r="K19" s="567" t="s">
        <v>149</v>
      </c>
      <c r="L19" s="661">
        <v>0</v>
      </c>
      <c r="M19" s="620">
        <f t="shared" ref="M19:M23" si="2">SUM(N19:O19)</f>
        <v>420</v>
      </c>
      <c r="N19" s="924">
        <v>0</v>
      </c>
      <c r="O19" s="1116">
        <v>420</v>
      </c>
      <c r="P19" s="1118">
        <f t="shared" si="1"/>
        <v>23180</v>
      </c>
    </row>
    <row r="20" spans="1:35" ht="54" customHeight="1" x14ac:dyDescent="0.2">
      <c r="A20" s="642">
        <v>8</v>
      </c>
      <c r="B20" s="621" t="s">
        <v>172</v>
      </c>
      <c r="C20" s="621">
        <v>60002100525</v>
      </c>
      <c r="D20" s="621">
        <v>4350</v>
      </c>
      <c r="E20" s="621">
        <v>6121</v>
      </c>
      <c r="F20" s="623" t="s">
        <v>421</v>
      </c>
      <c r="G20" s="626" t="s">
        <v>152</v>
      </c>
      <c r="H20" s="569" t="s">
        <v>138</v>
      </c>
      <c r="I20" s="625" t="s">
        <v>221</v>
      </c>
      <c r="J20" s="1119">
        <v>15938</v>
      </c>
      <c r="K20" s="1117" t="s">
        <v>149</v>
      </c>
      <c r="L20" s="732">
        <v>371</v>
      </c>
      <c r="M20" s="620">
        <f t="shared" si="2"/>
        <v>11100</v>
      </c>
      <c r="N20" s="924">
        <v>0</v>
      </c>
      <c r="O20" s="1116">
        <v>11100</v>
      </c>
      <c r="P20" s="1118">
        <f t="shared" si="1"/>
        <v>4467</v>
      </c>
    </row>
    <row r="21" spans="1:35" s="1167" customFormat="1" ht="140.25" customHeight="1" x14ac:dyDescent="0.2">
      <c r="A21" s="642">
        <v>9</v>
      </c>
      <c r="B21" s="621" t="s">
        <v>172</v>
      </c>
      <c r="C21" s="621">
        <v>60002100951</v>
      </c>
      <c r="D21" s="621">
        <v>4358</v>
      </c>
      <c r="E21" s="621">
        <v>6121</v>
      </c>
      <c r="F21" s="623" t="s">
        <v>422</v>
      </c>
      <c r="G21" s="624" t="s">
        <v>153</v>
      </c>
      <c r="H21" s="569" t="s">
        <v>138</v>
      </c>
      <c r="I21" s="625" t="s">
        <v>221</v>
      </c>
      <c r="J21" s="1119">
        <v>2270</v>
      </c>
      <c r="K21" s="567">
        <v>2015</v>
      </c>
      <c r="L21" s="732">
        <v>0</v>
      </c>
      <c r="M21" s="620">
        <f t="shared" ref="M21:M22" si="3">SUM(N21:O21)</f>
        <v>2270</v>
      </c>
      <c r="N21" s="924">
        <v>0</v>
      </c>
      <c r="O21" s="1116">
        <v>2270</v>
      </c>
      <c r="P21" s="731">
        <f t="shared" ref="P21:P22" si="4">J21-L21-M21</f>
        <v>0</v>
      </c>
    </row>
    <row r="22" spans="1:35" s="1243" customFormat="1" ht="48" customHeight="1" x14ac:dyDescent="0.2">
      <c r="A22" s="1228">
        <v>10</v>
      </c>
      <c r="B22" s="1229" t="s">
        <v>190</v>
      </c>
      <c r="C22" s="1229"/>
      <c r="D22" s="1229"/>
      <c r="E22" s="1229"/>
      <c r="F22" s="1224" t="s">
        <v>548</v>
      </c>
      <c r="G22" s="1225" t="s">
        <v>554</v>
      </c>
      <c r="H22" s="1226"/>
      <c r="I22" s="1230" t="s">
        <v>221</v>
      </c>
      <c r="J22" s="1231">
        <v>500</v>
      </c>
      <c r="K22" s="1223">
        <v>2015</v>
      </c>
      <c r="L22" s="1232">
        <v>0</v>
      </c>
      <c r="M22" s="1233">
        <f t="shared" si="3"/>
        <v>500</v>
      </c>
      <c r="N22" s="1234">
        <v>0</v>
      </c>
      <c r="O22" s="1235">
        <v>500</v>
      </c>
      <c r="P22" s="1236">
        <f t="shared" si="4"/>
        <v>0</v>
      </c>
    </row>
    <row r="23" spans="1:35" ht="43.5" customHeight="1" thickBot="1" x14ac:dyDescent="0.25">
      <c r="A23" s="1228">
        <v>11</v>
      </c>
      <c r="B23" s="1229" t="s">
        <v>179</v>
      </c>
      <c r="C23" s="1229"/>
      <c r="D23" s="1229">
        <v>4357</v>
      </c>
      <c r="E23" s="1229">
        <v>6121</v>
      </c>
      <c r="F23" s="1224" t="s">
        <v>530</v>
      </c>
      <c r="G23" s="1225" t="s">
        <v>555</v>
      </c>
      <c r="H23" s="1226"/>
      <c r="I23" s="1230" t="s">
        <v>223</v>
      </c>
      <c r="J23" s="1231">
        <v>500</v>
      </c>
      <c r="K23" s="1223">
        <v>2015</v>
      </c>
      <c r="L23" s="1232">
        <v>0</v>
      </c>
      <c r="M23" s="1233">
        <f t="shared" si="2"/>
        <v>500</v>
      </c>
      <c r="N23" s="1234">
        <v>0</v>
      </c>
      <c r="O23" s="1235">
        <v>500</v>
      </c>
      <c r="P23" s="1236">
        <f t="shared" si="1"/>
        <v>0</v>
      </c>
    </row>
    <row r="24" spans="1:35" s="322" customFormat="1" ht="36" hidden="1" customHeight="1" thickBot="1" x14ac:dyDescent="0.25">
      <c r="A24" s="1453" t="s">
        <v>38</v>
      </c>
      <c r="B24" s="1455"/>
      <c r="C24" s="1455"/>
      <c r="D24" s="1455"/>
      <c r="E24" s="1455"/>
      <c r="F24" s="1455"/>
      <c r="G24" s="1455"/>
      <c r="H24" s="805"/>
      <c r="I24" s="805"/>
      <c r="J24" s="609">
        <f>SUM(J15:J23)</f>
        <v>55007</v>
      </c>
      <c r="K24" s="231"/>
      <c r="L24" s="105">
        <f>SUM(L15:L23)</f>
        <v>440</v>
      </c>
      <c r="M24" s="105">
        <f>SUM(M15:M23)</f>
        <v>17770</v>
      </c>
      <c r="N24" s="105">
        <f>SUM(N15:N23)</f>
        <v>250</v>
      </c>
      <c r="O24" s="105">
        <f>SUM(O15:O23)</f>
        <v>17520</v>
      </c>
      <c r="P24" s="105">
        <f>SUM(P15:P23)</f>
        <v>36797</v>
      </c>
      <c r="Q24" s="221"/>
      <c r="R24" s="221"/>
      <c r="S24" s="221"/>
      <c r="T24" s="221"/>
      <c r="U24" s="221"/>
      <c r="V24" s="221"/>
      <c r="W24" s="221"/>
      <c r="X24" s="221"/>
      <c r="Y24" s="221"/>
      <c r="Z24" s="221"/>
      <c r="AA24" s="221"/>
      <c r="AB24" s="221"/>
      <c r="AC24" s="221"/>
      <c r="AD24" s="221"/>
      <c r="AE24" s="221"/>
      <c r="AF24" s="221"/>
      <c r="AG24" s="221"/>
      <c r="AH24" s="221"/>
      <c r="AI24" s="221"/>
    </row>
    <row r="25" spans="1:35" s="322" customFormat="1" ht="32.25" hidden="1" customHeight="1" thickBot="1" x14ac:dyDescent="0.25">
      <c r="A25" s="1461" t="s">
        <v>39</v>
      </c>
      <c r="B25" s="1462"/>
      <c r="C25" s="1462"/>
      <c r="D25" s="1462"/>
      <c r="E25" s="1462"/>
      <c r="F25" s="1462"/>
      <c r="G25" s="1462"/>
      <c r="H25" s="1462"/>
      <c r="I25" s="1462"/>
      <c r="J25" s="1462"/>
      <c r="K25" s="1462"/>
      <c r="L25" s="1462"/>
      <c r="M25" s="1462"/>
      <c r="N25" s="1462"/>
      <c r="O25" s="1462"/>
      <c r="P25" s="1463"/>
      <c r="Q25" s="221"/>
      <c r="R25" s="221"/>
      <c r="S25" s="221"/>
      <c r="T25" s="221"/>
      <c r="U25" s="221"/>
      <c r="V25" s="221"/>
      <c r="W25" s="221"/>
      <c r="X25" s="221"/>
      <c r="Y25" s="221"/>
      <c r="Z25" s="221"/>
      <c r="AA25" s="221"/>
      <c r="AB25" s="221"/>
      <c r="AC25" s="221"/>
      <c r="AD25" s="221"/>
      <c r="AE25" s="221"/>
      <c r="AF25" s="221"/>
      <c r="AG25" s="221"/>
      <c r="AH25" s="221"/>
      <c r="AI25" s="221"/>
    </row>
    <row r="26" spans="1:35" ht="42" hidden="1" customHeight="1" x14ac:dyDescent="0.2">
      <c r="A26" s="646">
        <v>1</v>
      </c>
      <c r="B26" s="627"/>
      <c r="C26" s="627"/>
      <c r="D26" s="627"/>
      <c r="E26" s="627"/>
      <c r="F26" s="75"/>
      <c r="G26" s="806"/>
      <c r="H26" s="807"/>
      <c r="I26" s="807"/>
      <c r="J26" s="304"/>
      <c r="K26" s="808"/>
      <c r="L26" s="809"/>
      <c r="M26" s="102">
        <f>N26+O26</f>
        <v>0</v>
      </c>
      <c r="N26" s="809"/>
      <c r="O26" s="261"/>
      <c r="P26" s="809">
        <f>J26-L26-M26</f>
        <v>0</v>
      </c>
    </row>
    <row r="27" spans="1:35" ht="16.5" hidden="1" thickBot="1" x14ac:dyDescent="0.25">
      <c r="A27" s="810">
        <v>2</v>
      </c>
      <c r="B27" s="811"/>
      <c r="C27" s="811"/>
      <c r="D27" s="811"/>
      <c r="E27" s="811"/>
      <c r="F27" s="263"/>
      <c r="G27" s="812"/>
      <c r="H27" s="813"/>
      <c r="I27" s="813"/>
      <c r="J27" s="337"/>
      <c r="K27" s="814"/>
      <c r="L27" s="815"/>
      <c r="M27" s="350">
        <f>N27+O27</f>
        <v>0</v>
      </c>
      <c r="N27" s="816"/>
      <c r="O27" s="351"/>
      <c r="P27" s="815">
        <f>J27-L27-M27</f>
        <v>0</v>
      </c>
    </row>
    <row r="28" spans="1:35" s="322" customFormat="1" ht="36" hidden="1" customHeight="1" thickBot="1" x14ac:dyDescent="0.25">
      <c r="A28" s="1464" t="s">
        <v>32</v>
      </c>
      <c r="B28" s="1465"/>
      <c r="C28" s="1465"/>
      <c r="D28" s="1465"/>
      <c r="E28" s="1465"/>
      <c r="F28" s="1465"/>
      <c r="G28" s="1465"/>
      <c r="H28" s="817"/>
      <c r="I28" s="818"/>
      <c r="J28" s="777">
        <f>SUM(J26:J27)</f>
        <v>0</v>
      </c>
      <c r="K28" s="777"/>
      <c r="L28" s="563">
        <f>SUM(L26:L27)</f>
        <v>0</v>
      </c>
      <c r="M28" s="150">
        <f>SUM(M26:M27)</f>
        <v>0</v>
      </c>
      <c r="N28" s="563">
        <v>0</v>
      </c>
      <c r="O28" s="563">
        <f>SUM(O26:O27)</f>
        <v>0</v>
      </c>
      <c r="P28" s="150">
        <f>SUM(P26:P27)</f>
        <v>0</v>
      </c>
      <c r="Q28" s="221"/>
      <c r="R28" s="221"/>
      <c r="S28" s="221"/>
      <c r="T28" s="221"/>
      <c r="U28" s="221"/>
      <c r="V28" s="221"/>
      <c r="W28" s="221"/>
      <c r="X28" s="221"/>
      <c r="Y28" s="221"/>
      <c r="Z28" s="221"/>
      <c r="AA28" s="221"/>
      <c r="AB28" s="221"/>
      <c r="AC28" s="221"/>
      <c r="AD28" s="221"/>
      <c r="AE28" s="221"/>
      <c r="AF28" s="221"/>
      <c r="AG28" s="221"/>
      <c r="AH28" s="221"/>
      <c r="AI28" s="221"/>
    </row>
    <row r="29" spans="1:35" s="369" customFormat="1" ht="27" customHeight="1" thickBot="1" x14ac:dyDescent="0.3">
      <c r="A29" s="1456" t="s">
        <v>298</v>
      </c>
      <c r="B29" s="1457"/>
      <c r="C29" s="1457"/>
      <c r="D29" s="1457"/>
      <c r="E29" s="1457"/>
      <c r="F29" s="1457"/>
      <c r="G29" s="1457"/>
      <c r="H29" s="778"/>
      <c r="I29" s="779"/>
      <c r="J29" s="780">
        <f>SUM(J13:J23)</f>
        <v>70405</v>
      </c>
      <c r="K29" s="780"/>
      <c r="L29" s="773">
        <f>SUM(L13:L23)</f>
        <v>440</v>
      </c>
      <c r="M29" s="781">
        <f>SUM(M13:M23)</f>
        <v>22893</v>
      </c>
      <c r="N29" s="772">
        <f>SUM(N13:N23)</f>
        <v>250</v>
      </c>
      <c r="O29" s="773">
        <f>SUM(O13:O23)</f>
        <v>22643</v>
      </c>
      <c r="P29" s="782">
        <f>SUM(P13:P23)</f>
        <v>47072</v>
      </c>
      <c r="Q29" s="783"/>
    </row>
    <row r="30" spans="1:35" x14ac:dyDescent="0.2">
      <c r="I30" s="1458"/>
      <c r="J30" s="1458"/>
      <c r="L30" s="237"/>
      <c r="N30" s="237"/>
    </row>
  </sheetData>
  <mergeCells count="23">
    <mergeCell ref="A5:G5"/>
    <mergeCell ref="A11:P11"/>
    <mergeCell ref="I6:I7"/>
    <mergeCell ref="G6:G7"/>
    <mergeCell ref="H6:H7"/>
    <mergeCell ref="A6:A7"/>
    <mergeCell ref="B6:B7"/>
    <mergeCell ref="C6:C7"/>
    <mergeCell ref="D6:D7"/>
    <mergeCell ref="P6:P7"/>
    <mergeCell ref="A10:G10"/>
    <mergeCell ref="J6:J7"/>
    <mergeCell ref="K6:K7"/>
    <mergeCell ref="L6:L7"/>
    <mergeCell ref="M6:O6"/>
    <mergeCell ref="E6:E7"/>
    <mergeCell ref="F6:F7"/>
    <mergeCell ref="A29:G29"/>
    <mergeCell ref="I30:J30"/>
    <mergeCell ref="A12:G12"/>
    <mergeCell ref="A24:G24"/>
    <mergeCell ref="A25:P25"/>
    <mergeCell ref="A28:G28"/>
  </mergeCells>
  <phoneticPr fontId="0" type="noConversion"/>
  <pageMargins left="0.78740157480314965" right="0.78740157480314965" top="0.6692913385826772" bottom="0.86614173228346458" header="0.27559055118110237" footer="0.39370078740157483"/>
  <pageSetup paperSize="9" scale="58" firstPageNumber="9" fitToHeight="0" orientation="landscape" r:id="rId1"/>
  <headerFooter alignWithMargins="0">
    <oddFooter>&amp;L&amp;"Arial,Kurzíva"Zastupitelstvo Olomouckého kraje 26-06-2015
24. Aktualizace plánu investičních akcí na rok 2015 
Příloha č. 1: Akualizace plánu nových investičních akcí na rok 2015 &amp;RStrana &amp;P (celkem 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30</vt:i4>
      </vt:variant>
      <vt:variant>
        <vt:lpstr>Pojmenované oblasti</vt:lpstr>
      </vt:variant>
      <vt:variant>
        <vt:i4>30</vt:i4>
      </vt:variant>
    </vt:vector>
  </HeadingPairs>
  <TitlesOfParts>
    <vt:vector size="60" baseType="lpstr">
      <vt:lpstr>Souhrn (2)</vt:lpstr>
      <vt:lpstr>Souhrn</vt:lpstr>
      <vt:lpstr>Š-PD</vt:lpstr>
      <vt:lpstr>Š- nad 500</vt:lpstr>
      <vt:lpstr>Školství - PD</vt:lpstr>
      <vt:lpstr>Š- 40-500</vt:lpstr>
      <vt:lpstr>Š-ORJ 10</vt:lpstr>
      <vt:lpstr>Š- nákupy nad 200</vt:lpstr>
      <vt:lpstr>Sociální- nad 500</vt:lpstr>
      <vt:lpstr>Sociální- 40-500</vt:lpstr>
      <vt:lpstr>Sociální- nákupy nad 200</vt:lpstr>
      <vt:lpstr>Sociální-nákupy 40-200 </vt:lpstr>
      <vt:lpstr>Sociální-ORJ 11</vt:lpstr>
      <vt:lpstr>Kultura- nad 500 </vt:lpstr>
      <vt:lpstr>Kultura-ORJ 13</vt:lpstr>
      <vt:lpstr>Doprava-PD</vt:lpstr>
      <vt:lpstr>Doprava</vt:lpstr>
      <vt:lpstr>Doprava SSOK</vt:lpstr>
      <vt:lpstr>ZDR.-PD</vt:lpstr>
      <vt:lpstr>Zdr.-nad 500</vt:lpstr>
      <vt:lpstr>Zdrav - 40-500</vt:lpstr>
      <vt:lpstr>Zdr.-nákupy nad 200</vt:lpstr>
      <vt:lpstr>Zdrav - nákupy 40-200</vt:lpstr>
      <vt:lpstr>KH</vt:lpstr>
      <vt:lpstr>OIT</vt:lpstr>
      <vt:lpstr>KŘ</vt:lpstr>
      <vt:lpstr>SMN</vt:lpstr>
      <vt:lpstr>Dotace</vt:lpstr>
      <vt:lpstr>Dotace - zdrav.</vt:lpstr>
      <vt:lpstr>SFDI</vt:lpstr>
      <vt:lpstr>'Doprava SSOK'!Názvy_tisku</vt:lpstr>
      <vt:lpstr>'Kultura- nad 500 '!Názvy_tisku</vt:lpstr>
      <vt:lpstr>'Sociální- nad 500'!Názvy_tisku</vt:lpstr>
      <vt:lpstr>'Sociální- nákupy nad 200'!Názvy_tisku</vt:lpstr>
      <vt:lpstr>'Š- 40-500'!Názvy_tisku</vt:lpstr>
      <vt:lpstr>'Š- nad 500'!Názvy_tisku</vt:lpstr>
      <vt:lpstr>'Š- nákupy nad 200'!Názvy_tisku</vt:lpstr>
      <vt:lpstr>'Š-PD'!Názvy_tisku</vt:lpstr>
      <vt:lpstr>'Zdr.-nad 500'!Názvy_tisku</vt:lpstr>
      <vt:lpstr>'Zdr.-nákupy nad 200'!Názvy_tisku</vt:lpstr>
      <vt:lpstr>'ZDR.-PD'!Názvy_tisku</vt:lpstr>
      <vt:lpstr>Doprava!Oblast_tisku</vt:lpstr>
      <vt:lpstr>'Doprava SSOK'!Oblast_tisku</vt:lpstr>
      <vt:lpstr>'Doprava-PD'!Oblast_tisku</vt:lpstr>
      <vt:lpstr>KH!Oblast_tisku</vt:lpstr>
      <vt:lpstr>KŘ!Oblast_tisku</vt:lpstr>
      <vt:lpstr>'Kultura- nad 500 '!Oblast_tisku</vt:lpstr>
      <vt:lpstr>OIT!Oblast_tisku</vt:lpstr>
      <vt:lpstr>SMN!Oblast_tisku</vt:lpstr>
      <vt:lpstr>'Sociální- nad 500'!Oblast_tisku</vt:lpstr>
      <vt:lpstr>'Sociální- nákupy nad 200'!Oblast_tisku</vt:lpstr>
      <vt:lpstr>Souhrn!Oblast_tisku</vt:lpstr>
      <vt:lpstr>'Souhrn (2)'!Oblast_tisku</vt:lpstr>
      <vt:lpstr>'Š- 40-500'!Oblast_tisku</vt:lpstr>
      <vt:lpstr>'Š- nad 500'!Oblast_tisku</vt:lpstr>
      <vt:lpstr>'Š- nákupy nad 200'!Oblast_tisku</vt:lpstr>
      <vt:lpstr>'Š-PD'!Oblast_tisku</vt:lpstr>
      <vt:lpstr>'Zdr.-nad 500'!Oblast_tisku</vt:lpstr>
      <vt:lpstr>'Zdr.-nákupy nad 200'!Oblast_tisku</vt:lpstr>
      <vt:lpstr>'ZDR.-PD'!Oblast_tisku</vt:lpstr>
    </vt:vector>
  </TitlesOfParts>
  <Company>SSOK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Foltynek</dc:creator>
  <cp:lastModifiedBy>Pelclová Kateřina</cp:lastModifiedBy>
  <cp:lastPrinted>2015-06-08T08:03:11Z</cp:lastPrinted>
  <dcterms:created xsi:type="dcterms:W3CDTF">2009-04-24T12:50:08Z</dcterms:created>
  <dcterms:modified xsi:type="dcterms:W3CDTF">2015-06-08T08:04:44Z</dcterms:modified>
</cp:coreProperties>
</file>