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180" windowHeight="8340"/>
  </bookViews>
  <sheets>
    <sheet name="přebytek" sheetId="1" r:id="rId1"/>
  </sheets>
  <externalReferences>
    <externalReference r:id="rId2"/>
  </externalReferences>
  <definedNames>
    <definedName name="_xlnm.Print_Titles" localSheetId="0">přebytek!$12:$12</definedName>
    <definedName name="_xlnm.Print_Area" localSheetId="0">přebytek!$A$1:$D$105</definedName>
  </definedNames>
  <calcPr calcId="145621"/>
</workbook>
</file>

<file path=xl/calcChain.xml><?xml version="1.0" encoding="utf-8"?>
<calcChain xmlns="http://schemas.openxmlformats.org/spreadsheetml/2006/main">
  <c r="D88" i="1" l="1"/>
  <c r="D23" i="1" l="1"/>
  <c r="D102" i="1" l="1"/>
  <c r="D76" i="1"/>
  <c r="D64" i="1"/>
  <c r="D51" i="1"/>
  <c r="D38" i="1"/>
  <c r="D96" i="1" l="1"/>
  <c r="D106" i="1" s="1"/>
  <c r="D5" i="1"/>
  <c r="D7" i="1" l="1"/>
  <c r="D10" i="1" l="1"/>
  <c r="E106" i="1"/>
</calcChain>
</file>

<file path=xl/sharedStrings.xml><?xml version="1.0" encoding="utf-8"?>
<sst xmlns="http://schemas.openxmlformats.org/spreadsheetml/2006/main" count="94" uniqueCount="79">
  <si>
    <t>Návrh na použití:</t>
  </si>
  <si>
    <t>Odbor</t>
  </si>
  <si>
    <t xml:space="preserve">Zůstatek </t>
  </si>
  <si>
    <t xml:space="preserve">Nevyčerpaný rozpočet - nájemné Středomoravská nemocniční, a.s. </t>
  </si>
  <si>
    <t>2. Nevyčerpaný rozpočet - nájemné Středomoravská nemocniční, a.s.</t>
  </si>
  <si>
    <t>Návrh</t>
  </si>
  <si>
    <t>Finanční vypořádání s Olomouckým krajem - Příloha č. 11</t>
  </si>
  <si>
    <t xml:space="preserve">Celkem </t>
  </si>
  <si>
    <t>ODSH</t>
  </si>
  <si>
    <t>OE</t>
  </si>
  <si>
    <t xml:space="preserve"> - SMN, a.s. - o.z. Nemocnice Šternberk - rekonstrukce porodnice</t>
  </si>
  <si>
    <t>Celkem  požadavky</t>
  </si>
  <si>
    <t>Významné projekty</t>
  </si>
  <si>
    <t>Posílení dotačního titulu na Významné projekty</t>
  </si>
  <si>
    <t>12. Zůstatek na bakovních účtech Olomouckého kraje k 31.12.2014</t>
  </si>
  <si>
    <t xml:space="preserve">1. Zůstatek bankovních účtů Olomouckého kraje k 31.12.2014 a finanční vypořádání </t>
  </si>
  <si>
    <t>Zůstatek bankovních účtů k 31.12.2014</t>
  </si>
  <si>
    <t>Dokrytí mzdových prostředků pro rok 2015</t>
  </si>
  <si>
    <t>OKŘ</t>
  </si>
  <si>
    <t>OKPP</t>
  </si>
  <si>
    <t>Správa silnic Olomouckého kraje - financování projektové dokumentace</t>
  </si>
  <si>
    <t xml:space="preserve">Finanční prostředky budou použity na financování projektové dokumentace u akcí: </t>
  </si>
  <si>
    <t>OVZI</t>
  </si>
  <si>
    <t>(jedná se o nevyčerpané rozpočtované výdaje v roce 2014)</t>
  </si>
  <si>
    <t>Celkem k použití v roce 2015</t>
  </si>
  <si>
    <t>Celkem k použití v rozpočtu roku 2015</t>
  </si>
  <si>
    <t>Dofinancování prokazatelné ztráty ve veřejné drážní dopravě  v roce 2015 dle požadavku příspěvkové organizace Koordinátor Integrovaného dopravního systému Olomouckého kraje. Vyrovnání příspěvku má přímý dopad na uzavření Smlouvy o závazku veřejné služby ve veřejné drážní osobní přepravě s dopravcem České dráhy, a.s.</t>
  </si>
  <si>
    <t xml:space="preserve">Finanční  vypořádání Fondu na podporu výstavby a obnovy vodohospodářské infrastruktury na území Olomouckého kraje </t>
  </si>
  <si>
    <t xml:space="preserve">Vydání publikace "Poklady muzeí Olomouckého kraje" </t>
  </si>
  <si>
    <t>Vlastivědné muzeum Jesenicka</t>
  </si>
  <si>
    <t>Navýšení příspěvku na provoz - mzdové prostředky  na zřízení místa ekonoma</t>
  </si>
  <si>
    <t>Správa silnic Olomouckého kraje - posílení příspěvku na provoz</t>
  </si>
  <si>
    <t xml:space="preserve">Koordinátor integrovaného dopravního systému Olomouckého kraje </t>
  </si>
  <si>
    <t xml:space="preserve">Vyčlenění finančních prostředků na uzavírky </t>
  </si>
  <si>
    <t xml:space="preserve">Dofinancování investiční akcí </t>
  </si>
  <si>
    <t xml:space="preserve">a) povinný podíl Olomouckého kraje a financování akcí Olomouckého kraje </t>
  </si>
  <si>
    <t xml:space="preserve">b) předfinancování akcí realizovaných SSOK </t>
  </si>
  <si>
    <t>OZ</t>
  </si>
  <si>
    <t>OŽPZ</t>
  </si>
  <si>
    <t>Příspěvky na hospodaření v lesích</t>
  </si>
  <si>
    <t xml:space="preserve">Komplexní řešení certifikovaného elektronického nástroje pro zadávání a administraci veřejných zakázek Olomouckého kraje </t>
  </si>
  <si>
    <t>OSV</t>
  </si>
  <si>
    <t>Financování oprav a investic PO</t>
  </si>
  <si>
    <t>a) Domov pro seniory Javorník - půdní vestavba - projektová dokumentace</t>
  </si>
  <si>
    <t>b) Centrum sociálních služeb Prostějov- konvektomat</t>
  </si>
  <si>
    <t>c) Vincentinum - poskytovatel sociálních služeb Šternberk - stavební úpravy ve stravovacím provozu - projektová dokumentace</t>
  </si>
  <si>
    <t xml:space="preserve">Zast. </t>
  </si>
  <si>
    <t>OTH</t>
  </si>
  <si>
    <t>Spolufinancování investičních akcí ze SFDI</t>
  </si>
  <si>
    <t>OPŘPO</t>
  </si>
  <si>
    <t>a) Střední škola, základní škola a mateřská škola prof. V. Vejdovského Olomouc -  přestěhování výuky z budovy na ulici Dvorského 17 - rekonstrukce kotelny - havárie</t>
  </si>
  <si>
    <t>b) Střední škola, základní škola a mateřská škola prof. V. Vejdovského Olomouc - přestěhování výuky z budovy na ulici Dvorského 17 - oprava střechy - havárie</t>
  </si>
  <si>
    <t>c) Střední škola, základní škola  a mateřská škola prof. V. Vejdovského Olomouc - vybudování zázemí pro "krajskou" mateřskou školu - stavební úpravy pro potřeby MŠ</t>
  </si>
  <si>
    <t xml:space="preserve">d) Střední škola, základní škola  a mateřská škola prof. V. Vejdovského Olomouc - vybudování zázemí pro "krajskou" mateřskou školu - vybavení MŠ motivým majetkem </t>
  </si>
  <si>
    <t xml:space="preserve">e) Střední škola, základní škola  a mateřská škola prof. V. Vejdovského Olomouc - vybudování zázemí pro "krajskou" mateřskou školu - vybudování dětského hřiště </t>
  </si>
  <si>
    <t xml:space="preserve">f) Střední škola technická Přerov, Kouřílkova 8  - zateplení objektu, spoluúčast Olomouckého kraje, je možné jen částečné krytí. Smlouva umožňuje jednorázovou splátku. </t>
  </si>
  <si>
    <t xml:space="preserve">Zabezpečení SW řešení </t>
  </si>
  <si>
    <t xml:space="preserve">b) Komplexní nákupní systém - systém hromadných nákupů, evidence nákupů služeb a produktů </t>
  </si>
  <si>
    <t xml:space="preserve">c) SW pro sběr a zpracování dat IBM SPSS Data Collection - proces sběru a zpracování dat. </t>
  </si>
  <si>
    <t xml:space="preserve">Dotace na rekonstrukci povrchů krajských komunikací </t>
  </si>
  <si>
    <t>a) město Hanušovice</t>
  </si>
  <si>
    <t>b) město Mohelnice</t>
  </si>
  <si>
    <t>c) město Zábřeh</t>
  </si>
  <si>
    <t xml:space="preserve">Výstavba parkoviště - obec Čechy pod Kosířem </t>
  </si>
  <si>
    <t xml:space="preserve">3. Finanční vypořádání Fondu na podporu výstavby a obnovy vodohospodářské infrastruktury na území Olomouckého kraje </t>
  </si>
  <si>
    <t>(jedná se o vratky realizované v roce 2015)</t>
  </si>
  <si>
    <t xml:space="preserve">Rezerva Olomouckého kraje </t>
  </si>
  <si>
    <t xml:space="preserve">a) křizovatka II/366 - MÚK Unčovice                                        </t>
  </si>
  <si>
    <t xml:space="preserve">b) Savín - Chudobín                                                                    </t>
  </si>
  <si>
    <t xml:space="preserve">c) Drahanovice - Olomouc                                                          </t>
  </si>
  <si>
    <t xml:space="preserve">d) křižovatka R35 - hranice kraje Moravskoslezského          </t>
  </si>
  <si>
    <t>Dokrytí z důvodu navýšení tarifů od 1.1.2015, navýšení platových tarifů dle Nařízení vlády 
o 3,5 %</t>
  </si>
  <si>
    <t>Ralizace projektu "Osobnosti Olomouckého kraje - výpravná kniha"</t>
  </si>
  <si>
    <t>předloženo na zasedání ZOK 26.6.2015 pod bodem 24 - Aktualizace plánu investičních akcí na rok 2015</t>
  </si>
  <si>
    <t xml:space="preserve">Zastupitelé - navýšení odměn v souvislosti s novelou Nařízení vlády č. 52/2015 Sb. </t>
  </si>
  <si>
    <t>Prezentace na veletrhu China - South Asia Expo, ubytování delegace při příležitosti návštěvy prezidenta ČR, rozšíření monitorignu společnosti ANOPRESS</t>
  </si>
  <si>
    <t>Posílení rozpočtu</t>
  </si>
  <si>
    <t>Zdravotnická záchranná služba Olomouckého kraje - investiční příspěvek</t>
  </si>
  <si>
    <t>Investiční příspěvek na nákup sanitek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</si>
</sst>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 val="double"/>
      <sz val="13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u val="double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 val="double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trike/>
      <sz val="11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/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/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1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20" fillId="3" borderId="0" xfId="0" applyFont="1" applyFill="1" applyAlignment="1"/>
    <xf numFmtId="0" fontId="1" fillId="3" borderId="0" xfId="0" applyFont="1" applyFill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0" fontId="15" fillId="3" borderId="0" xfId="0" applyFont="1" applyFill="1"/>
    <xf numFmtId="0" fontId="7" fillId="3" borderId="0" xfId="0" applyFont="1" applyFill="1"/>
    <xf numFmtId="0" fontId="16" fillId="3" borderId="0" xfId="0" applyFont="1" applyFill="1"/>
    <xf numFmtId="0" fontId="6" fillId="3" borderId="0" xfId="0" applyFont="1" applyFill="1"/>
    <xf numFmtId="0" fontId="4" fillId="3" borderId="1" xfId="0" applyFont="1" applyFill="1" applyBorder="1" applyAlignment="1"/>
    <xf numFmtId="0" fontId="17" fillId="3" borderId="1" xfId="0" applyFont="1" applyFill="1" applyBorder="1"/>
    <xf numFmtId="164" fontId="4" fillId="3" borderId="1" xfId="0" applyNumberFormat="1" applyFont="1" applyFill="1" applyBorder="1" applyAlignment="1">
      <alignment horizontal="right" shrinkToFit="1"/>
    </xf>
    <xf numFmtId="0" fontId="5" fillId="3" borderId="0" xfId="0" applyFont="1" applyFill="1"/>
    <xf numFmtId="164" fontId="4" fillId="3" borderId="0" xfId="0" applyNumberFormat="1" applyFont="1" applyFill="1" applyBorder="1" applyAlignment="1">
      <alignment horizontal="right" shrinkToFit="1"/>
    </xf>
    <xf numFmtId="0" fontId="13" fillId="3" borderId="1" xfId="0" applyFont="1" applyFill="1" applyBorder="1"/>
    <xf numFmtId="0" fontId="18" fillId="3" borderId="1" xfId="0" applyFont="1" applyFill="1" applyBorder="1"/>
    <xf numFmtId="0" fontId="0" fillId="3" borderId="1" xfId="0" applyFill="1" applyBorder="1"/>
    <xf numFmtId="164" fontId="4" fillId="3" borderId="1" xfId="0" applyNumberFormat="1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/>
    </xf>
    <xf numFmtId="0" fontId="18" fillId="3" borderId="0" xfId="0" applyFont="1" applyFill="1"/>
    <xf numFmtId="0" fontId="9" fillId="3" borderId="0" xfId="0" applyFont="1" applyFill="1"/>
    <xf numFmtId="0" fontId="8" fillId="3" borderId="0" xfId="0" applyFont="1" applyFill="1"/>
    <xf numFmtId="0" fontId="13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1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justify" vertical="center" wrapText="1"/>
    </xf>
    <xf numFmtId="0" fontId="3" fillId="3" borderId="0" xfId="0" applyFont="1" applyFill="1" applyAlignment="1"/>
    <xf numFmtId="0" fontId="13" fillId="3" borderId="0" xfId="0" applyFont="1" applyFill="1" applyBorder="1"/>
    <xf numFmtId="0" fontId="18" fillId="3" borderId="0" xfId="0" applyFont="1" applyFill="1" applyBorder="1"/>
    <xf numFmtId="0" fontId="0" fillId="3" borderId="0" xfId="0" applyFill="1" applyBorder="1"/>
    <xf numFmtId="164" fontId="4" fillId="3" borderId="0" xfId="0" applyNumberFormat="1" applyFont="1" applyFill="1"/>
    <xf numFmtId="164" fontId="21" fillId="3" borderId="0" xfId="0" applyNumberFormat="1" applyFont="1" applyFill="1"/>
    <xf numFmtId="8" fontId="3" fillId="3" borderId="0" xfId="0" applyNumberFormat="1" applyFont="1" applyFill="1"/>
    <xf numFmtId="4" fontId="3" fillId="3" borderId="0" xfId="0" applyNumberFormat="1" applyFont="1" applyFill="1"/>
    <xf numFmtId="164" fontId="9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0" borderId="0" xfId="0" applyNumberFormat="1" applyFont="1" applyFill="1" applyAlignment="1"/>
    <xf numFmtId="164" fontId="11" fillId="0" borderId="0" xfId="0" applyNumberFormat="1" applyFont="1" applyFill="1" applyAlignment="1">
      <alignment vertical="center"/>
    </xf>
    <xf numFmtId="164" fontId="4" fillId="0" borderId="0" xfId="0" applyNumberFormat="1" applyFont="1"/>
    <xf numFmtId="0" fontId="4" fillId="3" borderId="0" xfId="0" applyFont="1" applyFill="1" applyBorder="1"/>
    <xf numFmtId="0" fontId="3" fillId="3" borderId="0" xfId="0" applyFont="1" applyFill="1" applyAlignment="1">
      <alignment horizontal="justify" wrapText="1"/>
    </xf>
    <xf numFmtId="0" fontId="4" fillId="3" borderId="1" xfId="0" applyFont="1" applyFill="1" applyBorder="1"/>
    <xf numFmtId="0" fontId="17" fillId="3" borderId="0" xfId="0" applyFont="1" applyFill="1"/>
    <xf numFmtId="164" fontId="23" fillId="3" borderId="0" xfId="0" applyNumberFormat="1" applyFont="1" applyFill="1"/>
    <xf numFmtId="164" fontId="12" fillId="3" borderId="0" xfId="0" applyNumberFormat="1" applyFont="1" applyFill="1"/>
    <xf numFmtId="0" fontId="12" fillId="3" borderId="0" xfId="0" applyFont="1" applyFill="1"/>
    <xf numFmtId="164" fontId="3" fillId="3" borderId="0" xfId="0" applyNumberFormat="1" applyFont="1" applyFill="1"/>
    <xf numFmtId="164" fontId="18" fillId="3" borderId="0" xfId="0" applyNumberFormat="1" applyFont="1" applyFill="1" applyAlignment="1">
      <alignment shrinkToFit="1"/>
    </xf>
    <xf numFmtId="164" fontId="22" fillId="3" borderId="0" xfId="0" applyNumberFormat="1" applyFont="1" applyFill="1"/>
    <xf numFmtId="0" fontId="10" fillId="3" borderId="0" xfId="0" applyFont="1" applyFill="1"/>
    <xf numFmtId="0" fontId="8" fillId="3" borderId="0" xfId="0" applyNumberFormat="1" applyFont="1" applyFill="1" applyAlignment="1">
      <alignment horizontal="justify" wrapText="1"/>
    </xf>
    <xf numFmtId="0" fontId="13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164" fontId="11" fillId="0" borderId="0" xfId="0" applyNumberFormat="1" applyFont="1" applyFill="1" applyAlignment="1"/>
    <xf numFmtId="164" fontId="3" fillId="3" borderId="0" xfId="0" applyNumberFormat="1" applyFont="1" applyFill="1" applyAlignment="1">
      <alignment horizontal="right" shrinkToFit="1"/>
    </xf>
    <xf numFmtId="0" fontId="3" fillId="3" borderId="0" xfId="0" applyNumberFormat="1" applyFont="1" applyFill="1" applyAlignment="1">
      <alignment horizontal="justify" wrapText="1"/>
    </xf>
    <xf numFmtId="0" fontId="11" fillId="3" borderId="0" xfId="0" applyFont="1" applyFill="1" applyAlignment="1">
      <alignment horizontal="justify" wrapText="1"/>
    </xf>
    <xf numFmtId="164" fontId="1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/>
    <xf numFmtId="0" fontId="3" fillId="3" borderId="0" xfId="0" applyFont="1" applyFill="1" applyAlignment="1">
      <alignment horizontal="justify" vertical="center" wrapText="1"/>
    </xf>
    <xf numFmtId="164" fontId="11" fillId="0" borderId="0" xfId="0" applyNumberFormat="1" applyFont="1" applyFill="1" applyAlignment="1">
      <alignment horizontal="left" vertical="center"/>
    </xf>
    <xf numFmtId="8" fontId="5" fillId="0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/>
    </xf>
    <xf numFmtId="0" fontId="3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justify" vertical="center" wrapText="1"/>
    </xf>
    <xf numFmtId="164" fontId="27" fillId="0" borderId="0" xfId="0" applyNumberFormat="1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6E6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bory%20hospoda&#345;en&#237;%20-%202014/ROK%204.6.2015/-%20Z&#225;v&#283;re&#269;n&#253;%20&#250;&#269;et%202014%20-%20P&#345;&#237;loha%20&#269;.%2001%20(Bilance%20p&#345;&#237;jm&#367;%20a%20v&#253;daj&#36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69">
          <cell r="D69">
            <v>273820505.74999738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tabSelected="1" view="pageBreakPreview" topLeftCell="A66" zoomScaleNormal="90" zoomScaleSheetLayoutView="100" workbookViewId="0">
      <selection activeCell="D89" sqref="D89"/>
    </sheetView>
  </sheetViews>
  <sheetFormatPr defaultRowHeight="15.75" x14ac:dyDescent="0.25"/>
  <cols>
    <col min="1" max="1" width="3.85546875" style="7" customWidth="1"/>
    <col min="2" max="2" width="8" style="10" customWidth="1"/>
    <col min="3" max="3" width="92.140625" customWidth="1"/>
    <col min="4" max="4" width="28" style="55" customWidth="1"/>
    <col min="5" max="5" width="16.7109375" bestFit="1" customWidth="1"/>
  </cols>
  <sheetData>
    <row r="1" spans="1:4" s="17" customFormat="1" ht="18" x14ac:dyDescent="0.25">
      <c r="A1" s="15" t="s">
        <v>14</v>
      </c>
      <c r="B1" s="16"/>
      <c r="D1" s="47"/>
    </row>
    <row r="2" spans="1:4" s="17" customFormat="1" ht="15.75" customHeight="1" x14ac:dyDescent="0.25">
      <c r="A2" s="18"/>
      <c r="B2" s="16"/>
      <c r="D2" s="47"/>
    </row>
    <row r="3" spans="1:4" s="21" customFormat="1" ht="15.75" customHeight="1" x14ac:dyDescent="0.25">
      <c r="A3" s="19" t="s">
        <v>15</v>
      </c>
      <c r="B3" s="20"/>
      <c r="D3" s="48"/>
    </row>
    <row r="4" spans="1:4" s="17" customFormat="1" ht="15.75" customHeight="1" x14ac:dyDescent="0.25">
      <c r="A4" s="18"/>
      <c r="B4" s="22"/>
      <c r="D4" s="47"/>
    </row>
    <row r="5" spans="1:4" s="23" customFormat="1" ht="15.75" customHeight="1" x14ac:dyDescent="0.2">
      <c r="A5" s="43" t="s">
        <v>16</v>
      </c>
      <c r="D5" s="49">
        <f>SUM('[1]1. Bilance příjmů a výdajů'!$D$69:$E$69)</f>
        <v>273820505.74999738</v>
      </c>
    </row>
    <row r="6" spans="1:4" s="23" customFormat="1" ht="15.75" customHeight="1" x14ac:dyDescent="0.2">
      <c r="A6" s="43" t="s">
        <v>6</v>
      </c>
      <c r="D6" s="50">
        <v>10505377.32</v>
      </c>
    </row>
    <row r="7" spans="1:4" s="27" customFormat="1" ht="15.75" customHeight="1" thickBot="1" x14ac:dyDescent="0.3">
      <c r="A7" s="24" t="s">
        <v>7</v>
      </c>
      <c r="B7" s="25"/>
      <c r="C7" s="58"/>
      <c r="D7" s="26">
        <f>SUM(D5:D6)</f>
        <v>284325883.06999737</v>
      </c>
    </row>
    <row r="8" spans="1:4" s="16" customFormat="1" ht="15.75" customHeight="1" thickTop="1" x14ac:dyDescent="0.2">
      <c r="A8" s="43" t="s">
        <v>3</v>
      </c>
      <c r="D8" s="73">
        <v>-615486.54</v>
      </c>
    </row>
    <row r="9" spans="1:4" s="16" customFormat="1" ht="33" customHeight="1" x14ac:dyDescent="0.2">
      <c r="A9" s="86" t="s">
        <v>27</v>
      </c>
      <c r="B9" s="87"/>
      <c r="C9" s="87"/>
      <c r="D9" s="73">
        <v>-405341</v>
      </c>
    </row>
    <row r="10" spans="1:4" s="17" customFormat="1" ht="15.75" customHeight="1" thickBot="1" x14ac:dyDescent="0.3">
      <c r="A10" s="29" t="s">
        <v>25</v>
      </c>
      <c r="B10" s="30"/>
      <c r="C10" s="31"/>
      <c r="D10" s="26">
        <f>SUM(D7:D9)</f>
        <v>283305055.52999735</v>
      </c>
    </row>
    <row r="11" spans="1:4" s="17" customFormat="1" ht="15.75" customHeight="1" thickTop="1" x14ac:dyDescent="0.25">
      <c r="A11" s="44"/>
      <c r="B11" s="45"/>
      <c r="C11" s="46"/>
      <c r="D11" s="28"/>
    </row>
    <row r="12" spans="1:4" s="36" customFormat="1" ht="14.25" customHeight="1" x14ac:dyDescent="0.2">
      <c r="A12" s="85" t="s">
        <v>1</v>
      </c>
      <c r="B12" s="85"/>
      <c r="C12" s="35" t="s">
        <v>0</v>
      </c>
      <c r="D12" s="51" t="s">
        <v>5</v>
      </c>
    </row>
    <row r="13" spans="1:4" s="38" customFormat="1" x14ac:dyDescent="0.25">
      <c r="A13" s="37">
        <v>1</v>
      </c>
      <c r="B13" s="27" t="s">
        <v>18</v>
      </c>
      <c r="C13" s="38" t="s">
        <v>17</v>
      </c>
      <c r="D13" s="52">
        <v>3200000</v>
      </c>
    </row>
    <row r="14" spans="1:4" s="39" customFormat="1" ht="33.75" customHeight="1" x14ac:dyDescent="0.25">
      <c r="A14" s="33"/>
      <c r="B14" s="34"/>
      <c r="C14" s="74" t="s">
        <v>71</v>
      </c>
      <c r="D14" s="47"/>
    </row>
    <row r="15" spans="1:4" s="39" customFormat="1" ht="15" customHeight="1" x14ac:dyDescent="0.25">
      <c r="A15" s="33"/>
      <c r="B15" s="34"/>
      <c r="C15" s="36"/>
      <c r="D15" s="47"/>
    </row>
    <row r="16" spans="1:4" s="70" customFormat="1" x14ac:dyDescent="0.25">
      <c r="A16" s="68">
        <v>2</v>
      </c>
      <c r="B16" s="69" t="s">
        <v>19</v>
      </c>
      <c r="C16" s="70" t="s">
        <v>72</v>
      </c>
      <c r="D16" s="71">
        <v>200000</v>
      </c>
    </row>
    <row r="17" spans="1:4" s="39" customFormat="1" ht="15" customHeight="1" x14ac:dyDescent="0.25">
      <c r="A17" s="33"/>
      <c r="B17" s="34"/>
      <c r="C17" s="67"/>
      <c r="D17" s="47"/>
    </row>
    <row r="18" spans="1:4" s="41" customFormat="1" x14ac:dyDescent="0.25">
      <c r="A18" s="40">
        <v>3</v>
      </c>
      <c r="B18" s="41" t="s">
        <v>19</v>
      </c>
      <c r="C18" s="42" t="s">
        <v>28</v>
      </c>
      <c r="D18" s="52">
        <v>250000</v>
      </c>
    </row>
    <row r="19" spans="1:4" s="39" customFormat="1" x14ac:dyDescent="0.25">
      <c r="A19" s="33"/>
      <c r="B19" s="34"/>
      <c r="C19" s="36"/>
      <c r="D19" s="47"/>
    </row>
    <row r="20" spans="1:4" s="41" customFormat="1" x14ac:dyDescent="0.25">
      <c r="A20" s="40">
        <v>4</v>
      </c>
      <c r="B20" s="41" t="s">
        <v>19</v>
      </c>
      <c r="C20" s="42" t="s">
        <v>29</v>
      </c>
      <c r="D20" s="52">
        <v>120000</v>
      </c>
    </row>
    <row r="21" spans="1:4" s="4" customFormat="1" ht="17.25" customHeight="1" x14ac:dyDescent="0.25">
      <c r="A21" s="8"/>
      <c r="B21" s="11"/>
      <c r="C21" s="57" t="s">
        <v>30</v>
      </c>
      <c r="D21" s="53"/>
    </row>
    <row r="22" spans="1:4" s="4" customFormat="1" x14ac:dyDescent="0.25">
      <c r="A22" s="8"/>
      <c r="B22" s="11"/>
      <c r="C22" s="14"/>
      <c r="D22" s="53"/>
    </row>
    <row r="23" spans="1:4" s="4" customFormat="1" x14ac:dyDescent="0.25">
      <c r="A23" s="8">
        <v>5</v>
      </c>
      <c r="B23" s="4" t="s">
        <v>8</v>
      </c>
      <c r="C23" s="12" t="s">
        <v>20</v>
      </c>
      <c r="D23" s="53">
        <f>SUM(D25:D28)</f>
        <v>7400000</v>
      </c>
    </row>
    <row r="24" spans="1:4" s="5" customFormat="1" ht="16.5" customHeight="1" x14ac:dyDescent="0.2">
      <c r="A24" s="9"/>
      <c r="B24" s="13"/>
      <c r="C24" s="57" t="s">
        <v>21</v>
      </c>
      <c r="D24" s="54"/>
    </row>
    <row r="25" spans="1:4" s="5" customFormat="1" ht="16.5" customHeight="1" x14ac:dyDescent="0.2">
      <c r="A25" s="9"/>
      <c r="B25" s="13"/>
      <c r="C25" s="75" t="s">
        <v>67</v>
      </c>
      <c r="D25" s="83">
        <v>2500000</v>
      </c>
    </row>
    <row r="26" spans="1:4" s="5" customFormat="1" ht="16.5" customHeight="1" x14ac:dyDescent="0.2">
      <c r="A26" s="9"/>
      <c r="B26" s="13"/>
      <c r="C26" s="75" t="s">
        <v>68</v>
      </c>
      <c r="D26" s="83">
        <v>250000</v>
      </c>
    </row>
    <row r="27" spans="1:4" s="5" customFormat="1" ht="16.5" customHeight="1" x14ac:dyDescent="0.2">
      <c r="A27" s="9"/>
      <c r="B27" s="13"/>
      <c r="C27" s="75" t="s">
        <v>69</v>
      </c>
      <c r="D27" s="83">
        <v>2150000</v>
      </c>
    </row>
    <row r="28" spans="1:4" s="5" customFormat="1" ht="16.5" customHeight="1" x14ac:dyDescent="0.2">
      <c r="A28" s="9"/>
      <c r="B28" s="13"/>
      <c r="C28" s="75" t="s">
        <v>70</v>
      </c>
      <c r="D28" s="83">
        <v>2500000</v>
      </c>
    </row>
    <row r="29" spans="1:4" s="4" customFormat="1" x14ac:dyDescent="0.25">
      <c r="A29" s="8"/>
      <c r="B29" s="11"/>
      <c r="C29" s="14"/>
      <c r="D29" s="53"/>
    </row>
    <row r="30" spans="1:4" s="4" customFormat="1" x14ac:dyDescent="0.25">
      <c r="A30" s="8">
        <v>6</v>
      </c>
      <c r="B30" s="4" t="s">
        <v>8</v>
      </c>
      <c r="C30" s="12" t="s">
        <v>31</v>
      </c>
      <c r="D30" s="53">
        <v>13000000</v>
      </c>
    </row>
    <row r="31" spans="1:4" s="4" customFormat="1" x14ac:dyDescent="0.25">
      <c r="A31" s="8"/>
      <c r="B31" s="11"/>
      <c r="C31" s="14"/>
      <c r="D31" s="53"/>
    </row>
    <row r="32" spans="1:4" s="4" customFormat="1" x14ac:dyDescent="0.25">
      <c r="A32" s="8">
        <v>7</v>
      </c>
      <c r="B32" s="4" t="s">
        <v>8</v>
      </c>
      <c r="C32" s="12" t="s">
        <v>32</v>
      </c>
      <c r="D32" s="53">
        <v>15000000</v>
      </c>
    </row>
    <row r="33" spans="1:4" s="5" customFormat="1" ht="60" customHeight="1" x14ac:dyDescent="0.2">
      <c r="A33" s="9"/>
      <c r="B33" s="13"/>
      <c r="C33" s="57" t="s">
        <v>26</v>
      </c>
      <c r="D33" s="54"/>
    </row>
    <row r="34" spans="1:4" s="4" customFormat="1" x14ac:dyDescent="0.25">
      <c r="A34" s="8"/>
      <c r="B34" s="11"/>
      <c r="C34" s="14"/>
      <c r="D34" s="53"/>
    </row>
    <row r="35" spans="1:4" s="4" customFormat="1" x14ac:dyDescent="0.25">
      <c r="A35" s="8">
        <v>8</v>
      </c>
      <c r="B35" s="4" t="s">
        <v>8</v>
      </c>
      <c r="C35" s="12" t="s">
        <v>32</v>
      </c>
      <c r="D35" s="53">
        <v>1000000</v>
      </c>
    </row>
    <row r="36" spans="1:4" s="4" customFormat="1" x14ac:dyDescent="0.25">
      <c r="A36" s="8"/>
      <c r="C36" s="77" t="s">
        <v>33</v>
      </c>
      <c r="D36" s="53"/>
    </row>
    <row r="37" spans="1:4" s="4" customFormat="1" x14ac:dyDescent="0.25">
      <c r="A37" s="8"/>
      <c r="C37" s="12"/>
      <c r="D37" s="53"/>
    </row>
    <row r="38" spans="1:4" s="4" customFormat="1" x14ac:dyDescent="0.25">
      <c r="A38" s="8">
        <v>9</v>
      </c>
      <c r="B38" s="4" t="s">
        <v>22</v>
      </c>
      <c r="C38" s="12" t="s">
        <v>34</v>
      </c>
      <c r="D38" s="53">
        <f>SUM(D40:D41)</f>
        <v>132460000</v>
      </c>
    </row>
    <row r="39" spans="1:4" s="4" customFormat="1" ht="30" x14ac:dyDescent="0.25">
      <c r="A39" s="8"/>
      <c r="C39" s="82" t="s">
        <v>73</v>
      </c>
      <c r="D39" s="53"/>
    </row>
    <row r="40" spans="1:4" s="4" customFormat="1" ht="15" x14ac:dyDescent="0.2">
      <c r="A40" s="8"/>
      <c r="C40" s="14" t="s">
        <v>35</v>
      </c>
      <c r="D40" s="76">
        <v>93845000</v>
      </c>
    </row>
    <row r="41" spans="1:4" s="4" customFormat="1" ht="15" x14ac:dyDescent="0.2">
      <c r="A41" s="8"/>
      <c r="C41" s="14" t="s">
        <v>36</v>
      </c>
      <c r="D41" s="76">
        <v>38615000</v>
      </c>
    </row>
    <row r="42" spans="1:4" s="4" customFormat="1" x14ac:dyDescent="0.25">
      <c r="A42" s="8"/>
      <c r="C42" s="12"/>
      <c r="D42" s="53"/>
    </row>
    <row r="43" spans="1:4" s="4" customFormat="1" x14ac:dyDescent="0.25">
      <c r="A43" s="90"/>
      <c r="B43" s="91"/>
      <c r="C43" s="92"/>
      <c r="D43" s="93"/>
    </row>
    <row r="44" spans="1:4" s="4" customFormat="1" x14ac:dyDescent="0.25">
      <c r="A44" s="8">
        <v>10</v>
      </c>
      <c r="B44" s="4" t="s">
        <v>37</v>
      </c>
      <c r="C44" s="12" t="s">
        <v>77</v>
      </c>
      <c r="D44" s="53">
        <v>1100000</v>
      </c>
    </row>
    <row r="45" spans="1:4" s="4" customFormat="1" x14ac:dyDescent="0.25">
      <c r="A45" s="8"/>
      <c r="C45" s="77" t="s">
        <v>78</v>
      </c>
      <c r="D45" s="53"/>
    </row>
    <row r="46" spans="1:4" s="4" customFormat="1" x14ac:dyDescent="0.25">
      <c r="A46" s="8"/>
      <c r="C46" s="12"/>
      <c r="D46" s="53"/>
    </row>
    <row r="47" spans="1:4" s="4" customFormat="1" x14ac:dyDescent="0.25">
      <c r="A47" s="8">
        <v>11</v>
      </c>
      <c r="B47" s="4" t="s">
        <v>38</v>
      </c>
      <c r="C47" s="12" t="s">
        <v>39</v>
      </c>
      <c r="D47" s="53">
        <v>1000000</v>
      </c>
    </row>
    <row r="48" spans="1:4" s="4" customFormat="1" x14ac:dyDescent="0.25">
      <c r="A48" s="8"/>
      <c r="C48" s="12"/>
      <c r="D48" s="53"/>
    </row>
    <row r="49" spans="1:4" s="4" customFormat="1" ht="31.5" x14ac:dyDescent="0.25">
      <c r="A49" s="8">
        <v>12</v>
      </c>
      <c r="B49" s="4" t="s">
        <v>22</v>
      </c>
      <c r="C49" s="12" t="s">
        <v>40</v>
      </c>
      <c r="D49" s="53">
        <v>100000</v>
      </c>
    </row>
    <row r="50" spans="1:4" s="4" customFormat="1" x14ac:dyDescent="0.25">
      <c r="A50" s="8"/>
      <c r="C50" s="12"/>
      <c r="D50" s="53"/>
    </row>
    <row r="51" spans="1:4" s="4" customFormat="1" x14ac:dyDescent="0.25">
      <c r="A51" s="8">
        <v>13</v>
      </c>
      <c r="B51" s="4" t="s">
        <v>41</v>
      </c>
      <c r="C51" s="12" t="s">
        <v>42</v>
      </c>
      <c r="D51" s="53">
        <f>SUM(D52:D54)</f>
        <v>1250000</v>
      </c>
    </row>
    <row r="52" spans="1:4" s="4" customFormat="1" ht="15" x14ac:dyDescent="0.2">
      <c r="A52" s="8"/>
      <c r="C52" s="14" t="s">
        <v>43</v>
      </c>
      <c r="D52" s="76">
        <v>250000</v>
      </c>
    </row>
    <row r="53" spans="1:4" s="4" customFormat="1" ht="15" x14ac:dyDescent="0.2">
      <c r="A53" s="8"/>
      <c r="C53" s="14" t="s">
        <v>44</v>
      </c>
      <c r="D53" s="76">
        <v>750000</v>
      </c>
    </row>
    <row r="54" spans="1:4" s="4" customFormat="1" ht="30" x14ac:dyDescent="0.2">
      <c r="A54" s="8"/>
      <c r="C54" s="78" t="s">
        <v>45</v>
      </c>
      <c r="D54" s="76">
        <v>250000</v>
      </c>
    </row>
    <row r="55" spans="1:4" s="4" customFormat="1" x14ac:dyDescent="0.25">
      <c r="A55" s="8"/>
      <c r="C55" s="12"/>
      <c r="D55" s="53"/>
    </row>
    <row r="56" spans="1:4" s="4" customFormat="1" ht="31.5" x14ac:dyDescent="0.25">
      <c r="A56" s="8">
        <v>14</v>
      </c>
      <c r="B56" s="4" t="s">
        <v>46</v>
      </c>
      <c r="C56" s="12" t="s">
        <v>74</v>
      </c>
      <c r="D56" s="53">
        <v>384725</v>
      </c>
    </row>
    <row r="57" spans="1:4" s="4" customFormat="1" x14ac:dyDescent="0.25">
      <c r="A57" s="8"/>
      <c r="C57" s="12"/>
      <c r="D57" s="53"/>
    </row>
    <row r="58" spans="1:4" s="4" customFormat="1" x14ac:dyDescent="0.25">
      <c r="A58" s="8">
        <v>15</v>
      </c>
      <c r="B58" s="4" t="s">
        <v>47</v>
      </c>
      <c r="C58" s="12" t="s">
        <v>76</v>
      </c>
      <c r="D58" s="53">
        <v>735000</v>
      </c>
    </row>
    <row r="59" spans="1:4" s="4" customFormat="1" ht="30" x14ac:dyDescent="0.25">
      <c r="A59" s="8"/>
      <c r="C59" s="77" t="s">
        <v>75</v>
      </c>
      <c r="D59" s="53"/>
    </row>
    <row r="60" spans="1:4" s="4" customFormat="1" x14ac:dyDescent="0.25">
      <c r="A60" s="8"/>
      <c r="C60" s="77"/>
      <c r="D60" s="53"/>
    </row>
    <row r="61" spans="1:4" s="4" customFormat="1" x14ac:dyDescent="0.25">
      <c r="A61" s="8">
        <v>16</v>
      </c>
      <c r="B61" s="4" t="s">
        <v>22</v>
      </c>
      <c r="C61" s="12" t="s">
        <v>48</v>
      </c>
      <c r="D61" s="53">
        <v>46061000</v>
      </c>
    </row>
    <row r="62" spans="1:4" s="4" customFormat="1" ht="30" x14ac:dyDescent="0.25">
      <c r="A62" s="8"/>
      <c r="C62" s="82" t="s">
        <v>73</v>
      </c>
      <c r="D62" s="53"/>
    </row>
    <row r="63" spans="1:4" s="4" customFormat="1" x14ac:dyDescent="0.25">
      <c r="A63" s="8"/>
      <c r="C63" s="77"/>
      <c r="D63" s="53"/>
    </row>
    <row r="64" spans="1:4" s="4" customFormat="1" x14ac:dyDescent="0.25">
      <c r="A64" s="8">
        <v>17</v>
      </c>
      <c r="B64" s="4" t="s">
        <v>49</v>
      </c>
      <c r="C64" s="12" t="s">
        <v>42</v>
      </c>
      <c r="D64" s="53">
        <f>SUM(D65:D70)</f>
        <v>7280000</v>
      </c>
    </row>
    <row r="65" spans="1:5" s="4" customFormat="1" ht="30" x14ac:dyDescent="0.2">
      <c r="A65" s="8"/>
      <c r="C65" s="78" t="s">
        <v>50</v>
      </c>
      <c r="D65" s="76">
        <v>1500000</v>
      </c>
    </row>
    <row r="66" spans="1:5" s="4" customFormat="1" ht="30" x14ac:dyDescent="0.2">
      <c r="A66" s="8"/>
      <c r="C66" s="78" t="s">
        <v>51</v>
      </c>
      <c r="D66" s="76">
        <v>2000000</v>
      </c>
    </row>
    <row r="67" spans="1:5" s="4" customFormat="1" ht="30" x14ac:dyDescent="0.2">
      <c r="A67" s="8"/>
      <c r="C67" s="78" t="s">
        <v>52</v>
      </c>
      <c r="D67" s="76">
        <v>1250000</v>
      </c>
    </row>
    <row r="68" spans="1:5" s="4" customFormat="1" ht="30" x14ac:dyDescent="0.2">
      <c r="A68" s="8"/>
      <c r="C68" s="14" t="s">
        <v>53</v>
      </c>
      <c r="D68" s="76">
        <v>630000</v>
      </c>
    </row>
    <row r="69" spans="1:5" s="4" customFormat="1" ht="30" x14ac:dyDescent="0.2">
      <c r="A69" s="8"/>
      <c r="C69" s="14" t="s">
        <v>54</v>
      </c>
      <c r="D69" s="76">
        <v>900000</v>
      </c>
    </row>
    <row r="70" spans="1:5" s="4" customFormat="1" ht="45" x14ac:dyDescent="0.2">
      <c r="A70" s="8"/>
      <c r="C70" s="14" t="s">
        <v>55</v>
      </c>
      <c r="D70" s="76">
        <v>1000000</v>
      </c>
    </row>
    <row r="71" spans="1:5" s="4" customFormat="1" x14ac:dyDescent="0.25">
      <c r="A71" s="8"/>
      <c r="C71" s="77"/>
      <c r="D71" s="53"/>
    </row>
    <row r="72" spans="1:5" s="4" customFormat="1" x14ac:dyDescent="0.25">
      <c r="A72" s="8">
        <v>18</v>
      </c>
      <c r="B72" s="4" t="s">
        <v>49</v>
      </c>
      <c r="C72" s="12" t="s">
        <v>56</v>
      </c>
      <c r="D72" s="53">
        <v>5030000</v>
      </c>
      <c r="E72" s="84">
        <v>5880000</v>
      </c>
    </row>
    <row r="73" spans="1:5" s="4" customFormat="1" ht="30" x14ac:dyDescent="0.2">
      <c r="A73" s="8"/>
      <c r="C73" s="14" t="s">
        <v>57</v>
      </c>
      <c r="D73" s="76">
        <v>4840000</v>
      </c>
    </row>
    <row r="74" spans="1:5" s="4" customFormat="1" ht="30" x14ac:dyDescent="0.2">
      <c r="A74" s="8"/>
      <c r="C74" s="14" t="s">
        <v>58</v>
      </c>
      <c r="D74" s="76">
        <v>190000</v>
      </c>
    </row>
    <row r="75" spans="1:5" s="4" customFormat="1" ht="15" x14ac:dyDescent="0.2">
      <c r="A75" s="8"/>
      <c r="C75" s="14"/>
      <c r="D75" s="76"/>
    </row>
    <row r="76" spans="1:5" s="4" customFormat="1" x14ac:dyDescent="0.25">
      <c r="A76" s="8">
        <v>19</v>
      </c>
      <c r="B76" s="4" t="s">
        <v>8</v>
      </c>
      <c r="C76" s="12" t="s">
        <v>59</v>
      </c>
      <c r="D76" s="53">
        <f>SUM(D77:D79)</f>
        <v>13700000</v>
      </c>
    </row>
    <row r="77" spans="1:5" s="4" customFormat="1" ht="15" x14ac:dyDescent="0.2">
      <c r="A77" s="8"/>
      <c r="C77" s="14" t="s">
        <v>60</v>
      </c>
      <c r="D77" s="76">
        <v>1900000</v>
      </c>
    </row>
    <row r="78" spans="1:5" s="4" customFormat="1" ht="15" x14ac:dyDescent="0.2">
      <c r="A78" s="8"/>
      <c r="C78" s="14" t="s">
        <v>61</v>
      </c>
      <c r="D78" s="76">
        <v>1800000</v>
      </c>
    </row>
    <row r="79" spans="1:5" s="4" customFormat="1" ht="15" x14ac:dyDescent="0.2">
      <c r="A79" s="8"/>
      <c r="C79" s="14" t="s">
        <v>62</v>
      </c>
      <c r="D79" s="76">
        <v>10000000</v>
      </c>
    </row>
    <row r="80" spans="1:5" s="4" customFormat="1" x14ac:dyDescent="0.25">
      <c r="A80" s="8"/>
      <c r="C80" s="14"/>
      <c r="D80" s="53"/>
    </row>
    <row r="81" spans="1:6" s="4" customFormat="1" x14ac:dyDescent="0.25">
      <c r="A81" s="8">
        <v>20</v>
      </c>
      <c r="B81" s="4" t="s">
        <v>8</v>
      </c>
      <c r="C81" s="12" t="s">
        <v>63</v>
      </c>
      <c r="D81" s="53">
        <v>1000000</v>
      </c>
    </row>
    <row r="82" spans="1:6" s="4" customFormat="1" ht="15" x14ac:dyDescent="0.2">
      <c r="A82" s="40"/>
      <c r="C82" s="14"/>
      <c r="D82" s="72"/>
    </row>
    <row r="83" spans="1:6" s="4" customFormat="1" x14ac:dyDescent="0.25">
      <c r="A83" s="8">
        <v>21</v>
      </c>
      <c r="B83" s="4" t="s">
        <v>9</v>
      </c>
      <c r="C83" s="12" t="s">
        <v>12</v>
      </c>
      <c r="D83" s="52">
        <v>6688000</v>
      </c>
    </row>
    <row r="84" spans="1:6" s="5" customFormat="1" ht="15.75" customHeight="1" x14ac:dyDescent="0.2">
      <c r="A84" s="9"/>
      <c r="B84" s="13"/>
      <c r="C84" s="57" t="s">
        <v>13</v>
      </c>
      <c r="D84" s="54"/>
    </row>
    <row r="85" spans="1:6" s="5" customFormat="1" ht="15.75" customHeight="1" x14ac:dyDescent="0.2">
      <c r="A85" s="9"/>
      <c r="B85" s="13"/>
      <c r="C85" s="57"/>
      <c r="D85" s="54"/>
    </row>
    <row r="86" spans="1:6" s="4" customFormat="1" x14ac:dyDescent="0.25">
      <c r="A86" s="8">
        <v>22</v>
      </c>
      <c r="B86" s="4" t="s">
        <v>9</v>
      </c>
      <c r="C86" s="12" t="s">
        <v>66</v>
      </c>
      <c r="D86" s="52">
        <v>26346330.530000001</v>
      </c>
      <c r="E86" s="80">
        <v>25496330.530000001</v>
      </c>
    </row>
    <row r="87" spans="1:6" s="4" customFormat="1" x14ac:dyDescent="0.25">
      <c r="A87" s="40"/>
      <c r="C87" s="14"/>
      <c r="D87" s="53"/>
    </row>
    <row r="88" spans="1:6" s="1" customFormat="1" ht="21" customHeight="1" thickBot="1" x14ac:dyDescent="0.3">
      <c r="A88" s="58" t="s">
        <v>11</v>
      </c>
      <c r="B88" s="25"/>
      <c r="C88" s="58"/>
      <c r="D88" s="79">
        <f>SUM(D13,D16,D18,D20,D23,D30,D32,D35,D38,D44,D47,D49,D51,D56,D58,D61,D64,D72,D76,D81,D83,D86)</f>
        <v>283305055.52999997</v>
      </c>
      <c r="E88" s="38"/>
      <c r="F88" s="38"/>
    </row>
    <row r="89" spans="1:6" s="1" customFormat="1" ht="10.5" customHeight="1" thickTop="1" x14ac:dyDescent="0.25">
      <c r="A89" s="66"/>
      <c r="B89" s="59"/>
      <c r="C89" s="38"/>
      <c r="D89" s="47"/>
      <c r="E89" s="38"/>
      <c r="F89" s="38"/>
    </row>
    <row r="90" spans="1:6" x14ac:dyDescent="0.25">
      <c r="A90" s="56"/>
      <c r="B90" s="56"/>
      <c r="C90" s="56"/>
      <c r="D90" s="60"/>
      <c r="E90" s="17"/>
      <c r="F90" s="17"/>
    </row>
    <row r="91" spans="1:6" s="6" customFormat="1" ht="16.5" x14ac:dyDescent="0.25">
      <c r="A91" s="21" t="s">
        <v>4</v>
      </c>
      <c r="B91" s="61"/>
      <c r="C91" s="62"/>
      <c r="D91" s="63"/>
      <c r="E91" s="62"/>
      <c r="F91" s="62"/>
    </row>
    <row r="92" spans="1:6" s="2" customFormat="1" x14ac:dyDescent="0.25">
      <c r="A92" s="38" t="s">
        <v>2</v>
      </c>
      <c r="B92" s="59"/>
      <c r="C92" s="38"/>
      <c r="D92" s="38"/>
      <c r="E92" s="38"/>
      <c r="F92" s="38"/>
    </row>
    <row r="93" spans="1:6" s="3" customFormat="1" ht="15" x14ac:dyDescent="0.2">
      <c r="A93" s="66" t="s">
        <v>23</v>
      </c>
      <c r="B93" s="64"/>
      <c r="C93" s="17"/>
      <c r="D93" s="63">
        <v>615486.54</v>
      </c>
      <c r="E93" s="17"/>
      <c r="F93" s="17"/>
    </row>
    <row r="94" spans="1:6" s="3" customFormat="1" ht="15" x14ac:dyDescent="0.2">
      <c r="A94" s="66" t="s">
        <v>10</v>
      </c>
      <c r="B94" s="64"/>
      <c r="C94" s="17"/>
      <c r="D94" s="63"/>
      <c r="E94" s="17"/>
      <c r="F94" s="17"/>
    </row>
    <row r="95" spans="1:6" s="3" customFormat="1" ht="15" x14ac:dyDescent="0.2">
      <c r="A95" s="66"/>
      <c r="B95" s="64"/>
      <c r="C95" s="17"/>
      <c r="D95" s="63"/>
      <c r="E95" s="17"/>
      <c r="F95" s="17"/>
    </row>
    <row r="96" spans="1:6" ht="20.25" customHeight="1" thickBot="1" x14ac:dyDescent="0.3">
      <c r="A96" s="58" t="s">
        <v>24</v>
      </c>
      <c r="B96" s="30"/>
      <c r="C96" s="31"/>
      <c r="D96" s="32">
        <f>SUM(D93)</f>
        <v>615486.54</v>
      </c>
      <c r="E96" s="17"/>
      <c r="F96" s="17"/>
    </row>
    <row r="97" spans="1:6" ht="16.5" thickTop="1" x14ac:dyDescent="0.25">
      <c r="A97" s="33"/>
      <c r="B97" s="34"/>
      <c r="C97" s="17"/>
      <c r="D97" s="65"/>
      <c r="E97" s="17"/>
      <c r="F97" s="17"/>
    </row>
    <row r="98" spans="1:6" s="6" customFormat="1" ht="38.25" customHeight="1" x14ac:dyDescent="0.25">
      <c r="A98" s="88" t="s">
        <v>64</v>
      </c>
      <c r="B98" s="89"/>
      <c r="C98" s="89"/>
      <c r="D98" s="89"/>
      <c r="E98" s="62"/>
      <c r="F98" s="62"/>
    </row>
    <row r="99" spans="1:6" s="2" customFormat="1" x14ac:dyDescent="0.25">
      <c r="A99" s="38"/>
      <c r="B99" s="59"/>
      <c r="C99" s="38"/>
      <c r="D99" s="38"/>
      <c r="E99" s="38"/>
      <c r="F99" s="38"/>
    </row>
    <row r="100" spans="1:6" s="3" customFormat="1" ht="15" x14ac:dyDescent="0.2">
      <c r="A100" s="66" t="s">
        <v>65</v>
      </c>
      <c r="B100" s="64"/>
      <c r="C100" s="17"/>
      <c r="D100" s="63">
        <v>405341</v>
      </c>
      <c r="E100" s="17"/>
      <c r="F100" s="17"/>
    </row>
    <row r="101" spans="1:6" s="3" customFormat="1" ht="15" x14ac:dyDescent="0.2">
      <c r="A101" s="66"/>
      <c r="B101" s="64"/>
      <c r="C101" s="17"/>
      <c r="D101" s="63"/>
      <c r="E101" s="17"/>
      <c r="F101" s="17"/>
    </row>
    <row r="102" spans="1:6" ht="20.25" customHeight="1" thickBot="1" x14ac:dyDescent="0.3">
      <c r="A102" s="58" t="s">
        <v>24</v>
      </c>
      <c r="B102" s="30"/>
      <c r="C102" s="31"/>
      <c r="D102" s="32">
        <f>SUM(D100)</f>
        <v>405341</v>
      </c>
      <c r="E102" s="17"/>
      <c r="F102" s="17"/>
    </row>
    <row r="103" spans="1:6" ht="16.5" thickTop="1" x14ac:dyDescent="0.25"/>
    <row r="106" spans="1:6" x14ac:dyDescent="0.25">
      <c r="D106" s="55">
        <f>SUM(D88,D96,D102)</f>
        <v>284325883.06999999</v>
      </c>
      <c r="E106" s="81">
        <f>SUM(D7)</f>
        <v>284325883.06999737</v>
      </c>
    </row>
  </sheetData>
  <mergeCells count="3">
    <mergeCell ref="A12:B12"/>
    <mergeCell ref="A9:C9"/>
    <mergeCell ref="A98:D98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6" firstPageNumber="248" orientation="portrait" useFirstPageNumber="1" r:id="rId1"/>
  <headerFooter alignWithMargins="0">
    <oddFooter>&amp;L&amp;"Arial,Kurzíva"Zastupitelstvo Olomouckého kraje 26.6.2015
4. - Závěrečný účet Olomouckého kraje za rok 2014
Příloha č. 12: Zůstatek bankovních účtu Olomouckého kraje k 31.12.2014&amp;R&amp;"Arial,Kurzíva"Strana &amp;P (celkem 484&amp;"Arial,Obyčejné")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přebytek</vt:lpstr>
      <vt:lpstr>přebytek!Názvy_tisku</vt:lpstr>
      <vt:lpstr>přebytek!Oblast_tisku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Dosedlová Zuzana</cp:lastModifiedBy>
  <cp:lastPrinted>2015-06-08T09:15:31Z</cp:lastPrinted>
  <dcterms:created xsi:type="dcterms:W3CDTF">2006-05-16T09:52:25Z</dcterms:created>
  <dcterms:modified xsi:type="dcterms:W3CDTF">2015-07-08T04:35:03Z</dcterms:modified>
</cp:coreProperties>
</file>