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polecne\ROK a ZOK\ZOK\2018\2018_04_23\32. Aktualizace plánu investic\"/>
    </mc:Choice>
  </mc:AlternateContent>
  <bookViews>
    <workbookView xWindow="120" yWindow="870" windowWidth="24915" windowHeight="11355"/>
  </bookViews>
  <sheets>
    <sheet name="Školství - ORJ 17 " sheetId="8" r:id="rId1"/>
  </sheets>
  <definedNames>
    <definedName name="_xlnm._FilterDatabase" localSheetId="0" hidden="1">'Školství - ORJ 17 '!$B$1:$B$121</definedName>
    <definedName name="_xlnm.Print_Titles" localSheetId="0">'Školství - ORJ 17 '!$1:$7</definedName>
    <definedName name="_xlnm.Print_Area" localSheetId="0">'Školství - ORJ 17 '!$A$1:$R$38</definedName>
  </definedNames>
  <calcPr calcId="162913"/>
</workbook>
</file>

<file path=xl/calcChain.xml><?xml version="1.0" encoding="utf-8"?>
<calcChain xmlns="http://schemas.openxmlformats.org/spreadsheetml/2006/main">
  <c r="Q14" i="8" l="1"/>
  <c r="L31" i="8" l="1"/>
  <c r="L8" i="8"/>
  <c r="O37" i="8" l="1"/>
  <c r="O31" i="8" s="1"/>
  <c r="N31" i="8"/>
  <c r="P31" i="8"/>
  <c r="Q31" i="8"/>
  <c r="R37" i="8" l="1"/>
  <c r="R31" i="8" s="1"/>
  <c r="P38" i="8" l="1"/>
  <c r="L38" i="8"/>
  <c r="N8" i="8"/>
  <c r="N38" i="8" s="1"/>
  <c r="P8" i="8"/>
  <c r="Q8" i="8"/>
  <c r="Q38" i="8" s="1"/>
  <c r="O11" i="8" l="1"/>
  <c r="R11" i="8" s="1"/>
  <c r="O12" i="8"/>
  <c r="O13" i="8"/>
  <c r="R13" i="8" s="1"/>
  <c r="O14" i="8"/>
  <c r="O15" i="8"/>
  <c r="R15" i="8" s="1"/>
  <c r="O16" i="8"/>
  <c r="R16" i="8" s="1"/>
  <c r="O29" i="8"/>
  <c r="R29" i="8" s="1"/>
  <c r="O30" i="8"/>
  <c r="O28" i="8"/>
  <c r="R28" i="8" s="1"/>
  <c r="O27" i="8"/>
  <c r="R27" i="8" s="1"/>
  <c r="O26" i="8"/>
  <c r="R26" i="8" s="1"/>
  <c r="O25" i="8"/>
  <c r="R25" i="8" s="1"/>
  <c r="O24" i="8"/>
  <c r="R24" i="8" s="1"/>
  <c r="O23" i="8"/>
  <c r="R23" i="8" s="1"/>
  <c r="O22" i="8"/>
  <c r="R22" i="8" s="1"/>
  <c r="O17" i="8"/>
  <c r="R17" i="8" s="1"/>
  <c r="O18" i="8"/>
  <c r="R18" i="8" s="1"/>
  <c r="O19" i="8"/>
  <c r="R19" i="8" s="1"/>
  <c r="O20" i="8"/>
  <c r="R20" i="8" s="1"/>
  <c r="O21" i="8"/>
  <c r="R21" i="8" s="1"/>
  <c r="O32" i="8"/>
  <c r="O8" i="8" l="1"/>
  <c r="O38" i="8" s="1"/>
  <c r="R14" i="8"/>
  <c r="R30" i="8"/>
  <c r="R32" i="8"/>
  <c r="R8" i="8" l="1"/>
  <c r="R38" i="8" s="1"/>
  <c r="O34" i="8" l="1"/>
  <c r="R34" i="8" l="1"/>
  <c r="O33" i="8" l="1"/>
  <c r="R33" i="8" l="1"/>
  <c r="O10" i="8" l="1"/>
  <c r="R10" i="8" s="1"/>
  <c r="O35" i="8" l="1"/>
  <c r="O36" i="8"/>
  <c r="R35" i="8" l="1"/>
  <c r="R36" i="8"/>
  <c r="O9" i="8" l="1"/>
  <c r="R9" i="8" l="1"/>
</calcChain>
</file>

<file path=xl/sharedStrings.xml><?xml version="1.0" encoding="utf-8"?>
<sst xmlns="http://schemas.openxmlformats.org/spreadsheetml/2006/main" count="240" uniqueCount="129">
  <si>
    <t>Ing. Miroslav Kubín</t>
  </si>
  <si>
    <t>Poř. číslo</t>
  </si>
  <si>
    <t>Oblast</t>
  </si>
  <si>
    <t>ORG</t>
  </si>
  <si>
    <t>§</t>
  </si>
  <si>
    <t>pol.</t>
  </si>
  <si>
    <t>UZ</t>
  </si>
  <si>
    <t>Název akce:</t>
  </si>
  <si>
    <t>Popis:</t>
  </si>
  <si>
    <t>Stávající dokumentace</t>
  </si>
  <si>
    <t>K zajištění</t>
  </si>
  <si>
    <t>Termín realizace</t>
  </si>
  <si>
    <t>poznámka</t>
  </si>
  <si>
    <t>z toho rozpočet OK</t>
  </si>
  <si>
    <t>OL</t>
  </si>
  <si>
    <t>realizace</t>
  </si>
  <si>
    <t>PR</t>
  </si>
  <si>
    <t>DPS</t>
  </si>
  <si>
    <t>2017-2018</t>
  </si>
  <si>
    <t>Realizace</t>
  </si>
  <si>
    <t>Opravy</t>
  </si>
  <si>
    <t xml:space="preserve">Celkové náklady s DPH v tis. Kč           </t>
  </si>
  <si>
    <t xml:space="preserve">Celkem               v tis. Kč    </t>
  </si>
  <si>
    <t>vedoucí odboru</t>
  </si>
  <si>
    <t>PD</t>
  </si>
  <si>
    <t>2016-2017</t>
  </si>
  <si>
    <t>6121</t>
  </si>
  <si>
    <t>Celkem za ORJ 17 - oblast školství - rozpracované investice</t>
  </si>
  <si>
    <t>Střední průmyslová škola strojnická Olomouc - rozšíření učeben</t>
  </si>
  <si>
    <t>Přístavba 9 nových učeben nad částí přízemního objektu dílen, včetně kabinetů a sociálního zázemí.</t>
  </si>
  <si>
    <t>2017 DPS a st. povolení</t>
  </si>
  <si>
    <t>3122</t>
  </si>
  <si>
    <t>3121</t>
  </si>
  <si>
    <t>JE</t>
  </si>
  <si>
    <t>3147</t>
  </si>
  <si>
    <t>VOŠ a SPŠ elektrotechnická Olomouc - Školní tělocvična</t>
  </si>
  <si>
    <t>Střední odborná škola a Střední odborné učiliště strojírenské a stavební, Jeseník, Dukelská 1240 - Rekonstrukce rozvodů, sociálního zařízení a elektroinstalace</t>
  </si>
  <si>
    <t>SOŠ a SOU stroj. a stav. Jeseník - komplexní rekonstrukce systému rozvodů vody, kanalizace, sociálního zařízení včetně elektroinstalace a VZT v budově školy navazuje na již provedenou realizaci energeticky úsporných opatření.</t>
  </si>
  <si>
    <t>realizační cena je předpoklad</t>
  </si>
  <si>
    <t>5171</t>
  </si>
  <si>
    <t>Gymnázium, Olomouc, Čajkovského 9 - Elektroinstalace</t>
  </si>
  <si>
    <t>Výměna již nevyhovující, zastaralé a poruchové sítě elektrorozvodů školních budov a jejich interiéru-učeben-tříd-kabinetů (stáří přes 40 let), množí se závady i výpadky dané jednak stářím materiálu, tak i nedostatečnou kapacitou vzhledem k většímu počtu zařízení, než k tomu bývalo před 40 lety.</t>
  </si>
  <si>
    <t>PD, realizace</t>
  </si>
  <si>
    <t>v tis. Kč</t>
  </si>
  <si>
    <t>2017 - 2018</t>
  </si>
  <si>
    <t>Haničák</t>
  </si>
  <si>
    <t>Urbánek</t>
  </si>
  <si>
    <t xml:space="preserve">Gymnázium Olomouc - Hejčín, Tomkova 45 - revitalizace sportovního areálu  </t>
  </si>
  <si>
    <t>předpokládané náklady dle projektového záměru investora 22 000 000,- Kč</t>
  </si>
  <si>
    <t>Střední průmyslová škola a Střední odborné učiliště, Uničov, Školní 164 - školní kuchyň a jídelna</t>
  </si>
  <si>
    <r>
      <t xml:space="preserve">splátky do 31.12.2018 (17 421 tis. Kč), </t>
    </r>
    <r>
      <rPr>
        <sz val="12"/>
        <color rgb="FFFF0000"/>
        <rFont val="Arial"/>
        <family val="2"/>
        <charset val="238"/>
      </rPr>
      <t xml:space="preserve">VCP cca 3 mil.Kč </t>
    </r>
  </si>
  <si>
    <t>Crlíková</t>
  </si>
  <si>
    <t>Gymnázium Jakuba Škody, Přerov, Komenského 29 - výměna oken a oprava fasády historické budovy</t>
  </si>
  <si>
    <t>Chytil</t>
  </si>
  <si>
    <t>Návrh na rok 2018</t>
  </si>
  <si>
    <t>Pokračování v roce 2019 a dalších</t>
  </si>
  <si>
    <t>Vynaloženo k 31. 12. 2017 v tis. Kč</t>
  </si>
  <si>
    <t>Výstavba nové tělocvičny školy - Akce ukončena v roce 2017, v roce 2018 pouze splátky</t>
  </si>
  <si>
    <t>Střední zdravotnická škola a Vyšší odborná škola Emanuela Pottinga, Olomouc, Pottingova 2 - Rekonstrukce sociálního zařízení v budově DM</t>
  </si>
  <si>
    <t>Obchodní akademie, Olomouc, tř. Spojenců 11- Zateplení uliční a dvorní fasády</t>
  </si>
  <si>
    <t>Střední průmyslová škola, Přerov, Havlíčkova 2 - Výměna elektrorozvodů</t>
  </si>
  <si>
    <t>Střední odborná škola gastronomie a potravinářství, Jeseník, U Jatek 8 - Rekonstrukce umýváren nového domova mládeže</t>
  </si>
  <si>
    <t>Střední škola, Základní škola a Mateřská škola Prof. V. Vejdovského - úprava venkovních ploch areálu, odloučené pracoviště SŠ Gorazdovo náměstí 1, Olomouc</t>
  </si>
  <si>
    <t>Střední škola polytechnická, Olomouc - Rekonstrukce domova mládeže</t>
  </si>
  <si>
    <t>Střední škola gastronomie a farmářství Jeseník - Odvodnění budovy masné výroby</t>
  </si>
  <si>
    <t>Střední škola gastronomie a farmářství Jeseník - Venkovní kanalizace areálu Horní Heřmanice</t>
  </si>
  <si>
    <t>Gymnázium Šternberk - Úprava školního hřiště a nové oplocení hřiště</t>
  </si>
  <si>
    <t>3113</t>
  </si>
  <si>
    <t>Střední zdravotnická škola a Vyšší odborná škola zdravotnická Emanuela Pöttinga a Jazyková škola s právem státní jazykové zkoušky Olomouc - Šatny</t>
  </si>
  <si>
    <t>Střední škola a Základní škola prof. Z. Matějčka Olomouc - Stavební úpravy venkovního sportovního areálu Táboritů</t>
  </si>
  <si>
    <t>Obchodní akademie, Olomouc -Elektroinstalace a výměna svítidel</t>
  </si>
  <si>
    <t>Základní škola Uničov - Elektroinstalace a výměna svítidel</t>
  </si>
  <si>
    <t>Gymnázium Jeseník - Venkovní hřiště</t>
  </si>
  <si>
    <t>Střední škola gastronomie a farmářství Jeseník - Výstavba jateční porážky</t>
  </si>
  <si>
    <t>Střední průmyslová škola elektrotechnická, Mohelnice - Stavební úpravy sociálních zařízení</t>
  </si>
  <si>
    <t>2018-2019</t>
  </si>
  <si>
    <t>2019-2020</t>
  </si>
  <si>
    <t>Vrbková</t>
  </si>
  <si>
    <t>Horáček</t>
  </si>
  <si>
    <t>Vránová</t>
  </si>
  <si>
    <t>Maděrka</t>
  </si>
  <si>
    <t>Dudková</t>
  </si>
  <si>
    <t>Obchodní akademie a Jazyková škola s právem státní jazykové zkoušky, Přerov, Bartošova 24 - Kanalizace</t>
  </si>
  <si>
    <t xml:space="preserve">Odvodnění hřiště kolem tělocvičny, hydroizolace, odstranění starého a pokládka nového povrchu hřiště, sanace kamenných zídek, sportovní vybavení hřiště.
</t>
  </si>
  <si>
    <t xml:space="preserve">Výměna povrchu, úprava okolí sportoviště.
</t>
  </si>
  <si>
    <t xml:space="preserve">Rekonstrukce, přestavba a sanace budovy ZUŠ - 1. etapa
V první řadě je nutné vyřešit výtah pro přepravu osob, nástrojů a materiálu do výtvarného oboru, prázdná výtahová šachta navíc způsobujde velké úniky tepla.  
Dále bude navazovat rekonstrukce a přestavba 3. NP, která zahrnuje výtvarný ateliér, umývárnu, sociální zařízení, sklad, technickou místnost a chodbu.
Nakonec bude možné přestěhovat výtvarný obor do 3. NP a provést sanaci v 1. NP.
</t>
  </si>
  <si>
    <t>Výstavba prostor odborného výcviku na pracovišti v Horních Heřmanicích.</t>
  </si>
  <si>
    <t xml:space="preserve">Kompletní výměna 5 ks stupaček sociálního zařízení včetně rekonstrukce sociálních jader.
</t>
  </si>
  <si>
    <t>Úprava venkovních ploch areálu pro sportovní využití a možnost parkování.</t>
  </si>
  <si>
    <t>Rekonstrukce páteřní splaškové ležaté kanalizace v suterénu objektu (dochází k občasným haváriím) a stoupaček k umyvadlům ve třídách a šatnách. Změna dvorní části trasy dešťové kanalizace, aby neprocházela pod budovou.</t>
  </si>
  <si>
    <t>Oprava uliční fasády z tř. Spojenců 11, zateplení obvodního zdiva dvorních fasád a uliční fasáda z Vančurovy ulice. Do výměny oken a zateplení zahrnuta část objektu převedeno z UP Ol a zateplení půdy.</t>
  </si>
  <si>
    <t>Základní umělecká škola Litovel - Rekonstrukce budovy ZUŠ - 1. etapa</t>
  </si>
  <si>
    <t>Rekonstrukce samostatného objektu kuchyňského bloku ve dvorní části areálu střední školy včetně dodávky kuchyňské technologie.</t>
  </si>
  <si>
    <t xml:space="preserve">Celková výměna rozvodů elektrické energie a osvětlení budovy A, které jsou vzhledem ke stáří již značně nevyhovující. 
</t>
  </si>
  <si>
    <t>Zhotovení nových rozvodů vodorovné a svislé vodoinstalace a doplnění WC a sprchového koutu v jednotlivých ubytovacích buňkách.</t>
  </si>
  <si>
    <t>Studie</t>
  </si>
  <si>
    <t>Jedná se o revitalizaci sportovního areálu školy, tj. fotbalového hřiště včetně samostatného podzemního zdroje vody pro fotbalové hřiště, oválu a rovinky lehkoatletické dráhy, sektoru pro skok daleký, víceúčelového hřiště na míčové hry, hřiště na plážový volejbal a tenisové kurty.  </t>
  </si>
  <si>
    <t>Zpracování PD na celkovou rekonstrukci DM, který již neodpovídá současným normám. Jedná se o jeden z největších DM v kraji.</t>
  </si>
  <si>
    <t>Odvodnění budovy masné výroby.</t>
  </si>
  <si>
    <t>splátky</t>
  </si>
  <si>
    <t>Kompletní rekonstrukce el. rozvodů ve všech místnostech a objektech na adrese Šternberská 500. Rekonstrukce zahrnuje rozvody NN a slaboproudu (zabezpečovací systém, interkom). Součástí bude i výměna svítidel.</t>
  </si>
  <si>
    <t>Celková rekonstrukce venkovního hřiště. Velmi nutné pro nový obor Gymnázium se sportovní přípravou. Staré hřiště taktéž nesplňuje požadavky BOZP - betonové odrubníky apod.</t>
  </si>
  <si>
    <t xml:space="preserve">Stavební úpravy dožitých sociálních zařízení ve třech objektech - budova I. škola, budova II. odborné učebny, budova III. dílny.
(oprava potrubí na dívčím WC, nové toalety, přemístění výlevek a bojlerů z prostor předsíně, malby, částěčně obklady).
</t>
  </si>
  <si>
    <t>Zřízení bezbariérového přístupu do budovy C přístavbou vnějšího výtahu a vybudování 1 invalidního WC. Na základě požadavku HZS OK dojde k prověření PBŘ celého objektu a splnění požadavku KHS na přepočet a doplnění všech WC a sociálních zařízení celého objektu.</t>
  </si>
  <si>
    <t>Novostavba haly jako zázemí pro odbornou výuku žáků školy (3 nové dílny, učebny techniky a obrobny, hygienické zařízení, šatny, kabinety, kompresorovna, venkovní mycí rampa) na místě 2 starých vepřínů, které budou zbourány vč. tří přilehlých jímek a základů bývalého sila.</t>
  </si>
  <si>
    <t>Průzkumy a zaměření</t>
  </si>
  <si>
    <t xml:space="preserve">Úprava stávajících nevyužívaných sklepních prostor a jejich využití jako prostor pro šatny. Úprava zahrnuje sanaci vlhkosti v prostorách, stavebně technické úpravy prostor, odvětrávání prostor, zabezpečení a úpravy přístupu žáků a studetnů do prostor, informační označení a dovybavení šatními skříňkami pro žáky a studenty.
</t>
  </si>
  <si>
    <t>Oprava kanalizační sítě v celém areálu školy na pracovišti Horní Heřmanice.</t>
  </si>
  <si>
    <t>Střední škola zemědělská, Přerov – Osmek – Vybudování zázemí pro odborný výcvik</t>
  </si>
  <si>
    <t>Rekonstrukce nevyhovující elektroinstalace a výměna svítidel v prostorách po Univerzitě Palackého.</t>
  </si>
  <si>
    <t>ORJ 17</t>
  </si>
  <si>
    <t>Sesk. pol.</t>
  </si>
  <si>
    <t>ORJ 17 - Oblast školství - rozpracované investice  hrazené z rozpočtu</t>
  </si>
  <si>
    <t>Správce:</t>
  </si>
  <si>
    <t xml:space="preserve">Odbor investic                                                                                                                                                             </t>
  </si>
  <si>
    <t>z toho spolufinan. PO z FI</t>
  </si>
  <si>
    <t>dle OPŘPO celkové náklady 30 000 tis. Kč, realizace v roce 2018 (15 000 tis. Kč) a jiné zdroje 15 000 tis. Kč</t>
  </si>
  <si>
    <t>dle OPŘPO pouze PD ve výši 110 tis. Kč (2018)</t>
  </si>
  <si>
    <t>dle OPŘPO celkové náklady 4 800 tis. Kč, realizace v roce 2018 (4 800 tis. Kč)</t>
  </si>
  <si>
    <t>Obchodní akademie Olomouc - Bezbariérové úpravy školských zařízení v Olomouckém kraji</t>
  </si>
  <si>
    <t>dle OPŘPO realizace v roce 2018 (10 000 tis. Kč)</t>
  </si>
  <si>
    <t>dle OPŘPO celkové náklady 6 812 tis. Kč (realizace 2018) - odhad nákladů, v 36. týdnu upřesním</t>
  </si>
  <si>
    <t>dle OPŘPO celkové náklady 107 275 tis. Kč, realizace 2018 (107 275 tis. Kč)</t>
  </si>
  <si>
    <t>dle OPŘPO celkové náklady 20 419 tis. Kč, realizace 2018 (20 419 tis. Kč), odhad nákladů, v 36. týdnu upřesním</t>
  </si>
  <si>
    <t>dle OPŘPO celkové náklady 10 600 tis. Kč a v roce 2018 10 000 tis. Kč</t>
  </si>
  <si>
    <t>dle OPŘPO celkové náklady 45 000 tis. Kč a realizace roce 2018 - 45 000 tis. Kč</t>
  </si>
  <si>
    <t>SOŠ lesnická a strojírenská Šternberk - sociální zařízení na domově mládeže</t>
  </si>
  <si>
    <t>Oprava sociálních zařízení a zdravotechnických rozvodů 5 patrového objektu DM včetně vybudování nového sociálního uzlu pro dívky.</t>
  </si>
  <si>
    <t>Výměna oken z r. 1967 v havarijním stavu (vypadává sklo) za nová kastlová termická, repase vstupních dveří.  Budova památkově chráněná.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</si>
</sst>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>
      <alignment wrapText="1"/>
    </xf>
  </cellStyleXfs>
  <cellXfs count="92">
    <xf numFmtId="0" fontId="0" fillId="0" borderId="0" xfId="0"/>
    <xf numFmtId="0" fontId="2" fillId="0" borderId="0" xfId="1" applyFont="1" applyFill="1"/>
    <xf numFmtId="0" fontId="1" fillId="0" borderId="0" xfId="1" applyFill="1"/>
    <xf numFmtId="0" fontId="1" fillId="0" borderId="0" xfId="1" applyFill="1" applyAlignment="1"/>
    <xf numFmtId="3" fontId="1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1" fillId="0" borderId="0" xfId="1" applyNumberFormat="1" applyFill="1" applyAlignment="1">
      <alignment horizontal="right" vertical="center"/>
    </xf>
    <xf numFmtId="0" fontId="1" fillId="0" borderId="0" xfId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2" applyFont="1" applyFill="1"/>
    <xf numFmtId="3" fontId="4" fillId="0" borderId="0" xfId="2" applyNumberFormat="1" applyFont="1" applyFill="1"/>
    <xf numFmtId="3" fontId="4" fillId="0" borderId="0" xfId="2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vertical="center" indent="1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3" fillId="2" borderId="1" xfId="5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7" fillId="0" borderId="1" xfId="0" applyNumberFormat="1" applyFont="1" applyFill="1" applyBorder="1" applyAlignment="1">
      <alignment horizontal="right" vertical="center" inden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3" fontId="10" fillId="0" borderId="1" xfId="0" applyNumberFormat="1" applyFont="1" applyFill="1" applyBorder="1" applyAlignment="1">
      <alignment horizontal="center" vertical="center" wrapText="1"/>
    </xf>
    <xf numFmtId="3" fontId="14" fillId="2" borderId="1" xfId="5" applyNumberFormat="1" applyFont="1" applyFill="1" applyBorder="1" applyAlignment="1">
      <alignment horizontal="right" vertical="center" wrapText="1"/>
    </xf>
    <xf numFmtId="0" fontId="5" fillId="0" borderId="0" xfId="2" applyFont="1" applyFill="1" applyAlignment="1">
      <alignment horizontal="center"/>
    </xf>
    <xf numFmtId="0" fontId="13" fillId="0" borderId="0" xfId="2" applyFont="1" applyFill="1" applyAlignment="1">
      <alignment horizontal="right"/>
    </xf>
    <xf numFmtId="3" fontId="15" fillId="2" borderId="1" xfId="4" applyNumberFormat="1" applyFont="1" applyFill="1" applyBorder="1" applyAlignment="1">
      <alignment horizontal="right" vertical="center" wrapText="1"/>
    </xf>
    <xf numFmtId="0" fontId="15" fillId="2" borderId="1" xfId="5" applyFont="1" applyFill="1" applyBorder="1" applyAlignment="1">
      <alignment horizontal="center" vertical="center" wrapText="1"/>
    </xf>
    <xf numFmtId="0" fontId="16" fillId="0" borderId="0" xfId="0" applyFont="1" applyFill="1"/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vertical="center"/>
    </xf>
    <xf numFmtId="0" fontId="15" fillId="2" borderId="3" xfId="4" applyFont="1" applyFill="1" applyBorder="1" applyAlignment="1">
      <alignment vertical="center"/>
    </xf>
    <xf numFmtId="0" fontId="14" fillId="2" borderId="2" xfId="4" applyFont="1" applyFill="1" applyBorder="1" applyAlignment="1">
      <alignment vertical="center"/>
    </xf>
    <xf numFmtId="0" fontId="14" fillId="2" borderId="3" xfId="4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 applyProtection="1">
      <alignment vertical="center" wrapText="1"/>
      <protection locked="0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8" applyFont="1" applyFill="1" applyBorder="1" applyAlignment="1" applyProtection="1">
      <alignment horizontal="left" vertical="center" wrapText="1"/>
      <protection locked="0"/>
    </xf>
    <xf numFmtId="0" fontId="0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5" fillId="2" borderId="3" xfId="4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3" fontId="3" fillId="4" borderId="1" xfId="5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9" fillId="2" borderId="6" xfId="0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indent="1"/>
    </xf>
    <xf numFmtId="0" fontId="0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vertical="center" indent="1"/>
    </xf>
    <xf numFmtId="3" fontId="7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 indent="1"/>
    </xf>
    <xf numFmtId="3" fontId="21" fillId="2" borderId="1" xfId="0" applyNumberFormat="1" applyFont="1" applyFill="1" applyBorder="1" applyAlignment="1">
      <alignment horizontal="right" vertical="center" inden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>
      <alignment horizontal="center" vertical="center" wrapText="1"/>
    </xf>
    <xf numFmtId="0" fontId="14" fillId="3" borderId="2" xfId="3" applyFont="1" applyFill="1" applyBorder="1" applyAlignment="1">
      <alignment horizontal="left" vertical="center"/>
    </xf>
    <xf numFmtId="0" fontId="14" fillId="3" borderId="3" xfId="3" applyFont="1" applyFill="1" applyBorder="1" applyAlignment="1">
      <alignment horizontal="left" vertical="center"/>
    </xf>
    <xf numFmtId="0" fontId="3" fillId="4" borderId="5" xfId="4" applyFont="1" applyFill="1" applyBorder="1" applyAlignment="1">
      <alignment horizontal="center" vertical="center" wrapText="1"/>
    </xf>
    <xf numFmtId="0" fontId="3" fillId="4" borderId="4" xfId="4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textRotation="90" wrapText="1"/>
    </xf>
    <xf numFmtId="0" fontId="3" fillId="4" borderId="1" xfId="4" applyFont="1" applyFill="1" applyBorder="1" applyAlignment="1">
      <alignment horizontal="center" vertical="center" wrapText="1"/>
    </xf>
    <xf numFmtId="164" fontId="3" fillId="4" borderId="1" xfId="4" applyNumberFormat="1" applyFont="1" applyFill="1" applyBorder="1" applyAlignment="1">
      <alignment horizontal="center" vertical="center" wrapText="1"/>
    </xf>
    <xf numFmtId="164" fontId="3" fillId="4" borderId="1" xfId="4" applyNumberFormat="1" applyFont="1" applyFill="1" applyBorder="1" applyAlignment="1">
      <alignment horizontal="center" vertical="center" textRotation="90" wrapText="1"/>
    </xf>
    <xf numFmtId="3" fontId="3" fillId="4" borderId="1" xfId="4" applyNumberFormat="1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/>
    </xf>
  </cellXfs>
  <cellStyles count="12">
    <cellStyle name="Normální" xfId="0" builtinId="0"/>
    <cellStyle name="Normální 11 2 3" xfId="10"/>
    <cellStyle name="normální 2" xfId="6"/>
    <cellStyle name="Normální 3" xfId="9"/>
    <cellStyle name="normální 4" xfId="7"/>
    <cellStyle name="Normální 5" xfId="11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kultura2-upravené priority-3" xfId="5"/>
    <cellStyle name="normální_Sociální - investice a opravy 2009 - sumarizace vč. prior - 10-12-2008" xfId="1"/>
    <cellStyle name="normální_Studie IZ - silnice 2003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21"/>
  <sheetViews>
    <sheetView showGridLines="0" tabSelected="1" topLeftCell="A22" zoomScale="66" zoomScaleNormal="66" zoomScaleSheetLayoutView="80" workbookViewId="0">
      <selection activeCell="H13" sqref="H13"/>
    </sheetView>
  </sheetViews>
  <sheetFormatPr defaultColWidth="9.140625" defaultRowHeight="12.75" outlineLevelCol="1" x14ac:dyDescent="0.2"/>
  <cols>
    <col min="1" max="1" width="5.42578125" style="10" customWidth="1"/>
    <col min="2" max="2" width="6" style="10" hidden="1" customWidth="1"/>
    <col min="3" max="4" width="5.5703125" style="10" hidden="1" customWidth="1" outlineLevel="1"/>
    <col min="5" max="5" width="7" style="10" customWidth="1" outlineLevel="1"/>
    <col min="6" max="6" width="5.5703125" style="10" hidden="1" customWidth="1" outlineLevel="1"/>
    <col min="7" max="7" width="16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4.28515625" style="6" customWidth="1"/>
    <col min="13" max="13" width="13.7109375" style="6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15" hidden="1" customWidth="1"/>
    <col min="20" max="20" width="0" style="10" hidden="1" customWidth="1"/>
    <col min="21" max="16384" width="9.140625" style="10"/>
  </cols>
  <sheetData>
    <row r="1" spans="1:20" ht="18" x14ac:dyDescent="0.25">
      <c r="A1" s="1" t="s">
        <v>114</v>
      </c>
      <c r="B1" s="2"/>
      <c r="C1" s="2"/>
      <c r="D1" s="2"/>
      <c r="E1" s="2"/>
      <c r="F1" s="2"/>
      <c r="G1" s="2"/>
      <c r="H1" s="3"/>
      <c r="I1" s="4"/>
      <c r="J1" s="2"/>
      <c r="M1" s="7"/>
      <c r="N1" s="7"/>
      <c r="P1" s="7"/>
      <c r="Q1" s="7"/>
      <c r="R1" s="7"/>
      <c r="S1" s="8"/>
      <c r="T1" s="9"/>
    </row>
    <row r="2" spans="1:20" ht="15.75" x14ac:dyDescent="0.25">
      <c r="A2" s="11" t="s">
        <v>113</v>
      </c>
      <c r="B2" s="11"/>
      <c r="C2" s="11"/>
      <c r="E2" s="11"/>
      <c r="F2" s="11"/>
      <c r="G2" s="11"/>
      <c r="H2" s="11" t="s">
        <v>0</v>
      </c>
      <c r="I2" s="35" t="s">
        <v>110</v>
      </c>
      <c r="J2" s="34"/>
      <c r="M2" s="13"/>
      <c r="N2" s="13"/>
      <c r="P2" s="13"/>
      <c r="Q2" s="13"/>
      <c r="R2" s="13"/>
      <c r="S2" s="14"/>
      <c r="T2" s="9"/>
    </row>
    <row r="3" spans="1:20" ht="17.25" customHeight="1" x14ac:dyDescent="0.2">
      <c r="A3" s="11"/>
      <c r="B3" s="11"/>
      <c r="C3" s="11"/>
      <c r="E3" s="11"/>
      <c r="F3" s="11"/>
      <c r="G3" s="11"/>
      <c r="H3" s="11" t="s">
        <v>23</v>
      </c>
      <c r="I3" s="12"/>
      <c r="J3" s="11"/>
      <c r="M3" s="13"/>
      <c r="N3" s="13"/>
      <c r="P3" s="13"/>
      <c r="Q3" s="13"/>
      <c r="S3" s="14"/>
      <c r="T3" s="9"/>
    </row>
    <row r="4" spans="1:20" ht="17.25" customHeight="1" x14ac:dyDescent="0.2">
      <c r="A4" s="11"/>
      <c r="B4" s="11"/>
      <c r="C4" s="11"/>
      <c r="D4" s="11"/>
      <c r="E4" s="11"/>
      <c r="F4" s="11"/>
      <c r="G4" s="11"/>
      <c r="H4" s="11"/>
      <c r="I4" s="12"/>
      <c r="J4" s="11"/>
      <c r="M4" s="13"/>
      <c r="N4" s="13"/>
      <c r="P4" s="13"/>
      <c r="Q4" s="13"/>
      <c r="R4" s="63" t="s">
        <v>43</v>
      </c>
      <c r="S4" s="14"/>
      <c r="T4" s="9"/>
    </row>
    <row r="5" spans="1:20" ht="25.5" customHeight="1" x14ac:dyDescent="0.2">
      <c r="A5" s="82" t="s">
        <v>112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66"/>
    </row>
    <row r="6" spans="1:20" ht="25.5" customHeight="1" x14ac:dyDescent="0.2">
      <c r="A6" s="86" t="s">
        <v>1</v>
      </c>
      <c r="B6" s="86" t="s">
        <v>2</v>
      </c>
      <c r="C6" s="87" t="s">
        <v>4</v>
      </c>
      <c r="D6" s="87" t="s">
        <v>5</v>
      </c>
      <c r="E6" s="84" t="s">
        <v>111</v>
      </c>
      <c r="F6" s="87" t="s">
        <v>6</v>
      </c>
      <c r="G6" s="87" t="s">
        <v>3</v>
      </c>
      <c r="H6" s="87" t="s">
        <v>7</v>
      </c>
      <c r="I6" s="88" t="s">
        <v>8</v>
      </c>
      <c r="J6" s="89" t="s">
        <v>9</v>
      </c>
      <c r="K6" s="88" t="s">
        <v>10</v>
      </c>
      <c r="L6" s="88" t="s">
        <v>21</v>
      </c>
      <c r="M6" s="88" t="s">
        <v>11</v>
      </c>
      <c r="N6" s="90" t="s">
        <v>56</v>
      </c>
      <c r="O6" s="91" t="s">
        <v>54</v>
      </c>
      <c r="P6" s="91"/>
      <c r="Q6" s="91"/>
      <c r="R6" s="90" t="s">
        <v>55</v>
      </c>
      <c r="S6" s="90" t="s">
        <v>12</v>
      </c>
    </row>
    <row r="7" spans="1:20" ht="58.7" customHeight="1" x14ac:dyDescent="0.2">
      <c r="A7" s="86"/>
      <c r="B7" s="86"/>
      <c r="C7" s="87"/>
      <c r="D7" s="87"/>
      <c r="E7" s="85"/>
      <c r="F7" s="87"/>
      <c r="G7" s="87"/>
      <c r="H7" s="87"/>
      <c r="I7" s="88"/>
      <c r="J7" s="89"/>
      <c r="K7" s="88"/>
      <c r="L7" s="88"/>
      <c r="M7" s="88"/>
      <c r="N7" s="90"/>
      <c r="O7" s="64" t="s">
        <v>22</v>
      </c>
      <c r="P7" s="64" t="s">
        <v>115</v>
      </c>
      <c r="Q7" s="64" t="s">
        <v>13</v>
      </c>
      <c r="R7" s="90"/>
      <c r="S7" s="90"/>
    </row>
    <row r="8" spans="1:20" s="38" customFormat="1" ht="25.5" customHeight="1" x14ac:dyDescent="0.3">
      <c r="A8" s="48" t="s">
        <v>19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36">
        <f>SUM(L9:L30)</f>
        <v>431606</v>
      </c>
      <c r="M8" s="36"/>
      <c r="N8" s="36">
        <f t="shared" ref="N8:R8" si="0">SUM(N9:N30)</f>
        <v>65736</v>
      </c>
      <c r="O8" s="36">
        <f t="shared" si="0"/>
        <v>160133</v>
      </c>
      <c r="P8" s="36">
        <f t="shared" si="0"/>
        <v>0</v>
      </c>
      <c r="Q8" s="36">
        <f t="shared" si="0"/>
        <v>160133</v>
      </c>
      <c r="R8" s="36">
        <f t="shared" si="0"/>
        <v>189237</v>
      </c>
      <c r="S8" s="37"/>
    </row>
    <row r="9" spans="1:20" ht="30" x14ac:dyDescent="0.2">
      <c r="A9" s="16">
        <v>1</v>
      </c>
      <c r="B9" s="16" t="s">
        <v>14</v>
      </c>
      <c r="C9" s="16" t="s">
        <v>31</v>
      </c>
      <c r="D9" s="16" t="s">
        <v>26</v>
      </c>
      <c r="E9" s="16">
        <v>61</v>
      </c>
      <c r="F9" s="16">
        <v>10</v>
      </c>
      <c r="G9" s="17">
        <v>60001100026</v>
      </c>
      <c r="H9" s="43" t="s">
        <v>35</v>
      </c>
      <c r="I9" s="31" t="s">
        <v>57</v>
      </c>
      <c r="J9" s="16" t="s">
        <v>17</v>
      </c>
      <c r="K9" s="16" t="s">
        <v>99</v>
      </c>
      <c r="L9" s="29">
        <v>58679</v>
      </c>
      <c r="M9" s="44" t="s">
        <v>25</v>
      </c>
      <c r="N9" s="27">
        <v>38096</v>
      </c>
      <c r="O9" s="28">
        <f t="shared" ref="O9:O29" si="1">P9+Q9</f>
        <v>20583</v>
      </c>
      <c r="P9" s="27">
        <v>0</v>
      </c>
      <c r="Q9" s="29">
        <v>20583</v>
      </c>
      <c r="R9" s="29">
        <f t="shared" ref="R9:R29" si="2">L9-N9-O9</f>
        <v>0</v>
      </c>
      <c r="S9" s="30" t="s">
        <v>50</v>
      </c>
    </row>
    <row r="10" spans="1:20" ht="30" x14ac:dyDescent="0.2">
      <c r="A10" s="16">
        <v>2</v>
      </c>
      <c r="B10" s="16" t="s">
        <v>14</v>
      </c>
      <c r="C10" s="55">
        <v>3122</v>
      </c>
      <c r="D10" s="55" t="s">
        <v>26</v>
      </c>
      <c r="E10" s="55">
        <v>61</v>
      </c>
      <c r="F10" s="55">
        <v>10</v>
      </c>
      <c r="G10" s="55">
        <v>60001100702</v>
      </c>
      <c r="H10" s="59" t="s">
        <v>49</v>
      </c>
      <c r="I10" s="57" t="s">
        <v>92</v>
      </c>
      <c r="J10" s="58" t="s">
        <v>17</v>
      </c>
      <c r="K10" s="56" t="s">
        <v>15</v>
      </c>
      <c r="L10" s="29">
        <v>25990</v>
      </c>
      <c r="M10" s="47">
        <v>2018</v>
      </c>
      <c r="N10" s="27">
        <v>799</v>
      </c>
      <c r="O10" s="28">
        <f t="shared" si="1"/>
        <v>25191</v>
      </c>
      <c r="P10" s="27">
        <v>0</v>
      </c>
      <c r="Q10" s="29">
        <v>25191</v>
      </c>
      <c r="R10" s="29">
        <f t="shared" si="2"/>
        <v>0</v>
      </c>
      <c r="S10" s="32"/>
      <c r="T10" s="10" t="s">
        <v>45</v>
      </c>
    </row>
    <row r="11" spans="1:20" ht="38.25" x14ac:dyDescent="0.2">
      <c r="A11" s="16">
        <v>3</v>
      </c>
      <c r="B11" s="16" t="s">
        <v>16</v>
      </c>
      <c r="C11" s="16" t="s">
        <v>31</v>
      </c>
      <c r="D11" s="16">
        <v>6121</v>
      </c>
      <c r="E11" s="16">
        <v>61</v>
      </c>
      <c r="F11" s="16">
        <v>10</v>
      </c>
      <c r="G11" s="17">
        <v>60001100704</v>
      </c>
      <c r="H11" s="43" t="s">
        <v>60</v>
      </c>
      <c r="I11" s="62" t="s">
        <v>93</v>
      </c>
      <c r="J11" s="16" t="s">
        <v>17</v>
      </c>
      <c r="K11" s="56" t="s">
        <v>15</v>
      </c>
      <c r="L11" s="29">
        <v>10609</v>
      </c>
      <c r="M11" s="47">
        <v>2018</v>
      </c>
      <c r="N11" s="27">
        <v>289</v>
      </c>
      <c r="O11" s="28">
        <f t="shared" si="1"/>
        <v>10320</v>
      </c>
      <c r="P11" s="27">
        <v>0</v>
      </c>
      <c r="Q11" s="29">
        <v>10320</v>
      </c>
      <c r="R11" s="29">
        <f t="shared" si="2"/>
        <v>0</v>
      </c>
      <c r="S11" s="30" t="s">
        <v>124</v>
      </c>
      <c r="T11" s="10" t="s">
        <v>80</v>
      </c>
    </row>
    <row r="12" spans="1:20" s="76" customFormat="1" ht="30" x14ac:dyDescent="0.2">
      <c r="A12" s="67">
        <v>4</v>
      </c>
      <c r="B12" s="67" t="s">
        <v>33</v>
      </c>
      <c r="C12" s="67" t="s">
        <v>34</v>
      </c>
      <c r="D12" s="67">
        <v>6121</v>
      </c>
      <c r="E12" s="67">
        <v>61</v>
      </c>
      <c r="F12" s="67">
        <v>10</v>
      </c>
      <c r="G12" s="68">
        <v>60001100709</v>
      </c>
      <c r="H12" s="69" t="s">
        <v>61</v>
      </c>
      <c r="I12" s="70" t="s">
        <v>94</v>
      </c>
      <c r="J12" s="67" t="s">
        <v>17</v>
      </c>
      <c r="K12" s="71" t="s">
        <v>15</v>
      </c>
      <c r="L12" s="72">
        <v>16643</v>
      </c>
      <c r="M12" s="73" t="s">
        <v>75</v>
      </c>
      <c r="N12" s="74">
        <v>143</v>
      </c>
      <c r="O12" s="79">
        <f t="shared" si="1"/>
        <v>0</v>
      </c>
      <c r="P12" s="74">
        <v>0</v>
      </c>
      <c r="Q12" s="78">
        <v>0</v>
      </c>
      <c r="R12" s="78">
        <v>0</v>
      </c>
      <c r="S12" s="75"/>
      <c r="T12" s="76" t="s">
        <v>77</v>
      </c>
    </row>
    <row r="13" spans="1:20" ht="45" x14ac:dyDescent="0.2">
      <c r="A13" s="16">
        <v>5</v>
      </c>
      <c r="B13" s="16" t="s">
        <v>33</v>
      </c>
      <c r="C13" s="16" t="s">
        <v>31</v>
      </c>
      <c r="D13" s="16" t="s">
        <v>26</v>
      </c>
      <c r="E13" s="16">
        <v>61</v>
      </c>
      <c r="F13" s="16">
        <v>10</v>
      </c>
      <c r="G13" s="17">
        <v>60001101054</v>
      </c>
      <c r="H13" s="43" t="s">
        <v>36</v>
      </c>
      <c r="I13" s="31" t="s">
        <v>37</v>
      </c>
      <c r="J13" s="16" t="s">
        <v>17</v>
      </c>
      <c r="K13" s="16" t="s">
        <v>15</v>
      </c>
      <c r="L13" s="29">
        <v>20917</v>
      </c>
      <c r="M13" s="47" t="s">
        <v>18</v>
      </c>
      <c r="N13" s="27">
        <v>12715</v>
      </c>
      <c r="O13" s="28">
        <f t="shared" si="1"/>
        <v>8202</v>
      </c>
      <c r="P13" s="27">
        <v>0</v>
      </c>
      <c r="Q13" s="29">
        <v>8202</v>
      </c>
      <c r="R13" s="29">
        <f t="shared" si="2"/>
        <v>0</v>
      </c>
      <c r="S13" s="30" t="s">
        <v>38</v>
      </c>
      <c r="T13" s="10" t="s">
        <v>77</v>
      </c>
    </row>
    <row r="14" spans="1:20" ht="25.5" x14ac:dyDescent="0.2">
      <c r="A14" s="67">
        <v>6</v>
      </c>
      <c r="B14" s="67" t="s">
        <v>14</v>
      </c>
      <c r="C14" s="67">
        <v>3122</v>
      </c>
      <c r="D14" s="67">
        <v>6121</v>
      </c>
      <c r="E14" s="67">
        <v>61</v>
      </c>
      <c r="F14" s="67">
        <v>10</v>
      </c>
      <c r="G14" s="68">
        <v>60001101116</v>
      </c>
      <c r="H14" s="69" t="s">
        <v>28</v>
      </c>
      <c r="I14" s="80" t="s">
        <v>29</v>
      </c>
      <c r="J14" s="67" t="s">
        <v>17</v>
      </c>
      <c r="K14" s="67" t="s">
        <v>15</v>
      </c>
      <c r="L14" s="72">
        <v>45900</v>
      </c>
      <c r="M14" s="81" t="s">
        <v>44</v>
      </c>
      <c r="N14" s="74">
        <v>1800</v>
      </c>
      <c r="O14" s="79">
        <f t="shared" si="1"/>
        <v>30785</v>
      </c>
      <c r="P14" s="74">
        <v>0</v>
      </c>
      <c r="Q14" s="78">
        <f>33685-2900</f>
        <v>30785</v>
      </c>
      <c r="R14" s="72">
        <f t="shared" si="2"/>
        <v>13315</v>
      </c>
      <c r="S14" s="30" t="s">
        <v>30</v>
      </c>
      <c r="T14" s="10" t="s">
        <v>46</v>
      </c>
    </row>
    <row r="15" spans="1:20" ht="45" x14ac:dyDescent="0.2">
      <c r="A15" s="16">
        <v>7</v>
      </c>
      <c r="B15" s="16" t="s">
        <v>14</v>
      </c>
      <c r="C15" s="16">
        <v>3111</v>
      </c>
      <c r="D15" s="16">
        <v>6121</v>
      </c>
      <c r="E15" s="16">
        <v>61</v>
      </c>
      <c r="F15" s="16">
        <v>10</v>
      </c>
      <c r="G15" s="17">
        <v>60001101126</v>
      </c>
      <c r="H15" s="43" t="s">
        <v>62</v>
      </c>
      <c r="I15" s="31" t="s">
        <v>88</v>
      </c>
      <c r="J15" s="16" t="s">
        <v>95</v>
      </c>
      <c r="K15" s="16" t="s">
        <v>42</v>
      </c>
      <c r="L15" s="29">
        <v>21717</v>
      </c>
      <c r="M15" s="47">
        <v>2019</v>
      </c>
      <c r="N15" s="27">
        <v>17</v>
      </c>
      <c r="O15" s="28">
        <f t="shared" si="1"/>
        <v>707</v>
      </c>
      <c r="P15" s="27">
        <v>0</v>
      </c>
      <c r="Q15" s="29">
        <v>707</v>
      </c>
      <c r="R15" s="29">
        <f t="shared" si="2"/>
        <v>20993</v>
      </c>
      <c r="S15" s="30"/>
      <c r="T15" s="10" t="s">
        <v>81</v>
      </c>
    </row>
    <row r="16" spans="1:20" ht="51" x14ac:dyDescent="0.2">
      <c r="A16" s="16">
        <v>8</v>
      </c>
      <c r="B16" s="16" t="s">
        <v>14</v>
      </c>
      <c r="C16" s="16">
        <v>3121</v>
      </c>
      <c r="D16" s="16">
        <v>6121</v>
      </c>
      <c r="E16" s="16">
        <v>61</v>
      </c>
      <c r="F16" s="16">
        <v>10</v>
      </c>
      <c r="G16" s="17">
        <v>60001101127</v>
      </c>
      <c r="H16" s="43" t="s">
        <v>47</v>
      </c>
      <c r="I16" s="31" t="s">
        <v>96</v>
      </c>
      <c r="J16" s="16" t="s">
        <v>17</v>
      </c>
      <c r="K16" s="16" t="s">
        <v>15</v>
      </c>
      <c r="L16" s="29">
        <v>18017</v>
      </c>
      <c r="M16" s="44" t="s">
        <v>44</v>
      </c>
      <c r="N16" s="27">
        <v>7898</v>
      </c>
      <c r="O16" s="28">
        <f t="shared" si="1"/>
        <v>10119</v>
      </c>
      <c r="P16" s="27">
        <v>0</v>
      </c>
      <c r="Q16" s="29">
        <v>10119</v>
      </c>
      <c r="R16" s="29">
        <f t="shared" si="2"/>
        <v>0</v>
      </c>
      <c r="S16" s="30" t="s">
        <v>48</v>
      </c>
    </row>
    <row r="17" spans="1:20" ht="65.25" customHeight="1" x14ac:dyDescent="0.2">
      <c r="A17" s="16">
        <v>9</v>
      </c>
      <c r="B17" s="16" t="s">
        <v>14</v>
      </c>
      <c r="C17" s="16" t="s">
        <v>31</v>
      </c>
      <c r="D17" s="16">
        <v>6121</v>
      </c>
      <c r="E17" s="16">
        <v>61</v>
      </c>
      <c r="F17" s="16">
        <v>10</v>
      </c>
      <c r="G17" s="17">
        <v>60001101142</v>
      </c>
      <c r="H17" s="43" t="s">
        <v>119</v>
      </c>
      <c r="I17" s="61" t="s">
        <v>103</v>
      </c>
      <c r="J17" s="16" t="s">
        <v>17</v>
      </c>
      <c r="K17" s="16" t="s">
        <v>15</v>
      </c>
      <c r="L17" s="29">
        <v>10000</v>
      </c>
      <c r="M17" s="44">
        <v>2018</v>
      </c>
      <c r="N17" s="27">
        <v>110</v>
      </c>
      <c r="O17" s="28">
        <f t="shared" si="1"/>
        <v>200</v>
      </c>
      <c r="P17" s="27">
        <v>0</v>
      </c>
      <c r="Q17" s="29">
        <v>200</v>
      </c>
      <c r="R17" s="29">
        <f t="shared" si="2"/>
        <v>9690</v>
      </c>
      <c r="S17" s="30" t="s">
        <v>120</v>
      </c>
      <c r="T17" s="10" t="s">
        <v>51</v>
      </c>
    </row>
    <row r="18" spans="1:20" ht="42.75" customHeight="1" x14ac:dyDescent="0.2">
      <c r="A18" s="16">
        <v>10</v>
      </c>
      <c r="B18" s="16" t="s">
        <v>14</v>
      </c>
      <c r="C18" s="16" t="s">
        <v>31</v>
      </c>
      <c r="D18" s="16">
        <v>6121</v>
      </c>
      <c r="E18" s="16">
        <v>61</v>
      </c>
      <c r="F18" s="16">
        <v>10</v>
      </c>
      <c r="G18" s="17">
        <v>60001101212</v>
      </c>
      <c r="H18" s="43" t="s">
        <v>63</v>
      </c>
      <c r="I18" s="62" t="s">
        <v>97</v>
      </c>
      <c r="J18" s="16" t="s">
        <v>95</v>
      </c>
      <c r="K18" s="16" t="s">
        <v>24</v>
      </c>
      <c r="L18" s="29">
        <v>85000</v>
      </c>
      <c r="M18" s="42">
        <v>2019</v>
      </c>
      <c r="N18" s="27">
        <v>968</v>
      </c>
      <c r="O18" s="28">
        <f t="shared" si="1"/>
        <v>2500</v>
      </c>
      <c r="P18" s="27">
        <v>0</v>
      </c>
      <c r="Q18" s="29">
        <v>2500</v>
      </c>
      <c r="R18" s="29">
        <f t="shared" si="2"/>
        <v>81532</v>
      </c>
      <c r="S18" s="30" t="s">
        <v>122</v>
      </c>
      <c r="T18" s="10" t="s">
        <v>46</v>
      </c>
    </row>
    <row r="19" spans="1:20" ht="69" customHeight="1" x14ac:dyDescent="0.2">
      <c r="A19" s="16">
        <v>11</v>
      </c>
      <c r="B19" s="16" t="s">
        <v>16</v>
      </c>
      <c r="C19" s="16" t="s">
        <v>31</v>
      </c>
      <c r="D19" s="16">
        <v>6121</v>
      </c>
      <c r="E19" s="16">
        <v>61</v>
      </c>
      <c r="F19" s="16">
        <v>10</v>
      </c>
      <c r="G19" s="17">
        <v>60001101213</v>
      </c>
      <c r="H19" s="43" t="s">
        <v>108</v>
      </c>
      <c r="I19" s="62" t="s">
        <v>104</v>
      </c>
      <c r="J19" s="16"/>
      <c r="K19" s="16" t="s">
        <v>24</v>
      </c>
      <c r="L19" s="29">
        <v>25000</v>
      </c>
      <c r="M19" s="44" t="s">
        <v>75</v>
      </c>
      <c r="N19" s="27">
        <v>730</v>
      </c>
      <c r="O19" s="28">
        <f t="shared" si="1"/>
        <v>3375</v>
      </c>
      <c r="P19" s="27">
        <v>0</v>
      </c>
      <c r="Q19" s="29">
        <v>3375</v>
      </c>
      <c r="R19" s="29">
        <f t="shared" si="2"/>
        <v>20895</v>
      </c>
      <c r="S19" s="30" t="s">
        <v>125</v>
      </c>
      <c r="T19" s="10" t="s">
        <v>53</v>
      </c>
    </row>
    <row r="20" spans="1:20" ht="46.5" customHeight="1" x14ac:dyDescent="0.2">
      <c r="A20" s="16">
        <v>12</v>
      </c>
      <c r="B20" s="16" t="s">
        <v>33</v>
      </c>
      <c r="C20" s="16" t="s">
        <v>31</v>
      </c>
      <c r="D20" s="16">
        <v>6121</v>
      </c>
      <c r="E20" s="16">
        <v>61</v>
      </c>
      <c r="F20" s="16">
        <v>10</v>
      </c>
      <c r="G20" s="17">
        <v>60001101214</v>
      </c>
      <c r="H20" s="43" t="s">
        <v>64</v>
      </c>
      <c r="I20" s="62" t="s">
        <v>98</v>
      </c>
      <c r="J20" s="16" t="s">
        <v>17</v>
      </c>
      <c r="K20" s="16" t="s">
        <v>15</v>
      </c>
      <c r="L20" s="29">
        <v>3653</v>
      </c>
      <c r="M20" s="42">
        <v>2018</v>
      </c>
      <c r="N20" s="27">
        <v>153</v>
      </c>
      <c r="O20" s="28">
        <f t="shared" si="1"/>
        <v>3500</v>
      </c>
      <c r="P20" s="27">
        <v>0</v>
      </c>
      <c r="Q20" s="29">
        <v>3500</v>
      </c>
      <c r="R20" s="29">
        <f t="shared" si="2"/>
        <v>0</v>
      </c>
      <c r="S20" s="30"/>
      <c r="T20" s="10" t="s">
        <v>77</v>
      </c>
    </row>
    <row r="21" spans="1:20" ht="51" x14ac:dyDescent="0.2">
      <c r="A21" s="16">
        <v>13</v>
      </c>
      <c r="B21" s="16" t="s">
        <v>33</v>
      </c>
      <c r="C21" s="16" t="s">
        <v>31</v>
      </c>
      <c r="D21" s="16">
        <v>6121</v>
      </c>
      <c r="E21" s="16">
        <v>61</v>
      </c>
      <c r="F21" s="16">
        <v>10</v>
      </c>
      <c r="G21" s="17">
        <v>60001101215</v>
      </c>
      <c r="H21" s="43" t="s">
        <v>65</v>
      </c>
      <c r="I21" s="62" t="s">
        <v>107</v>
      </c>
      <c r="J21" s="16" t="s">
        <v>105</v>
      </c>
      <c r="K21" s="16" t="s">
        <v>42</v>
      </c>
      <c r="L21" s="29">
        <v>6000</v>
      </c>
      <c r="M21" s="44">
        <v>2018</v>
      </c>
      <c r="N21" s="27">
        <v>597</v>
      </c>
      <c r="O21" s="28">
        <f t="shared" si="1"/>
        <v>5403</v>
      </c>
      <c r="P21" s="27">
        <v>0</v>
      </c>
      <c r="Q21" s="29">
        <v>5403</v>
      </c>
      <c r="R21" s="29">
        <f t="shared" si="2"/>
        <v>0</v>
      </c>
      <c r="S21" s="30"/>
      <c r="T21" s="10" t="s">
        <v>77</v>
      </c>
    </row>
    <row r="22" spans="1:20" ht="38.25" x14ac:dyDescent="0.2">
      <c r="A22" s="16">
        <v>14</v>
      </c>
      <c r="B22" s="45" t="s">
        <v>14</v>
      </c>
      <c r="C22" s="52" t="s">
        <v>32</v>
      </c>
      <c r="D22" s="52">
        <v>6121</v>
      </c>
      <c r="E22" s="52">
        <v>61</v>
      </c>
      <c r="F22" s="52">
        <v>10</v>
      </c>
      <c r="G22" s="53">
        <v>60001101216</v>
      </c>
      <c r="H22" s="54" t="s">
        <v>66</v>
      </c>
      <c r="I22" s="62" t="s">
        <v>83</v>
      </c>
      <c r="J22" s="52" t="s">
        <v>17</v>
      </c>
      <c r="K22" s="52" t="s">
        <v>15</v>
      </c>
      <c r="L22" s="29">
        <v>4660</v>
      </c>
      <c r="M22" s="44">
        <v>2018</v>
      </c>
      <c r="N22" s="27">
        <v>119</v>
      </c>
      <c r="O22" s="28">
        <f t="shared" si="1"/>
        <v>4541</v>
      </c>
      <c r="P22" s="27">
        <v>0</v>
      </c>
      <c r="Q22" s="29">
        <v>4541</v>
      </c>
      <c r="R22" s="29">
        <f t="shared" si="2"/>
        <v>0</v>
      </c>
      <c r="S22" s="30"/>
      <c r="T22" s="46" t="s">
        <v>79</v>
      </c>
    </row>
    <row r="23" spans="1:20" ht="89.25" customHeight="1" x14ac:dyDescent="0.2">
      <c r="A23" s="16">
        <v>15</v>
      </c>
      <c r="B23" s="16" t="s">
        <v>14</v>
      </c>
      <c r="C23" s="16" t="s">
        <v>31</v>
      </c>
      <c r="D23" s="16">
        <v>6121</v>
      </c>
      <c r="E23" s="16">
        <v>61</v>
      </c>
      <c r="F23" s="16">
        <v>10</v>
      </c>
      <c r="G23" s="17">
        <v>60001101219</v>
      </c>
      <c r="H23" s="43" t="s">
        <v>68</v>
      </c>
      <c r="I23" s="62" t="s">
        <v>106</v>
      </c>
      <c r="J23" s="16" t="s">
        <v>17</v>
      </c>
      <c r="K23" s="16" t="s">
        <v>15</v>
      </c>
      <c r="L23" s="29">
        <v>12283</v>
      </c>
      <c r="M23" s="44">
        <v>2018</v>
      </c>
      <c r="N23" s="27">
        <v>413</v>
      </c>
      <c r="O23" s="28">
        <f t="shared" si="1"/>
        <v>4500</v>
      </c>
      <c r="P23" s="27">
        <v>0</v>
      </c>
      <c r="Q23" s="29">
        <v>4500</v>
      </c>
      <c r="R23" s="29">
        <f t="shared" si="2"/>
        <v>7370</v>
      </c>
      <c r="S23" s="30"/>
      <c r="T23" s="10" t="s">
        <v>46</v>
      </c>
    </row>
    <row r="24" spans="1:20" ht="30" x14ac:dyDescent="0.2">
      <c r="A24" s="16">
        <v>16</v>
      </c>
      <c r="B24" s="16" t="s">
        <v>14</v>
      </c>
      <c r="C24" s="16" t="s">
        <v>67</v>
      </c>
      <c r="D24" s="16">
        <v>6121</v>
      </c>
      <c r="E24" s="16">
        <v>61</v>
      </c>
      <c r="F24" s="16">
        <v>10</v>
      </c>
      <c r="G24" s="17">
        <v>60001101220</v>
      </c>
      <c r="H24" s="43" t="s">
        <v>69</v>
      </c>
      <c r="I24" s="62" t="s">
        <v>84</v>
      </c>
      <c r="J24" s="16" t="s">
        <v>17</v>
      </c>
      <c r="K24" s="16" t="s">
        <v>15</v>
      </c>
      <c r="L24" s="29">
        <v>5994</v>
      </c>
      <c r="M24" s="44">
        <v>2018</v>
      </c>
      <c r="N24" s="27">
        <v>144</v>
      </c>
      <c r="O24" s="28">
        <f t="shared" si="1"/>
        <v>5850</v>
      </c>
      <c r="P24" s="27">
        <v>0</v>
      </c>
      <c r="Q24" s="29">
        <v>5850</v>
      </c>
      <c r="R24" s="29">
        <f t="shared" si="2"/>
        <v>0</v>
      </c>
      <c r="S24" s="30"/>
      <c r="T24" s="10" t="s">
        <v>81</v>
      </c>
    </row>
    <row r="25" spans="1:20" ht="30" x14ac:dyDescent="0.2">
      <c r="A25" s="16">
        <v>17</v>
      </c>
      <c r="B25" s="16" t="s">
        <v>14</v>
      </c>
      <c r="C25" s="16" t="s">
        <v>31</v>
      </c>
      <c r="D25" s="16">
        <v>6121</v>
      </c>
      <c r="E25" s="16">
        <v>61</v>
      </c>
      <c r="F25" s="16">
        <v>10</v>
      </c>
      <c r="G25" s="17">
        <v>60001101221</v>
      </c>
      <c r="H25" s="43" t="s">
        <v>70</v>
      </c>
      <c r="I25" s="62" t="s">
        <v>109</v>
      </c>
      <c r="J25" s="16" t="s">
        <v>17</v>
      </c>
      <c r="K25" s="16" t="s">
        <v>15</v>
      </c>
      <c r="L25" s="29">
        <v>5072</v>
      </c>
      <c r="M25" s="42">
        <v>2018</v>
      </c>
      <c r="N25" s="27">
        <v>162</v>
      </c>
      <c r="O25" s="28">
        <f t="shared" si="1"/>
        <v>4910</v>
      </c>
      <c r="P25" s="27">
        <v>0</v>
      </c>
      <c r="Q25" s="29">
        <v>4910</v>
      </c>
      <c r="R25" s="29">
        <f t="shared" si="2"/>
        <v>0</v>
      </c>
      <c r="S25" s="30" t="s">
        <v>118</v>
      </c>
      <c r="T25" s="10" t="s">
        <v>51</v>
      </c>
    </row>
    <row r="26" spans="1:20" s="76" customFormat="1" ht="102" x14ac:dyDescent="0.2">
      <c r="A26" s="67">
        <v>18</v>
      </c>
      <c r="B26" s="67" t="s">
        <v>14</v>
      </c>
      <c r="C26" s="67" t="s">
        <v>67</v>
      </c>
      <c r="D26" s="67">
        <v>6121</v>
      </c>
      <c r="E26" s="67">
        <v>61</v>
      </c>
      <c r="F26" s="67">
        <v>10</v>
      </c>
      <c r="G26" s="68">
        <v>60001101222</v>
      </c>
      <c r="H26" s="69" t="s">
        <v>91</v>
      </c>
      <c r="I26" s="70" t="s">
        <v>85</v>
      </c>
      <c r="J26" s="67" t="s">
        <v>17</v>
      </c>
      <c r="K26" s="67" t="s">
        <v>15</v>
      </c>
      <c r="L26" s="78">
        <v>10900</v>
      </c>
      <c r="M26" s="77">
        <v>2018</v>
      </c>
      <c r="N26" s="74">
        <v>161</v>
      </c>
      <c r="O26" s="79">
        <f t="shared" si="1"/>
        <v>5487</v>
      </c>
      <c r="P26" s="74">
        <v>0</v>
      </c>
      <c r="Q26" s="78">
        <v>5487</v>
      </c>
      <c r="R26" s="78">
        <f t="shared" si="2"/>
        <v>5252</v>
      </c>
      <c r="S26" s="75"/>
      <c r="T26" s="76" t="s">
        <v>78</v>
      </c>
    </row>
    <row r="27" spans="1:20" ht="38.25" x14ac:dyDescent="0.2">
      <c r="A27" s="16">
        <v>19</v>
      </c>
      <c r="B27" s="16" t="s">
        <v>14</v>
      </c>
      <c r="C27" s="52" t="s">
        <v>67</v>
      </c>
      <c r="D27" s="52">
        <v>6121</v>
      </c>
      <c r="E27" s="52">
        <v>61</v>
      </c>
      <c r="F27" s="52">
        <v>10</v>
      </c>
      <c r="G27" s="53">
        <v>60001101223</v>
      </c>
      <c r="H27" s="54" t="s">
        <v>71</v>
      </c>
      <c r="I27" s="62" t="s">
        <v>100</v>
      </c>
      <c r="J27" s="52" t="s">
        <v>17</v>
      </c>
      <c r="K27" s="16" t="s">
        <v>15</v>
      </c>
      <c r="L27" s="29">
        <v>2437</v>
      </c>
      <c r="M27" s="44">
        <v>2018</v>
      </c>
      <c r="N27" s="27">
        <v>107</v>
      </c>
      <c r="O27" s="28">
        <f t="shared" si="1"/>
        <v>2330</v>
      </c>
      <c r="P27" s="27">
        <v>0</v>
      </c>
      <c r="Q27" s="29">
        <v>2330</v>
      </c>
      <c r="R27" s="29">
        <f t="shared" si="2"/>
        <v>0</v>
      </c>
      <c r="S27" s="30" t="s">
        <v>117</v>
      </c>
      <c r="T27" s="46" t="s">
        <v>46</v>
      </c>
    </row>
    <row r="28" spans="1:20" ht="38.25" x14ac:dyDescent="0.2">
      <c r="A28" s="16">
        <v>20</v>
      </c>
      <c r="B28" s="16" t="s">
        <v>33</v>
      </c>
      <c r="C28" s="16" t="s">
        <v>32</v>
      </c>
      <c r="D28" s="16">
        <v>6121</v>
      </c>
      <c r="E28" s="16">
        <v>61</v>
      </c>
      <c r="F28" s="16">
        <v>10</v>
      </c>
      <c r="G28" s="17">
        <v>60001101224</v>
      </c>
      <c r="H28" s="43" t="s">
        <v>72</v>
      </c>
      <c r="I28" s="62" t="s">
        <v>101</v>
      </c>
      <c r="J28" s="16" t="s">
        <v>17</v>
      </c>
      <c r="K28" s="16" t="s">
        <v>15</v>
      </c>
      <c r="L28" s="29">
        <v>4134</v>
      </c>
      <c r="M28" s="42">
        <v>2018</v>
      </c>
      <c r="N28" s="27">
        <v>84</v>
      </c>
      <c r="O28" s="28">
        <f t="shared" si="1"/>
        <v>4050</v>
      </c>
      <c r="P28" s="27">
        <v>0</v>
      </c>
      <c r="Q28" s="29">
        <v>4050</v>
      </c>
      <c r="R28" s="29">
        <f t="shared" si="2"/>
        <v>0</v>
      </c>
      <c r="S28" s="30"/>
      <c r="T28" s="10" t="s">
        <v>77</v>
      </c>
    </row>
    <row r="29" spans="1:20" ht="63.75" x14ac:dyDescent="0.2">
      <c r="A29" s="16">
        <v>21</v>
      </c>
      <c r="B29" s="16" t="s">
        <v>14</v>
      </c>
      <c r="C29" s="16" t="s">
        <v>31</v>
      </c>
      <c r="D29" s="16">
        <v>6121</v>
      </c>
      <c r="E29" s="16">
        <v>61</v>
      </c>
      <c r="F29" s="16">
        <v>10</v>
      </c>
      <c r="G29" s="17">
        <v>60001101227</v>
      </c>
      <c r="H29" s="43" t="s">
        <v>74</v>
      </c>
      <c r="I29" s="62" t="s">
        <v>102</v>
      </c>
      <c r="J29" s="16" t="s">
        <v>17</v>
      </c>
      <c r="K29" s="16" t="s">
        <v>15</v>
      </c>
      <c r="L29" s="29">
        <v>6190</v>
      </c>
      <c r="M29" s="44">
        <v>2018</v>
      </c>
      <c r="N29" s="27">
        <v>110</v>
      </c>
      <c r="O29" s="28">
        <f t="shared" si="1"/>
        <v>6080</v>
      </c>
      <c r="P29" s="27">
        <v>0</v>
      </c>
      <c r="Q29" s="29">
        <v>6080</v>
      </c>
      <c r="R29" s="29">
        <f t="shared" si="2"/>
        <v>0</v>
      </c>
      <c r="S29" s="30"/>
      <c r="T29" s="10" t="s">
        <v>45</v>
      </c>
    </row>
    <row r="30" spans="1:20" ht="45" x14ac:dyDescent="0.2">
      <c r="A30" s="16">
        <v>22</v>
      </c>
      <c r="B30" s="16" t="s">
        <v>33</v>
      </c>
      <c r="C30" s="16" t="s">
        <v>31</v>
      </c>
      <c r="D30" s="16">
        <v>6121</v>
      </c>
      <c r="E30" s="16">
        <v>61</v>
      </c>
      <c r="F30" s="16">
        <v>10</v>
      </c>
      <c r="G30" s="17">
        <v>60001101226</v>
      </c>
      <c r="H30" s="43" t="s">
        <v>73</v>
      </c>
      <c r="I30" s="65" t="s">
        <v>86</v>
      </c>
      <c r="J30" s="16" t="s">
        <v>95</v>
      </c>
      <c r="K30" s="16" t="s">
        <v>42</v>
      </c>
      <c r="L30" s="29">
        <v>31811</v>
      </c>
      <c r="M30" s="44" t="s">
        <v>76</v>
      </c>
      <c r="N30" s="27">
        <v>121</v>
      </c>
      <c r="O30" s="28">
        <f>P30+Q30</f>
        <v>1500</v>
      </c>
      <c r="P30" s="27">
        <v>0</v>
      </c>
      <c r="Q30" s="29">
        <v>1500</v>
      </c>
      <c r="R30" s="29">
        <f>L30-N30-O30</f>
        <v>30190</v>
      </c>
      <c r="S30" s="30" t="s">
        <v>116</v>
      </c>
      <c r="T30" s="10" t="s">
        <v>77</v>
      </c>
    </row>
    <row r="31" spans="1:20" s="38" customFormat="1" ht="20.25" x14ac:dyDescent="0.3">
      <c r="A31" s="48" t="s">
        <v>20</v>
      </c>
      <c r="B31" s="49"/>
      <c r="C31" s="49"/>
      <c r="D31" s="49"/>
      <c r="E31" s="49"/>
      <c r="F31" s="49"/>
      <c r="G31" s="49"/>
      <c r="H31" s="49"/>
      <c r="I31" s="60"/>
      <c r="J31" s="49"/>
      <c r="K31" s="49"/>
      <c r="L31" s="36">
        <f>SUM(L32:L37)</f>
        <v>94596</v>
      </c>
      <c r="M31" s="36"/>
      <c r="N31" s="36">
        <f t="shared" ref="N31:R31" si="3">SUM(N32:N37)</f>
        <v>56290</v>
      </c>
      <c r="O31" s="36">
        <f t="shared" si="3"/>
        <v>38306</v>
      </c>
      <c r="P31" s="36">
        <f t="shared" si="3"/>
        <v>0</v>
      </c>
      <c r="Q31" s="36">
        <f t="shared" si="3"/>
        <v>38306</v>
      </c>
      <c r="R31" s="36">
        <f t="shared" si="3"/>
        <v>0</v>
      </c>
      <c r="S31" s="37"/>
    </row>
    <row r="32" spans="1:20" ht="50.25" customHeight="1" x14ac:dyDescent="0.2">
      <c r="A32" s="16">
        <v>1</v>
      </c>
      <c r="B32" s="16" t="s">
        <v>14</v>
      </c>
      <c r="C32" s="16" t="s">
        <v>31</v>
      </c>
      <c r="D32" s="16">
        <v>5171</v>
      </c>
      <c r="E32" s="16">
        <v>51</v>
      </c>
      <c r="F32" s="16">
        <v>10</v>
      </c>
      <c r="G32" s="17">
        <v>60001100210</v>
      </c>
      <c r="H32" s="43" t="s">
        <v>59</v>
      </c>
      <c r="I32" s="31" t="s">
        <v>90</v>
      </c>
      <c r="J32" s="16"/>
      <c r="K32" s="16" t="s">
        <v>15</v>
      </c>
      <c r="L32" s="29">
        <v>20400</v>
      </c>
      <c r="M32" s="47" t="s">
        <v>18</v>
      </c>
      <c r="N32" s="27">
        <v>13292</v>
      </c>
      <c r="O32" s="28">
        <f t="shared" ref="O32:O35" si="4">P32+Q32</f>
        <v>7108</v>
      </c>
      <c r="P32" s="27">
        <v>0</v>
      </c>
      <c r="Q32" s="29">
        <v>7108</v>
      </c>
      <c r="R32" s="29">
        <f t="shared" ref="R32:R33" si="5">L32-N32-O32</f>
        <v>0</v>
      </c>
      <c r="S32" s="30"/>
      <c r="T32" s="10" t="s">
        <v>46</v>
      </c>
    </row>
    <row r="33" spans="1:20" s="41" customFormat="1" ht="45" x14ac:dyDescent="0.2">
      <c r="A33" s="16">
        <v>2</v>
      </c>
      <c r="B33" s="16" t="s">
        <v>14</v>
      </c>
      <c r="C33" s="16">
        <v>3122</v>
      </c>
      <c r="D33" s="16">
        <v>5171</v>
      </c>
      <c r="E33" s="16">
        <v>51</v>
      </c>
      <c r="F33" s="16">
        <v>10</v>
      </c>
      <c r="G33" s="40">
        <v>60001100800</v>
      </c>
      <c r="H33" s="43" t="s">
        <v>58</v>
      </c>
      <c r="I33" s="62" t="s">
        <v>87</v>
      </c>
      <c r="J33" s="16"/>
      <c r="K33" s="16" t="s">
        <v>15</v>
      </c>
      <c r="L33" s="29">
        <v>9413</v>
      </c>
      <c r="M33" s="47" t="s">
        <v>18</v>
      </c>
      <c r="N33" s="27">
        <v>3278</v>
      </c>
      <c r="O33" s="28">
        <f t="shared" si="4"/>
        <v>6135</v>
      </c>
      <c r="P33" s="27">
        <v>0</v>
      </c>
      <c r="Q33" s="29">
        <v>6135</v>
      </c>
      <c r="R33" s="29">
        <f t="shared" si="5"/>
        <v>0</v>
      </c>
      <c r="S33" s="39" t="s">
        <v>121</v>
      </c>
      <c r="T33" s="41" t="s">
        <v>46</v>
      </c>
    </row>
    <row r="34" spans="1:20" s="41" customFormat="1" ht="38.25" x14ac:dyDescent="0.2">
      <c r="A34" s="16">
        <v>3</v>
      </c>
      <c r="B34" s="16" t="s">
        <v>16</v>
      </c>
      <c r="C34" s="16">
        <v>3121</v>
      </c>
      <c r="D34" s="16">
        <v>5171</v>
      </c>
      <c r="E34" s="16">
        <v>51</v>
      </c>
      <c r="F34" s="16">
        <v>10</v>
      </c>
      <c r="G34" s="40">
        <v>60001101020</v>
      </c>
      <c r="H34" s="43" t="s">
        <v>52</v>
      </c>
      <c r="I34" s="31" t="s">
        <v>128</v>
      </c>
      <c r="J34" s="16" t="s">
        <v>17</v>
      </c>
      <c r="K34" s="16" t="s">
        <v>15</v>
      </c>
      <c r="L34" s="29">
        <v>22923</v>
      </c>
      <c r="M34" s="47" t="s">
        <v>18</v>
      </c>
      <c r="N34" s="27">
        <v>11912</v>
      </c>
      <c r="O34" s="28">
        <f t="shared" ref="O34" si="6">P34+Q34</f>
        <v>11011</v>
      </c>
      <c r="P34" s="27">
        <v>0</v>
      </c>
      <c r="Q34" s="29">
        <v>11011</v>
      </c>
      <c r="R34" s="29">
        <f t="shared" ref="R34" si="7">L34-N34-O34</f>
        <v>0</v>
      </c>
      <c r="S34" s="39" t="s">
        <v>123</v>
      </c>
      <c r="T34" s="41" t="s">
        <v>53</v>
      </c>
    </row>
    <row r="35" spans="1:20" s="41" customFormat="1" ht="51.75" customHeight="1" x14ac:dyDescent="0.2">
      <c r="A35" s="16">
        <v>4</v>
      </c>
      <c r="B35" s="16" t="s">
        <v>16</v>
      </c>
      <c r="C35" s="16">
        <v>3122</v>
      </c>
      <c r="D35" s="16">
        <v>5171</v>
      </c>
      <c r="E35" s="16">
        <v>51</v>
      </c>
      <c r="F35" s="16">
        <v>10</v>
      </c>
      <c r="G35" s="40">
        <v>60001101021</v>
      </c>
      <c r="H35" s="43" t="s">
        <v>82</v>
      </c>
      <c r="I35" s="31" t="s">
        <v>89</v>
      </c>
      <c r="J35" s="16"/>
      <c r="K35" s="16" t="s">
        <v>15</v>
      </c>
      <c r="L35" s="29">
        <v>5003</v>
      </c>
      <c r="M35" s="47" t="s">
        <v>18</v>
      </c>
      <c r="N35" s="27">
        <v>2326</v>
      </c>
      <c r="O35" s="28">
        <f t="shared" si="4"/>
        <v>2677</v>
      </c>
      <c r="P35" s="27">
        <v>0</v>
      </c>
      <c r="Q35" s="29">
        <v>2677</v>
      </c>
      <c r="R35" s="29">
        <f>L35-N35-O35</f>
        <v>0</v>
      </c>
      <c r="S35" s="39"/>
      <c r="T35" s="41" t="s">
        <v>53</v>
      </c>
    </row>
    <row r="36" spans="1:20" s="41" customFormat="1" ht="78" customHeight="1" x14ac:dyDescent="0.2">
      <c r="A36" s="16">
        <v>5</v>
      </c>
      <c r="B36" s="16" t="s">
        <v>14</v>
      </c>
      <c r="C36" s="16" t="s">
        <v>32</v>
      </c>
      <c r="D36" s="16" t="s">
        <v>39</v>
      </c>
      <c r="E36" s="16">
        <v>51</v>
      </c>
      <c r="F36" s="16">
        <v>10</v>
      </c>
      <c r="G36" s="40">
        <v>60001101033</v>
      </c>
      <c r="H36" s="43" t="s">
        <v>40</v>
      </c>
      <c r="I36" s="31" t="s">
        <v>41</v>
      </c>
      <c r="J36" s="16" t="s">
        <v>17</v>
      </c>
      <c r="K36" s="16" t="s">
        <v>15</v>
      </c>
      <c r="L36" s="29">
        <v>20763</v>
      </c>
      <c r="M36" s="47" t="s">
        <v>18</v>
      </c>
      <c r="N36" s="27">
        <v>10388</v>
      </c>
      <c r="O36" s="28">
        <f>P36+Q36</f>
        <v>10375</v>
      </c>
      <c r="P36" s="27">
        <v>0</v>
      </c>
      <c r="Q36" s="29">
        <v>10375</v>
      </c>
      <c r="R36" s="29">
        <f>L36-N36-O36</f>
        <v>0</v>
      </c>
      <c r="S36" s="39"/>
      <c r="T36" s="41" t="s">
        <v>45</v>
      </c>
    </row>
    <row r="37" spans="1:20" s="41" customFormat="1" ht="78" customHeight="1" x14ac:dyDescent="0.2">
      <c r="A37" s="16">
        <v>6</v>
      </c>
      <c r="B37" s="16" t="s">
        <v>14</v>
      </c>
      <c r="C37" s="16">
        <v>3122</v>
      </c>
      <c r="D37" s="16">
        <v>5171</v>
      </c>
      <c r="E37" s="16">
        <v>51</v>
      </c>
      <c r="F37" s="16"/>
      <c r="G37" s="40"/>
      <c r="H37" s="43" t="s">
        <v>126</v>
      </c>
      <c r="I37" s="31" t="s">
        <v>127</v>
      </c>
      <c r="J37" s="16"/>
      <c r="K37" s="16" t="s">
        <v>15</v>
      </c>
      <c r="L37" s="29">
        <v>16094</v>
      </c>
      <c r="M37" s="47" t="s">
        <v>18</v>
      </c>
      <c r="N37" s="27">
        <v>15094</v>
      </c>
      <c r="O37" s="28">
        <f>P37+Q37</f>
        <v>1000</v>
      </c>
      <c r="P37" s="27">
        <v>0</v>
      </c>
      <c r="Q37" s="29">
        <v>1000</v>
      </c>
      <c r="R37" s="29">
        <f>L37-N37-O37</f>
        <v>0</v>
      </c>
      <c r="S37" s="39"/>
    </row>
    <row r="38" spans="1:20" ht="35.25" customHeight="1" x14ac:dyDescent="0.2">
      <c r="A38" s="50" t="s">
        <v>27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3">
        <f>+L31+L8</f>
        <v>526202</v>
      </c>
      <c r="M38" s="33"/>
      <c r="N38" s="33">
        <f t="shared" ref="N38:R38" si="8">+N31+N8</f>
        <v>122026</v>
      </c>
      <c r="O38" s="33">
        <f t="shared" si="8"/>
        <v>198439</v>
      </c>
      <c r="P38" s="33">
        <f t="shared" si="8"/>
        <v>0</v>
      </c>
      <c r="Q38" s="33">
        <f t="shared" si="8"/>
        <v>198439</v>
      </c>
      <c r="R38" s="33">
        <f t="shared" si="8"/>
        <v>189237</v>
      </c>
      <c r="S38" s="26"/>
    </row>
    <row r="39" spans="1:20" s="6" customFormat="1" x14ac:dyDescent="0.2">
      <c r="A39" s="5"/>
      <c r="B39" s="5"/>
      <c r="C39" s="5"/>
      <c r="D39" s="5"/>
      <c r="E39" s="5"/>
      <c r="F39" s="5"/>
      <c r="G39" s="5"/>
      <c r="H39" s="21"/>
      <c r="I39" s="5"/>
      <c r="J39" s="22"/>
      <c r="K39" s="18"/>
      <c r="L39" s="19"/>
      <c r="M39" s="20"/>
      <c r="N39" s="20"/>
      <c r="S39" s="15"/>
      <c r="T39" s="10"/>
    </row>
    <row r="40" spans="1:20" s="6" customFormat="1" x14ac:dyDescent="0.2">
      <c r="A40" s="5"/>
      <c r="B40" s="5"/>
      <c r="C40" s="5"/>
      <c r="D40" s="5"/>
      <c r="E40" s="5"/>
      <c r="F40" s="5"/>
      <c r="G40" s="5"/>
      <c r="H40" s="5"/>
      <c r="I40" s="5"/>
      <c r="J40" s="23"/>
      <c r="K40" s="24"/>
      <c r="L40" s="25"/>
      <c r="S40" s="15"/>
      <c r="T40" s="10"/>
    </row>
    <row r="41" spans="1:20" s="6" customFormat="1" x14ac:dyDescent="0.2">
      <c r="A41" s="5"/>
      <c r="B41" s="5"/>
      <c r="C41" s="5"/>
      <c r="D41" s="5"/>
      <c r="E41" s="5"/>
      <c r="F41" s="5"/>
      <c r="G41" s="5"/>
      <c r="H41" s="5"/>
      <c r="I41" s="5"/>
      <c r="J41" s="23"/>
      <c r="K41" s="24"/>
      <c r="L41" s="25"/>
      <c r="S41" s="15"/>
      <c r="T41" s="10"/>
    </row>
    <row r="42" spans="1:20" s="6" customFormat="1" x14ac:dyDescent="0.2">
      <c r="A42" s="5"/>
      <c r="B42" s="5"/>
      <c r="C42" s="5"/>
      <c r="D42" s="5"/>
      <c r="E42" s="5"/>
      <c r="F42" s="5"/>
      <c r="G42" s="5"/>
      <c r="H42" s="5"/>
      <c r="I42" s="5"/>
      <c r="J42" s="10"/>
      <c r="K42" s="24"/>
      <c r="L42" s="25"/>
      <c r="S42" s="15"/>
      <c r="T42" s="10"/>
    </row>
    <row r="43" spans="1:20" s="6" customFormat="1" x14ac:dyDescent="0.2">
      <c r="A43" s="5"/>
      <c r="B43" s="5"/>
      <c r="C43" s="5"/>
      <c r="D43" s="5"/>
      <c r="E43" s="5"/>
      <c r="F43" s="5"/>
      <c r="G43" s="5"/>
      <c r="H43" s="5"/>
      <c r="I43" s="5"/>
      <c r="J43" s="10"/>
      <c r="K43" s="24"/>
      <c r="L43" s="25"/>
      <c r="S43" s="15"/>
      <c r="T43" s="10"/>
    </row>
    <row r="44" spans="1:20" s="6" customFormat="1" x14ac:dyDescent="0.2">
      <c r="A44" s="5"/>
      <c r="B44" s="5"/>
      <c r="C44" s="5"/>
      <c r="D44" s="5"/>
      <c r="E44" s="5"/>
      <c r="F44" s="5"/>
      <c r="G44" s="5"/>
      <c r="H44" s="5"/>
      <c r="I44" s="5"/>
      <c r="J44" s="10"/>
      <c r="K44" s="24"/>
      <c r="L44" s="25"/>
      <c r="S44" s="15"/>
      <c r="T44" s="10"/>
    </row>
    <row r="45" spans="1:20" s="6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10"/>
      <c r="K45" s="24"/>
      <c r="L45" s="25"/>
      <c r="S45" s="15"/>
      <c r="T45" s="10"/>
    </row>
    <row r="46" spans="1:20" s="6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10"/>
      <c r="K46" s="24"/>
      <c r="L46" s="25"/>
      <c r="S46" s="15"/>
      <c r="T46" s="10"/>
    </row>
    <row r="47" spans="1:20" s="6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10"/>
      <c r="K47" s="24"/>
      <c r="L47" s="25"/>
      <c r="S47" s="15"/>
      <c r="T47" s="10"/>
    </row>
    <row r="48" spans="1:20" s="6" customFormat="1" x14ac:dyDescent="0.2">
      <c r="A48" s="5"/>
      <c r="B48" s="5"/>
      <c r="C48" s="5"/>
      <c r="D48" s="5"/>
      <c r="E48" s="5"/>
      <c r="F48" s="5"/>
      <c r="G48" s="5"/>
      <c r="H48" s="5"/>
      <c r="I48" s="5"/>
      <c r="J48" s="10"/>
      <c r="K48" s="24"/>
      <c r="L48" s="25"/>
      <c r="S48" s="15"/>
      <c r="T48" s="10"/>
    </row>
    <row r="49" spans="1:20" s="6" customFormat="1" x14ac:dyDescent="0.2">
      <c r="A49" s="5"/>
      <c r="B49" s="5"/>
      <c r="C49" s="5"/>
      <c r="D49" s="5"/>
      <c r="E49" s="5"/>
      <c r="F49" s="5"/>
      <c r="G49" s="5"/>
      <c r="H49" s="5"/>
      <c r="I49" s="5"/>
      <c r="J49" s="10"/>
      <c r="K49" s="24"/>
      <c r="L49" s="25"/>
      <c r="S49" s="15"/>
      <c r="T49" s="10"/>
    </row>
    <row r="50" spans="1:20" s="6" customFormat="1" x14ac:dyDescent="0.2">
      <c r="A50" s="5"/>
      <c r="B50" s="5"/>
      <c r="C50" s="5"/>
      <c r="D50" s="5"/>
      <c r="E50" s="5"/>
      <c r="F50" s="5"/>
      <c r="G50" s="5"/>
      <c r="H50" s="5"/>
      <c r="I50" s="5"/>
      <c r="J50" s="10"/>
      <c r="K50" s="24"/>
      <c r="L50" s="25"/>
      <c r="S50" s="15"/>
      <c r="T50" s="10"/>
    </row>
    <row r="51" spans="1:20" s="6" customFormat="1" x14ac:dyDescent="0.2">
      <c r="A51" s="5"/>
      <c r="B51" s="5"/>
      <c r="C51" s="5"/>
      <c r="D51" s="5"/>
      <c r="E51" s="5"/>
      <c r="F51" s="5"/>
      <c r="G51" s="5"/>
      <c r="H51" s="5"/>
      <c r="I51" s="5"/>
      <c r="J51" s="10"/>
      <c r="K51" s="24"/>
      <c r="L51" s="25"/>
      <c r="S51" s="15"/>
      <c r="T51" s="10"/>
    </row>
    <row r="52" spans="1:20" s="6" customFormat="1" x14ac:dyDescent="0.2">
      <c r="A52" s="5"/>
      <c r="B52" s="5"/>
      <c r="C52" s="5"/>
      <c r="D52" s="5"/>
      <c r="E52" s="5"/>
      <c r="F52" s="5"/>
      <c r="G52" s="5"/>
      <c r="H52" s="5"/>
      <c r="I52" s="5"/>
      <c r="J52" s="10"/>
      <c r="K52" s="24"/>
      <c r="L52" s="25"/>
      <c r="S52" s="15"/>
      <c r="T52" s="10"/>
    </row>
    <row r="53" spans="1:20" s="6" customFormat="1" x14ac:dyDescent="0.2">
      <c r="A53" s="5"/>
      <c r="B53" s="5"/>
      <c r="C53" s="5"/>
      <c r="D53" s="5"/>
      <c r="E53" s="5"/>
      <c r="F53" s="5"/>
      <c r="G53" s="5"/>
      <c r="H53" s="5"/>
      <c r="I53" s="5"/>
      <c r="J53" s="10"/>
      <c r="K53" s="24"/>
      <c r="L53" s="25"/>
      <c r="S53" s="15"/>
      <c r="T53" s="10"/>
    </row>
    <row r="54" spans="1:20" s="6" customFormat="1" x14ac:dyDescent="0.2">
      <c r="A54" s="5"/>
      <c r="B54" s="5"/>
      <c r="C54" s="5"/>
      <c r="D54" s="5"/>
      <c r="E54" s="5"/>
      <c r="F54" s="5"/>
      <c r="G54" s="5"/>
      <c r="H54" s="5"/>
      <c r="I54" s="5"/>
      <c r="J54" s="10"/>
      <c r="K54" s="24"/>
      <c r="L54" s="25"/>
      <c r="S54" s="15"/>
      <c r="T54" s="10"/>
    </row>
    <row r="55" spans="1:20" s="6" customFormat="1" x14ac:dyDescent="0.2">
      <c r="A55" s="5"/>
      <c r="B55" s="5"/>
      <c r="C55" s="5"/>
      <c r="D55" s="5"/>
      <c r="E55" s="5"/>
      <c r="F55" s="5"/>
      <c r="G55" s="5"/>
      <c r="H55" s="5"/>
      <c r="I55" s="5"/>
      <c r="J55" s="10"/>
      <c r="K55" s="24"/>
      <c r="L55" s="25"/>
      <c r="S55" s="15"/>
      <c r="T55" s="10"/>
    </row>
    <row r="56" spans="1:20" s="6" customFormat="1" x14ac:dyDescent="0.2">
      <c r="A56" s="5"/>
      <c r="B56" s="5"/>
      <c r="C56" s="5"/>
      <c r="D56" s="5"/>
      <c r="E56" s="5"/>
      <c r="F56" s="5"/>
      <c r="G56" s="5"/>
      <c r="H56" s="5"/>
      <c r="I56" s="5"/>
      <c r="J56" s="10"/>
      <c r="K56" s="24"/>
      <c r="L56" s="25"/>
      <c r="S56" s="15"/>
      <c r="T56" s="10"/>
    </row>
    <row r="57" spans="1:20" s="6" customFormat="1" x14ac:dyDescent="0.2">
      <c r="A57" s="5"/>
      <c r="B57" s="5"/>
      <c r="C57" s="5"/>
      <c r="D57" s="5"/>
      <c r="E57" s="5"/>
      <c r="F57" s="5"/>
      <c r="G57" s="5"/>
      <c r="H57" s="5"/>
      <c r="I57" s="5"/>
      <c r="J57" s="10"/>
      <c r="K57" s="24"/>
      <c r="L57" s="25"/>
      <c r="S57" s="15"/>
      <c r="T57" s="10"/>
    </row>
    <row r="58" spans="1:20" s="6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10"/>
      <c r="K58" s="24"/>
      <c r="L58" s="25"/>
      <c r="S58" s="15"/>
      <c r="T58" s="10"/>
    </row>
    <row r="59" spans="1:20" s="6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10"/>
      <c r="K59" s="5"/>
      <c r="L59" s="25"/>
      <c r="S59" s="15"/>
      <c r="T59" s="10"/>
    </row>
    <row r="60" spans="1:20" s="6" customFormat="1" x14ac:dyDescent="0.2">
      <c r="A60" s="5"/>
      <c r="B60" s="5"/>
      <c r="C60" s="5"/>
      <c r="D60" s="5"/>
      <c r="E60" s="5"/>
      <c r="F60" s="5"/>
      <c r="G60" s="5"/>
      <c r="H60" s="5"/>
      <c r="I60" s="5"/>
      <c r="J60" s="10"/>
      <c r="K60" s="5"/>
      <c r="L60" s="25"/>
      <c r="S60" s="15"/>
      <c r="T60" s="10"/>
    </row>
    <row r="61" spans="1:20" s="6" customFormat="1" x14ac:dyDescent="0.2">
      <c r="A61" s="5"/>
      <c r="B61" s="5"/>
      <c r="C61" s="5"/>
      <c r="D61" s="5"/>
      <c r="E61" s="5"/>
      <c r="F61" s="5"/>
      <c r="G61" s="5"/>
      <c r="H61" s="5"/>
      <c r="I61" s="5"/>
      <c r="J61" s="10"/>
      <c r="K61" s="5"/>
      <c r="L61" s="25"/>
      <c r="S61" s="15"/>
      <c r="T61" s="10"/>
    </row>
    <row r="62" spans="1:20" s="6" customFormat="1" x14ac:dyDescent="0.2">
      <c r="A62" s="5"/>
      <c r="B62" s="5"/>
      <c r="C62" s="5"/>
      <c r="D62" s="5"/>
      <c r="E62" s="5"/>
      <c r="F62" s="5"/>
      <c r="G62" s="5"/>
      <c r="H62" s="5"/>
      <c r="I62" s="5"/>
      <c r="J62" s="10"/>
      <c r="K62" s="5"/>
      <c r="L62" s="25"/>
      <c r="S62" s="15"/>
      <c r="T62" s="10"/>
    </row>
    <row r="63" spans="1:20" s="6" customFormat="1" x14ac:dyDescent="0.2">
      <c r="A63" s="5"/>
      <c r="B63" s="5"/>
      <c r="C63" s="5"/>
      <c r="D63" s="5"/>
      <c r="E63" s="5"/>
      <c r="F63" s="5"/>
      <c r="G63" s="5"/>
      <c r="H63" s="5"/>
      <c r="I63" s="5"/>
      <c r="J63" s="10"/>
      <c r="K63" s="5"/>
      <c r="L63" s="25"/>
      <c r="S63" s="15"/>
      <c r="T63" s="10"/>
    </row>
    <row r="64" spans="1:20" s="6" customFormat="1" x14ac:dyDescent="0.2">
      <c r="A64" s="5"/>
      <c r="B64" s="5"/>
      <c r="C64" s="5"/>
      <c r="D64" s="5"/>
      <c r="E64" s="5"/>
      <c r="F64" s="5"/>
      <c r="G64" s="5"/>
      <c r="H64" s="5"/>
      <c r="I64" s="5"/>
      <c r="J64" s="10"/>
      <c r="K64" s="5"/>
      <c r="L64" s="25"/>
      <c r="S64" s="15"/>
      <c r="T64" s="10"/>
    </row>
    <row r="65" spans="1:20" s="6" customFormat="1" x14ac:dyDescent="0.2">
      <c r="A65" s="5"/>
      <c r="B65" s="5"/>
      <c r="C65" s="5"/>
      <c r="D65" s="5"/>
      <c r="E65" s="5"/>
      <c r="F65" s="5"/>
      <c r="G65" s="5"/>
      <c r="H65" s="5"/>
      <c r="I65" s="5"/>
      <c r="J65" s="10"/>
      <c r="K65" s="5"/>
      <c r="L65" s="25"/>
      <c r="S65" s="15"/>
      <c r="T65" s="10"/>
    </row>
    <row r="66" spans="1:20" s="6" customFormat="1" x14ac:dyDescent="0.2">
      <c r="A66" s="5"/>
      <c r="B66" s="5"/>
      <c r="C66" s="5"/>
      <c r="D66" s="5"/>
      <c r="E66" s="5"/>
      <c r="F66" s="5"/>
      <c r="G66" s="5"/>
      <c r="H66" s="5"/>
      <c r="I66" s="5"/>
      <c r="J66" s="10"/>
      <c r="K66" s="5"/>
      <c r="L66" s="25"/>
      <c r="S66" s="15"/>
      <c r="T66" s="10"/>
    </row>
    <row r="67" spans="1:20" s="6" customFormat="1" x14ac:dyDescent="0.2">
      <c r="A67" s="5"/>
      <c r="B67" s="5"/>
      <c r="C67" s="5"/>
      <c r="D67" s="5"/>
      <c r="E67" s="5"/>
      <c r="F67" s="5"/>
      <c r="G67" s="5"/>
      <c r="H67" s="5"/>
      <c r="I67" s="5"/>
      <c r="J67" s="10"/>
      <c r="K67" s="5"/>
      <c r="L67" s="25"/>
      <c r="S67" s="15"/>
      <c r="T67" s="10"/>
    </row>
    <row r="68" spans="1:20" s="6" customFormat="1" x14ac:dyDescent="0.2">
      <c r="A68" s="5"/>
      <c r="B68" s="5"/>
      <c r="C68" s="5"/>
      <c r="D68" s="5"/>
      <c r="E68" s="5"/>
      <c r="F68" s="5"/>
      <c r="G68" s="5"/>
      <c r="H68" s="5"/>
      <c r="I68" s="5"/>
      <c r="J68" s="10"/>
      <c r="K68" s="5"/>
      <c r="L68" s="25"/>
      <c r="S68" s="15"/>
      <c r="T68" s="10"/>
    </row>
    <row r="69" spans="1:20" s="6" customFormat="1" x14ac:dyDescent="0.2">
      <c r="A69" s="5"/>
      <c r="B69" s="5"/>
      <c r="C69" s="5"/>
      <c r="D69" s="5"/>
      <c r="E69" s="5"/>
      <c r="F69" s="5"/>
      <c r="G69" s="5"/>
      <c r="H69" s="5"/>
      <c r="I69" s="5"/>
      <c r="J69" s="10"/>
      <c r="K69" s="5"/>
      <c r="L69" s="25"/>
      <c r="S69" s="15"/>
      <c r="T69" s="10"/>
    </row>
    <row r="70" spans="1:20" s="6" customForma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5"/>
      <c r="L70" s="25"/>
      <c r="S70" s="15"/>
      <c r="T70" s="10"/>
    </row>
    <row r="71" spans="1:20" s="6" customForma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5"/>
      <c r="L71" s="25"/>
      <c r="S71" s="15"/>
      <c r="T71" s="10"/>
    </row>
    <row r="72" spans="1:20" s="6" customFormat="1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5"/>
      <c r="L72" s="25"/>
      <c r="S72" s="15"/>
      <c r="T72" s="10"/>
    </row>
    <row r="73" spans="1:20" s="6" customForma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5"/>
      <c r="L73" s="25"/>
      <c r="S73" s="15"/>
      <c r="T73" s="10"/>
    </row>
    <row r="74" spans="1:20" s="6" customForma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5"/>
      <c r="L74" s="25"/>
      <c r="S74" s="15"/>
      <c r="T74" s="10"/>
    </row>
    <row r="75" spans="1:20" s="6" customForma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5"/>
      <c r="L75" s="25"/>
      <c r="S75" s="15"/>
      <c r="T75" s="10"/>
    </row>
    <row r="76" spans="1:20" s="6" customFormat="1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5"/>
      <c r="L76" s="25"/>
      <c r="S76" s="15"/>
      <c r="T76" s="10"/>
    </row>
    <row r="77" spans="1:20" s="6" customForma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5"/>
      <c r="L77" s="25"/>
      <c r="S77" s="15"/>
      <c r="T77" s="10"/>
    </row>
    <row r="78" spans="1:20" s="6" customForma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5"/>
      <c r="L78" s="25"/>
      <c r="S78" s="15"/>
      <c r="T78" s="10"/>
    </row>
    <row r="79" spans="1:20" s="6" customForma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5"/>
      <c r="L79" s="25"/>
      <c r="S79" s="15"/>
      <c r="T79" s="10"/>
    </row>
    <row r="80" spans="1:20" s="6" customForma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5"/>
      <c r="L80" s="25"/>
      <c r="S80" s="15"/>
      <c r="T80" s="10"/>
    </row>
    <row r="81" spans="1:20" s="6" customForma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25"/>
      <c r="S81" s="15"/>
      <c r="T81" s="10"/>
    </row>
    <row r="82" spans="1:20" s="6" customForma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25"/>
      <c r="S82" s="15"/>
      <c r="T82" s="10"/>
    </row>
    <row r="83" spans="1:20" s="6" customForma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25"/>
      <c r="S83" s="15"/>
      <c r="T83" s="10"/>
    </row>
    <row r="84" spans="1:20" s="6" customForma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25"/>
      <c r="S84" s="15"/>
      <c r="T84" s="10"/>
    </row>
    <row r="85" spans="1:20" s="6" customForma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5"/>
      <c r="L85" s="25"/>
      <c r="S85" s="15"/>
      <c r="T85" s="10"/>
    </row>
    <row r="86" spans="1:20" s="6" customFormat="1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5"/>
      <c r="L86" s="25"/>
      <c r="S86" s="15"/>
      <c r="T86" s="10"/>
    </row>
    <row r="87" spans="1:20" s="6" customFormat="1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5"/>
      <c r="L87" s="25"/>
      <c r="S87" s="15"/>
      <c r="T87" s="10"/>
    </row>
    <row r="88" spans="1:20" s="6" customForma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5"/>
      <c r="L88" s="25"/>
      <c r="S88" s="15"/>
      <c r="T88" s="10"/>
    </row>
    <row r="89" spans="1:20" s="6" customFormat="1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5"/>
      <c r="L89" s="25"/>
      <c r="S89" s="15"/>
      <c r="T89" s="10"/>
    </row>
    <row r="90" spans="1:20" s="6" customFormat="1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5"/>
      <c r="L90" s="25"/>
      <c r="S90" s="15"/>
      <c r="T90" s="10"/>
    </row>
    <row r="91" spans="1:20" s="6" customFormat="1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5"/>
      <c r="L91" s="25"/>
      <c r="S91" s="15"/>
      <c r="T91" s="10"/>
    </row>
    <row r="92" spans="1:20" s="6" customFormat="1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5"/>
      <c r="L92" s="25"/>
      <c r="S92" s="15"/>
      <c r="T92" s="10"/>
    </row>
    <row r="93" spans="1:20" s="6" customFormat="1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5"/>
      <c r="L93" s="25"/>
      <c r="S93" s="15"/>
      <c r="T93" s="10"/>
    </row>
    <row r="94" spans="1:20" s="6" customFormat="1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5"/>
      <c r="L94" s="25"/>
      <c r="S94" s="15"/>
      <c r="T94" s="10"/>
    </row>
    <row r="95" spans="1:20" s="6" customFormat="1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5"/>
      <c r="L95" s="25"/>
      <c r="S95" s="15"/>
      <c r="T95" s="10"/>
    </row>
    <row r="96" spans="1:20" s="6" customFormat="1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5"/>
      <c r="L96" s="25"/>
      <c r="S96" s="15"/>
      <c r="T96" s="10"/>
    </row>
    <row r="97" spans="1:20" s="6" customFormat="1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5"/>
      <c r="L97" s="25"/>
      <c r="S97" s="15"/>
      <c r="T97" s="10"/>
    </row>
    <row r="98" spans="1:20" s="6" customFormat="1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5"/>
      <c r="L98" s="25"/>
      <c r="S98" s="15"/>
      <c r="T98" s="10"/>
    </row>
    <row r="99" spans="1:20" s="6" customFormat="1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5"/>
      <c r="L99" s="25"/>
      <c r="S99" s="15"/>
      <c r="T99" s="10"/>
    </row>
    <row r="100" spans="1:20" s="6" customForma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5"/>
      <c r="L100" s="25"/>
      <c r="S100" s="15"/>
      <c r="T100" s="10"/>
    </row>
    <row r="101" spans="1:20" s="6" customFormat="1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5"/>
      <c r="L101" s="25"/>
      <c r="S101" s="15"/>
      <c r="T101" s="10"/>
    </row>
    <row r="102" spans="1:20" s="6" customFormat="1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5"/>
      <c r="L102" s="25"/>
      <c r="S102" s="15"/>
      <c r="T102" s="10"/>
    </row>
    <row r="103" spans="1:20" s="6" customFormat="1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5"/>
      <c r="L103" s="25"/>
      <c r="S103" s="15"/>
      <c r="T103" s="10"/>
    </row>
    <row r="104" spans="1:20" s="6" customFormat="1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5"/>
      <c r="L104" s="25"/>
      <c r="S104" s="15"/>
      <c r="T104" s="10"/>
    </row>
    <row r="105" spans="1:20" s="6" customFormat="1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5"/>
      <c r="L105" s="25"/>
      <c r="S105" s="15"/>
      <c r="T105" s="10"/>
    </row>
    <row r="106" spans="1:20" s="6" customFormat="1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5"/>
      <c r="L106" s="25"/>
      <c r="S106" s="15"/>
      <c r="T106" s="10"/>
    </row>
    <row r="107" spans="1:20" s="6" customFormat="1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5"/>
      <c r="L107" s="25"/>
      <c r="S107" s="15"/>
      <c r="T107" s="10"/>
    </row>
    <row r="108" spans="1:20" s="6" customFormat="1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5"/>
      <c r="L108" s="25"/>
      <c r="S108" s="15"/>
      <c r="T108" s="10"/>
    </row>
    <row r="109" spans="1:20" s="6" customFormat="1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5"/>
      <c r="L109" s="25"/>
      <c r="S109" s="15"/>
      <c r="T109" s="10"/>
    </row>
    <row r="110" spans="1:20" s="6" customFormat="1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5"/>
      <c r="L110" s="25"/>
      <c r="S110" s="15"/>
      <c r="T110" s="10"/>
    </row>
    <row r="111" spans="1:20" s="6" customFormat="1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5"/>
      <c r="L111" s="25"/>
      <c r="S111" s="15"/>
      <c r="T111" s="10"/>
    </row>
    <row r="112" spans="1:20" s="6" customFormat="1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5"/>
      <c r="L112" s="25"/>
      <c r="S112" s="15"/>
      <c r="T112" s="10"/>
    </row>
    <row r="113" spans="1:20" s="6" customFormat="1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5"/>
      <c r="L113" s="25"/>
      <c r="S113" s="15"/>
      <c r="T113" s="10"/>
    </row>
    <row r="114" spans="1:20" s="6" customFormat="1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5"/>
      <c r="L114" s="25"/>
      <c r="S114" s="15"/>
      <c r="T114" s="10"/>
    </row>
    <row r="115" spans="1:20" s="6" customFormat="1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5"/>
      <c r="L115" s="25"/>
      <c r="S115" s="15"/>
      <c r="T115" s="10"/>
    </row>
    <row r="116" spans="1:20" s="6" customFormat="1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5"/>
      <c r="L116" s="25"/>
      <c r="S116" s="15"/>
      <c r="T116" s="10"/>
    </row>
    <row r="117" spans="1:20" s="6" customFormat="1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5"/>
      <c r="L117" s="25"/>
      <c r="S117" s="15"/>
      <c r="T117" s="10"/>
    </row>
    <row r="118" spans="1:20" s="6" customFormat="1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5"/>
      <c r="L118" s="25"/>
      <c r="S118" s="15"/>
      <c r="T118" s="10"/>
    </row>
    <row r="119" spans="1:20" s="6" customFormat="1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5"/>
      <c r="L119" s="25"/>
      <c r="S119" s="15"/>
      <c r="T119" s="10"/>
    </row>
    <row r="120" spans="1:20" s="6" customFormat="1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5"/>
      <c r="L120" s="25"/>
      <c r="S120" s="15"/>
      <c r="T120" s="10"/>
    </row>
    <row r="121" spans="1:20" s="6" customFormat="1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5"/>
      <c r="L121" s="25"/>
      <c r="S121" s="15"/>
      <c r="T121" s="10"/>
    </row>
  </sheetData>
  <sortState ref="G8:V24">
    <sortCondition ref="G8"/>
  </sortState>
  <mergeCells count="18">
    <mergeCell ref="S6:S7"/>
    <mergeCell ref="K6:K7"/>
    <mergeCell ref="L6:L7"/>
    <mergeCell ref="M6:M7"/>
    <mergeCell ref="N6:N7"/>
    <mergeCell ref="O6:Q6"/>
    <mergeCell ref="R6:R7"/>
    <mergeCell ref="A5:R5"/>
    <mergeCell ref="E6:E7"/>
    <mergeCell ref="A6:A7"/>
    <mergeCell ref="B6:B7"/>
    <mergeCell ref="G6:G7"/>
    <mergeCell ref="C6:C7"/>
    <mergeCell ref="D6:D7"/>
    <mergeCell ref="F6:F7"/>
    <mergeCell ref="H6:H7"/>
    <mergeCell ref="I6:I7"/>
    <mergeCell ref="J6:J7"/>
  </mergeCells>
  <printOptions horizontalCentered="1"/>
  <pageMargins left="0.39370078740157483" right="0.39370078740157483" top="0.6692913385826772" bottom="0.86614173228346458" header="0.27559055118110237" footer="0.39370078740157483"/>
  <pageSetup paperSize="9" scale="45" firstPageNumber="11" fitToHeight="3" orientation="landscape" useFirstPageNumber="1" r:id="rId1"/>
  <headerFooter alignWithMargins="0">
    <oddFooter>&amp;L&amp;"Arial,Kurzíva"Zastupitelstvo Olomouckého kraje 23. 4. 2018
32. Aktualizace plánu investic na rok 2018
Příloha č. 1) Rozpracované investice z rozpočtu&amp;R&amp;"Arial,Kurzíva"&amp;12Strana &amp;P (celkem 26)</oddFooter>
  </headerFooter>
  <rowBreaks count="1" manualBreakCount="1">
    <brk id="22" max="17" man="1"/>
  </rowBreaks>
  <colBreaks count="1" manualBreakCount="1">
    <brk id="1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Školství - ORJ 17 </vt:lpstr>
      <vt:lpstr>'Školství - ORJ 17 '!Názvy_tisku</vt:lpstr>
      <vt:lpstr>'Školství - ORJ 17 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Kypusová Marta</cp:lastModifiedBy>
  <cp:lastPrinted>2018-04-09T13:08:24Z</cp:lastPrinted>
  <dcterms:created xsi:type="dcterms:W3CDTF">2016-08-02T13:34:52Z</dcterms:created>
  <dcterms:modified xsi:type="dcterms:W3CDTF">2018-04-10T06:32:02Z</dcterms:modified>
</cp:coreProperties>
</file>