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Přehled hodnocených" sheetId="1" r:id="rId1"/>
  </sheets>
  <definedNames>
    <definedName name="_xlnm._FilterDatabase" localSheetId="0" hidden="1">'Přehled hodnocených'!$B$11:$W$22</definedName>
    <definedName name="DZACATEK">'Přehled hodnocených'!#REF!</definedName>
    <definedName name="FZACATEK">'Přehled hodnocených'!#REF!</definedName>
    <definedName name="LZACATEK">'Přehled hodnocených'!#REF!</definedName>
    <definedName name="_xlnm.Print_Area" localSheetId="0">'Přehled hodnocených'!$A$1:$X$25</definedName>
  </definedNames>
  <calcPr fullCalcOnLoad="1"/>
</workbook>
</file>

<file path=xl/sharedStrings.xml><?xml version="1.0" encoding="utf-8"?>
<sst xmlns="http://schemas.openxmlformats.org/spreadsheetml/2006/main" count="175" uniqueCount="96">
  <si>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</si>
  <si>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</si>
  <si>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</si>
  <si>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</si>
  <si>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</si>
  <si>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</si>
  <si>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</si>
  <si>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</si>
  <si>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</si>
  <si>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</si>
  <si>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</si>
  <si>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</si>
  <si>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</si>
  <si>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</si>
  <si>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</si>
  <si>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</si>
  <si>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</si>
  <si>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</si>
  <si>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</si>
  <si>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</si>
  <si>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</si>
  <si>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</si>
  <si>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</si>
  <si>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</si>
  <si>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</si>
  <si>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akce/projektu</t>
  </si>
  <si>
    <t>Popis akce/projektu</t>
  </si>
  <si>
    <t>4</t>
  </si>
  <si>
    <t>Moravské divadlo Olomouc, příspěvková organizace</t>
  </si>
  <si>
    <t>tř. Svobody 432/33</t>
  </si>
  <si>
    <t>Olomouc</t>
  </si>
  <si>
    <t>77900</t>
  </si>
  <si>
    <t>Příspěvková organizace</t>
  </si>
  <si>
    <t>00100544</t>
  </si>
  <si>
    <t>331811/0100</t>
  </si>
  <si>
    <t>regionální činnost Moravského divadla Olomouc, příspěvkové organizace</t>
  </si>
  <si>
    <t>1/2018</t>
  </si>
  <si>
    <t>12/2018</t>
  </si>
  <si>
    <t>5</t>
  </si>
  <si>
    <t>Moravská filharmonie Olomouc, příspěvková organizace</t>
  </si>
  <si>
    <t>Horní náměstí 23</t>
  </si>
  <si>
    <t>77200</t>
  </si>
  <si>
    <t>00100617</t>
  </si>
  <si>
    <t>1238811/0100</t>
  </si>
  <si>
    <t>Koncerty ke státnímu svátku v Olomouckém kraji</t>
  </si>
  <si>
    <t>Realizace 4 koncertů Moravské filharmonie ke 100. výročí vzniku samostatného státu v bývalých okresních městech Olomouckého kraje.</t>
  </si>
  <si>
    <t>honoráře, mzdové náklady, cestovní náklady, ubytování, propagace</t>
  </si>
  <si>
    <t>10/2018</t>
  </si>
  <si>
    <t>6</t>
  </si>
  <si>
    <t>Mezinárodní varhanní festival Olomouc 2018</t>
  </si>
  <si>
    <t>honoráře umělců, ubytování, technické zajištění, nájemné kostela a propagace</t>
  </si>
  <si>
    <t>9/2018</t>
  </si>
  <si>
    <t>7</t>
  </si>
  <si>
    <t>mzdové náklady, honoráře, cestovní náklady, ubytování, pronájem notového materiálu</t>
  </si>
  <si>
    <t>8</t>
  </si>
  <si>
    <t>Divadlo Šumperk, s.r.o.</t>
  </si>
  <si>
    <t>Komenského 312/3</t>
  </si>
  <si>
    <t>Šumperk</t>
  </si>
  <si>
    <t>78701</t>
  </si>
  <si>
    <t>Společnost s ručením omezeným</t>
  </si>
  <si>
    <t>25875906</t>
  </si>
  <si>
    <t>170113702/0300</t>
  </si>
  <si>
    <t>Divotvorný hrnec</t>
  </si>
  <si>
    <t>honoráře, mzdové náklady, DPP, autorská práva, licence, propagace, cestovné, spotřební materiál, služby</t>
  </si>
  <si>
    <t>2/2018</t>
  </si>
  <si>
    <t>9</t>
  </si>
  <si>
    <t>Rozšíření hereckého souboru</t>
  </si>
  <si>
    <t>honoráře</t>
  </si>
  <si>
    <t>PROGRAM NA PODPORU STÁLÝCH PROFESIONÁLNÍCH SOUBORŮ V OLOMOUCKÉM KRAJI V ROCE 2018</t>
  </si>
  <si>
    <t>krajský dotační titul</t>
  </si>
  <si>
    <t xml:space="preserve">Částečná úhrada nákladů na činnosti MDO mající regionální rozměr. Jedná se o akce v místě sídla příjemce i o akce mimo Olomouc a festivalovou činnost. </t>
  </si>
  <si>
    <t>Realizace jubilejního 50. ročníku Mezinárodního varhanního festivalu Olomouc 2018. 6 koncertů varhanní hudby, 2 varhanní exkurze v chrámu sv. Mořice v Olomouci</t>
  </si>
  <si>
    <t>Podpora celoroční umělecké činnosti Moravské filharmonie Olomouc</t>
  </si>
  <si>
    <t>Rok 2018</t>
  </si>
  <si>
    <t>v Kč</t>
  </si>
  <si>
    <t>Okresy</t>
  </si>
  <si>
    <t>Rozpočet</t>
  </si>
  <si>
    <t>Jeseník</t>
  </si>
  <si>
    <t>K rozdělení</t>
  </si>
  <si>
    <t>Rozděleno</t>
  </si>
  <si>
    <t>Prostějov</t>
  </si>
  <si>
    <t>Rezerva</t>
  </si>
  <si>
    <t>Přerov</t>
  </si>
  <si>
    <t>Zůstatek</t>
  </si>
  <si>
    <t>okresy</t>
  </si>
  <si>
    <t>Evidenční číslo ve VFP</t>
  </si>
  <si>
    <t xml:space="preserve">Nastudovat a uvést v mimořádně divácky atraktivní a velmi finančně náročnou světoznámou inscenaci. </t>
  </si>
  <si>
    <t xml:space="preserve">Rozšíření hereckého souboru o jednoho výkonného umělce na sezónu 2018/2019. V současné době je najímáno 8 stálých výkonných umělců. </t>
  </si>
  <si>
    <t>výroba kostýmů a scény do inscenací, na propagaci, nájemné hudebních materiálů, pořízení hudebních materiálů, úhradu autorských práv, odměn externím spolupracovníkům, honoráře, dopravu, pronájem, půjčovné, ozvučení</t>
  </si>
  <si>
    <t>De minimis</t>
  </si>
  <si>
    <t>NE</t>
  </si>
  <si>
    <t>ANO</t>
  </si>
  <si>
    <t>dne:</t>
  </si>
  <si>
    <t>Název DT:</t>
  </si>
  <si>
    <t>Typ dotačního titulu:</t>
  </si>
  <si>
    <t>podpora celoroční umělecké činnosti Moravské filharmonie Olomouc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</si>
</sst>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7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Tahoma"/>
      <family val="2"/>
    </font>
    <font>
      <b/>
      <sz val="10"/>
      <color indexed="10"/>
      <name val="Calibri"/>
      <family val="2"/>
    </font>
    <font>
      <sz val="10"/>
      <color indexed="10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rgb="FFFF0000"/>
      <name val="Tahoma"/>
      <family val="2"/>
    </font>
    <font>
      <b/>
      <sz val="10"/>
      <color rgb="FFFF0000"/>
      <name val="Calibri"/>
      <family val="2"/>
    </font>
    <font>
      <sz val="10"/>
      <color rgb="FFFF0000"/>
      <name val="Tahoma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11" fillId="0" borderId="7" applyNumberFormat="0" applyFill="0" applyAlignment="0" applyProtection="0"/>
    <xf numFmtId="0" fontId="45" fillId="4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26" fillId="7" borderId="8" applyNumberFormat="0" applyAlignment="0" applyProtection="0"/>
    <xf numFmtId="0" fontId="49" fillId="7" borderId="9" applyNumberFormat="0" applyAlignment="0" applyProtection="0"/>
    <xf numFmtId="0" fontId="5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Continuous" wrapText="1"/>
    </xf>
    <xf numFmtId="0" fontId="2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Continuous"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Continuous" wrapText="1"/>
    </xf>
    <xf numFmtId="0" fontId="2" fillId="0" borderId="21" xfId="0" applyFont="1" applyFill="1" applyBorder="1" applyAlignment="1">
      <alignment horizontal="centerContinuous" wrapText="1"/>
    </xf>
    <xf numFmtId="0" fontId="2" fillId="0" borderId="22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4" fillId="0" borderId="23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Continuous" vertical="top"/>
    </xf>
    <xf numFmtId="0" fontId="2" fillId="0" borderId="24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6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vertical="center" wrapText="1"/>
    </xf>
    <xf numFmtId="0" fontId="3" fillId="0" borderId="23" xfId="0" applyFont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12" fillId="0" borderId="0" xfId="0" applyFont="1" applyFill="1" applyAlignment="1">
      <alignment/>
    </xf>
    <xf numFmtId="0" fontId="51" fillId="0" borderId="0" xfId="0" applyFont="1" applyAlignment="1">
      <alignment/>
    </xf>
    <xf numFmtId="0" fontId="5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1" fillId="0" borderId="0" xfId="0" applyFont="1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/>
    </xf>
    <xf numFmtId="3" fontId="52" fillId="0" borderId="32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3" fontId="52" fillId="0" borderId="3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53" fillId="0" borderId="0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3" fontId="52" fillId="0" borderId="34" xfId="0" applyNumberFormat="1" applyFont="1" applyFill="1" applyBorder="1" applyAlignment="1">
      <alignment/>
    </xf>
    <xf numFmtId="3" fontId="56" fillId="0" borderId="34" xfId="0" applyNumberFormat="1" applyFont="1" applyFill="1" applyBorder="1" applyAlignment="1">
      <alignment/>
    </xf>
    <xf numFmtId="0" fontId="52" fillId="0" borderId="35" xfId="0" applyFont="1" applyFill="1" applyBorder="1" applyAlignment="1">
      <alignment/>
    </xf>
    <xf numFmtId="49" fontId="4" fillId="0" borderId="15" xfId="0" applyNumberFormat="1" applyFont="1" applyBorder="1" applyAlignment="1">
      <alignment horizontal="right" vertical="top" textRotation="90" wrapText="1"/>
    </xf>
    <xf numFmtId="165" fontId="5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13" fillId="0" borderId="31" xfId="0" applyFont="1" applyFill="1" applyBorder="1" applyAlignment="1">
      <alignment horizontal="left" wrapText="1"/>
    </xf>
    <xf numFmtId="0" fontId="57" fillId="0" borderId="30" xfId="0" applyFont="1" applyBorder="1" applyAlignment="1">
      <alignment/>
    </xf>
    <xf numFmtId="0" fontId="15" fillId="0" borderId="2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/>
    </xf>
    <xf numFmtId="3" fontId="4" fillId="0" borderId="37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Continuous" vertical="top"/>
    </xf>
    <xf numFmtId="0" fontId="2" fillId="0" borderId="38" xfId="0" applyFont="1" applyFill="1" applyBorder="1" applyAlignment="1">
      <alignment horizontal="centerContinuous" vertical="top" wrapText="1"/>
    </xf>
    <xf numFmtId="0" fontId="4" fillId="0" borderId="31" xfId="0" applyFont="1" applyBorder="1" applyAlignment="1">
      <alignment vertical="top"/>
    </xf>
    <xf numFmtId="49" fontId="2" fillId="0" borderId="37" xfId="0" applyNumberFormat="1" applyFont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right" vertical="top" textRotation="90" wrapText="1"/>
    </xf>
    <xf numFmtId="49" fontId="4" fillId="0" borderId="37" xfId="0" applyNumberFormat="1" applyFont="1" applyBorder="1" applyAlignment="1">
      <alignment horizontal="right" vertical="top" wrapText="1"/>
    </xf>
    <xf numFmtId="0" fontId="2" fillId="0" borderId="37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right" vertical="center"/>
    </xf>
    <xf numFmtId="0" fontId="2" fillId="0" borderId="29" xfId="0" applyFont="1" applyFill="1" applyBorder="1" applyAlignment="1">
      <alignment wrapText="1"/>
    </xf>
    <xf numFmtId="0" fontId="54" fillId="0" borderId="39" xfId="0" applyFont="1" applyFill="1" applyBorder="1" applyAlignment="1">
      <alignment/>
    </xf>
    <xf numFmtId="3" fontId="54" fillId="0" borderId="27" xfId="0" applyNumberFormat="1" applyFont="1" applyFill="1" applyBorder="1" applyAlignment="1">
      <alignment/>
    </xf>
    <xf numFmtId="3" fontId="2" fillId="0" borderId="40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vertical="top"/>
    </xf>
    <xf numFmtId="49" fontId="2" fillId="0" borderId="45" xfId="0" applyNumberFormat="1" applyFont="1" applyBorder="1" applyAlignment="1">
      <alignment horizontal="left" vertical="top" wrapText="1"/>
    </xf>
    <xf numFmtId="49" fontId="4" fillId="0" borderId="45" xfId="0" applyNumberFormat="1" applyFont="1" applyBorder="1" applyAlignment="1">
      <alignment horizontal="left" vertical="top" wrapText="1"/>
    </xf>
    <xf numFmtId="49" fontId="4" fillId="0" borderId="45" xfId="0" applyNumberFormat="1" applyFont="1" applyFill="1" applyBorder="1" applyAlignment="1">
      <alignment horizontal="left" vertical="top" wrapText="1"/>
    </xf>
    <xf numFmtId="49" fontId="4" fillId="0" borderId="45" xfId="0" applyNumberFormat="1" applyFont="1" applyBorder="1" applyAlignment="1">
      <alignment horizontal="right" vertical="top" textRotation="90" wrapText="1"/>
    </xf>
    <xf numFmtId="49" fontId="4" fillId="0" borderId="45" xfId="0" applyNumberFormat="1" applyFont="1" applyBorder="1" applyAlignment="1">
      <alignment horizontal="right" vertical="top" wrapText="1"/>
    </xf>
    <xf numFmtId="0" fontId="2" fillId="0" borderId="45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3" fontId="4" fillId="0" borderId="45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top"/>
    </xf>
    <xf numFmtId="49" fontId="2" fillId="0" borderId="36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right" vertical="top" textRotation="90" wrapText="1"/>
    </xf>
    <xf numFmtId="49" fontId="4" fillId="0" borderId="36" xfId="0" applyNumberFormat="1" applyFont="1" applyBorder="1" applyAlignment="1">
      <alignment horizontal="right" vertical="top" wrapText="1"/>
    </xf>
    <xf numFmtId="0" fontId="2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0" fontId="0" fillId="0" borderId="28" xfId="0" applyBorder="1" applyAlignment="1">
      <alignment vertical="center" textRotation="90"/>
    </xf>
    <xf numFmtId="0" fontId="3" fillId="0" borderId="16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30" xfId="0" applyFont="1" applyFill="1" applyBorder="1" applyAlignment="1">
      <alignment/>
    </xf>
    <xf numFmtId="0" fontId="0" fillId="0" borderId="49" xfId="0" applyBorder="1" applyAlignment="1">
      <alignment/>
    </xf>
    <xf numFmtId="0" fontId="52" fillId="0" borderId="31" xfId="0" applyFont="1" applyFill="1" applyBorder="1" applyAlignment="1">
      <alignment/>
    </xf>
    <xf numFmtId="0" fontId="0" fillId="0" borderId="37" xfId="0" applyBorder="1" applyAlignment="1">
      <alignment/>
    </xf>
    <xf numFmtId="3" fontId="52" fillId="0" borderId="37" xfId="0" applyNumberFormat="1" applyFont="1" applyFill="1" applyBorder="1" applyAlignment="1">
      <alignment/>
    </xf>
    <xf numFmtId="0" fontId="0" fillId="0" borderId="32" xfId="0" applyBorder="1" applyAlignment="1">
      <alignment/>
    </xf>
    <xf numFmtId="3" fontId="5" fillId="0" borderId="23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3" fontId="52" fillId="0" borderId="15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57" fillId="0" borderId="49" xfId="0" applyFont="1" applyBorder="1" applyAlignment="1">
      <alignment horizontal="right"/>
    </xf>
    <xf numFmtId="0" fontId="41" fillId="0" borderId="50" xfId="0" applyFont="1" applyBorder="1" applyAlignment="1">
      <alignment/>
    </xf>
    <xf numFmtId="3" fontId="13" fillId="0" borderId="40" xfId="0" applyNumberFormat="1" applyFont="1" applyFill="1" applyBorder="1" applyAlignment="1">
      <alignment horizontal="right" wrapText="1"/>
    </xf>
    <xf numFmtId="0" fontId="0" fillId="0" borderId="51" xfId="0" applyFont="1" applyBorder="1" applyAlignment="1">
      <alignment horizontal="right" wrapText="1"/>
    </xf>
    <xf numFmtId="3" fontId="52" fillId="0" borderId="41" xfId="0" applyNumberFormat="1" applyFont="1" applyFill="1" applyBorder="1" applyAlignment="1">
      <alignment/>
    </xf>
    <xf numFmtId="0" fontId="0" fillId="0" borderId="52" xfId="0" applyBorder="1" applyAlignment="1">
      <alignment/>
    </xf>
    <xf numFmtId="3" fontId="58" fillId="0" borderId="53" xfId="0" applyNumberFormat="1" applyFont="1" applyFill="1" applyBorder="1" applyAlignment="1">
      <alignment/>
    </xf>
    <xf numFmtId="0" fontId="41" fillId="0" borderId="24" xfId="0" applyFont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 horizontal="center" vertical="center" textRotation="90"/>
    </xf>
    <xf numFmtId="0" fontId="0" fillId="0" borderId="42" xfId="0" applyBorder="1" applyAlignment="1">
      <alignment vertical="center" textRotation="90"/>
    </xf>
    <xf numFmtId="0" fontId="52" fillId="0" borderId="53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4" xfId="0" applyBorder="1" applyAlignment="1">
      <alignment horizontal="right"/>
    </xf>
    <xf numFmtId="3" fontId="38" fillId="0" borderId="34" xfId="0" applyNumberFormat="1" applyFont="1" applyFill="1" applyBorder="1" applyAlignment="1" applyProtection="1">
      <alignment/>
      <protection locked="0"/>
    </xf>
    <xf numFmtId="3" fontId="38" fillId="0" borderId="54" xfId="0" applyNumberFormat="1" applyFont="1" applyFill="1" applyBorder="1" applyAlignment="1" applyProtection="1">
      <alignment/>
      <protection locked="0"/>
    </xf>
    <xf numFmtId="3" fontId="38" fillId="0" borderId="55" xfId="0" applyNumberFormat="1" applyFont="1" applyFill="1" applyBorder="1" applyAlignment="1" applyProtection="1">
      <alignment/>
      <protection locked="0"/>
    </xf>
    <xf numFmtId="3" fontId="56" fillId="0" borderId="35" xfId="0" applyNumberFormat="1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3" fontId="54" fillId="0" borderId="36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42" xfId="0" applyBorder="1" applyAlignment="1">
      <alignment wrapText="1"/>
    </xf>
    <xf numFmtId="3" fontId="14" fillId="0" borderId="23" xfId="0" applyNumberFormat="1" applyFont="1" applyFill="1" applyBorder="1" applyAlignment="1" applyProtection="1">
      <alignment/>
      <protection locked="0"/>
    </xf>
    <xf numFmtId="3" fontId="52" fillId="0" borderId="34" xfId="0" applyNumberFormat="1" applyFont="1" applyFill="1" applyBorder="1" applyAlignment="1">
      <alignment/>
    </xf>
    <xf numFmtId="3" fontId="52" fillId="0" borderId="54" xfId="0" applyNumberFormat="1" applyFont="1" applyFill="1" applyBorder="1" applyAlignment="1">
      <alignment/>
    </xf>
    <xf numFmtId="3" fontId="52" fillId="0" borderId="55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Layout" zoomScale="90" zoomScaleNormal="90" zoomScalePageLayoutView="90" workbookViewId="0" topLeftCell="A16">
      <selection activeCell="K54" sqref="K54:K55"/>
    </sheetView>
  </sheetViews>
  <sheetFormatPr defaultColWidth="9.140625" defaultRowHeight="15"/>
  <cols>
    <col min="1" max="1" width="3.7109375" style="0" customWidth="1"/>
    <col min="2" max="3" width="14.421875" style="0" customWidth="1"/>
    <col min="4" max="4" width="9.00390625" style="0" customWidth="1"/>
    <col min="5" max="5" width="3.8515625" style="0" customWidth="1"/>
    <col min="6" max="6" width="9.28125" style="0" customWidth="1"/>
    <col min="7" max="7" width="10.8515625" style="0" customWidth="1"/>
    <col min="8" max="8" width="4.140625" style="0" customWidth="1"/>
    <col min="9" max="9" width="14.421875" style="0" hidden="1" customWidth="1"/>
    <col min="10" max="10" width="17.8515625" style="0" hidden="1" customWidth="1"/>
    <col min="11" max="11" width="17.8515625" style="54" customWidth="1"/>
    <col min="12" max="12" width="17.8515625" style="0" customWidth="1"/>
    <col min="13" max="13" width="23.140625" style="0" customWidth="1"/>
    <col min="14" max="14" width="10.28125" style="0" customWidth="1"/>
    <col min="15" max="15" width="6.421875" style="0" customWidth="1"/>
    <col min="16" max="16" width="6.28125" style="0" customWidth="1"/>
    <col min="17" max="17" width="7.57421875" style="0" customWidth="1"/>
    <col min="18" max="18" width="0" style="0" hidden="1" customWidth="1"/>
    <col min="19" max="19" width="5.00390625" style="0" customWidth="1"/>
    <col min="20" max="20" width="5.140625" style="0" customWidth="1"/>
    <col min="21" max="21" width="4.7109375" style="0" customWidth="1"/>
    <col min="22" max="22" width="6.28125" style="0" customWidth="1"/>
    <col min="23" max="23" width="10.8515625" style="0" customWidth="1"/>
    <col min="24" max="24" width="4.57421875" style="0" customWidth="1"/>
  </cols>
  <sheetData>
    <row r="1" spans="2:14" s="6" customFormat="1" ht="26.25" customHeight="1"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2:11" s="6" customFormat="1" ht="13.5" customHeight="1" thickBot="1">
      <c r="B2" s="55"/>
      <c r="C2" s="56"/>
      <c r="D2" s="56"/>
      <c r="E2" s="56"/>
      <c r="F2" s="56"/>
      <c r="G2" s="56"/>
      <c r="H2" s="56"/>
      <c r="I2" s="56"/>
      <c r="J2" s="56"/>
      <c r="K2" s="56"/>
    </row>
    <row r="3" spans="2:24" s="57" customFormat="1" ht="16.5" thickBot="1">
      <c r="B3" s="163" t="s">
        <v>73</v>
      </c>
      <c r="C3" s="164"/>
      <c r="D3" s="185" t="s">
        <v>74</v>
      </c>
      <c r="E3" s="186"/>
      <c r="F3" s="187"/>
      <c r="G3" s="58"/>
      <c r="H3" s="59"/>
      <c r="I3" s="60" t="s">
        <v>75</v>
      </c>
      <c r="J3" s="61" t="s">
        <v>74</v>
      </c>
      <c r="L3" s="89" t="s">
        <v>84</v>
      </c>
      <c r="M3" s="173" t="s">
        <v>74</v>
      </c>
      <c r="N3" s="174"/>
      <c r="O3" s="62"/>
      <c r="P3" s="62"/>
      <c r="S3" s="63"/>
      <c r="T3" s="63"/>
      <c r="U3" s="63"/>
      <c r="V3" s="63"/>
      <c r="W3" s="64"/>
      <c r="X3" s="64"/>
    </row>
    <row r="4" spans="2:24" s="57" customFormat="1" ht="15">
      <c r="B4" s="165" t="s">
        <v>76</v>
      </c>
      <c r="C4" s="166"/>
      <c r="D4" s="167">
        <v>4000000</v>
      </c>
      <c r="E4" s="166"/>
      <c r="F4" s="168"/>
      <c r="G4" s="58"/>
      <c r="H4" s="65"/>
      <c r="I4" s="66" t="s">
        <v>77</v>
      </c>
      <c r="J4" s="67">
        <f>(V66+V71+V77+V82+V89+V92+V116+V129+V131+V140+V179+V182+V225+V248+V277+V308)</f>
        <v>0</v>
      </c>
      <c r="L4" s="88" t="s">
        <v>30</v>
      </c>
      <c r="M4" s="175">
        <f>SUM(W13:W16)</f>
        <v>3300000</v>
      </c>
      <c r="N4" s="176"/>
      <c r="O4" s="62"/>
      <c r="P4" s="62"/>
      <c r="S4" s="63"/>
      <c r="T4" s="63"/>
      <c r="U4" s="63"/>
      <c r="V4" s="63"/>
      <c r="W4" s="64"/>
      <c r="X4" s="64"/>
    </row>
    <row r="5" spans="2:24" s="57" customFormat="1" ht="15.75" thickBot="1">
      <c r="B5" s="169" t="s">
        <v>78</v>
      </c>
      <c r="C5" s="170"/>
      <c r="D5" s="171">
        <v>4000000</v>
      </c>
      <c r="E5" s="170"/>
      <c r="F5" s="172"/>
      <c r="G5" s="58"/>
      <c r="H5" s="68"/>
      <c r="I5" s="69" t="s">
        <v>30</v>
      </c>
      <c r="J5" s="79">
        <f>(V15+V16+V20+V25+V27+V28+V37+V38+V40+V42+V44+V48+V49+V54+V55+V56+V57+V58+V60+V61+V63+V69+V70+V72+V73+V74+V83+V85+V94+V99+V103+V104+V105+V106+V107+V110+V112+V113+V117+V120+V121+V124+V133+V137+V141+V142+V147+V151+V155+V157+V158+V160+V162+V163+V165+V167+V169+V172+V187+V188+V189+V194+V197+V198+V199+V201+V202+V204+V209+V211+V212+V214+V216+V218+V221+V222+V227+V228+V232+V233+V236+V240+V244+V245+V246+V247+V249+V251+V252+V254+V256+V257+V259+V261+V262+V264+V268+V269+V270+V272+V274+V279+V283+V284+V285+V287+V289+V292+V294+V296+V297+V298+V300+V301+V304+V305+V309+V310+V314+V315)</f>
        <v>1763</v>
      </c>
      <c r="K5" s="62"/>
      <c r="L5" s="80" t="s">
        <v>57</v>
      </c>
      <c r="M5" s="177">
        <f>SUM(W20:W21)</f>
        <v>700000</v>
      </c>
      <c r="N5" s="178"/>
      <c r="O5" s="62"/>
      <c r="P5" s="62"/>
      <c r="S5" s="63"/>
      <c r="T5" s="63"/>
      <c r="U5" s="63"/>
      <c r="V5" s="63"/>
      <c r="W5" s="64"/>
      <c r="X5" s="64"/>
    </row>
    <row r="6" spans="2:24" s="57" customFormat="1" ht="15.75" thickBot="1">
      <c r="B6" s="196" t="s">
        <v>79</v>
      </c>
      <c r="C6" s="170"/>
      <c r="D6" s="197">
        <f>SUM(M4:N5)</f>
        <v>4000000</v>
      </c>
      <c r="E6" s="198"/>
      <c r="F6" s="199"/>
      <c r="G6" s="58"/>
      <c r="H6" s="68"/>
      <c r="I6" s="69" t="s">
        <v>80</v>
      </c>
      <c r="J6" s="70">
        <f>(V26+V36+V53+V65+V67+V78+V80+V95+V108+V109+V119+V122+V123+V125+V126+V136+V139+V148+V174+V178+V193+V200+V207+V213+V217+V226+V234+V241+V242+V250+V255+V260+V265+V266+V280+V282+V295+V311+V316)</f>
        <v>0</v>
      </c>
      <c r="L6" s="91" t="s">
        <v>12</v>
      </c>
      <c r="M6" s="179">
        <f>SUM(M4:M5)</f>
        <v>4000000</v>
      </c>
      <c r="N6" s="180"/>
      <c r="O6" s="62"/>
      <c r="P6" s="62"/>
      <c r="S6" s="63"/>
      <c r="T6" s="63"/>
      <c r="U6" s="63"/>
      <c r="V6" s="63"/>
      <c r="W6" s="64"/>
      <c r="X6" s="64"/>
    </row>
    <row r="7" spans="2:24" s="57" customFormat="1" ht="15">
      <c r="B7" s="169" t="s">
        <v>81</v>
      </c>
      <c r="C7" s="170"/>
      <c r="D7" s="188"/>
      <c r="E7" s="189"/>
      <c r="F7" s="190"/>
      <c r="G7" s="58"/>
      <c r="H7" s="68"/>
      <c r="I7" s="69" t="s">
        <v>82</v>
      </c>
      <c r="J7" s="78">
        <f>(V13+V22+V24+V30+V39+V41+V43+V45+V62+V64+V75+V79+V81+V84+V87+V88+V90+V91+V96+V97+V100+V111+V132+V134+V143+V146+V149+V150+V156+V159+V161+V168+V171+V173+V175+V177+V181+V184+V186+V190+V192+V195+V196+V203+V205+V208+V219+V224+V229+V230+V231+V263+V267+V278+V290+V291+V293+V306+V307+V317)</f>
        <v>563</v>
      </c>
      <c r="K7" s="62"/>
      <c r="L7" s="58"/>
      <c r="M7" s="181"/>
      <c r="N7" s="182"/>
      <c r="O7" s="62"/>
      <c r="P7" s="62"/>
      <c r="S7" s="63"/>
      <c r="T7" s="63"/>
      <c r="U7" s="63"/>
      <c r="V7" s="63"/>
      <c r="W7" s="64"/>
      <c r="X7" s="64"/>
    </row>
    <row r="8" spans="2:24" s="57" customFormat="1" ht="15.75" thickBot="1">
      <c r="B8" s="191" t="s">
        <v>83</v>
      </c>
      <c r="C8" s="192"/>
      <c r="D8" s="193">
        <f>(D5-D6)</f>
        <v>0</v>
      </c>
      <c r="E8" s="192"/>
      <c r="F8" s="194"/>
      <c r="G8" s="58"/>
      <c r="H8" s="68"/>
      <c r="I8" s="69" t="s">
        <v>57</v>
      </c>
      <c r="J8" s="78">
        <f>(V14+V21+V29+V31+V33+V34+V35+V46+V47+V50+V51+V52+V59+V86+V93+V98+V101+V114+V118+V128+V130+V138+V145+V152+V153+V164+V166+V176+V180+V185+V191+V210+V215+V220+V223+V235+V237+V253+V271+V286+V299+V302+V312)</f>
        <v>1126</v>
      </c>
      <c r="K8" s="62"/>
      <c r="L8" s="58"/>
      <c r="M8" s="181"/>
      <c r="N8" s="182"/>
      <c r="O8" s="62"/>
      <c r="P8" s="62"/>
      <c r="S8" s="63"/>
      <c r="T8" s="63"/>
      <c r="U8" s="63"/>
      <c r="V8" s="63"/>
      <c r="W8" s="64"/>
      <c r="X8" s="64"/>
    </row>
    <row r="9" spans="1:25" s="57" customFormat="1" ht="13.5" thickBot="1">
      <c r="A9" s="71"/>
      <c r="B9" s="71"/>
      <c r="C9" s="71"/>
      <c r="D9" s="72"/>
      <c r="E9" s="58"/>
      <c r="F9" s="58"/>
      <c r="G9" s="58"/>
      <c r="H9" s="74"/>
      <c r="I9" s="105" t="s">
        <v>12</v>
      </c>
      <c r="J9" s="106">
        <f>SUBTOTAL(9,J4:J8)</f>
        <v>3452</v>
      </c>
      <c r="L9" s="73"/>
      <c r="M9" s="75"/>
      <c r="N9" s="76"/>
      <c r="O9" s="62"/>
      <c r="P9" s="62"/>
      <c r="S9" s="63"/>
      <c r="T9" s="63"/>
      <c r="U9" s="63"/>
      <c r="V9" s="63"/>
      <c r="W9" s="64"/>
      <c r="X9" s="64"/>
      <c r="Y9" s="77"/>
    </row>
    <row r="10" spans="1:24" s="10" customFormat="1" ht="56.25" customHeight="1" thickBot="1">
      <c r="A10" s="152" t="s">
        <v>85</v>
      </c>
      <c r="B10" s="38" t="s">
        <v>0</v>
      </c>
      <c r="C10" s="7"/>
      <c r="D10" s="7"/>
      <c r="E10" s="7"/>
      <c r="F10" s="7"/>
      <c r="G10" s="7"/>
      <c r="H10" s="7"/>
      <c r="I10" s="7"/>
      <c r="J10" s="8"/>
      <c r="K10" s="4" t="s">
        <v>25</v>
      </c>
      <c r="L10" s="9" t="s">
        <v>26</v>
      </c>
      <c r="M10" s="4" t="s">
        <v>1</v>
      </c>
      <c r="N10" s="2" t="s">
        <v>2</v>
      </c>
      <c r="O10" s="5" t="s">
        <v>3</v>
      </c>
      <c r="P10" s="9"/>
      <c r="Q10" s="5" t="s">
        <v>4</v>
      </c>
      <c r="R10" s="1" t="s">
        <v>5</v>
      </c>
      <c r="S10" s="33" t="s">
        <v>6</v>
      </c>
      <c r="T10" s="34"/>
      <c r="U10" s="34"/>
      <c r="V10" s="32"/>
      <c r="W10" s="5" t="s">
        <v>7</v>
      </c>
      <c r="X10" s="143" t="s">
        <v>89</v>
      </c>
    </row>
    <row r="11" spans="1:24" s="10" customFormat="1" ht="13.5" customHeight="1">
      <c r="A11" s="153"/>
      <c r="B11" s="39" t="s">
        <v>8</v>
      </c>
      <c r="C11" s="11"/>
      <c r="D11" s="11"/>
      <c r="E11" s="155" t="s">
        <v>16</v>
      </c>
      <c r="F11" s="36"/>
      <c r="G11" s="157" t="s">
        <v>18</v>
      </c>
      <c r="H11" s="155" t="s">
        <v>19</v>
      </c>
      <c r="I11" s="12"/>
      <c r="J11" s="40"/>
      <c r="K11" s="3"/>
      <c r="L11" s="13"/>
      <c r="M11" s="3"/>
      <c r="N11" s="3"/>
      <c r="O11" s="14"/>
      <c r="P11" s="15"/>
      <c r="Q11" s="14"/>
      <c r="R11" s="31"/>
      <c r="S11" s="16" t="s">
        <v>9</v>
      </c>
      <c r="T11" s="16" t="s">
        <v>10</v>
      </c>
      <c r="U11" s="17" t="s">
        <v>11</v>
      </c>
      <c r="V11" s="160" t="s">
        <v>12</v>
      </c>
      <c r="W11" s="37"/>
      <c r="X11" s="144"/>
    </row>
    <row r="12" spans="1:24" s="10" customFormat="1" ht="13.5" customHeight="1" thickBot="1">
      <c r="A12" s="153"/>
      <c r="B12" s="110" t="s">
        <v>13</v>
      </c>
      <c r="C12" s="111" t="s">
        <v>14</v>
      </c>
      <c r="D12" s="111" t="s">
        <v>15</v>
      </c>
      <c r="E12" s="184"/>
      <c r="F12" s="112" t="s">
        <v>17</v>
      </c>
      <c r="G12" s="195"/>
      <c r="H12" s="183"/>
      <c r="I12" s="113" t="s">
        <v>20</v>
      </c>
      <c r="J12" s="114" t="s">
        <v>21</v>
      </c>
      <c r="K12" s="3"/>
      <c r="L12" s="13"/>
      <c r="M12" s="3"/>
      <c r="N12" s="3"/>
      <c r="O12" s="14" t="s">
        <v>22</v>
      </c>
      <c r="P12" s="15" t="s">
        <v>23</v>
      </c>
      <c r="Q12" s="14"/>
      <c r="R12" s="115"/>
      <c r="S12" s="15"/>
      <c r="T12" s="15"/>
      <c r="U12" s="116" t="s">
        <v>24</v>
      </c>
      <c r="V12" s="162"/>
      <c r="W12" s="37"/>
      <c r="X12" s="145"/>
    </row>
    <row r="13" spans="1:24" s="24" customFormat="1" ht="136.5" customHeight="1">
      <c r="A13" s="118" t="s">
        <v>27</v>
      </c>
      <c r="B13" s="119" t="s">
        <v>28</v>
      </c>
      <c r="C13" s="120" t="s">
        <v>29</v>
      </c>
      <c r="D13" s="121" t="s">
        <v>30</v>
      </c>
      <c r="E13" s="122" t="s">
        <v>31</v>
      </c>
      <c r="F13" s="120" t="s">
        <v>30</v>
      </c>
      <c r="G13" s="120" t="s">
        <v>32</v>
      </c>
      <c r="H13" s="122" t="s">
        <v>33</v>
      </c>
      <c r="I13" s="123" t="s">
        <v>34</v>
      </c>
      <c r="J13" s="123"/>
      <c r="K13" s="124" t="s">
        <v>35</v>
      </c>
      <c r="L13" s="125" t="s">
        <v>70</v>
      </c>
      <c r="M13" s="125" t="s">
        <v>88</v>
      </c>
      <c r="N13" s="126">
        <v>146863000</v>
      </c>
      <c r="O13" s="127" t="s">
        <v>36</v>
      </c>
      <c r="P13" s="127" t="s">
        <v>37</v>
      </c>
      <c r="Q13" s="126">
        <v>1500000</v>
      </c>
      <c r="R13" s="126"/>
      <c r="S13" s="126">
        <v>200</v>
      </c>
      <c r="T13" s="126">
        <v>183</v>
      </c>
      <c r="U13" s="126">
        <v>180</v>
      </c>
      <c r="V13" s="126">
        <f aca="true" t="shared" si="0" ref="V13:V21">SUM(S13:U13)</f>
        <v>563</v>
      </c>
      <c r="W13" s="128">
        <v>1500000</v>
      </c>
      <c r="X13" s="140" t="s">
        <v>91</v>
      </c>
    </row>
    <row r="14" spans="1:24" s="24" customFormat="1" ht="81.75" customHeight="1">
      <c r="A14" s="22" t="s">
        <v>38</v>
      </c>
      <c r="B14" s="51" t="s">
        <v>39</v>
      </c>
      <c r="C14" s="46" t="s">
        <v>40</v>
      </c>
      <c r="D14" s="47" t="s">
        <v>30</v>
      </c>
      <c r="E14" s="81" t="s">
        <v>41</v>
      </c>
      <c r="F14" s="46" t="s">
        <v>30</v>
      </c>
      <c r="G14" s="46" t="s">
        <v>32</v>
      </c>
      <c r="H14" s="81" t="s">
        <v>42</v>
      </c>
      <c r="I14" s="48" t="s">
        <v>43</v>
      </c>
      <c r="J14" s="48"/>
      <c r="K14" s="52" t="s">
        <v>44</v>
      </c>
      <c r="L14" s="23" t="s">
        <v>45</v>
      </c>
      <c r="M14" s="23" t="s">
        <v>46</v>
      </c>
      <c r="N14" s="50">
        <v>800000</v>
      </c>
      <c r="O14" s="49" t="s">
        <v>47</v>
      </c>
      <c r="P14" s="49" t="s">
        <v>47</v>
      </c>
      <c r="Q14" s="50">
        <v>800000</v>
      </c>
      <c r="R14" s="50"/>
      <c r="S14" s="50">
        <v>200</v>
      </c>
      <c r="T14" s="50">
        <v>190</v>
      </c>
      <c r="U14" s="50">
        <v>175</v>
      </c>
      <c r="V14" s="50">
        <f t="shared" si="0"/>
        <v>565</v>
      </c>
      <c r="W14" s="108">
        <v>800000</v>
      </c>
      <c r="X14" s="139" t="s">
        <v>90</v>
      </c>
    </row>
    <row r="15" spans="1:24" s="24" customFormat="1" ht="95.25" customHeight="1">
      <c r="A15" s="22" t="s">
        <v>48</v>
      </c>
      <c r="B15" s="51" t="s">
        <v>39</v>
      </c>
      <c r="C15" s="46" t="s">
        <v>40</v>
      </c>
      <c r="D15" s="47" t="s">
        <v>30</v>
      </c>
      <c r="E15" s="81" t="s">
        <v>41</v>
      </c>
      <c r="F15" s="46" t="s">
        <v>30</v>
      </c>
      <c r="G15" s="46" t="s">
        <v>32</v>
      </c>
      <c r="H15" s="81" t="s">
        <v>42</v>
      </c>
      <c r="I15" s="48" t="s">
        <v>43</v>
      </c>
      <c r="J15" s="48"/>
      <c r="K15" s="52" t="s">
        <v>49</v>
      </c>
      <c r="L15" s="23" t="s">
        <v>71</v>
      </c>
      <c r="M15" s="23" t="s">
        <v>50</v>
      </c>
      <c r="N15" s="50">
        <v>640000</v>
      </c>
      <c r="O15" s="49" t="s">
        <v>51</v>
      </c>
      <c r="P15" s="49" t="s">
        <v>51</v>
      </c>
      <c r="Q15" s="50">
        <v>300000</v>
      </c>
      <c r="R15" s="50"/>
      <c r="S15" s="50">
        <v>200</v>
      </c>
      <c r="T15" s="50">
        <v>200</v>
      </c>
      <c r="U15" s="50">
        <v>196</v>
      </c>
      <c r="V15" s="50">
        <f t="shared" si="0"/>
        <v>596</v>
      </c>
      <c r="W15" s="108">
        <v>300000</v>
      </c>
      <c r="X15" s="139" t="s">
        <v>90</v>
      </c>
    </row>
    <row r="16" spans="1:24" s="24" customFormat="1" ht="60" customHeight="1" thickBot="1">
      <c r="A16" s="22" t="s">
        <v>52</v>
      </c>
      <c r="B16" s="51" t="s">
        <v>39</v>
      </c>
      <c r="C16" s="46" t="s">
        <v>40</v>
      </c>
      <c r="D16" s="47" t="s">
        <v>30</v>
      </c>
      <c r="E16" s="81" t="s">
        <v>41</v>
      </c>
      <c r="F16" s="46" t="s">
        <v>30</v>
      </c>
      <c r="G16" s="46" t="s">
        <v>32</v>
      </c>
      <c r="H16" s="81" t="s">
        <v>42</v>
      </c>
      <c r="I16" s="48" t="s">
        <v>43</v>
      </c>
      <c r="J16" s="48"/>
      <c r="K16" s="52" t="s">
        <v>95</v>
      </c>
      <c r="L16" s="23" t="s">
        <v>72</v>
      </c>
      <c r="M16" s="23" t="s">
        <v>53</v>
      </c>
      <c r="N16" s="50">
        <v>1640000</v>
      </c>
      <c r="O16" s="49" t="s">
        <v>36</v>
      </c>
      <c r="P16" s="49" t="s">
        <v>37</v>
      </c>
      <c r="Q16" s="50">
        <v>700000</v>
      </c>
      <c r="R16" s="50"/>
      <c r="S16" s="50">
        <v>200</v>
      </c>
      <c r="T16" s="50">
        <v>200</v>
      </c>
      <c r="U16" s="50">
        <v>200</v>
      </c>
      <c r="V16" s="50">
        <f t="shared" si="0"/>
        <v>600</v>
      </c>
      <c r="W16" s="108">
        <v>700000</v>
      </c>
      <c r="X16" s="139" t="s">
        <v>91</v>
      </c>
    </row>
    <row r="17" spans="1:24" s="10" customFormat="1" ht="53.25" customHeight="1" thickBot="1">
      <c r="A17" s="152" t="s">
        <v>85</v>
      </c>
      <c r="B17" s="38" t="s">
        <v>0</v>
      </c>
      <c r="C17" s="7"/>
      <c r="D17" s="7"/>
      <c r="E17" s="7"/>
      <c r="F17" s="7"/>
      <c r="G17" s="7"/>
      <c r="H17" s="7"/>
      <c r="I17" s="7"/>
      <c r="J17" s="8"/>
      <c r="K17" s="4" t="s">
        <v>25</v>
      </c>
      <c r="L17" s="9" t="s">
        <v>26</v>
      </c>
      <c r="M17" s="4" t="s">
        <v>1</v>
      </c>
      <c r="N17" s="2" t="s">
        <v>2</v>
      </c>
      <c r="O17" s="5" t="s">
        <v>3</v>
      </c>
      <c r="P17" s="9"/>
      <c r="Q17" s="5" t="s">
        <v>4</v>
      </c>
      <c r="R17" s="1" t="s">
        <v>5</v>
      </c>
      <c r="S17" s="33" t="s">
        <v>6</v>
      </c>
      <c r="T17" s="34"/>
      <c r="U17" s="34"/>
      <c r="V17" s="32"/>
      <c r="W17" s="4" t="s">
        <v>7</v>
      </c>
      <c r="X17" s="146" t="s">
        <v>89</v>
      </c>
    </row>
    <row r="18" spans="1:24" s="10" customFormat="1" ht="13.5" customHeight="1">
      <c r="A18" s="153"/>
      <c r="B18" s="39" t="s">
        <v>8</v>
      </c>
      <c r="C18" s="11"/>
      <c r="D18" s="11"/>
      <c r="E18" s="155" t="s">
        <v>16</v>
      </c>
      <c r="F18" s="36"/>
      <c r="G18" s="157" t="s">
        <v>18</v>
      </c>
      <c r="H18" s="155" t="s">
        <v>19</v>
      </c>
      <c r="I18" s="12"/>
      <c r="J18" s="40"/>
      <c r="K18" s="3"/>
      <c r="L18" s="13"/>
      <c r="M18" s="3"/>
      <c r="N18" s="3"/>
      <c r="O18" s="14"/>
      <c r="P18" s="15"/>
      <c r="Q18" s="14"/>
      <c r="R18" s="93"/>
      <c r="S18" s="94" t="s">
        <v>9</v>
      </c>
      <c r="T18" s="16" t="s">
        <v>10</v>
      </c>
      <c r="U18" s="17" t="s">
        <v>11</v>
      </c>
      <c r="V18" s="160" t="s">
        <v>12</v>
      </c>
      <c r="W18" s="3"/>
      <c r="X18" s="147"/>
    </row>
    <row r="19" spans="1:24" s="10" customFormat="1" ht="13.5" customHeight="1" thickBot="1">
      <c r="A19" s="154"/>
      <c r="B19" s="41" t="s">
        <v>13</v>
      </c>
      <c r="C19" s="42" t="s">
        <v>14</v>
      </c>
      <c r="D19" s="42" t="s">
        <v>15</v>
      </c>
      <c r="E19" s="156"/>
      <c r="F19" s="43" t="s">
        <v>17</v>
      </c>
      <c r="G19" s="158"/>
      <c r="H19" s="159"/>
      <c r="I19" s="44" t="s">
        <v>20</v>
      </c>
      <c r="J19" s="45" t="s">
        <v>21</v>
      </c>
      <c r="K19" s="18"/>
      <c r="L19" s="19"/>
      <c r="M19" s="18"/>
      <c r="N19" s="18"/>
      <c r="O19" s="20" t="s">
        <v>22</v>
      </c>
      <c r="P19" s="21" t="s">
        <v>23</v>
      </c>
      <c r="Q19" s="20"/>
      <c r="R19" s="20"/>
      <c r="S19" s="104"/>
      <c r="T19" s="21"/>
      <c r="U19" s="90" t="s">
        <v>24</v>
      </c>
      <c r="V19" s="161"/>
      <c r="W19" s="18"/>
      <c r="X19" s="148"/>
    </row>
    <row r="20" spans="1:24" s="24" customFormat="1" ht="63" customHeight="1">
      <c r="A20" s="95" t="s">
        <v>54</v>
      </c>
      <c r="B20" s="96" t="s">
        <v>55</v>
      </c>
      <c r="C20" s="97" t="s">
        <v>56</v>
      </c>
      <c r="D20" s="98" t="s">
        <v>57</v>
      </c>
      <c r="E20" s="99" t="s">
        <v>58</v>
      </c>
      <c r="F20" s="97" t="s">
        <v>57</v>
      </c>
      <c r="G20" s="97" t="s">
        <v>59</v>
      </c>
      <c r="H20" s="99" t="s">
        <v>60</v>
      </c>
      <c r="I20" s="100" t="s">
        <v>61</v>
      </c>
      <c r="J20" s="100"/>
      <c r="K20" s="101" t="s">
        <v>62</v>
      </c>
      <c r="L20" s="102" t="s">
        <v>86</v>
      </c>
      <c r="M20" s="102" t="s">
        <v>63</v>
      </c>
      <c r="N20" s="92">
        <v>700000</v>
      </c>
      <c r="O20" s="103" t="s">
        <v>64</v>
      </c>
      <c r="P20" s="129" t="s">
        <v>37</v>
      </c>
      <c r="Q20" s="92">
        <v>500000</v>
      </c>
      <c r="R20" s="92"/>
      <c r="S20" s="92">
        <v>200</v>
      </c>
      <c r="T20" s="92">
        <v>192</v>
      </c>
      <c r="U20" s="92">
        <v>175</v>
      </c>
      <c r="V20" s="92">
        <f t="shared" si="0"/>
        <v>567</v>
      </c>
      <c r="W20" s="107">
        <v>500000</v>
      </c>
      <c r="X20" s="141" t="s">
        <v>91</v>
      </c>
    </row>
    <row r="21" spans="1:24" s="24" customFormat="1" ht="78.75" customHeight="1" thickBot="1">
      <c r="A21" s="130" t="s">
        <v>65</v>
      </c>
      <c r="B21" s="131" t="s">
        <v>55</v>
      </c>
      <c r="C21" s="132" t="s">
        <v>56</v>
      </c>
      <c r="D21" s="133" t="s">
        <v>57</v>
      </c>
      <c r="E21" s="134" t="s">
        <v>58</v>
      </c>
      <c r="F21" s="132" t="s">
        <v>57</v>
      </c>
      <c r="G21" s="132" t="s">
        <v>59</v>
      </c>
      <c r="H21" s="134" t="s">
        <v>60</v>
      </c>
      <c r="I21" s="135" t="s">
        <v>61</v>
      </c>
      <c r="J21" s="135"/>
      <c r="K21" s="136" t="s">
        <v>66</v>
      </c>
      <c r="L21" s="137" t="s">
        <v>87</v>
      </c>
      <c r="M21" s="137" t="s">
        <v>67</v>
      </c>
      <c r="N21" s="86">
        <v>200000</v>
      </c>
      <c r="O21" s="138" t="s">
        <v>51</v>
      </c>
      <c r="P21" s="85" t="s">
        <v>37</v>
      </c>
      <c r="Q21" s="86">
        <v>200000</v>
      </c>
      <c r="R21" s="86"/>
      <c r="S21" s="86">
        <v>200</v>
      </c>
      <c r="T21" s="86">
        <v>186</v>
      </c>
      <c r="U21" s="86">
        <v>175</v>
      </c>
      <c r="V21" s="86">
        <f t="shared" si="0"/>
        <v>561</v>
      </c>
      <c r="W21" s="109">
        <v>200000</v>
      </c>
      <c r="X21" s="142" t="s">
        <v>91</v>
      </c>
    </row>
    <row r="22" spans="1:23" s="35" customFormat="1" ht="15">
      <c r="A22" s="35" t="s">
        <v>92</v>
      </c>
      <c r="M22" s="82"/>
      <c r="N22" s="117"/>
      <c r="O22" s="117"/>
      <c r="P22" s="82"/>
      <c r="Q22" s="84"/>
      <c r="R22" s="83"/>
      <c r="S22" s="83"/>
      <c r="T22" s="83"/>
      <c r="V22" s="82"/>
      <c r="W22" s="87"/>
    </row>
    <row r="23" spans="1:3" s="53" customFormat="1" ht="10.5">
      <c r="A23" s="53" t="s">
        <v>93</v>
      </c>
      <c r="C23" s="53" t="s">
        <v>68</v>
      </c>
    </row>
    <row r="24" spans="1:20" s="25" customFormat="1" ht="15">
      <c r="A24" s="26" t="s">
        <v>94</v>
      </c>
      <c r="B24" s="26"/>
      <c r="C24" s="26" t="s">
        <v>69</v>
      </c>
      <c r="D24" s="26"/>
      <c r="E24" s="26"/>
      <c r="F24" s="26"/>
      <c r="G24" s="26"/>
      <c r="H24" s="26"/>
      <c r="I24" s="26"/>
      <c r="J24" s="26"/>
      <c r="K24" s="26"/>
      <c r="L24" s="26"/>
      <c r="S24" s="27"/>
      <c r="T24"/>
    </row>
    <row r="25" spans="1:12" s="25" customFormat="1" ht="10.5">
      <c r="A25" s="26"/>
      <c r="B25" s="26"/>
      <c r="C25" s="26"/>
      <c r="D25" s="26"/>
      <c r="E25" s="26"/>
      <c r="F25" s="26"/>
      <c r="G25" s="26"/>
      <c r="H25" s="26"/>
      <c r="I25" s="26"/>
      <c r="J25" s="28" t="s">
        <v>68</v>
      </c>
      <c r="K25" s="28"/>
      <c r="L25" s="28"/>
    </row>
    <row r="26" spans="1:12" s="25" customFormat="1" ht="10.5">
      <c r="A26" s="26"/>
      <c r="B26" s="26"/>
      <c r="C26" s="26"/>
      <c r="D26" s="26"/>
      <c r="E26" s="26"/>
      <c r="F26" s="26"/>
      <c r="G26" s="26"/>
      <c r="H26" s="26"/>
      <c r="I26" s="26"/>
      <c r="J26" s="28" t="s">
        <v>69</v>
      </c>
      <c r="K26" s="28"/>
      <c r="L26" s="28"/>
    </row>
    <row r="27" s="25" customFormat="1" ht="10.5">
      <c r="K27" s="53"/>
    </row>
    <row r="28" s="25" customFormat="1" ht="10.5">
      <c r="K28" s="53"/>
    </row>
    <row r="29" spans="11:22" s="25" customFormat="1" ht="10.5">
      <c r="K29" s="53"/>
      <c r="S29" s="29"/>
      <c r="T29" s="30"/>
      <c r="U29" s="29"/>
      <c r="V29" s="30"/>
    </row>
  </sheetData>
  <sheetProtection/>
  <autoFilter ref="B11:W22"/>
  <mergeCells count="31">
    <mergeCell ref="B8:C8"/>
    <mergeCell ref="D8:F8"/>
    <mergeCell ref="G11:G12"/>
    <mergeCell ref="B6:C6"/>
    <mergeCell ref="D6:F6"/>
    <mergeCell ref="B7:C7"/>
    <mergeCell ref="M6:N6"/>
    <mergeCell ref="M7:N7"/>
    <mergeCell ref="M8:N8"/>
    <mergeCell ref="H11:H12"/>
    <mergeCell ref="E11:E12"/>
    <mergeCell ref="D3:F3"/>
    <mergeCell ref="D7:F7"/>
    <mergeCell ref="B3:C3"/>
    <mergeCell ref="B4:C4"/>
    <mergeCell ref="D4:F4"/>
    <mergeCell ref="B5:C5"/>
    <mergeCell ref="D5:F5"/>
    <mergeCell ref="M3:N3"/>
    <mergeCell ref="M4:N4"/>
    <mergeCell ref="M5:N5"/>
    <mergeCell ref="X10:X12"/>
    <mergeCell ref="X17:X19"/>
    <mergeCell ref="B1:N1"/>
    <mergeCell ref="A17:A19"/>
    <mergeCell ref="E18:E19"/>
    <mergeCell ref="G18:G19"/>
    <mergeCell ref="H18:H19"/>
    <mergeCell ref="V18:V19"/>
    <mergeCell ref="V11:V12"/>
    <mergeCell ref="A10:A12"/>
  </mergeCells>
  <printOptions/>
  <pageMargins left="0.7086614173228347" right="0.7086614173228347" top="0.7874015748031497" bottom="0.7874015748031497" header="0.31496062992125984" footer="0.31496062992125984"/>
  <pageSetup firstPageNumber="3" useFirstPageNumber="1" horizontalDpi="600" verticalDpi="600" orientation="landscape" paperSize="9" scale="65" r:id="rId1"/>
  <headerFooter alignWithMargins="0">
    <oddHeader>&amp;L&amp;"Arial,Kurzíva"&amp;10Příloha č. 1 Přehled hodnocených žádostí OSKPP-Z23_4_2018</oddHeader>
    <oddFooter>&amp;L&amp;"Arial,Kurzíva"&amp;10Zastupitelstvo Olomouckého kraje 23. 4. 2018
17.– Program na podporu stálých profesionálních souborů v Olomouckém kraji 2018 – vyhodnocení 
Příloha č. 1 Přehled hodnocených žádostí-OSKPP-Z23-4-2018&amp;R&amp;"-,Kurzíva"Strana &amp;P (celkem 4)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Radilová Jarmila</dc:creator>
  <cp:keywords/>
  <dc:description/>
  <cp:lastModifiedBy>Lazičová Lucie</cp:lastModifiedBy>
  <cp:lastPrinted>2018-04-03T11:16:42Z</cp:lastPrinted>
  <dcterms:created xsi:type="dcterms:W3CDTF">2016-08-30T11:35:03Z</dcterms:created>
  <dcterms:modified xsi:type="dcterms:W3CDTF">2018-04-05T09:04:52Z</dcterms:modified>
  <cp:category/>
  <cp:version/>
  <cp:contentType/>
  <cp:contentStatus/>
</cp:coreProperties>
</file>