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7\Zastupitelstvo\ZOK 18.12.2017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 č. 3" sheetId="5" r:id="rId3"/>
  </sheets>
  <definedNames>
    <definedName name="_xlnm.Print_Area" localSheetId="0">'Příloha č. 1'!$A$1:$E$97</definedName>
    <definedName name="_xlnm.Print_Area" localSheetId="1">'Příloha č. 2'!$A$1:$E$25</definedName>
  </definedNames>
  <calcPr calcId="162913"/>
</workbook>
</file>

<file path=xl/calcChain.xml><?xml version="1.0" encoding="utf-8"?>
<calcChain xmlns="http://schemas.openxmlformats.org/spreadsheetml/2006/main">
  <c r="E24" i="6" l="1"/>
  <c r="E17" i="6"/>
  <c r="C32" i="5" l="1"/>
  <c r="C8" i="5"/>
  <c r="C55" i="5" l="1"/>
  <c r="B55" i="5"/>
  <c r="B50" i="5"/>
  <c r="B58" i="5" s="1"/>
  <c r="C49" i="5"/>
  <c r="B48" i="5"/>
  <c r="C44" i="5"/>
  <c r="C35" i="5"/>
  <c r="C48" i="5" s="1"/>
  <c r="C50" i="5" s="1"/>
  <c r="C58" i="5" s="1"/>
  <c r="C29" i="5"/>
  <c r="C28" i="5"/>
  <c r="C30" i="5" s="1"/>
  <c r="C57" i="5" s="1"/>
  <c r="B28" i="5"/>
  <c r="B30" i="5" s="1"/>
  <c r="B57" i="5" s="1"/>
  <c r="C24" i="5"/>
  <c r="C12" i="5"/>
  <c r="E96" i="1"/>
  <c r="E77" i="1"/>
  <c r="E70" i="1"/>
  <c r="E45" i="1"/>
  <c r="E46" i="1" s="1"/>
  <c r="E26" i="1"/>
  <c r="E18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268+48582 daň z příjmu práv.osob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169-156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213+898
542+6
543+62
646+4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69+5
167+113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544+1947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610+1208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48+1 poj
57+293 prominuté odvody a penále
70+47 poj š
71+211 poj š
99+49 dobropis inv
135+120 vratka osr
167+91
168+49
173+114 poj š
174+129 poj š
211+828
212+1
239+1
240+553
251+164
269-49
270+376 prominuté odvody a penále
271+6 vratka na základě výzvy
284+52 poj š
334+16 dobropis
336+150 jistota
347+50 poj š
385-348
448+118
449+464
487+67
485+282
495+22 poj z
500+85 poj s
518+143 poj oko
587+50 poj š
609-166 kidsok
618+7 poj z
619+46 poj š
641+43 poj š
644+4
645+15
652+14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
171+9126
175-479
176-19
218-172
219-14
244+5831
257-30
275+3163
277+427
278+2176
279-172
283+70800
332+11720
337+423
338+76
339+96
341+109
407+4
409+27173
416-76
442+1675
443+735
451-132
489+43766
490+534
493-16
512+781
545+12506
546+1561
573+76697
574+4677
579+117474
586-41
611+361
612+3025
621-2
622-28
623-175
624-190
627-939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215+10
243+395
273+28
378+30
379+60
380+17
381+98
386+54
406+150
592+140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
216+3000 s+z
247+187
331+89815
377+630
510+1800 s+z
514+64268
608-1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60+147
126+480
214+304
250+6339
272+525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383+224
411+24606
439+541
577+181
616+523
642+86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376+219966
</t>
        </r>
      </text>
    </comment>
    <comment ref="C17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31+112
61+3
127+5661
136+30
172+11
210+23105
242+25
253+52
248+49153
327+30
342+85
445+4500
446+96714
509+4
547+2
552-327
576+16
585+4197
614+1357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32+15
208+15
209+446
246+1215
408+30
484+100
615+138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š do inv
6+155 š do inv
51+126 s+z do rez
73+80 po na omp
129-1 š z rez
207+30817 z (do rez 4817 a na splátky 26000)
220-1604 z do rez
345+897 d do rez
494+183 d do rez
506-28 š 
517+19947 d do rez
549+1036 d
551+5857 opřpo odpisy
620+10439 d do rez
625-118 opřpo odpisy
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>N</t>
        </r>
        <r>
          <rPr>
            <b/>
            <sz val="8"/>
            <color indexed="81"/>
            <rFont val="Tahoma"/>
            <family val="2"/>
            <charset val="238"/>
          </rPr>
          <t xml:space="preserve">avrátilová Lenka:
</t>
        </r>
        <r>
          <rPr>
            <sz val="8"/>
            <color indexed="81"/>
            <rFont val="Tahoma"/>
            <family val="2"/>
            <charset val="238"/>
          </rPr>
          <t>335+72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488+96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(8115 76719)
66+173
67+6986
101+735
116+269
140+3191
142+3000
163+28382
217+35
237+37
238+215
245+3308
249+3166
276+2775
340+5875
343+18239
344+2234
382+239
387+2592
388+21
389+1275
410+3854
412+740
413+4738
440+139
444+1900
447+349
491+7375
492+2100
513+1124
515+37
516+3914
548+333
554+209
550+4819
575+5659
578+8518
580+574
581+297
582+8911
583+8237
584+2902
613+5846
617+12
648+4200
650+55039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>N</t>
        </r>
        <r>
          <rPr>
            <b/>
            <sz val="8"/>
            <color indexed="81"/>
            <rFont val="Tahoma"/>
            <family val="2"/>
            <charset val="238"/>
          </rPr>
          <t xml:space="preserve">avrátilová Lenka:
</t>
        </r>
        <r>
          <rPr>
            <sz val="8"/>
            <color indexed="81"/>
            <rFont val="Tahoma"/>
            <family val="2"/>
            <charset val="238"/>
          </rPr>
          <t>241+856 dep do rez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43+38 (+8115 1642)
45+1483 (+8115 34)
141+1353
280+1589
328+24925 FV přebytek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452-280 FV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335+72 přebytek
488+96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33+128
48+1 poj
57+293 prominuté odvody a penále
51+126 s+z do rez
69+5
73+80 po na omp
101+735
129-1 š z rez
135+120 vratka osr
166+9051
167+113
167+91
207+4817 (celkem 30817)
211+828
212+1
213+898
220-1604 z do rez
239+1
240+553
241+856 dep do rez
251+164
268+48582 daň z příjmu práv.osob
270+376 prominuté odvody a penále
271+6 vratka na základě výzvy
328+428760 přebytek
335+72 fond
336+150 jistota
345+897 d do rez
388+21
405-72216 nečerpání revolvingu ČS
447+349
452-280 FV
468-5556
487+67
485+282
494+183 d do rez
495+22 poj z
517+19947 d do rez
518+143 poj oko
544+1947
610+1208
615+138
618+7 poj z
620+10439 d do rez
644+4
645+15
652+14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70+47 poj š
71+211 poj š
169-156
173+114 poj š
174+129 poj š
249+3166
284+52 poj š
347+50 poj š
414+3948 KB
448+118
449+464
506-28 odvod š
500+85 poj s
542+6
543+62
549+1036 d
551+5857 opřpo odpisy
553+19475 KB
587+50 poj š
609-166 kidsok
619+46 poj š
625-118 opřpo odpisy
626+18 251 rev
641+43 poj š
646+4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
171+9126
175-479
176-19
218-172
219-14
244+5831
257-30
275+3163
277+427
278+2176
279-172
283+70800
332+11720
337+423
338+76
339+96
341+109
407+4
409+27173
416-76
442+1675
443+735
451-132
489+43766
490+534
493-16
512+781
545+12506
546+1561
573+76697
574+4677
579+117474
586-41
611+361
612+3025
621-2
622-28
623-175
624-190
627-939
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215+10
243+395
273+28
378+30
379+60
380+17
381+98
386+54
406+150
408+30
592+140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
216+3000 s+z
247+187
331+89815
377+630
510+1800 s+z
514+64268
608-1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60+147
126+480
214+304
250+6339
272+525
383+224
411+24606
439+541
577+181
616+523
642+86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376+219966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12+65706
31+112
61+3
127+5661
136+30
172+11
210+23105
242+25
253+52
248+49153
327+30
342+85
445+4500
446+96714
509+4
547+2
552-327
576+16
585+4197
614+1357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32+15
208+15
209+446
246+1215
484+100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281+1110
335+72 přebytek
488+96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134+11000 Fond
282+12741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(4116)
9+76719 (8115)
11+67
66+173
67+6986
116+269
140+3191
142+3000
163+28382
217+35
237+37
238+215
245+3308
276+2775
340+5875
343+18239
344+2234
382+239
387+2592
387+2592
389+1275
410+3854
412+740
413+4738
440+139
444+1900
491+7375
492+2100
513+1124
515+37
516+3914
548+333
550+4819
554+209
575+5659
578+8518
580+574
581+297
582+8911
583+8237
584+2902
613+5846
617+12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10+3
30+21200
252+48860 KB
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odvod š do inv
6+155 odvod š do inv
99+49 dobropis inv
168+49
269-49
334+16 dobropis
385-348
415+33446 KB
450+59854 KB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43+1680
45+1517
68+75
141+1353
280+1589
328+24925 FV přebytek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335+72 přebytek
487+96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9+76719 (OPZ 34906)
10+3
11+67
12+65706
30+21200
33+128
43+1642 (+FV 38)
45+34 (+FV 1483)
68+75
134+11000 Fond voda
166+9051
252+48860 KB
281+1110 SF
282+12741 Fond voda
328+428760 přebytek
335+72 přebytek
405-72216 nečerpání revolvingu ČS
414+3948 KB
415+33446 KB
450+59854 KB
553+19475 KB
626+18 251 rev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207+26000 (celkem 30817)
468+5556
</t>
        </r>
      </text>
    </comment>
  </commentList>
</comments>
</file>

<file path=xl/sharedStrings.xml><?xml version="1.0" encoding="utf-8"?>
<sst xmlns="http://schemas.openxmlformats.org/spreadsheetml/2006/main" count="151" uniqueCount="84">
  <si>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</si>
  <si>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</si>
  <si>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</si>
  <si>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</si>
  <si>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</si>
  <si>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</si>
  <si>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</si>
  <si>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</si>
  <si>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</si>
  <si>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</si>
  <si>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</si>
  <si>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</si>
  <si>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</si>
  <si>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</si>
  <si>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</si>
  <si>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</si>
  <si>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</si>
  <si>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</si>
  <si>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</si>
  <si>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</si>
  <si>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</si>
  <si>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</si>
  <si>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</si>
  <si>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</si>
  <si>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</si>
  <si>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</si>
  <si>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</si>
  <si>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</si>
  <si>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</si>
  <si>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Dotace do oblasti školství</t>
  </si>
  <si>
    <t>Dotace do oblasti sociální</t>
  </si>
  <si>
    <t>Zapojení finančního vypořádání</t>
  </si>
  <si>
    <t xml:space="preserve"> </t>
  </si>
  <si>
    <t>Dotace do oblasti životního prostředí a zemědělství, kotlíky</t>
  </si>
  <si>
    <t>Dotace pro Krajský úřad</t>
  </si>
  <si>
    <t>Neinvestiční přijaté transfery od obcí</t>
  </si>
  <si>
    <t>Ostatní investiční přijaté transfery ze SR</t>
  </si>
  <si>
    <t>Odbory</t>
  </si>
  <si>
    <t>Dotační programy, tituly</t>
  </si>
  <si>
    <t>Příspěvkové organizace</t>
  </si>
  <si>
    <t>Opravy, investice a projekty</t>
  </si>
  <si>
    <t>Daňové příjmy (včetně daně z příjmu PO placené krajem)</t>
  </si>
  <si>
    <t>Dotace do oblasti kultury</t>
  </si>
  <si>
    <t>Dotace do oblasti zdravotnictví</t>
  </si>
  <si>
    <t>Dotace do oblasti dopravy</t>
  </si>
  <si>
    <t>OP VVV, OPZ, OPTP, PČŠS, IROP, OPPS, NF, NPPCRvR, OPŽP</t>
  </si>
  <si>
    <t>Depozita</t>
  </si>
  <si>
    <t>OP VVV, OPZ, OPTP, PČŠS, OPPS, NPPCRvR, OPŽP</t>
  </si>
  <si>
    <t xml:space="preserve"> -Rozpočtová změna 648/17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</si>
  <si>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</si>
  <si>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</si>
  <si>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2017 poskytnutá na základě avíza Ministerstva školství, mládeže a tělovýchovy ČR č.j.: MŠMT-33643/2017-2 ze dne 8.12.2017 v celkové výši 4 200 000,- Kč na projekt využívající zjednodušené vykazování nákladů pro příspěvkovou organizaci Olomouckého kraje Střední škola, Základní škola a Mateřská škola prof. V. Vejdovského Olomouc - Hejčín v rámci Operačního programu Výzkum, vývoj a vzdělávání.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</si>
  <si>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</si>
  <si>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</si>
  <si>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</si>
  <si>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</si>
  <si>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</si>
  <si>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</si>
  <si>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</si>
  <si>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</si>
  <si>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</si>
  <si>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 xml:space="preserve"> -Rozpočtová změna 649/17</t>
  </si>
  <si>
    <t>druh rozpočtové změny: vnitřní rozpočtová změna - přesun mezi jednotlivými položkami, paragrafy v rámci odboru investic</t>
  </si>
  <si>
    <t>důvod: odbor investic požádal ekonomický odbor dne 11.12.2017 o provedení rozpočtové změny. Důvodem navrhované změny je přesun finančních prostředků v rámci odboru investic v celkové výši 290 205,- Kč. Finanční prostředky budou použity na financování investiční akce v oblasti zdravotnictví "SMN a.s. - o.z. Nemocnice Přerov - rekonstrukce odběrového střediska".</t>
  </si>
  <si>
    <t>Odbor investic</t>
  </si>
  <si>
    <t>ORJ - 17</t>
  </si>
  <si>
    <t>seskupení položek</t>
  </si>
  <si>
    <t>61 - Investiční nákupy a související výdaje</t>
  </si>
  <si>
    <t>51 - Neinvestiční nákupy a související výdaje</t>
  </si>
  <si>
    <t xml:space="preserve"> -Rozpočtová změna 650/17</t>
  </si>
  <si>
    <t>druh rozpočtové změny: zapojení prostředků do rozpočtu</t>
  </si>
  <si>
    <t>důvod: odbor strategického rozvoje kraje požádal ekonomický odbor dne 12.12.2017 o provedení rozpočtové změny. Důvodem navrhované změny je zapojení finančních prostředků do rozpočtu odboru strategického rozvoje kraje v celkové výši 55 039 129,82 Kč. Finanční prostředky budou použity na financování projektu "Služby sociální prevence v Olomouckém kraji - přímé náklady" v rámci Operačního programu Zaměstnanost, jedná se o zapojení páté zálohy dotace na rok 2017.</t>
  </si>
  <si>
    <t>Odbor strategického rozvoje kraje</t>
  </si>
  <si>
    <t>ORJ - 60</t>
  </si>
  <si>
    <t xml:space="preserve"> -Rozpočtová změna 651/17</t>
  </si>
  <si>
    <t>druh rozpočtové změny: vnitřní rozpočtová změna - přesun mezi jednotlivými položkami, paragrafy v rámci odboru kancelář hejtmana</t>
  </si>
  <si>
    <t>důvod: odbor kancelář hejtmana požádal ekonomický odbor dne 13.12.2017 o provedení rozpočtové změny. Důvodem navrhované změny je přesun finančních prostředků v rámci odboru kancelář hejtmana ve výši 110 000,- Kč. Finanční prostředky budou použity na pořízení fotografií v elektronické podobě včetně licencí k užívání autorských práv.</t>
  </si>
  <si>
    <t>Odbor kancelář hejtmana</t>
  </si>
  <si>
    <t>ORJ - 18</t>
  </si>
  <si>
    <t>50 - Výdaje na platy, ost. platby za pr. práci a poj.</t>
  </si>
  <si>
    <t xml:space="preserve"> -Rozpočtová změna 652/17</t>
  </si>
  <si>
    <t>důvod: odbor školství a mládeže požádal ekonomický odbor dne 14.12.2017 o provedení rozpočtové změny. Důvodem navrhované změny je zapojení finančních prostředků do rozpočtu Olomouckého kraje ve výši 13 968,- Kč.  Finanční prostředky byly poukázány na účet Olomouckého kraje jako vratka na základě výzvy Olomouckého kraje k vrácení dotace nebo její části u Střední odborné školy obchodu a služeb, Olomouc, prostředky budou zaslány na účet Ministerstva školství, mládeže a tělovýchovy.</t>
  </si>
  <si>
    <t>2229 - Ostatní přijaté vratky transferů</t>
  </si>
  <si>
    <t>59 - Ostatní neinvestiční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</si>
</sst>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"/>
    <numFmt numFmtId="165" formatCode="00000"/>
    <numFmt numFmtId="166" formatCode="00,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7" fillId="0" borderId="0" xfId="1" applyFont="1" applyBorder="1"/>
    <xf numFmtId="0" fontId="6" fillId="0" borderId="0" xfId="1" applyFont="1"/>
    <xf numFmtId="0" fontId="16" fillId="0" borderId="0" xfId="0" applyFont="1"/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18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8" xfId="0" applyNumberFormat="1" applyFont="1" applyFill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23" fillId="0" borderId="6" xfId="0" applyFont="1" applyFill="1" applyBorder="1"/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0" fontId="21" fillId="0" borderId="6" xfId="0" applyFont="1" applyBorder="1" applyAlignment="1"/>
    <xf numFmtId="0" fontId="5" fillId="0" borderId="0" xfId="0" applyFont="1" applyBorder="1"/>
    <xf numFmtId="0" fontId="23" fillId="0" borderId="0" xfId="0" applyFont="1" applyBorder="1"/>
    <xf numFmtId="2" fontId="18" fillId="0" borderId="0" xfId="0" applyNumberFormat="1" applyFont="1" applyBorder="1" applyAlignment="1"/>
    <xf numFmtId="0" fontId="5" fillId="0" borderId="0" xfId="0" applyFont="1"/>
    <xf numFmtId="0" fontId="2" fillId="0" borderId="0" xfId="0" applyFont="1" applyFill="1" applyAlignment="1">
      <alignment horizontal="left"/>
    </xf>
    <xf numFmtId="0" fontId="9" fillId="0" borderId="0" xfId="0" applyFont="1" applyBorder="1"/>
    <xf numFmtId="0" fontId="24" fillId="0" borderId="0" xfId="0" applyFont="1" applyFill="1" applyBorder="1"/>
    <xf numFmtId="0" fontId="5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18" fillId="0" borderId="10" xfId="0" applyFont="1" applyFill="1" applyBorder="1"/>
    <xf numFmtId="4" fontId="18" fillId="0" borderId="6" xfId="0" applyNumberFormat="1" applyFont="1" applyFill="1" applyBorder="1"/>
    <xf numFmtId="0" fontId="17" fillId="0" borderId="0" xfId="0" applyFont="1" applyAlignment="1"/>
    <xf numFmtId="0" fontId="9" fillId="0" borderId="0" xfId="0" applyFont="1"/>
    <xf numFmtId="0" fontId="2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21" fillId="0" borderId="6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3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4" fontId="18" fillId="0" borderId="0" xfId="0" applyNumberFormat="1" applyFont="1" applyBorder="1" applyAlignment="1"/>
    <xf numFmtId="0" fontId="21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0" fillId="0" borderId="0" xfId="0" applyNumberFormat="1"/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49" fontId="17" fillId="0" borderId="0" xfId="0" applyNumberFormat="1" applyFont="1" applyAlignment="1">
      <alignment horizontal="justify" wrapText="1"/>
    </xf>
    <xf numFmtId="0" fontId="5" fillId="0" borderId="0" xfId="1"/>
    <xf numFmtId="0" fontId="0" fillId="0" borderId="0" xfId="0" applyNumberFormat="1" applyFont="1" applyFill="1" applyBorder="1" applyAlignment="1" applyProtection="1"/>
    <xf numFmtId="0" fontId="22" fillId="0" borderId="6" xfId="0" applyFont="1" applyBorder="1" applyAlignment="1">
      <alignment horizontal="left"/>
    </xf>
    <xf numFmtId="0" fontId="5" fillId="0" borderId="0" xfId="1" applyNumberFormat="1" applyFont="1" applyFill="1" applyBorder="1" applyAlignment="1" applyProtection="1"/>
    <xf numFmtId="166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8859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18840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4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5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6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7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8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9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0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1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2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3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4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5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6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7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8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9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0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1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2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3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4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5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6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7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8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9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0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1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2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3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4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5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6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7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8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9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0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1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2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3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4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5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6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7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8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9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0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1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2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3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4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5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6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7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8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9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0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1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2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3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4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5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6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7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8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9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0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1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2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3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4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5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6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7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8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9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0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1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2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3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4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5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6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7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8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9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0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1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2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3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4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5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6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7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8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9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0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1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2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3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4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5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6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7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8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9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0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1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2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3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4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5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6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7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8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9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0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1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2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3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4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5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6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7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8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9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0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1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2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3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4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5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6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7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8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9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0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1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2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3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4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5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6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7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8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9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0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1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2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3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4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5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6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7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8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9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0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1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2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3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4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5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6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7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8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9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0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1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2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3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4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5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6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7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8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9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0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1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2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3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4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5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6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7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8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9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0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1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2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3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4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5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6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7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8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9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0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1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2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3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4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5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6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7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8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9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0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1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2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3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4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5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6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7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8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9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0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1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2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3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4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5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6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7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8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9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0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1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2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3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4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5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6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7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8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9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0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1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2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3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4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5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6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7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8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9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0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1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2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3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4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5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6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7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8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9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0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1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2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3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4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5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6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7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8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9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0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1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2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3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4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5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6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7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8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9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0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1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2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3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4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5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6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7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8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9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0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1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2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3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4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5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6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7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8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9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0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1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2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3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4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5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6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7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8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9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0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1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2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3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4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5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6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7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8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9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0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1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2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3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4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5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6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7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8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9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0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1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2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3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4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5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6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7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8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9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0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1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2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3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4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5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6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7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8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9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0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1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2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3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4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5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6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7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8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0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1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2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3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4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5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6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7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8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9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0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1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2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3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4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5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6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7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8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9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0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1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2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3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4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5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6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7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8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9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0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1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2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3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4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5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6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7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8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9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0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1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2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3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4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5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6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7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8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9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0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1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2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3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4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5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6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7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8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9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0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1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2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3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4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5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6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7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8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9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0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1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2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3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4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5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6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7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8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9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0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1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2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3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4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5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6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7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8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9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0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1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2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3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4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5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6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7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8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9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0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1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2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3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4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5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6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7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8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9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0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1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2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3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4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5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6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7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8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9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0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1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2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3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4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5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6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7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8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9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0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1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2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3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4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5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6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7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8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9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0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1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2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3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4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5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6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7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8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9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0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1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2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3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4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5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6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7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8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9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0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1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2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3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4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5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6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7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8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9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0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1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2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3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4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5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6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7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8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9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0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1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2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3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4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5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6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7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8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9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0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1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2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3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4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5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6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7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8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9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0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1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2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3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4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5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6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7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8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9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0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1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2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3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4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5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6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7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8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9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0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1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2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3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4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5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6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7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8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9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0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1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2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3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4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5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6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7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8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9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0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1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2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3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4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5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6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7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8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9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0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1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2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3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4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5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6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7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8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9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0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1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2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3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4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5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6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7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8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9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0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1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2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3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4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5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6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7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8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9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0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1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2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3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4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5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6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7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8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9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0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1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2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3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4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5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6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7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8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9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0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1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2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3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4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5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6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7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8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9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0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1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2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3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4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5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6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7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8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9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0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1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2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3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4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5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6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7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8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9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0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1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2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3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4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5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6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7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8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9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0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1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2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3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4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5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6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7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8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9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0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1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2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3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4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5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6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7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8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9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0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1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2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3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4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5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6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7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8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9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0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1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2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3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4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5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6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7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8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9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0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1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2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3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4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5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6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7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8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9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0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1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2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3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4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5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6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7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8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9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0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1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2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3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4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5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6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7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8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9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0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1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2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3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4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5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6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7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8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9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0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1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2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3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4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5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6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7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8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9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0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1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2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3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4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5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6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7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8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9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0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1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2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3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4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5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6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7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8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9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0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1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2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3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4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5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6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7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8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9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0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1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2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3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4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5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6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7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8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9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0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1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2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3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4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5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6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7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8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9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0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1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2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3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4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5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6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7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8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9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0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1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2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3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4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5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6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7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8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9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0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1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2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3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4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5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6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7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8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9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0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1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2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3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4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5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6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7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8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9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0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1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2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3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4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5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6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7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8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9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0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1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2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3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4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5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6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7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8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9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0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1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2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3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4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5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6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7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8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9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0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1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2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3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4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5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6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7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8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9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0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1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2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3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4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5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6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7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8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9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0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1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2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3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4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5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6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7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8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9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0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1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2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3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4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5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6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7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8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9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0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1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2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3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4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5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6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7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8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9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0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1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2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3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4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5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6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7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8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9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0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1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2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3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4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5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6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7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8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9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0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1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2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3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4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5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6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7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8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9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0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1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2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3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4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5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6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7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8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9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0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1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2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3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4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5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6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7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8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9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0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1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2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3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4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5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6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7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8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9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0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1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2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3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4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5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6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7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8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9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0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1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2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3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4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5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6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7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8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9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0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1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2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3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4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5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6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7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8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9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0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1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2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3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4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5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6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7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8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9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0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1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2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3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4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5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6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7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8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9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0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1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2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3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4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5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6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7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8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9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0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1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2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3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4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5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6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7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8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9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0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1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2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3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4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5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6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7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8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9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0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1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2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3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4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5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6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7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8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9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0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1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2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3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4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5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6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7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8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9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0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1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2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3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4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5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6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7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8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9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0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1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2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3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4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5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6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7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8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9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0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1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2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3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4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5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6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7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8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9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0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1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2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3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4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5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6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7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8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9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0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1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2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3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4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5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6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7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8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9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0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1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2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3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4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5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6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7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8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9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0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1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2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3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4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5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6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7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8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9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0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1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2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3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4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5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6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7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8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9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0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1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2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3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4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5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6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7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8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9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0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1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2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3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4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5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6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7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8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9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0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1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2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3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4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5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6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7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8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9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0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1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2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3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4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5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6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7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8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9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0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1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2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3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4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5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6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7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8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9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0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1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2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3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4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5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6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7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8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9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0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1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2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3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4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5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6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7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8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9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0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1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2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3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4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5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6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7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8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9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0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1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2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3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4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5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6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7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8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9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0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1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2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3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4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5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6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7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8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9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0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1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2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3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4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5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6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7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8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9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0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1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2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3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4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5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6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7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8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9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0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1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2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3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4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5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6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7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8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9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0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1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2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3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4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5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6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7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8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9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0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1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2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3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4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5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6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7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8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9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0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1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2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3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4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5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6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7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8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9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0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1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2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3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4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5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6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7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8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9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0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1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2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3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4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5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6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7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8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9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0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1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2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3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4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5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6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7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8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9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0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1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2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3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4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5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6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7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8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9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0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1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2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3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4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5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6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7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8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9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0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1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2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3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4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5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6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7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8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9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0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1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2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3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4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5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6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7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8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9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0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1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2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3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4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5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6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7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8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9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0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1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2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3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4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5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6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7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8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9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0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1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2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3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4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5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6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7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8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9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0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1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2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3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4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5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6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7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8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9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0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1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2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3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4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5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6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7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8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9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0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1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2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3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4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5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6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7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8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9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0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1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2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3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4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5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6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7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8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9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0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1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2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3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4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5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6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7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8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9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0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1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2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3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4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5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6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7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8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9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0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1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2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3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4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5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6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7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8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9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0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1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2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3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4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5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6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7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8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9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0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1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2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3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4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5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6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7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8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9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0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1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2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3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4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5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6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7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8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9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0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1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2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3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4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5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6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7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8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9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0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1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2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3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4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5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6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7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8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9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0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1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2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3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4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5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6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7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8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9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0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1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2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3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4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5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6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7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8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9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0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1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2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3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4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5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6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7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8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9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0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1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2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3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4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5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6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7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8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9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0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1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2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3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4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5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6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7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8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9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0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1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2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3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4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5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6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7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8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9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0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1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2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3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4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5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6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7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8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9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0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1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2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3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4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5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6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7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8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9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0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1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2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3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4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5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6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7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8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9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0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1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2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3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4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5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6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7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8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9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0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1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2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3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4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5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6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7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8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9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0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1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2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3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4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5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6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7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8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9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0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1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2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3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4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5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6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7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8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9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0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1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2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3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4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5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6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7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8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9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0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1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2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3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4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5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6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7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8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9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0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1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2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3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4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5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6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7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8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9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0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1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2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3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4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5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6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7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8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9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0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1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2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3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4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5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6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7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8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9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0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1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2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3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4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5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6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7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8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9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0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1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2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3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4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5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6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7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8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9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0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1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2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3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4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5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6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7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8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9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0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1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2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3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4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5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6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7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8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9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0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1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2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3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4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5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6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7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8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9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0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1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2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3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4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5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6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7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8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9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0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1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2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3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4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5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6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7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8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9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0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1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2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3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4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5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6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7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8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9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0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1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2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3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4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5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6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7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8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9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0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1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2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3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4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5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6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7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8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9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0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1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2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3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4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5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6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7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8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9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0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1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2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3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4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5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6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7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8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9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0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1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2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3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4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5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6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7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8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9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0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1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2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3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4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5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6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7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8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9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0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1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2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3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4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5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6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7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8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9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0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1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2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3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4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5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6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7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8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9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0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1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2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3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4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5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6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7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8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9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0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1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2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3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4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5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6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7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8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9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0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1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2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3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4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5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6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7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8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9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0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1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2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3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4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5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6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7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8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9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0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1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2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3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4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5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6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7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8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9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0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1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2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3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3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7" t="s">
        <v>48</v>
      </c>
    </row>
    <row r="2" spans="1:5" ht="15" customHeight="1" x14ac:dyDescent="0.2">
      <c r="A2" s="99" t="s">
        <v>49</v>
      </c>
      <c r="B2" s="99"/>
      <c r="C2" s="99"/>
      <c r="D2" s="99"/>
      <c r="E2" s="99"/>
    </row>
    <row r="3" spans="1:5" ht="15" customHeight="1" x14ac:dyDescent="0.2">
      <c r="A3" s="99" t="s">
        <v>50</v>
      </c>
      <c r="B3" s="99"/>
      <c r="C3" s="99"/>
      <c r="D3" s="99"/>
      <c r="E3" s="99"/>
    </row>
    <row r="4" spans="1:5" ht="15" customHeight="1" x14ac:dyDescent="0.2">
      <c r="A4" s="98" t="s">
        <v>51</v>
      </c>
      <c r="B4" s="98"/>
      <c r="C4" s="98"/>
      <c r="D4" s="98"/>
      <c r="E4" s="98"/>
    </row>
    <row r="5" spans="1:5" ht="15" customHeight="1" x14ac:dyDescent="0.2">
      <c r="A5" s="98"/>
      <c r="B5" s="98"/>
      <c r="C5" s="98"/>
      <c r="D5" s="98"/>
      <c r="E5" s="98"/>
    </row>
    <row r="6" spans="1:5" ht="15" customHeight="1" x14ac:dyDescent="0.2">
      <c r="A6" s="98"/>
      <c r="B6" s="98"/>
      <c r="C6" s="98"/>
      <c r="D6" s="98"/>
      <c r="E6" s="98"/>
    </row>
    <row r="7" spans="1:5" ht="15" customHeight="1" x14ac:dyDescent="0.2">
      <c r="A7" s="98"/>
      <c r="B7" s="98"/>
      <c r="C7" s="98"/>
      <c r="D7" s="98"/>
      <c r="E7" s="98"/>
    </row>
    <row r="8" spans="1:5" ht="15" customHeight="1" x14ac:dyDescent="0.2">
      <c r="A8" s="98"/>
      <c r="B8" s="98"/>
      <c r="C8" s="98"/>
      <c r="D8" s="98"/>
      <c r="E8" s="98"/>
    </row>
    <row r="9" spans="1:5" ht="15" customHeight="1" x14ac:dyDescent="0.2">
      <c r="A9" s="98"/>
      <c r="B9" s="98"/>
      <c r="C9" s="98"/>
      <c r="D9" s="98"/>
      <c r="E9" s="98"/>
    </row>
    <row r="10" spans="1:5" ht="15" customHeight="1" x14ac:dyDescent="0.2">
      <c r="A10" s="98"/>
      <c r="B10" s="98"/>
      <c r="C10" s="98"/>
      <c r="D10" s="98"/>
      <c r="E10" s="98"/>
    </row>
    <row r="11" spans="1:5" ht="15" customHeight="1" x14ac:dyDescent="0.2">
      <c r="A11" s="38"/>
      <c r="B11" s="38"/>
      <c r="C11" s="38"/>
      <c r="D11" s="38"/>
      <c r="E11" s="38"/>
    </row>
    <row r="12" spans="1:5" ht="15" customHeight="1" x14ac:dyDescent="0.25">
      <c r="A12" s="39" t="s">
        <v>1</v>
      </c>
      <c r="B12" s="40"/>
      <c r="C12" s="40"/>
      <c r="D12" s="40"/>
      <c r="E12" s="40"/>
    </row>
    <row r="13" spans="1:5" ht="15" customHeight="1" x14ac:dyDescent="0.2">
      <c r="A13" s="41" t="s">
        <v>52</v>
      </c>
      <c r="B13" s="42"/>
      <c r="C13" s="42"/>
      <c r="D13" s="42"/>
      <c r="E13" s="43" t="s">
        <v>53</v>
      </c>
    </row>
    <row r="14" spans="1:5" ht="15" customHeight="1" x14ac:dyDescent="0.25">
      <c r="A14" s="44"/>
      <c r="B14" s="39"/>
      <c r="C14" s="40"/>
      <c r="D14" s="40"/>
      <c r="E14" s="45"/>
    </row>
    <row r="15" spans="1:5" ht="15" customHeight="1" x14ac:dyDescent="0.2">
      <c r="B15" s="46" t="s">
        <v>54</v>
      </c>
      <c r="C15" s="46" t="s">
        <v>55</v>
      </c>
      <c r="D15" s="47" t="s">
        <v>56</v>
      </c>
      <c r="E15" s="46" t="s">
        <v>57</v>
      </c>
    </row>
    <row r="16" spans="1:5" ht="15" customHeight="1" x14ac:dyDescent="0.2">
      <c r="B16" s="48">
        <v>103533063</v>
      </c>
      <c r="C16" s="49"/>
      <c r="D16" s="50" t="s">
        <v>58</v>
      </c>
      <c r="E16" s="51">
        <v>3569999.99</v>
      </c>
    </row>
    <row r="17" spans="1:5" ht="15" customHeight="1" x14ac:dyDescent="0.2">
      <c r="B17" s="48">
        <v>103133063</v>
      </c>
      <c r="C17" s="49"/>
      <c r="D17" s="50" t="s">
        <v>58</v>
      </c>
      <c r="E17" s="51">
        <v>630000.01</v>
      </c>
    </row>
    <row r="18" spans="1:5" ht="15" customHeight="1" x14ac:dyDescent="0.2">
      <c r="B18" s="52"/>
      <c r="C18" s="53" t="s">
        <v>59</v>
      </c>
      <c r="D18" s="54"/>
      <c r="E18" s="55">
        <f>SUM(E16:E17)</f>
        <v>4200000</v>
      </c>
    </row>
    <row r="19" spans="1:5" ht="15" customHeight="1" x14ac:dyDescent="0.25">
      <c r="A19" s="56"/>
      <c r="B19" s="57"/>
      <c r="C19" s="57"/>
      <c r="D19" s="57"/>
      <c r="E19" s="57"/>
    </row>
    <row r="20" spans="1:5" ht="15" customHeight="1" x14ac:dyDescent="0.25">
      <c r="A20" s="39" t="s">
        <v>17</v>
      </c>
      <c r="B20" s="40"/>
      <c r="C20" s="40"/>
      <c r="D20" s="40"/>
      <c r="E20" s="44"/>
    </row>
    <row r="21" spans="1:5" ht="15" customHeight="1" x14ac:dyDescent="0.2">
      <c r="A21" s="41" t="s">
        <v>52</v>
      </c>
      <c r="B21" s="42"/>
      <c r="C21" s="42"/>
      <c r="D21" s="42"/>
      <c r="E21" s="43" t="s">
        <v>53</v>
      </c>
    </row>
    <row r="22" spans="1:5" ht="15" customHeight="1" x14ac:dyDescent="0.25">
      <c r="A22" s="44"/>
      <c r="B22" s="39"/>
      <c r="C22" s="40"/>
      <c r="D22" s="40"/>
      <c r="E22" s="45"/>
    </row>
    <row r="23" spans="1:5" ht="15" customHeight="1" x14ac:dyDescent="0.2">
      <c r="B23" s="46" t="s">
        <v>54</v>
      </c>
      <c r="C23" s="46" t="s">
        <v>55</v>
      </c>
      <c r="D23" s="47" t="s">
        <v>56</v>
      </c>
      <c r="E23" s="46" t="s">
        <v>57</v>
      </c>
    </row>
    <row r="24" spans="1:5" ht="15" customHeight="1" x14ac:dyDescent="0.2">
      <c r="B24" s="48">
        <v>103533063</v>
      </c>
      <c r="C24" s="49"/>
      <c r="D24" s="58" t="s">
        <v>60</v>
      </c>
      <c r="E24" s="51">
        <v>3569999.99</v>
      </c>
    </row>
    <row r="25" spans="1:5" ht="15" customHeight="1" x14ac:dyDescent="0.2">
      <c r="B25" s="48">
        <v>103133063</v>
      </c>
      <c r="C25" s="49"/>
      <c r="D25" s="58" t="s">
        <v>60</v>
      </c>
      <c r="E25" s="51">
        <v>630000.01</v>
      </c>
    </row>
    <row r="26" spans="1:5" ht="15" customHeight="1" x14ac:dyDescent="0.2">
      <c r="B26" s="52"/>
      <c r="C26" s="53" t="s">
        <v>59</v>
      </c>
      <c r="D26" s="54"/>
      <c r="E26" s="55">
        <f>SUM(E24:E25)</f>
        <v>4200000</v>
      </c>
    </row>
    <row r="27" spans="1:5" ht="15" customHeight="1" x14ac:dyDescent="0.2"/>
    <row r="28" spans="1:5" ht="15" customHeight="1" x14ac:dyDescent="0.2"/>
    <row r="29" spans="1:5" ht="15" customHeight="1" x14ac:dyDescent="0.25">
      <c r="A29" s="37" t="s">
        <v>61</v>
      </c>
    </row>
    <row r="30" spans="1:5" ht="15" customHeight="1" x14ac:dyDescent="0.2">
      <c r="A30" s="97" t="s">
        <v>62</v>
      </c>
      <c r="B30" s="97"/>
      <c r="C30" s="97"/>
      <c r="D30" s="97"/>
      <c r="E30" s="97"/>
    </row>
    <row r="31" spans="1:5" ht="15" customHeight="1" x14ac:dyDescent="0.2">
      <c r="A31" s="97"/>
      <c r="B31" s="97"/>
      <c r="C31" s="97"/>
      <c r="D31" s="97"/>
      <c r="E31" s="97"/>
    </row>
    <row r="32" spans="1:5" ht="15" customHeight="1" x14ac:dyDescent="0.2">
      <c r="A32" s="98" t="s">
        <v>63</v>
      </c>
      <c r="B32" s="98"/>
      <c r="C32" s="98"/>
      <c r="D32" s="98"/>
      <c r="E32" s="98"/>
    </row>
    <row r="33" spans="1:5" ht="15" customHeight="1" x14ac:dyDescent="0.2">
      <c r="A33" s="98"/>
      <c r="B33" s="98"/>
      <c r="C33" s="98"/>
      <c r="D33" s="98"/>
      <c r="E33" s="98"/>
    </row>
    <row r="34" spans="1:5" ht="15" customHeight="1" x14ac:dyDescent="0.2">
      <c r="A34" s="98"/>
      <c r="B34" s="98"/>
      <c r="C34" s="98"/>
      <c r="D34" s="98"/>
      <c r="E34" s="98"/>
    </row>
    <row r="35" spans="1:5" ht="15" customHeight="1" x14ac:dyDescent="0.2">
      <c r="A35" s="98"/>
      <c r="B35" s="98"/>
      <c r="C35" s="98"/>
      <c r="D35" s="98"/>
      <c r="E35" s="98"/>
    </row>
    <row r="36" spans="1:5" ht="15" customHeight="1" x14ac:dyDescent="0.2">
      <c r="A36" s="98"/>
      <c r="B36" s="98"/>
      <c r="C36" s="98"/>
      <c r="D36" s="98"/>
      <c r="E36" s="98"/>
    </row>
    <row r="37" spans="1:5" ht="15" customHeight="1" x14ac:dyDescent="0.2">
      <c r="A37" s="98"/>
      <c r="B37" s="98"/>
      <c r="C37" s="98"/>
      <c r="D37" s="98"/>
      <c r="E37" s="98"/>
    </row>
    <row r="38" spans="1:5" ht="15" customHeight="1" x14ac:dyDescent="0.2">
      <c r="A38" s="42"/>
      <c r="B38" s="59"/>
      <c r="C38" s="60"/>
      <c r="D38" s="42"/>
      <c r="E38" s="61"/>
    </row>
    <row r="39" spans="1:5" ht="15" customHeight="1" x14ac:dyDescent="0.25">
      <c r="A39" s="39" t="s">
        <v>17</v>
      </c>
      <c r="B39" s="40"/>
      <c r="C39" s="40"/>
      <c r="D39" s="62"/>
      <c r="E39" s="62"/>
    </row>
    <row r="40" spans="1:5" ht="15" customHeight="1" x14ac:dyDescent="0.2">
      <c r="A40" s="41" t="s">
        <v>64</v>
      </c>
      <c r="B40" s="40"/>
      <c r="C40" s="40"/>
      <c r="D40" s="40"/>
      <c r="E40" s="63" t="s">
        <v>65</v>
      </c>
    </row>
    <row r="41" spans="1:5" ht="15" customHeight="1" x14ac:dyDescent="0.25">
      <c r="A41" s="64"/>
      <c r="B41" s="65"/>
      <c r="C41" s="40"/>
      <c r="D41" s="66"/>
      <c r="E41" s="67"/>
    </row>
    <row r="42" spans="1:5" ht="15" customHeight="1" x14ac:dyDescent="0.2">
      <c r="A42" s="68"/>
      <c r="B42" s="69" t="s">
        <v>54</v>
      </c>
      <c r="C42" s="46" t="s">
        <v>55</v>
      </c>
      <c r="D42" s="70" t="s">
        <v>66</v>
      </c>
      <c r="E42" s="71" t="s">
        <v>57</v>
      </c>
    </row>
    <row r="43" spans="1:5" ht="15" customHeight="1" x14ac:dyDescent="0.2">
      <c r="A43" s="72"/>
      <c r="B43" s="73">
        <v>15</v>
      </c>
      <c r="C43" s="74"/>
      <c r="D43" s="75" t="s">
        <v>67</v>
      </c>
      <c r="E43" s="51">
        <v>-290205</v>
      </c>
    </row>
    <row r="44" spans="1:5" ht="15" customHeight="1" x14ac:dyDescent="0.2">
      <c r="A44" s="72"/>
      <c r="B44" s="73">
        <v>15</v>
      </c>
      <c r="C44" s="74"/>
      <c r="D44" s="75" t="s">
        <v>67</v>
      </c>
      <c r="E44" s="51">
        <v>66100</v>
      </c>
    </row>
    <row r="45" spans="1:5" ht="15" customHeight="1" x14ac:dyDescent="0.2">
      <c r="A45" s="72"/>
      <c r="B45" s="73">
        <v>15</v>
      </c>
      <c r="C45" s="74"/>
      <c r="D45" s="75" t="s">
        <v>68</v>
      </c>
      <c r="E45" s="51">
        <f>195305+27300+1500</f>
        <v>224105</v>
      </c>
    </row>
    <row r="46" spans="1:5" ht="15" customHeight="1" x14ac:dyDescent="0.2">
      <c r="A46" s="76"/>
      <c r="B46" s="77"/>
      <c r="C46" s="53" t="s">
        <v>59</v>
      </c>
      <c r="D46" s="78"/>
      <c r="E46" s="79">
        <f>SUM(E43:E45)</f>
        <v>0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7" t="s">
        <v>69</v>
      </c>
    </row>
    <row r="55" spans="1:5" ht="15" customHeight="1" x14ac:dyDescent="0.2">
      <c r="A55" s="97" t="s">
        <v>70</v>
      </c>
      <c r="B55" s="97"/>
      <c r="C55" s="97"/>
      <c r="D55" s="97"/>
      <c r="E55" s="97"/>
    </row>
    <row r="56" spans="1:5" ht="15" customHeight="1" x14ac:dyDescent="0.2">
      <c r="A56" s="96" t="s">
        <v>71</v>
      </c>
      <c r="B56" s="96"/>
      <c r="C56" s="96"/>
      <c r="D56" s="96"/>
      <c r="E56" s="96"/>
    </row>
    <row r="57" spans="1:5" ht="15" customHeight="1" x14ac:dyDescent="0.2">
      <c r="A57" s="96"/>
      <c r="B57" s="96"/>
      <c r="C57" s="96"/>
      <c r="D57" s="96"/>
      <c r="E57" s="96"/>
    </row>
    <row r="58" spans="1:5" ht="15" customHeight="1" x14ac:dyDescent="0.2">
      <c r="A58" s="96"/>
      <c r="B58" s="96"/>
      <c r="C58" s="96"/>
      <c r="D58" s="96"/>
      <c r="E58" s="96"/>
    </row>
    <row r="59" spans="1:5" ht="15" customHeight="1" x14ac:dyDescent="0.2">
      <c r="A59" s="96"/>
      <c r="B59" s="96"/>
      <c r="C59" s="96"/>
      <c r="D59" s="96"/>
      <c r="E59" s="96"/>
    </row>
    <row r="60" spans="1:5" ht="15" customHeight="1" x14ac:dyDescent="0.2">
      <c r="A60" s="96"/>
      <c r="B60" s="96"/>
      <c r="C60" s="96"/>
      <c r="D60" s="96"/>
      <c r="E60" s="96"/>
    </row>
    <row r="61" spans="1:5" ht="15" customHeight="1" x14ac:dyDescent="0.2">
      <c r="A61" s="96"/>
      <c r="B61" s="96"/>
      <c r="C61" s="96"/>
      <c r="D61" s="96"/>
      <c r="E61" s="96"/>
    </row>
    <row r="62" spans="1:5" ht="15" customHeight="1" x14ac:dyDescent="0.2">
      <c r="A62" s="96"/>
      <c r="B62" s="96"/>
      <c r="C62" s="96"/>
      <c r="D62" s="96"/>
      <c r="E62" s="96"/>
    </row>
    <row r="63" spans="1:5" ht="15" customHeight="1" x14ac:dyDescent="0.2"/>
    <row r="64" spans="1:5" ht="15" customHeight="1" x14ac:dyDescent="0.25">
      <c r="A64" s="39" t="s">
        <v>1</v>
      </c>
      <c r="B64" s="42"/>
      <c r="C64" s="42"/>
      <c r="D64" s="42"/>
      <c r="E64" s="42"/>
    </row>
    <row r="65" spans="1:5" ht="15" customHeight="1" x14ac:dyDescent="0.2">
      <c r="A65" s="80" t="s">
        <v>72</v>
      </c>
      <c r="B65" s="42"/>
      <c r="C65" s="42"/>
      <c r="D65" s="42"/>
      <c r="E65" s="43" t="s">
        <v>73</v>
      </c>
    </row>
    <row r="66" spans="1:5" ht="15" customHeight="1" x14ac:dyDescent="0.25">
      <c r="A66" s="81"/>
      <c r="B66" s="62"/>
      <c r="C66" s="42"/>
      <c r="D66" s="42"/>
      <c r="E66" s="82"/>
    </row>
    <row r="67" spans="1:5" ht="15" customHeight="1" x14ac:dyDescent="0.2">
      <c r="A67" s="83"/>
      <c r="B67" s="46" t="s">
        <v>54</v>
      </c>
      <c r="C67" s="69" t="s">
        <v>55</v>
      </c>
      <c r="D67" s="84" t="s">
        <v>56</v>
      </c>
      <c r="E67" s="46" t="s">
        <v>57</v>
      </c>
    </row>
    <row r="68" spans="1:5" ht="15" customHeight="1" x14ac:dyDescent="0.2">
      <c r="A68" s="83"/>
      <c r="B68" s="85">
        <v>104113013</v>
      </c>
      <c r="C68" s="86"/>
      <c r="D68" s="50" t="s">
        <v>58</v>
      </c>
      <c r="E68" s="87">
        <v>5793592.6100000003</v>
      </c>
    </row>
    <row r="69" spans="1:5" ht="15" customHeight="1" x14ac:dyDescent="0.2">
      <c r="A69" s="83"/>
      <c r="B69" s="85">
        <v>104513013</v>
      </c>
      <c r="C69" s="86"/>
      <c r="D69" s="50" t="s">
        <v>58</v>
      </c>
      <c r="E69" s="87">
        <v>49245537.210000001</v>
      </c>
    </row>
    <row r="70" spans="1:5" ht="15" customHeight="1" x14ac:dyDescent="0.2">
      <c r="A70" s="88"/>
      <c r="B70" s="73"/>
      <c r="C70" s="89" t="s">
        <v>59</v>
      </c>
      <c r="D70" s="90"/>
      <c r="E70" s="91">
        <f>SUM(E68:E69)</f>
        <v>55039129.82</v>
      </c>
    </row>
    <row r="71" spans="1:5" ht="15" customHeight="1" x14ac:dyDescent="0.2">
      <c r="A71" s="62"/>
      <c r="B71" s="88"/>
      <c r="C71" s="60"/>
      <c r="D71" s="42"/>
      <c r="E71" s="92"/>
    </row>
    <row r="72" spans="1:5" ht="15" customHeight="1" x14ac:dyDescent="0.25">
      <c r="A72" s="81" t="s">
        <v>17</v>
      </c>
      <c r="B72" s="42"/>
      <c r="C72" s="42"/>
      <c r="D72" s="42"/>
      <c r="E72" s="42"/>
    </row>
    <row r="73" spans="1:5" ht="15" customHeight="1" x14ac:dyDescent="0.2">
      <c r="A73" s="80" t="s">
        <v>72</v>
      </c>
      <c r="B73" s="42"/>
      <c r="C73" s="42"/>
      <c r="D73" s="42"/>
      <c r="E73" s="43" t="s">
        <v>73</v>
      </c>
    </row>
    <row r="74" spans="1:5" ht="15" customHeight="1" x14ac:dyDescent="0.25">
      <c r="A74" s="81"/>
      <c r="B74" s="62"/>
      <c r="C74" s="42"/>
      <c r="D74" s="42"/>
      <c r="E74" s="82"/>
    </row>
    <row r="75" spans="1:5" ht="15" customHeight="1" x14ac:dyDescent="0.2">
      <c r="A75" s="83"/>
      <c r="B75" s="93"/>
      <c r="C75" s="69" t="s">
        <v>55</v>
      </c>
      <c r="D75" s="84" t="s">
        <v>66</v>
      </c>
      <c r="E75" s="46" t="s">
        <v>57</v>
      </c>
    </row>
    <row r="76" spans="1:5" ht="15" customHeight="1" x14ac:dyDescent="0.2">
      <c r="A76" s="83"/>
      <c r="B76" s="94"/>
      <c r="C76" s="86">
        <v>4374</v>
      </c>
      <c r="D76" s="75" t="s">
        <v>68</v>
      </c>
      <c r="E76" s="87">
        <v>55039129.82</v>
      </c>
    </row>
    <row r="77" spans="1:5" ht="15" customHeight="1" x14ac:dyDescent="0.2">
      <c r="A77" s="88"/>
      <c r="B77" s="88"/>
      <c r="C77" s="89" t="s">
        <v>59</v>
      </c>
      <c r="D77" s="90"/>
      <c r="E77" s="91">
        <f>SUM(E76:E76)</f>
        <v>55039129.82</v>
      </c>
    </row>
    <row r="78" spans="1:5" ht="15" customHeight="1" x14ac:dyDescent="0.2"/>
    <row r="79" spans="1:5" ht="15" customHeight="1" x14ac:dyDescent="0.2"/>
    <row r="80" spans="1:5" ht="15" customHeight="1" x14ac:dyDescent="0.25">
      <c r="A80" s="37" t="s">
        <v>74</v>
      </c>
    </row>
    <row r="81" spans="1:5" ht="15" customHeight="1" x14ac:dyDescent="0.2">
      <c r="A81" s="97" t="s">
        <v>75</v>
      </c>
      <c r="B81" s="97"/>
      <c r="C81" s="97"/>
      <c r="D81" s="97"/>
      <c r="E81" s="97"/>
    </row>
    <row r="82" spans="1:5" ht="15" customHeight="1" x14ac:dyDescent="0.2">
      <c r="A82" s="97"/>
      <c r="B82" s="97"/>
      <c r="C82" s="97"/>
      <c r="D82" s="97"/>
      <c r="E82" s="97"/>
    </row>
    <row r="83" spans="1:5" ht="15" customHeight="1" x14ac:dyDescent="0.2">
      <c r="A83" s="98" t="s">
        <v>76</v>
      </c>
      <c r="B83" s="98"/>
      <c r="C83" s="98"/>
      <c r="D83" s="98"/>
      <c r="E83" s="98"/>
    </row>
    <row r="84" spans="1:5" ht="15" customHeight="1" x14ac:dyDescent="0.2">
      <c r="A84" s="98"/>
      <c r="B84" s="98"/>
      <c r="C84" s="98"/>
      <c r="D84" s="98"/>
      <c r="E84" s="98"/>
    </row>
    <row r="85" spans="1:5" ht="15" customHeight="1" x14ac:dyDescent="0.2">
      <c r="A85" s="98"/>
      <c r="B85" s="98"/>
      <c r="C85" s="98"/>
      <c r="D85" s="98"/>
      <c r="E85" s="98"/>
    </row>
    <row r="86" spans="1:5" ht="15" customHeight="1" x14ac:dyDescent="0.2">
      <c r="A86" s="98"/>
      <c r="B86" s="98"/>
      <c r="C86" s="98"/>
      <c r="D86" s="98"/>
      <c r="E86" s="98"/>
    </row>
    <row r="87" spans="1:5" ht="15" customHeight="1" x14ac:dyDescent="0.2">
      <c r="A87" s="98"/>
      <c r="B87" s="98"/>
      <c r="C87" s="98"/>
      <c r="D87" s="98"/>
      <c r="E87" s="98"/>
    </row>
    <row r="88" spans="1:5" ht="15" customHeight="1" x14ac:dyDescent="0.2">
      <c r="A88" s="98"/>
      <c r="B88" s="98"/>
      <c r="C88" s="98"/>
      <c r="D88" s="98"/>
      <c r="E88" s="98"/>
    </row>
    <row r="89" spans="1:5" ht="15" customHeight="1" x14ac:dyDescent="0.2"/>
    <row r="90" spans="1:5" ht="15" customHeight="1" x14ac:dyDescent="0.25">
      <c r="A90" s="81" t="s">
        <v>17</v>
      </c>
      <c r="B90" s="42"/>
      <c r="C90" s="42"/>
      <c r="D90" s="42"/>
      <c r="E90" s="42"/>
    </row>
    <row r="91" spans="1:5" ht="15" customHeight="1" x14ac:dyDescent="0.2">
      <c r="A91" s="80" t="s">
        <v>77</v>
      </c>
      <c r="B91" s="42"/>
      <c r="C91" s="42"/>
      <c r="D91" s="42"/>
      <c r="E91" s="43" t="s">
        <v>78</v>
      </c>
    </row>
    <row r="92" spans="1:5" ht="15" customHeight="1" x14ac:dyDescent="0.25">
      <c r="A92" s="81"/>
      <c r="B92" s="62"/>
      <c r="C92" s="42"/>
      <c r="D92" s="42"/>
      <c r="E92" s="82"/>
    </row>
    <row r="93" spans="1:5" ht="15" customHeight="1" x14ac:dyDescent="0.2">
      <c r="A93" s="83"/>
      <c r="B93" s="93"/>
      <c r="C93" s="69" t="s">
        <v>55</v>
      </c>
      <c r="D93" s="84" t="s">
        <v>66</v>
      </c>
      <c r="E93" s="46" t="s">
        <v>57</v>
      </c>
    </row>
    <row r="94" spans="1:5" ht="15" customHeight="1" x14ac:dyDescent="0.2">
      <c r="A94" s="83"/>
      <c r="B94" s="94"/>
      <c r="C94" s="86">
        <v>2143</v>
      </c>
      <c r="D94" s="75" t="s">
        <v>68</v>
      </c>
      <c r="E94" s="87">
        <v>-110000</v>
      </c>
    </row>
    <row r="95" spans="1:5" ht="15" customHeight="1" x14ac:dyDescent="0.2">
      <c r="A95" s="83"/>
      <c r="B95" s="94"/>
      <c r="C95" s="86">
        <v>2143</v>
      </c>
      <c r="D95" s="75" t="s">
        <v>79</v>
      </c>
      <c r="E95" s="87">
        <v>110000</v>
      </c>
    </row>
    <row r="96" spans="1:5" ht="15" customHeight="1" x14ac:dyDescent="0.2">
      <c r="A96" s="88"/>
      <c r="B96" s="88"/>
      <c r="C96" s="89" t="s">
        <v>59</v>
      </c>
      <c r="D96" s="90"/>
      <c r="E96" s="91">
        <f>SUM(E94:E95)</f>
        <v>0</v>
      </c>
    </row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spans="2:2" ht="15" customHeight="1" x14ac:dyDescent="0.2"/>
    <row r="322" spans="2:2" ht="15" customHeight="1" x14ac:dyDescent="0.2"/>
    <row r="323" spans="2:2" ht="15" customHeight="1" x14ac:dyDescent="0.2"/>
    <row r="324" spans="2:2" ht="15" customHeight="1" x14ac:dyDescent="0.2"/>
    <row r="325" spans="2:2" ht="15" customHeight="1" x14ac:dyDescent="0.2"/>
    <row r="326" spans="2:2" ht="15" customHeight="1" x14ac:dyDescent="0.2"/>
    <row r="327" spans="2:2" ht="15" customHeight="1" x14ac:dyDescent="0.2"/>
    <row r="328" spans="2:2" ht="15" customHeight="1" x14ac:dyDescent="0.2">
      <c r="B328" s="95"/>
    </row>
    <row r="329" spans="2:2" ht="15" customHeight="1" x14ac:dyDescent="0.2"/>
    <row r="330" spans="2:2" ht="15" customHeight="1" x14ac:dyDescent="0.2"/>
    <row r="331" spans="2:2" ht="15" customHeight="1" x14ac:dyDescent="0.2"/>
    <row r="332" spans="2:2" ht="15" customHeight="1" x14ac:dyDescent="0.2"/>
    <row r="333" spans="2:2" ht="15" customHeight="1" x14ac:dyDescent="0.2"/>
    <row r="334" spans="2:2" ht="15" customHeight="1" x14ac:dyDescent="0.2"/>
    <row r="335" spans="2:2" ht="15" customHeight="1" x14ac:dyDescent="0.2"/>
    <row r="336" spans="2:2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</sheetData>
  <mergeCells count="9">
    <mergeCell ref="A56:E62"/>
    <mergeCell ref="A81:E82"/>
    <mergeCell ref="A83:E88"/>
    <mergeCell ref="A2:E2"/>
    <mergeCell ref="A3:E3"/>
    <mergeCell ref="A4:E10"/>
    <mergeCell ref="A30:E31"/>
    <mergeCell ref="A32:E37"/>
    <mergeCell ref="A55:E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648/17 - 651/17 schválené Radou Olomouckého kraje 18.12.2017</oddHeader>
    <oddFooter xml:space="preserve">&amp;L&amp;"Arial,Kurzíva"Zastupitelstvo OK 18.12.2017
5.2.2. - Rozpočet Olomouckého kraje 2017 - rozpočtové změny - DODATEK č. 2
Příloha č.1: Rozpočtové změny č. 648/17 - 651/17 schválené Radou OK 18.12.2017&amp;R&amp;"Arial,Kurzíva"Strana &amp;P (celkem 6)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100" customWidth="1"/>
    <col min="2" max="2" width="12.85546875" style="100" customWidth="1"/>
    <col min="3" max="3" width="8.28515625" style="100" customWidth="1"/>
    <col min="4" max="4" width="39.140625" style="100" customWidth="1"/>
    <col min="5" max="5" width="18.85546875" style="100" customWidth="1"/>
    <col min="6" max="16384" width="9.140625" style="100"/>
  </cols>
  <sheetData>
    <row r="1" spans="1:5" ht="15" customHeight="1" x14ac:dyDescent="0.25">
      <c r="A1" s="37" t="s">
        <v>80</v>
      </c>
      <c r="B1" s="62"/>
      <c r="C1" s="62"/>
      <c r="D1" s="62"/>
      <c r="E1" s="62"/>
    </row>
    <row r="2" spans="1:5" ht="15" customHeight="1" x14ac:dyDescent="0.2">
      <c r="A2" s="97" t="s">
        <v>70</v>
      </c>
      <c r="B2" s="97"/>
      <c r="C2" s="97"/>
      <c r="D2" s="97"/>
      <c r="E2" s="97"/>
    </row>
    <row r="3" spans="1:5" ht="15" customHeight="1" x14ac:dyDescent="0.2">
      <c r="A3" s="96" t="s">
        <v>81</v>
      </c>
      <c r="B3" s="96"/>
      <c r="C3" s="96"/>
      <c r="D3" s="96"/>
      <c r="E3" s="96"/>
    </row>
    <row r="4" spans="1:5" ht="15" customHeight="1" x14ac:dyDescent="0.2">
      <c r="A4" s="96"/>
      <c r="B4" s="96"/>
      <c r="C4" s="96"/>
      <c r="D4" s="96"/>
      <c r="E4" s="96"/>
    </row>
    <row r="5" spans="1:5" ht="15" customHeight="1" x14ac:dyDescent="0.2">
      <c r="A5" s="96"/>
      <c r="B5" s="96"/>
      <c r="C5" s="96"/>
      <c r="D5" s="96"/>
      <c r="E5" s="96"/>
    </row>
    <row r="6" spans="1:5" ht="15" customHeight="1" x14ac:dyDescent="0.2">
      <c r="A6" s="96"/>
      <c r="B6" s="96"/>
      <c r="C6" s="96"/>
      <c r="D6" s="96"/>
      <c r="E6" s="96"/>
    </row>
    <row r="7" spans="1:5" ht="15" customHeight="1" x14ac:dyDescent="0.2">
      <c r="A7" s="96"/>
      <c r="B7" s="96"/>
      <c r="C7" s="96"/>
      <c r="D7" s="96"/>
      <c r="E7" s="96"/>
    </row>
    <row r="8" spans="1:5" ht="15" customHeight="1" x14ac:dyDescent="0.2">
      <c r="A8" s="96"/>
      <c r="B8" s="96"/>
      <c r="C8" s="96"/>
      <c r="D8" s="96"/>
      <c r="E8" s="96"/>
    </row>
    <row r="9" spans="1:5" ht="15" customHeight="1" x14ac:dyDescent="0.2">
      <c r="A9" s="96"/>
      <c r="B9" s="96"/>
      <c r="C9" s="96"/>
      <c r="D9" s="96"/>
      <c r="E9" s="96"/>
    </row>
    <row r="10" spans="1:5" ht="15" customHeight="1" x14ac:dyDescent="0.2">
      <c r="A10" s="96"/>
      <c r="B10" s="96"/>
      <c r="C10" s="96"/>
      <c r="D10" s="96"/>
      <c r="E10" s="96"/>
    </row>
    <row r="11" spans="1:5" ht="15" customHeight="1" x14ac:dyDescent="0.2">
      <c r="A11" s="101"/>
      <c r="B11" s="101"/>
      <c r="C11" s="101"/>
      <c r="D11" s="101"/>
      <c r="E11" s="101"/>
    </row>
    <row r="12" spans="1:5" ht="15" customHeight="1" x14ac:dyDescent="0.25">
      <c r="A12" s="39" t="s">
        <v>1</v>
      </c>
      <c r="B12" s="42"/>
      <c r="C12" s="42"/>
      <c r="D12" s="42"/>
      <c r="E12" s="42"/>
    </row>
    <row r="13" spans="1:5" ht="15" customHeight="1" x14ac:dyDescent="0.2">
      <c r="A13" s="41" t="s">
        <v>52</v>
      </c>
      <c r="B13" s="42"/>
      <c r="C13" s="42"/>
      <c r="D13" s="42"/>
      <c r="E13" s="43" t="s">
        <v>53</v>
      </c>
    </row>
    <row r="14" spans="1:5" ht="15" customHeight="1" x14ac:dyDescent="0.25">
      <c r="A14" s="81"/>
      <c r="B14" s="62"/>
      <c r="C14" s="42"/>
      <c r="D14" s="42"/>
      <c r="E14" s="82"/>
    </row>
    <row r="15" spans="1:5" ht="15" customHeight="1" x14ac:dyDescent="0.2">
      <c r="A15" s="68"/>
      <c r="B15" s="93"/>
      <c r="C15" s="69" t="s">
        <v>55</v>
      </c>
      <c r="D15" s="84" t="s">
        <v>56</v>
      </c>
      <c r="E15" s="71" t="s">
        <v>57</v>
      </c>
    </row>
    <row r="16" spans="1:5" ht="15" customHeight="1" x14ac:dyDescent="0.2">
      <c r="A16" s="72"/>
      <c r="B16" s="94"/>
      <c r="C16" s="86">
        <v>6172</v>
      </c>
      <c r="D16" s="102" t="s">
        <v>82</v>
      </c>
      <c r="E16" s="87">
        <v>13968</v>
      </c>
    </row>
    <row r="17" spans="1:5" ht="15" customHeight="1" x14ac:dyDescent="0.2">
      <c r="A17" s="72"/>
      <c r="B17" s="88"/>
      <c r="C17" s="89" t="s">
        <v>59</v>
      </c>
      <c r="D17" s="90"/>
      <c r="E17" s="91">
        <f>SUM(E16:E16)</f>
        <v>13968</v>
      </c>
    </row>
    <row r="18" spans="1:5" ht="15" customHeight="1" x14ac:dyDescent="0.2">
      <c r="A18" s="103"/>
      <c r="B18" s="103"/>
      <c r="C18" s="103"/>
      <c r="D18" s="103"/>
      <c r="E18" s="103"/>
    </row>
    <row r="19" spans="1:5" ht="15" customHeight="1" x14ac:dyDescent="0.25">
      <c r="A19" s="81" t="s">
        <v>17</v>
      </c>
      <c r="B19" s="42"/>
      <c r="C19" s="42"/>
      <c r="D19" s="42"/>
      <c r="E19" s="42"/>
    </row>
    <row r="20" spans="1:5" ht="15" customHeight="1" x14ac:dyDescent="0.2">
      <c r="A20" s="41" t="s">
        <v>52</v>
      </c>
      <c r="B20" s="42"/>
      <c r="C20" s="42"/>
      <c r="D20" s="42"/>
      <c r="E20" s="43" t="s">
        <v>53</v>
      </c>
    </row>
    <row r="21" spans="1:5" ht="15" customHeight="1" x14ac:dyDescent="0.25">
      <c r="A21" s="81"/>
      <c r="B21" s="62"/>
      <c r="C21" s="42"/>
      <c r="D21" s="42"/>
      <c r="E21" s="82"/>
    </row>
    <row r="22" spans="1:5" ht="15" customHeight="1" x14ac:dyDescent="0.2">
      <c r="A22" s="93"/>
      <c r="B22" s="93"/>
      <c r="C22" s="69" t="s">
        <v>55</v>
      </c>
      <c r="D22" s="70" t="s">
        <v>66</v>
      </c>
      <c r="E22" s="71" t="s">
        <v>57</v>
      </c>
    </row>
    <row r="23" spans="1:5" ht="15" customHeight="1" x14ac:dyDescent="0.2">
      <c r="A23" s="104"/>
      <c r="B23" s="94"/>
      <c r="C23" s="105">
        <v>6409</v>
      </c>
      <c r="D23" s="75" t="s">
        <v>83</v>
      </c>
      <c r="E23" s="87">
        <v>13968</v>
      </c>
    </row>
    <row r="24" spans="1:5" ht="15" customHeight="1" x14ac:dyDescent="0.2">
      <c r="A24" s="106"/>
      <c r="B24" s="107"/>
      <c r="C24" s="89" t="s">
        <v>59</v>
      </c>
      <c r="D24" s="90"/>
      <c r="E24" s="91">
        <f>E23</f>
        <v>13968</v>
      </c>
    </row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</sheetData>
  <mergeCells count="2">
    <mergeCell ref="A2:E2"/>
    <mergeCell ref="A3:E10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2: Rozpočtová změna č. 652/17 navržená Radou Olomouckého kraje 18.12.2017 ke schválení</oddHeader>
    <oddFooter xml:space="preserve">&amp;L&amp;"Arial,Kurzíva"Zastupitelstvo OK 18.12..2017
5.2.2. - Rozpočet Olomouckého kraje 2017 - rozpočtové změny - DODATEK č. 2
Příloha č.2: Rozpočtová změna č. 652/17 navržená Radou OK 18.12.2017 ke schválení&amp;R&amp;"Arial,Kurzíva"Strana &amp;P (celkem 6)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5"/>
  <sheetViews>
    <sheetView showGridLines="0" zoomScale="92" zoomScaleNormal="92" zoomScaleSheetLayoutView="92" workbookViewId="0"/>
  </sheetViews>
  <sheetFormatPr defaultColWidth="9.140625" defaultRowHeight="13.15" customHeight="1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2.75" customHeight="1" x14ac:dyDescent="0.2">
      <c r="A1" s="1" t="s">
        <v>32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41</v>
      </c>
      <c r="B3" s="18">
        <v>4100000</v>
      </c>
      <c r="C3" s="7">
        <v>4148582</v>
      </c>
    </row>
    <row r="4" spans="1:3" ht="14.25" customHeight="1" x14ac:dyDescent="0.2">
      <c r="A4" s="6" t="s">
        <v>4</v>
      </c>
      <c r="B4" s="18">
        <v>1290</v>
      </c>
      <c r="C4" s="7">
        <v>1290</v>
      </c>
    </row>
    <row r="5" spans="1:3" ht="14.25" customHeight="1" x14ac:dyDescent="0.2">
      <c r="A5" s="6" t="s">
        <v>28</v>
      </c>
      <c r="B5" s="18">
        <v>1310</v>
      </c>
      <c r="C5" s="7">
        <v>1310</v>
      </c>
    </row>
    <row r="6" spans="1:3" ht="14.25" customHeight="1" x14ac:dyDescent="0.2">
      <c r="A6" s="6" t="s">
        <v>5</v>
      </c>
      <c r="B6" s="18">
        <v>31179</v>
      </c>
      <c r="C6" s="7">
        <v>31993</v>
      </c>
    </row>
    <row r="7" spans="1:3" ht="14.25" customHeight="1" x14ac:dyDescent="0.2">
      <c r="A7" s="6" t="s">
        <v>6</v>
      </c>
      <c r="B7" s="18">
        <v>2480</v>
      </c>
      <c r="C7" s="7">
        <v>5753</v>
      </c>
    </row>
    <row r="8" spans="1:3" ht="14.25" customHeight="1" x14ac:dyDescent="0.2">
      <c r="A8" s="6" t="s">
        <v>24</v>
      </c>
      <c r="B8" s="18">
        <v>40192</v>
      </c>
      <c r="C8" s="7">
        <f>44518+14</f>
        <v>44532</v>
      </c>
    </row>
    <row r="9" spans="1:3" ht="14.25" customHeight="1" x14ac:dyDescent="0.2">
      <c r="A9" s="6" t="s">
        <v>7</v>
      </c>
      <c r="B9" s="18">
        <v>13200</v>
      </c>
      <c r="C9" s="7">
        <v>13200</v>
      </c>
    </row>
    <row r="10" spans="1:3" ht="14.25" customHeight="1" x14ac:dyDescent="0.2">
      <c r="A10" s="6" t="s">
        <v>8</v>
      </c>
      <c r="B10" s="18">
        <v>1000.4</v>
      </c>
      <c r="C10" s="7">
        <v>1000.4</v>
      </c>
    </row>
    <row r="11" spans="1:3" ht="14.25" customHeight="1" x14ac:dyDescent="0.2">
      <c r="A11" s="6" t="s">
        <v>9</v>
      </c>
      <c r="B11" s="18">
        <v>81145.399999999994</v>
      </c>
      <c r="C11" s="7">
        <v>81145.399999999994</v>
      </c>
    </row>
    <row r="12" spans="1:3" ht="14.25" customHeight="1" x14ac:dyDescent="0.2">
      <c r="A12" s="35" t="s">
        <v>29</v>
      </c>
      <c r="B12" s="18"/>
      <c r="C12" s="7">
        <f>6369774+2</f>
        <v>6369776</v>
      </c>
    </row>
    <row r="13" spans="1:3" ht="14.25" customHeight="1" x14ac:dyDescent="0.2">
      <c r="A13" s="35" t="s">
        <v>42</v>
      </c>
      <c r="B13" s="18"/>
      <c r="C13" s="7">
        <v>982</v>
      </c>
    </row>
    <row r="14" spans="1:3" ht="14.25" customHeight="1" x14ac:dyDescent="0.2">
      <c r="A14" s="35" t="s">
        <v>30</v>
      </c>
      <c r="B14" s="18"/>
      <c r="C14" s="7">
        <v>851880</v>
      </c>
    </row>
    <row r="15" spans="1:3" ht="14.25" customHeight="1" x14ac:dyDescent="0.2">
      <c r="A15" s="35" t="s">
        <v>43</v>
      </c>
      <c r="B15" s="18"/>
      <c r="C15" s="7">
        <v>33956</v>
      </c>
    </row>
    <row r="16" spans="1:3" ht="14.25" customHeight="1" x14ac:dyDescent="0.2">
      <c r="A16" s="35" t="s">
        <v>44</v>
      </c>
      <c r="B16" s="18"/>
      <c r="C16" s="7">
        <v>219966</v>
      </c>
    </row>
    <row r="17" spans="1:3" ht="14.25" customHeight="1" x14ac:dyDescent="0.2">
      <c r="A17" s="36" t="s">
        <v>33</v>
      </c>
      <c r="B17" s="18"/>
      <c r="C17" s="7">
        <v>184730</v>
      </c>
    </row>
    <row r="18" spans="1:3" ht="14.25" customHeight="1" x14ac:dyDescent="0.2">
      <c r="A18" s="36" t="s">
        <v>34</v>
      </c>
      <c r="B18" s="18"/>
      <c r="C18" s="7">
        <v>1959</v>
      </c>
    </row>
    <row r="19" spans="1:3" ht="14.25" customHeight="1" x14ac:dyDescent="0.2">
      <c r="A19" s="6" t="s">
        <v>35</v>
      </c>
      <c r="B19" s="18">
        <v>6291</v>
      </c>
      <c r="C19" s="7">
        <v>6291</v>
      </c>
    </row>
    <row r="20" spans="1:3" ht="14.25" customHeight="1" x14ac:dyDescent="0.2">
      <c r="A20" s="6" t="s">
        <v>36</v>
      </c>
      <c r="B20" s="18">
        <v>50000</v>
      </c>
      <c r="C20" s="7">
        <v>50000</v>
      </c>
    </row>
    <row r="21" spans="1:3" ht="14.25" customHeight="1" x14ac:dyDescent="0.2">
      <c r="A21" s="8" t="s">
        <v>10</v>
      </c>
      <c r="B21" s="19">
        <v>170165</v>
      </c>
      <c r="C21" s="9">
        <v>242923</v>
      </c>
    </row>
    <row r="22" spans="1:3" ht="14.25" customHeight="1" x14ac:dyDescent="0.2">
      <c r="A22" s="10" t="s">
        <v>20</v>
      </c>
      <c r="B22" s="20">
        <v>8242</v>
      </c>
      <c r="C22" s="11">
        <v>8410</v>
      </c>
    </row>
    <row r="23" spans="1:3" ht="14.25" customHeight="1" x14ac:dyDescent="0.2">
      <c r="A23" s="10" t="s">
        <v>11</v>
      </c>
      <c r="B23" s="20">
        <v>50000</v>
      </c>
      <c r="C23" s="11">
        <v>50000</v>
      </c>
    </row>
    <row r="24" spans="1:3" ht="14.25" customHeight="1" x14ac:dyDescent="0.2">
      <c r="A24" s="10" t="s">
        <v>45</v>
      </c>
      <c r="B24" s="20"/>
      <c r="C24" s="11">
        <f>194384+4200+55039</f>
        <v>253623</v>
      </c>
    </row>
    <row r="25" spans="1:3" ht="14.25" customHeight="1" x14ac:dyDescent="0.2">
      <c r="A25" s="10" t="s">
        <v>46</v>
      </c>
      <c r="B25" s="20"/>
      <c r="C25" s="11">
        <v>856</v>
      </c>
    </row>
    <row r="26" spans="1:3" ht="14.25" customHeight="1" x14ac:dyDescent="0.2">
      <c r="A26" s="10" t="s">
        <v>12</v>
      </c>
      <c r="B26" s="20">
        <v>6600</v>
      </c>
      <c r="C26" s="11">
        <v>6600</v>
      </c>
    </row>
    <row r="27" spans="1:3" ht="14.25" customHeight="1" x14ac:dyDescent="0.2">
      <c r="A27" s="35" t="s">
        <v>31</v>
      </c>
      <c r="B27" s="20"/>
      <c r="C27" s="11">
        <v>29108</v>
      </c>
    </row>
    <row r="28" spans="1:3" ht="14.25" customHeight="1" x14ac:dyDescent="0.25">
      <c r="A28" s="4" t="s">
        <v>13</v>
      </c>
      <c r="B28" s="21">
        <f>SUM(B3:B26)</f>
        <v>4563094.8</v>
      </c>
      <c r="C28" s="12">
        <f>SUM(C3:C27)</f>
        <v>12639865.800000001</v>
      </c>
    </row>
    <row r="29" spans="1:3" ht="14.25" customHeight="1" x14ac:dyDescent="0.2">
      <c r="A29" s="13" t="s">
        <v>14</v>
      </c>
      <c r="B29" s="25">
        <v>-8240</v>
      </c>
      <c r="C29" s="25">
        <f>-8312-96</f>
        <v>-8408</v>
      </c>
    </row>
    <row r="30" spans="1:3" ht="15.75" thickBot="1" x14ac:dyDescent="0.3">
      <c r="A30" s="14" t="s">
        <v>15</v>
      </c>
      <c r="B30" s="15">
        <f>B28+B29</f>
        <v>4554854.8</v>
      </c>
      <c r="C30" s="15">
        <f>C28+C29</f>
        <v>12631457.800000001</v>
      </c>
    </row>
    <row r="31" spans="1:3" ht="15.75" customHeight="1" thickTop="1" x14ac:dyDescent="0.25">
      <c r="A31" s="4" t="s">
        <v>17</v>
      </c>
      <c r="B31" s="23" t="s">
        <v>2</v>
      </c>
      <c r="C31" s="5" t="s">
        <v>3</v>
      </c>
    </row>
    <row r="32" spans="1:3" ht="14.25" x14ac:dyDescent="0.2">
      <c r="A32" s="8" t="s">
        <v>37</v>
      </c>
      <c r="B32" s="24">
        <v>686314</v>
      </c>
      <c r="C32" s="26">
        <f>1139133+14</f>
        <v>1139147</v>
      </c>
    </row>
    <row r="33" spans="1:3" ht="14.25" x14ac:dyDescent="0.2">
      <c r="A33" s="8" t="s">
        <v>38</v>
      </c>
      <c r="B33" s="24">
        <v>289230</v>
      </c>
      <c r="C33" s="26">
        <v>289230</v>
      </c>
    </row>
    <row r="34" spans="1:3" ht="14.25" x14ac:dyDescent="0.2">
      <c r="A34" s="8" t="s">
        <v>39</v>
      </c>
      <c r="B34" s="24">
        <v>2496931</v>
      </c>
      <c r="C34" s="26">
        <v>2549919</v>
      </c>
    </row>
    <row r="35" spans="1:3" ht="14.25" x14ac:dyDescent="0.2">
      <c r="A35" s="35" t="s">
        <v>29</v>
      </c>
      <c r="B35" s="24"/>
      <c r="C35" s="26">
        <f>6369774+2</f>
        <v>6369776</v>
      </c>
    </row>
    <row r="36" spans="1:3" ht="14.25" x14ac:dyDescent="0.2">
      <c r="A36" s="35" t="s">
        <v>42</v>
      </c>
      <c r="B36" s="24"/>
      <c r="C36" s="26">
        <v>1012</v>
      </c>
    </row>
    <row r="37" spans="1:3" ht="14.25" x14ac:dyDescent="0.2">
      <c r="A37" s="35" t="s">
        <v>30</v>
      </c>
      <c r="B37" s="24"/>
      <c r="C37" s="26">
        <v>851880</v>
      </c>
    </row>
    <row r="38" spans="1:3" ht="14.25" x14ac:dyDescent="0.2">
      <c r="A38" s="35" t="s">
        <v>43</v>
      </c>
      <c r="B38" s="24"/>
      <c r="C38" s="26">
        <v>33956</v>
      </c>
    </row>
    <row r="39" spans="1:3" ht="14.25" x14ac:dyDescent="0.2">
      <c r="A39" s="35" t="s">
        <v>44</v>
      </c>
      <c r="B39" s="24"/>
      <c r="C39" s="26">
        <v>219966</v>
      </c>
    </row>
    <row r="40" spans="1:3" ht="14.25" x14ac:dyDescent="0.2">
      <c r="A40" s="36" t="s">
        <v>33</v>
      </c>
      <c r="B40" s="24"/>
      <c r="C40" s="26">
        <v>250436</v>
      </c>
    </row>
    <row r="41" spans="1:3" ht="14.25" x14ac:dyDescent="0.2">
      <c r="A41" s="36" t="s">
        <v>34</v>
      </c>
      <c r="B41" s="24"/>
      <c r="C41" s="26">
        <v>1791</v>
      </c>
    </row>
    <row r="42" spans="1:3" ht="14.25" x14ac:dyDescent="0.2">
      <c r="A42" s="10" t="s">
        <v>20</v>
      </c>
      <c r="B42" s="24">
        <v>8242</v>
      </c>
      <c r="C42" s="26">
        <v>9520</v>
      </c>
    </row>
    <row r="43" spans="1:3" ht="14.25" x14ac:dyDescent="0.2">
      <c r="A43" s="10" t="s">
        <v>11</v>
      </c>
      <c r="B43" s="24">
        <v>50000</v>
      </c>
      <c r="C43" s="26">
        <v>73741</v>
      </c>
    </row>
    <row r="44" spans="1:3" ht="14.25" x14ac:dyDescent="0.2">
      <c r="A44" s="10" t="s">
        <v>47</v>
      </c>
      <c r="B44" s="24"/>
      <c r="C44" s="26">
        <f>266899+4200+55039</f>
        <v>326138</v>
      </c>
    </row>
    <row r="45" spans="1:3" ht="14.25" x14ac:dyDescent="0.2">
      <c r="A45" s="10" t="s">
        <v>23</v>
      </c>
      <c r="B45" s="24">
        <v>17458</v>
      </c>
      <c r="C45" s="26">
        <v>90076</v>
      </c>
    </row>
    <row r="46" spans="1:3" ht="14.25" x14ac:dyDescent="0.2">
      <c r="A46" s="10" t="s">
        <v>40</v>
      </c>
      <c r="B46" s="24">
        <v>1081855</v>
      </c>
      <c r="C46" s="26">
        <v>1179999</v>
      </c>
    </row>
    <row r="47" spans="1:3" ht="14.25" x14ac:dyDescent="0.2">
      <c r="A47" s="35" t="s">
        <v>31</v>
      </c>
      <c r="B47" s="24"/>
      <c r="C47" s="26">
        <v>31139</v>
      </c>
    </row>
    <row r="48" spans="1:3" ht="14.25" customHeight="1" x14ac:dyDescent="0.25">
      <c r="A48" s="4" t="s">
        <v>18</v>
      </c>
      <c r="B48" s="21">
        <f>SUM(B32:B46)</f>
        <v>4630030</v>
      </c>
      <c r="C48" s="12">
        <f>SUM(C32:C47)</f>
        <v>13417726</v>
      </c>
    </row>
    <row r="49" spans="1:3" ht="14.25" x14ac:dyDescent="0.2">
      <c r="A49" s="13" t="s">
        <v>14</v>
      </c>
      <c r="B49" s="25">
        <v>-8240</v>
      </c>
      <c r="C49" s="25">
        <f>-8312-96</f>
        <v>-8408</v>
      </c>
    </row>
    <row r="50" spans="1:3" ht="15.75" thickBot="1" x14ac:dyDescent="0.3">
      <c r="A50" s="14" t="s">
        <v>19</v>
      </c>
      <c r="B50" s="15">
        <f>+B48+B49</f>
        <v>4621790</v>
      </c>
      <c r="C50" s="15">
        <f>+C48+C49</f>
        <v>13409318</v>
      </c>
    </row>
    <row r="51" spans="1:3" ht="13.5" thickTop="1" x14ac:dyDescent="0.2">
      <c r="A51" s="16" t="s">
        <v>16</v>
      </c>
      <c r="B51" s="22"/>
    </row>
    <row r="52" spans="1:3" ht="4.5" customHeight="1" x14ac:dyDescent="0.2">
      <c r="B52" s="1"/>
      <c r="C52" s="9"/>
    </row>
    <row r="53" spans="1:3" ht="14.25" x14ac:dyDescent="0.2">
      <c r="A53" s="10" t="s">
        <v>22</v>
      </c>
      <c r="B53" s="20">
        <v>320094</v>
      </c>
      <c r="C53" s="11">
        <v>1062575</v>
      </c>
    </row>
    <row r="54" spans="1:3" ht="14.25" x14ac:dyDescent="0.2">
      <c r="A54" s="27" t="s">
        <v>21</v>
      </c>
      <c r="B54" s="28">
        <v>253159</v>
      </c>
      <c r="C54" s="29">
        <v>284715</v>
      </c>
    </row>
    <row r="55" spans="1:3" ht="15.75" thickBot="1" x14ac:dyDescent="0.3">
      <c r="A55" s="14" t="s">
        <v>25</v>
      </c>
      <c r="B55" s="15">
        <f>+B53-B54</f>
        <v>66935</v>
      </c>
      <c r="C55" s="15">
        <f>+C53-C54</f>
        <v>777860</v>
      </c>
    </row>
    <row r="56" spans="1:3" ht="10.5" customHeight="1" thickTop="1" thickBot="1" x14ac:dyDescent="0.25">
      <c r="A56" s="10"/>
      <c r="B56" s="30"/>
      <c r="C56" s="31"/>
    </row>
    <row r="57" spans="1:3" ht="15.75" thickBot="1" x14ac:dyDescent="0.3">
      <c r="A57" s="32" t="s">
        <v>26</v>
      </c>
      <c r="B57" s="33">
        <f>+B30+B53</f>
        <v>4874948.8</v>
      </c>
      <c r="C57" s="34">
        <f>+C30+C53</f>
        <v>13694032.800000001</v>
      </c>
    </row>
    <row r="58" spans="1:3" ht="15.75" thickBot="1" x14ac:dyDescent="0.3">
      <c r="A58" s="32" t="s">
        <v>27</v>
      </c>
      <c r="B58" s="33">
        <f>+B50+B54</f>
        <v>4874949</v>
      </c>
      <c r="C58" s="34">
        <f>+C50+C54</f>
        <v>13694033</v>
      </c>
    </row>
    <row r="59" spans="1:3" ht="12.75" x14ac:dyDescent="0.2">
      <c r="B59" s="1"/>
    </row>
    <row r="60" spans="1:3" ht="14.25" x14ac:dyDescent="0.2">
      <c r="B60" s="1"/>
      <c r="C60" s="17"/>
    </row>
    <row r="61" spans="1:3" ht="14.25" x14ac:dyDescent="0.2">
      <c r="B61" s="1"/>
      <c r="C61" s="17"/>
    </row>
    <row r="62" spans="1:3" ht="12.75" x14ac:dyDescent="0.2">
      <c r="B62" s="1"/>
    </row>
    <row r="63" spans="1:3" ht="12.75" x14ac:dyDescent="0.2">
      <c r="B63" s="1"/>
    </row>
    <row r="64" spans="1:3" ht="12.75" x14ac:dyDescent="0.2">
      <c r="B64" s="1"/>
    </row>
    <row r="65" spans="2:3" ht="12.75" x14ac:dyDescent="0.2">
      <c r="B65" s="1"/>
    </row>
    <row r="66" spans="2:3" ht="12.75" x14ac:dyDescent="0.2">
      <c r="B66" s="1"/>
    </row>
    <row r="67" spans="2:3" ht="12.75" x14ac:dyDescent="0.2"/>
    <row r="68" spans="2:3" ht="12.75" customHeight="1" x14ac:dyDescent="0.2"/>
    <row r="69" spans="2:3" ht="12.75" x14ac:dyDescent="0.2"/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7" spans="2:3" ht="12.75" x14ac:dyDescent="0.2"/>
    <row r="78" spans="2:3" ht="12.75" x14ac:dyDescent="0.2"/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/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/>
    <row r="90" spans="2:3" ht="12.75" x14ac:dyDescent="0.2"/>
    <row r="91" spans="2:3" ht="12.75" x14ac:dyDescent="0.2"/>
    <row r="100" spans="2:3" ht="12.75" x14ac:dyDescent="0.2">
      <c r="B100" s="1"/>
      <c r="C100" s="1"/>
    </row>
    <row r="101" spans="2:3" ht="12.75" x14ac:dyDescent="0.2">
      <c r="B101" s="1"/>
      <c r="C101" s="1"/>
    </row>
    <row r="104" spans="2:3" ht="12.75" x14ac:dyDescent="0.2">
      <c r="B104" s="1"/>
      <c r="C104" s="1"/>
    </row>
    <row r="105" spans="2:3" ht="12.75" x14ac:dyDescent="0.2">
      <c r="B105" s="1"/>
      <c r="C10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6" orientation="portrait" useFirstPageNumber="1" r:id="rId1"/>
  <headerFooter alignWithMargins="0">
    <oddHeader>&amp;C&amp;"Arial,Kurzíva"Příloha č. 3 - Upravený rozpočet Olomouckého kraje na rok 2017 po schválení rozpočtových změn</oddHeader>
    <oddFooter xml:space="preserve">&amp;L&amp;"Arial,Kurzíva"Zastupitelstvo OK 18.12.2017
5.2.2. - Rozpočet OK 2017 - rozpočtové změny - DODATEK č. 2
Příloha č.3: Upravený rozpočet OK na rok 2017 po schválení rozpočtových změn&amp;R&amp;"Arial,Kurzíva"Strana &amp;P (celkem 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2017-12-14T08:03:18Z</cp:lastPrinted>
  <dcterms:created xsi:type="dcterms:W3CDTF">2007-02-21T09:44:06Z</dcterms:created>
  <dcterms:modified xsi:type="dcterms:W3CDTF">2017-12-14T08:03:20Z</dcterms:modified>
</cp:coreProperties>
</file>