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C:\Users\ok_dres0286\AppData\Local\Temp\IntraDoc\240531064206000000\Prilohy\"/>
    </mc:Choice>
  </mc:AlternateContent>
  <xr:revisionPtr revIDLastSave="0" documentId="13_ncr:1_{D4132E1C-6DF2-42FB-819B-4A1BFC276C48}" xr6:coauthVersionLast="47" xr6:coauthVersionMax="47" xr10:uidLastSave="{00000000-0000-0000-0000-000000000000}"/>
  <bookViews>
    <workbookView xWindow="-120" yWindow="-120" windowWidth="29040" windowHeight="15225" xr2:uid="{00000000-000D-0000-FFFF-FFFF00000000}"/>
  </bookViews>
  <sheets>
    <sheet name="přebytek" sheetId="8" r:id="rId1"/>
  </sheets>
  <externalReferences>
    <externalReference r:id="rId2"/>
    <externalReference r:id="rId3"/>
  </externalReferences>
  <definedNames>
    <definedName name="_xlnm.Print_Area" localSheetId="0">přebytek!$A$1:$D$129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" i="8" l="1"/>
  <c r="D40" i="8"/>
  <c r="D30" i="8"/>
  <c r="D115" i="8"/>
  <c r="D29" i="8" l="1"/>
  <c r="D5" i="8"/>
  <c r="D4" i="8" l="1"/>
  <c r="E7" i="8" s="1"/>
  <c r="D3" i="8" s="1"/>
  <c r="D6" i="8" s="1"/>
  <c r="D96" i="8" l="1"/>
  <c r="D73" i="8"/>
  <c r="E73" i="8" s="1"/>
  <c r="D63" i="8"/>
  <c r="D59" i="8"/>
  <c r="D53" i="8"/>
  <c r="D48" i="8"/>
  <c r="D125" i="8" l="1"/>
  <c r="E63" i="8"/>
  <c r="E53" i="8"/>
</calcChain>
</file>

<file path=xl/sharedStrings.xml><?xml version="1.0" encoding="utf-8"?>
<sst xmlns="http://schemas.openxmlformats.org/spreadsheetml/2006/main" count="123" uniqueCount="99">
  <si>
    <t>Odbor</t>
  </si>
  <si>
    <t>Návrh na použití:</t>
  </si>
  <si>
    <t>Návrh</t>
  </si>
  <si>
    <t>Celkem  požadavky</t>
  </si>
  <si>
    <t>Finanční vypořádání na základě veřejnoprávních smluv s Olomouckým krajem - Příloha č. 10</t>
  </si>
  <si>
    <t>Finanční vypořádání příspěvkových organizací - Příloha č. 9</t>
  </si>
  <si>
    <t>ODSH</t>
  </si>
  <si>
    <t xml:space="preserve">Jedná se o navýšení mzdových prostředků od 1.7.2023. </t>
  </si>
  <si>
    <t>OŠM</t>
  </si>
  <si>
    <t>OI</t>
  </si>
  <si>
    <t>OSKPP</t>
  </si>
  <si>
    <t>OSV</t>
  </si>
  <si>
    <t>OSR</t>
  </si>
  <si>
    <t>OE</t>
  </si>
  <si>
    <t>12. Zapojení části použitelného zůstatku a návrh na jeho rozdělení</t>
  </si>
  <si>
    <t xml:space="preserve">Implementace dlouhodobého záměru v Olomouckém kraji </t>
  </si>
  <si>
    <t>Digitalizace kulturního dědictví ve vlastnictví Olomouckého kraje - zajištění hardwaru pro ukládání a zálohu dat</t>
  </si>
  <si>
    <t>Navýšení ocenění odměn v krajském kole soutěže Vesnice Olomouckého kraje roku 2024</t>
  </si>
  <si>
    <t xml:space="preserve">Rozvoj Informačního systému Digitální technické mapy Olomouckého kraje </t>
  </si>
  <si>
    <t xml:space="preserve">Navýšení spolufinancování projektů Centra odborné přípravy </t>
  </si>
  <si>
    <t>Schváleno usnesením ROK UR/102/69/2024 ze dne 19.2.2024</t>
  </si>
  <si>
    <t xml:space="preserve">Centrum Ostrůvek, příspěvková organizace </t>
  </si>
  <si>
    <t>a) stavební úpravy budovy CO - E, včetně RBŘ</t>
  </si>
  <si>
    <t>b) záložní zdroj elektrické energie - CO-A</t>
  </si>
  <si>
    <t>c) nákup osobního vozidla</t>
  </si>
  <si>
    <t xml:space="preserve">Obnova vozového parku PO v oblasti sociální </t>
  </si>
  <si>
    <t>a) Dům seniorů FRANTIŠEK Náměšť na Hané - nákup osobního automobilu - náhrada dosluhujího vozidla</t>
  </si>
  <si>
    <t>b) Nové Zámky - poskytovatel sociálních služeb - užitkový automobil</t>
  </si>
  <si>
    <t>c) Domov pro seniory Radkova Lhota - užitkový vůz</t>
  </si>
  <si>
    <t>d) Domov pro seniory Tovačov - obnova vozového parku - osobní automobil</t>
  </si>
  <si>
    <t>Navýšení příspěvku na provoz SSOK</t>
  </si>
  <si>
    <t xml:space="preserve">a) pokrytí zvýšených nákladů na zimní údržbu </t>
  </si>
  <si>
    <t xml:space="preserve">b) provádění vysprávek vozovek z důvodu zvýšeného počtu vzniklých škod po zimním období </t>
  </si>
  <si>
    <t>Opravy komunikací - neinvestiční příspěvek SSOK</t>
  </si>
  <si>
    <t>a) III/43712 Týn nad Bečvou</t>
  </si>
  <si>
    <t>b) III/4364, 4365 Penčice – ul. Lipňanská, Dlážka</t>
  </si>
  <si>
    <t>c) III/3707 Kolšov – kř. III/3702</t>
  </si>
  <si>
    <t>d) III/31549 Veleboř – Klopina</t>
  </si>
  <si>
    <t>e) III/45710 Mikulovice</t>
  </si>
  <si>
    <t>f) III/4498 Litovel – cukrovar</t>
  </si>
  <si>
    <t>Dofinancování akcí spolufinancovaných ze SFDI</t>
  </si>
  <si>
    <t>Nové investice SSOK</t>
  </si>
  <si>
    <t>a) II/315 Leština – Dubicko – Úsov</t>
  </si>
  <si>
    <t>b) most ev. č. 4441-6 Doubravice</t>
  </si>
  <si>
    <t>c) II/150 Brodek u Přerova – průtah</t>
  </si>
  <si>
    <t>d) III/3708 Dlouhomilov – Benkov</t>
  </si>
  <si>
    <t>e) III/3706 Rohle – Strupšín</t>
  </si>
  <si>
    <t>Navýšení předpokládaných nákladů na realizaci nové expozice Vlastivědného muzea Jesenika - Nová stálá expozice živé přírody Jesenicka</t>
  </si>
  <si>
    <t xml:space="preserve">Navýšení individuální žádostí na podporu projetků ORP Zábřeh, Uničov a Jeseník spořívající v rekontrukci tamních kulturních zařízení </t>
  </si>
  <si>
    <t>OZ</t>
  </si>
  <si>
    <t>OLÚ Paseka - investiční akce</t>
  </si>
  <si>
    <t>a) Dorozumívací zařízení sestra – pacient</t>
  </si>
  <si>
    <t>b) Nemocniční polohovací postele</t>
  </si>
  <si>
    <t>c) Myčka černého nádobí s příslušenstvím</t>
  </si>
  <si>
    <t>Nákup nemovitostí (bytů a rodinných domů) týkající se 2. fáze transformace dětských domovů</t>
  </si>
  <si>
    <t>Zajištění ubytování v rámci rekontrukce domova mládeže při SŠ polytechnické v Olomouci</t>
  </si>
  <si>
    <t>Část použitelného zůstatku na bankovních účtech k 31.12.2023</t>
  </si>
  <si>
    <t xml:space="preserve">IŽ navýšení (rezerva na OE) </t>
  </si>
  <si>
    <t xml:space="preserve">Navýšení Podpory polytechnického vzdělávání a řemesel v Olomouckém kraje </t>
  </si>
  <si>
    <t xml:space="preserve">Navýšešní Podpory mezinárodních výměnných pobytů mládeže a mezinárodních vzdělávacích programů </t>
  </si>
  <si>
    <t>Dofinancování projektu digitalizace muzejních PO zřizovaných Olomouckým krajem</t>
  </si>
  <si>
    <t xml:space="preserve">Archeologické centrum Olomouc - pořízení skenovacího elektronového mikroskopu </t>
  </si>
  <si>
    <t xml:space="preserve">Vlastivědné muzeum v Olomouci - vypořádání případného krácení dotace v rámci projetku DIGI I. </t>
  </si>
  <si>
    <t xml:space="preserve">Vlastivědné muzeum v Olomouci - oprava techniky v expozicích "Příroda Olomouckého kraje" a "Historie města Olomouce" </t>
  </si>
  <si>
    <t>Vlastivědné muzeum v Olomouci - zlepšení návštěvnického zázemí hlavní budovy</t>
  </si>
  <si>
    <t xml:space="preserve">Finanční dar pro Charitu Olomouc - na zajištěné provozu ordinace všeobecného lékaře a psychiatra pro osoby bez příštřeší </t>
  </si>
  <si>
    <t xml:space="preserve">Návratná finanční výpomoc -  Stomaprolife, s.r.o. na rozšíření stomatologického pracoviště v Konici </t>
  </si>
  <si>
    <t xml:space="preserve">Mimořádná splátka revolvingového úvěru </t>
  </si>
  <si>
    <t>OKŘ</t>
  </si>
  <si>
    <t>Navýšení finančních prostředků Odboru kanceláře ředitele</t>
  </si>
  <si>
    <t>a) rozdělení klimatizace a dodělání příčky v budově RCO</t>
  </si>
  <si>
    <t>b) zpracování projektu na výměnu požárních stěn v jednotlivých patrech budovy KÚOK</t>
  </si>
  <si>
    <t>c) typový projekt na rekonstrukci toalet v budově KÚOK</t>
  </si>
  <si>
    <t>c) burzovní poplatky a poplatky za zprostředkování burzovních obchodů na rok 2026</t>
  </si>
  <si>
    <t>Peněžitý příplatek mimo základní kapitál – Servisní společnost odpady Olomouckého kraje, a.s.</t>
  </si>
  <si>
    <t>OŽPZ</t>
  </si>
  <si>
    <t xml:space="preserve">Opravy a investice v oblasti školství </t>
  </si>
  <si>
    <t xml:space="preserve">Akce realizované PO </t>
  </si>
  <si>
    <t xml:space="preserve">a) Střední zdravotnická škola a Vyšší odborná škola zdravotnická Emanuela Pöttinga a Jazyková škola s právem státní jazykové zkoušky Olomouc - Učebna hematologie </t>
  </si>
  <si>
    <t xml:space="preserve">b) Střední škola, Základní škola a Mateřská škola Mohelnice, Masarykova 4 - Rozšíření kapacity družiny </t>
  </si>
  <si>
    <t xml:space="preserve">c) Obchodní akademie, Olomouc, tř. Spojenců 11 - Rekonstrukce pokojů v podkroví </t>
  </si>
  <si>
    <t xml:space="preserve">d) Střední škola sociální péče a služeb, Zábřeh, nám. 8. května 2 - Výměna zastaralé kotelny v dílnách </t>
  </si>
  <si>
    <t xml:space="preserve">e) Střední škola, Základní škola a Mateřská škola Prostějov, Komenského 10 - Celková rekonstrukce podlah v budovách na ulici Komenského </t>
  </si>
  <si>
    <t>f) Střední lesnická škola, Hranice, Jurikova 588  - Vybudování sportovního zázemí pro výuku tělesné výchovy a volnočasových aktivit pro ubytované žáky</t>
  </si>
  <si>
    <t xml:space="preserve">g) Gymnázium, Uničov, Gymnazijní 257 - Vybudování slunolamů </t>
  </si>
  <si>
    <t>h) Gymnázium, Hranice, Zborovská 293 - Rekonstrukce toalet v přístavbě</t>
  </si>
  <si>
    <t>Akce realizované odborem investic</t>
  </si>
  <si>
    <t xml:space="preserve">a) Mateřská škola Olomouc, Blanická 16 - Přístavba mateřské školy </t>
  </si>
  <si>
    <t xml:space="preserve">b) Střední škola, Základní škola a Mateřská škola Prostějov, Komenského 10  - Rozšíření kapacit MŠ </t>
  </si>
  <si>
    <t xml:space="preserve">c) Slovanské gymnázium, Olomouc, tř. Jiřího z Poděbrad 13 - Vybudování vývařovny </t>
  </si>
  <si>
    <t>d) Střední škola logistiky a chemie, Olomouc, U Hradiska 29  - Rekonstrukce koupelen a sociálního zázemí na domově mládeže</t>
  </si>
  <si>
    <t>e) Střední škola elektrotechnická, Lipník nad Bečvou, Tyršova 781 - Rekonstrukce plynové kotelny na domově mládeže</t>
  </si>
  <si>
    <t xml:space="preserve">f) Střední škola, Základní škola, Mateřská škola a Dětský domov Zábřeh  - Rekonstrukce elektroinstalace </t>
  </si>
  <si>
    <t>Zajištění pokrytí personálních potřeb KÚOK do konce roku 2024</t>
  </si>
  <si>
    <t>PÚ</t>
  </si>
  <si>
    <t xml:space="preserve">IŽ navýšení (bazén Česká Ves - rekonstrukce) </t>
  </si>
  <si>
    <t xml:space="preserve">Vědecká knihovna v Olomouci - klima-stabilní vitríny </t>
  </si>
  <si>
    <t>Finanční dar pro AGEL a.s. - na akci "AGEL JOB"</t>
  </si>
  <si>
    <t>Celkem k použití v rozpočtu roku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</si>
</sst>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#,##0.00\ &quot;Kč&quot;;[Red]\-#,##0.00\ &quot;Kč&quot;"/>
    <numFmt numFmtId="164" formatCode="#,##0.00\ &quot;Kč&quot;"/>
  </numFmts>
  <fonts count="20" x14ac:knownFonts="1"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sz val="11"/>
      <name val="Arial"/>
      <family val="2"/>
      <charset val="238"/>
    </font>
    <font>
      <sz val="12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sz val="10"/>
      <color rgb="FFFF0000"/>
      <name val="Arial"/>
      <family val="2"/>
      <charset val="238"/>
    </font>
    <font>
      <b/>
      <sz val="12"/>
      <color rgb="FFFF0000"/>
      <name val="Arial"/>
      <family val="2"/>
      <charset val="238"/>
    </font>
    <font>
      <sz val="11"/>
      <color rgb="FFFF0000"/>
      <name val="Arial"/>
      <family val="2"/>
      <charset val="238"/>
    </font>
    <font>
      <b/>
      <sz val="11"/>
      <name val="Arial"/>
      <family val="2"/>
      <charset val="238"/>
    </font>
    <font>
      <sz val="11"/>
      <name val="Calibri"/>
      <family val="2"/>
      <charset val="238"/>
      <scheme val="minor"/>
    </font>
    <font>
      <b/>
      <i/>
      <sz val="11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i/>
      <sz val="11"/>
      <color rgb="FFFF0000"/>
      <name val="Arial"/>
      <family val="2"/>
      <charset val="238"/>
    </font>
    <font>
      <b/>
      <sz val="10"/>
      <name val="Arial"/>
      <family val="2"/>
      <charset val="238"/>
    </font>
    <font>
      <i/>
      <sz val="11"/>
      <name val="Arial"/>
      <family val="2"/>
      <charset val="238"/>
    </font>
    <font>
      <sz val="10"/>
      <color rgb="FFFF0000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0" fillId="2" borderId="0" xfId="0" applyFill="1"/>
    <xf numFmtId="164" fontId="3" fillId="2" borderId="0" xfId="0" applyNumberFormat="1" applyFont="1" applyFill="1"/>
    <xf numFmtId="0" fontId="4" fillId="2" borderId="0" xfId="0" applyFont="1" applyFill="1"/>
    <xf numFmtId="0" fontId="5" fillId="2" borderId="0" xfId="0" applyFont="1" applyFill="1"/>
    <xf numFmtId="0" fontId="4" fillId="0" borderId="0" xfId="0" applyFont="1" applyAlignment="1">
      <alignment horizontal="center"/>
    </xf>
    <xf numFmtId="0" fontId="2" fillId="0" borderId="0" xfId="0" applyFont="1"/>
    <xf numFmtId="164" fontId="3" fillId="0" borderId="0" xfId="0" applyNumberFormat="1" applyFont="1"/>
    <xf numFmtId="0" fontId="7" fillId="2" borderId="0" xfId="0" applyFont="1" applyFill="1"/>
    <xf numFmtId="0" fontId="6" fillId="2" borderId="0" xfId="0" applyFont="1" applyFill="1"/>
    <xf numFmtId="0" fontId="9" fillId="2" borderId="1" xfId="0" applyFont="1" applyFill="1" applyBorder="1"/>
    <xf numFmtId="0" fontId="8" fillId="2" borderId="0" xfId="0" applyFont="1" applyFill="1"/>
    <xf numFmtId="164" fontId="5" fillId="2" borderId="0" xfId="0" applyNumberFormat="1" applyFont="1" applyFill="1"/>
    <xf numFmtId="0" fontId="10" fillId="2" borderId="1" xfId="0" applyFont="1" applyFill="1" applyBorder="1"/>
    <xf numFmtId="0" fontId="2" fillId="2" borderId="1" xfId="0" applyFont="1" applyFill="1" applyBorder="1"/>
    <xf numFmtId="0" fontId="11" fillId="2" borderId="1" xfId="0" applyFont="1" applyFill="1" applyBorder="1"/>
    <xf numFmtId="164" fontId="3" fillId="2" borderId="1" xfId="0" applyNumberFormat="1" applyFont="1" applyFill="1" applyBorder="1" applyAlignment="1">
      <alignment horizontal="right" shrinkToFit="1"/>
    </xf>
    <xf numFmtId="0" fontId="12" fillId="2" borderId="1" xfId="0" applyFont="1" applyFill="1" applyBorder="1"/>
    <xf numFmtId="164" fontId="12" fillId="2" borderId="1" xfId="0" applyNumberFormat="1" applyFont="1" applyFill="1" applyBorder="1" applyAlignment="1">
      <alignment horizontal="center" vertical="center" wrapText="1"/>
    </xf>
    <xf numFmtId="0" fontId="10" fillId="2" borderId="0" xfId="0" applyFont="1" applyFill="1"/>
    <xf numFmtId="0" fontId="11" fillId="2" borderId="0" xfId="0" applyFont="1" applyFill="1"/>
    <xf numFmtId="164" fontId="3" fillId="2" borderId="0" xfId="0" applyNumberFormat="1" applyFont="1" applyFill="1" applyAlignment="1">
      <alignment horizontal="right" shrinkToFit="1"/>
    </xf>
    <xf numFmtId="0" fontId="3" fillId="2" borderId="0" xfId="0" applyFont="1" applyFill="1" applyAlignment="1">
      <alignment wrapText="1"/>
    </xf>
    <xf numFmtId="0" fontId="3" fillId="2" borderId="0" xfId="0" applyFont="1" applyFill="1"/>
    <xf numFmtId="0" fontId="3" fillId="3" borderId="0" xfId="0" applyFont="1" applyFill="1"/>
    <xf numFmtId="0" fontId="14" fillId="2" borderId="0" xfId="0" applyFont="1" applyFill="1"/>
    <xf numFmtId="0" fontId="13" fillId="2" borderId="0" xfId="0" applyFont="1" applyFill="1" applyAlignment="1">
      <alignment horizontal="center"/>
    </xf>
    <xf numFmtId="0" fontId="15" fillId="2" borderId="0" xfId="0" applyFont="1" applyFill="1" applyAlignment="1">
      <alignment wrapText="1"/>
    </xf>
    <xf numFmtId="0" fontId="3" fillId="3" borderId="1" xfId="0" applyFont="1" applyFill="1" applyBorder="1"/>
    <xf numFmtId="0" fontId="16" fillId="3" borderId="1" xfId="0" applyFont="1" applyFill="1" applyBorder="1"/>
    <xf numFmtId="164" fontId="3" fillId="3" borderId="1" xfId="0" applyNumberFormat="1" applyFont="1" applyFill="1" applyBorder="1" applyAlignment="1">
      <alignment horizontal="right"/>
    </xf>
    <xf numFmtId="8" fontId="5" fillId="2" borderId="0" xfId="0" applyNumberFormat="1" applyFont="1" applyFill="1"/>
    <xf numFmtId="0" fontId="10" fillId="2" borderId="0" xfId="0" applyFont="1" applyFill="1" applyAlignment="1">
      <alignment horizontal="center" wrapText="1"/>
    </xf>
    <xf numFmtId="0" fontId="16" fillId="2" borderId="0" xfId="0" applyFont="1" applyFill="1"/>
    <xf numFmtId="0" fontId="17" fillId="2" borderId="0" xfId="0" applyFont="1" applyFill="1" applyAlignment="1">
      <alignment wrapText="1"/>
    </xf>
    <xf numFmtId="164" fontId="17" fillId="2" borderId="0" xfId="0" applyNumberFormat="1" applyFont="1" applyFill="1" applyAlignment="1">
      <alignment horizontal="right"/>
    </xf>
    <xf numFmtId="0" fontId="10" fillId="2" borderId="0" xfId="0" applyFont="1" applyFill="1" applyAlignment="1">
      <alignment horizontal="center"/>
    </xf>
    <xf numFmtId="164" fontId="3" fillId="2" borderId="0" xfId="0" applyNumberFormat="1" applyFont="1" applyFill="1" applyAlignment="1">
      <alignment wrapText="1"/>
    </xf>
    <xf numFmtId="164" fontId="3" fillId="2" borderId="0" xfId="0" applyNumberFormat="1" applyFont="1" applyFill="1" applyAlignment="1">
      <alignment horizontal="right"/>
    </xf>
    <xf numFmtId="0" fontId="8" fillId="2" borderId="0" xfId="0" applyFont="1" applyFill="1" applyAlignment="1">
      <alignment wrapText="1"/>
    </xf>
    <xf numFmtId="0" fontId="4" fillId="2" borderId="0" xfId="0" applyFont="1" applyFill="1" applyAlignment="1">
      <alignment horizontal="center"/>
    </xf>
    <xf numFmtId="164" fontId="17" fillId="2" borderId="0" xfId="0" applyNumberFormat="1" applyFont="1" applyFill="1"/>
    <xf numFmtId="0" fontId="10" fillId="2" borderId="0" xfId="0" applyFont="1" applyFill="1" applyAlignment="1">
      <alignment wrapText="1"/>
    </xf>
    <xf numFmtId="0" fontId="18" fillId="2" borderId="0" xfId="0" applyFont="1" applyFill="1"/>
    <xf numFmtId="0" fontId="7" fillId="2" borderId="1" xfId="0" applyFont="1" applyFill="1" applyBorder="1"/>
    <xf numFmtId="0" fontId="14" fillId="2" borderId="0" xfId="0" applyFont="1" applyFill="1" applyAlignment="1">
      <alignment wrapText="1"/>
    </xf>
    <xf numFmtId="164" fontId="14" fillId="2" borderId="0" xfId="0" applyNumberFormat="1" applyFont="1" applyFill="1" applyAlignment="1">
      <alignment wrapText="1"/>
    </xf>
    <xf numFmtId="164" fontId="14" fillId="2" borderId="0" xfId="0" applyNumberFormat="1" applyFont="1" applyFill="1"/>
    <xf numFmtId="0" fontId="14" fillId="3" borderId="0" xfId="0" applyFont="1" applyFill="1"/>
    <xf numFmtId="0" fontId="18" fillId="0" borderId="0" xfId="0" applyFont="1"/>
    <xf numFmtId="0" fontId="0" fillId="0" borderId="0" xfId="0" applyAlignment="1">
      <alignment horizontal="right"/>
    </xf>
    <xf numFmtId="0" fontId="19" fillId="0" borderId="0" xfId="0" applyFont="1" applyAlignment="1">
      <alignment horizontal="justify" vertical="center"/>
    </xf>
    <xf numFmtId="164" fontId="17" fillId="2" borderId="0" xfId="0" applyNumberFormat="1" applyFont="1" applyFill="1" applyAlignment="1">
      <alignment wrapText="1"/>
    </xf>
    <xf numFmtId="164" fontId="17" fillId="2" borderId="0" xfId="0" applyNumberFormat="1" applyFont="1" applyFill="1" applyAlignment="1">
      <alignment horizontal="left"/>
    </xf>
    <xf numFmtId="0" fontId="12" fillId="2" borderId="0" xfId="0" applyFont="1" applyFill="1" applyAlignment="1">
      <alignment wrapText="1"/>
    </xf>
    <xf numFmtId="164" fontId="12" fillId="2" borderId="0" xfId="0" applyNumberFormat="1" applyFont="1" applyFill="1" applyAlignment="1">
      <alignment wrapText="1"/>
    </xf>
    <xf numFmtId="0" fontId="13" fillId="2" borderId="0" xfId="0" applyFont="1" applyFill="1" applyAlignment="1">
      <alignment wrapText="1"/>
    </xf>
    <xf numFmtId="164" fontId="18" fillId="2" borderId="0" xfId="0" applyNumberFormat="1" applyFont="1" applyFill="1"/>
    <xf numFmtId="0" fontId="12" fillId="2" borderId="1" xfId="0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OdRF\Z&#225;v&#283;re&#269;n&#253;%20&#250;&#269;et\2023\ZOK%2017.6.2024\Usnesen&#237;_p&#345;&#237;loha%20&#269;.%2010%20-%20Finan&#269;n&#237;%20vypo&#345;&#225;d&#225;n&#237;%20dotac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OdRF\Z&#225;v&#283;re&#269;n&#253;%20&#250;&#269;et\2023\ZOK%2017.6.2024\Usnesen&#237;_p&#345;&#237;loha%20&#269;.%2009%20-%20Finan&#269;n&#237;%20vypo&#345;&#225;d&#225;n&#237;%20P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0. DP, DT, NFV"/>
    </sheetNames>
    <sheetDataSet>
      <sheetData sheetId="0">
        <row r="113">
          <cell r="W113">
            <v>5806650.540000001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V PO 2022"/>
    </sheetNames>
    <sheetDataSet>
      <sheetData sheetId="0">
        <row r="53">
          <cell r="G53">
            <v>129194270.73999999</v>
          </cell>
        </row>
      </sheetData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29"/>
  <sheetViews>
    <sheetView tabSelected="1" view="pageBreakPreview" zoomScaleNormal="100" zoomScaleSheetLayoutView="100" workbookViewId="0">
      <selection activeCell="A6" sqref="A6"/>
    </sheetView>
  </sheetViews>
  <sheetFormatPr defaultRowHeight="15.75" x14ac:dyDescent="0.25"/>
  <cols>
    <col min="1" max="1" width="3.85546875" style="7" customWidth="1"/>
    <col min="2" max="2" width="8" style="8" customWidth="1"/>
    <col min="3" max="3" width="93.5703125" customWidth="1"/>
    <col min="4" max="4" width="25" style="9" customWidth="1"/>
    <col min="5" max="5" width="16.85546875" style="51" customWidth="1"/>
  </cols>
  <sheetData>
    <row r="1" spans="1:5" s="3" customFormat="1" ht="18" x14ac:dyDescent="0.25">
      <c r="A1" s="1" t="s">
        <v>14</v>
      </c>
      <c r="B1" s="2"/>
      <c r="D1" s="4"/>
      <c r="E1" s="45"/>
    </row>
    <row r="2" spans="1:5" s="3" customFormat="1" ht="15.75" customHeight="1" x14ac:dyDescent="0.25">
      <c r="A2" s="5"/>
      <c r="B2" s="2"/>
      <c r="D2" s="4"/>
      <c r="E2" s="45"/>
    </row>
    <row r="3" spans="1:5" s="2" customFormat="1" ht="15.75" customHeight="1" x14ac:dyDescent="0.2">
      <c r="A3" s="6" t="s">
        <v>56</v>
      </c>
      <c r="D3" s="33">
        <f>SUM(E7)</f>
        <v>693491349.35000002</v>
      </c>
      <c r="E3" s="10"/>
    </row>
    <row r="4" spans="1:5" s="10" customFormat="1" ht="15.75" customHeight="1" x14ac:dyDescent="0.2">
      <c r="A4" s="6" t="s">
        <v>4</v>
      </c>
      <c r="B4" s="2"/>
      <c r="C4" s="2"/>
      <c r="D4" s="14">
        <f>SUM('[1]10. DP, DT, NFV'!$W$113)</f>
        <v>5806650.540000001</v>
      </c>
    </row>
    <row r="5" spans="1:5" s="2" customFormat="1" ht="17.25" customHeight="1" x14ac:dyDescent="0.2">
      <c r="A5" s="6" t="s">
        <v>5</v>
      </c>
      <c r="D5" s="14">
        <f>SUM('[2]FV PO 2022'!$G$53)</f>
        <v>129194270.73999999</v>
      </c>
      <c r="E5" s="10"/>
    </row>
    <row r="6" spans="1:5" s="11" customFormat="1" ht="15.75" customHeight="1" thickBot="1" x14ac:dyDescent="0.3">
      <c r="A6" s="15" t="s">
        <v>98</v>
      </c>
      <c r="B6" s="16"/>
      <c r="C6" s="17"/>
      <c r="D6" s="18">
        <f>SUM(D3:D5)</f>
        <v>828492270.63</v>
      </c>
      <c r="E6" s="59">
        <f>SUM(D125)</f>
        <v>828492270.63</v>
      </c>
    </row>
    <row r="7" spans="1:5" s="11" customFormat="1" ht="15.75" customHeight="1" thickTop="1" x14ac:dyDescent="0.25">
      <c r="A7" s="21"/>
      <c r="B7" s="2"/>
      <c r="C7" s="22"/>
      <c r="D7" s="23"/>
      <c r="E7" s="59">
        <f>E6-D4-D5</f>
        <v>693491349.35000002</v>
      </c>
    </row>
    <row r="8" spans="1:5" s="12" customFormat="1" ht="14.25" customHeight="1" thickBot="1" x14ac:dyDescent="0.25">
      <c r="A8" s="60" t="s">
        <v>0</v>
      </c>
      <c r="B8" s="60"/>
      <c r="C8" s="19" t="s">
        <v>1</v>
      </c>
      <c r="D8" s="20" t="s">
        <v>2</v>
      </c>
      <c r="E8" s="46"/>
    </row>
    <row r="9" spans="1:5" s="11" customFormat="1" ht="15.75" customHeight="1" thickTop="1" x14ac:dyDescent="0.25">
      <c r="A9" s="21"/>
      <c r="B9" s="2"/>
      <c r="C9" s="22"/>
      <c r="D9" s="23"/>
      <c r="E9" s="45"/>
    </row>
    <row r="10" spans="1:5" s="24" customFormat="1" x14ac:dyDescent="0.25">
      <c r="A10" s="34">
        <v>1</v>
      </c>
      <c r="B10" s="35" t="s">
        <v>12</v>
      </c>
      <c r="C10" s="24" t="s">
        <v>15</v>
      </c>
      <c r="D10" s="39">
        <v>21456000</v>
      </c>
      <c r="E10" s="47"/>
    </row>
    <row r="11" spans="1:5" s="25" customFormat="1" x14ac:dyDescent="0.25">
      <c r="A11" s="38"/>
      <c r="B11" s="35"/>
      <c r="C11" s="36"/>
      <c r="D11" s="37"/>
      <c r="E11" s="27"/>
    </row>
    <row r="12" spans="1:5" s="24" customFormat="1" ht="31.5" x14ac:dyDescent="0.25">
      <c r="A12" s="34">
        <v>2</v>
      </c>
      <c r="B12" s="35" t="s">
        <v>12</v>
      </c>
      <c r="C12" s="24" t="s">
        <v>16</v>
      </c>
      <c r="D12" s="39">
        <v>3526000</v>
      </c>
      <c r="E12" s="47"/>
    </row>
    <row r="13" spans="1:5" s="25" customFormat="1" x14ac:dyDescent="0.25">
      <c r="A13" s="38"/>
      <c r="B13" s="35"/>
      <c r="C13" s="36" t="s">
        <v>7</v>
      </c>
      <c r="D13" s="37"/>
      <c r="E13" s="27"/>
    </row>
    <row r="14" spans="1:5" s="13" customFormat="1" x14ac:dyDescent="0.25">
      <c r="A14" s="28"/>
      <c r="B14" s="27"/>
      <c r="C14" s="29"/>
      <c r="D14" s="55"/>
      <c r="E14" s="27"/>
    </row>
    <row r="15" spans="1:5" s="25" customFormat="1" ht="31.5" x14ac:dyDescent="0.25">
      <c r="A15" s="38">
        <v>3</v>
      </c>
      <c r="B15" s="35" t="s">
        <v>12</v>
      </c>
      <c r="C15" s="24" t="s">
        <v>17</v>
      </c>
      <c r="D15" s="40">
        <v>470000</v>
      </c>
      <c r="E15" s="27"/>
    </row>
    <row r="16" spans="1:5" s="25" customFormat="1" x14ac:dyDescent="0.25">
      <c r="A16" s="38"/>
      <c r="B16" s="35"/>
      <c r="C16" s="36"/>
      <c r="D16" s="37"/>
      <c r="E16" s="27"/>
    </row>
    <row r="17" spans="1:5" s="25" customFormat="1" x14ac:dyDescent="0.25">
      <c r="A17" s="38">
        <v>4</v>
      </c>
      <c r="B17" s="35" t="s">
        <v>12</v>
      </c>
      <c r="C17" s="24" t="s">
        <v>18</v>
      </c>
      <c r="D17" s="40">
        <v>3940000</v>
      </c>
      <c r="E17" s="27"/>
    </row>
    <row r="18" spans="1:5" s="25" customFormat="1" x14ac:dyDescent="0.25">
      <c r="A18" s="38"/>
      <c r="B18" s="35"/>
      <c r="C18" s="36"/>
      <c r="D18" s="37"/>
      <c r="E18" s="27"/>
    </row>
    <row r="19" spans="1:5" s="24" customFormat="1" x14ac:dyDescent="0.25">
      <c r="A19" s="34">
        <v>5</v>
      </c>
      <c r="B19" s="35" t="s">
        <v>8</v>
      </c>
      <c r="C19" s="24" t="s">
        <v>19</v>
      </c>
      <c r="D19" s="39">
        <v>1163000</v>
      </c>
      <c r="E19" s="47"/>
    </row>
    <row r="20" spans="1:5" s="25" customFormat="1" x14ac:dyDescent="0.25">
      <c r="A20" s="38"/>
      <c r="B20" s="35"/>
      <c r="C20" s="36" t="s">
        <v>20</v>
      </c>
      <c r="D20" s="37"/>
      <c r="E20" s="27"/>
    </row>
    <row r="21" spans="1:5" s="25" customFormat="1" x14ac:dyDescent="0.25">
      <c r="A21" s="38"/>
      <c r="B21" s="35"/>
      <c r="C21" s="36"/>
      <c r="D21" s="37"/>
      <c r="E21" s="27"/>
    </row>
    <row r="22" spans="1:5" s="24" customFormat="1" ht="31.5" x14ac:dyDescent="0.25">
      <c r="A22" s="34">
        <v>6</v>
      </c>
      <c r="B22" s="35" t="s">
        <v>8</v>
      </c>
      <c r="C22" s="24" t="s">
        <v>55</v>
      </c>
      <c r="D22" s="39">
        <v>350000</v>
      </c>
      <c r="E22" s="47"/>
    </row>
    <row r="23" spans="1:5" s="25" customFormat="1" x14ac:dyDescent="0.25">
      <c r="A23" s="38"/>
      <c r="B23" s="35"/>
      <c r="C23" s="36" t="s">
        <v>20</v>
      </c>
      <c r="D23" s="37"/>
      <c r="E23" s="27"/>
    </row>
    <row r="24" spans="1:5" s="25" customFormat="1" x14ac:dyDescent="0.25">
      <c r="A24" s="38"/>
      <c r="B24" s="35"/>
      <c r="C24" s="36"/>
      <c r="D24" s="37"/>
      <c r="E24" s="27"/>
    </row>
    <row r="25" spans="1:5" s="24" customFormat="1" x14ac:dyDescent="0.25">
      <c r="A25" s="34">
        <v>7</v>
      </c>
      <c r="B25" s="35" t="s">
        <v>8</v>
      </c>
      <c r="C25" s="24" t="s">
        <v>58</v>
      </c>
      <c r="D25" s="39">
        <v>650000</v>
      </c>
      <c r="E25" s="47"/>
    </row>
    <row r="26" spans="1:5" s="25" customFormat="1" x14ac:dyDescent="0.25">
      <c r="A26" s="38"/>
      <c r="B26" s="35"/>
      <c r="C26" s="36"/>
      <c r="D26" s="37"/>
      <c r="E26" s="27"/>
    </row>
    <row r="27" spans="1:5" s="24" customFormat="1" ht="31.5" x14ac:dyDescent="0.25">
      <c r="A27" s="34">
        <v>8</v>
      </c>
      <c r="B27" s="35" t="s">
        <v>8</v>
      </c>
      <c r="C27" s="24" t="s">
        <v>59</v>
      </c>
      <c r="D27" s="39">
        <v>139950</v>
      </c>
      <c r="E27" s="47"/>
    </row>
    <row r="28" spans="1:5" s="25" customFormat="1" x14ac:dyDescent="0.25">
      <c r="A28" s="38"/>
      <c r="B28" s="35"/>
      <c r="C28" s="36"/>
      <c r="D28" s="37"/>
      <c r="E28" s="27"/>
    </row>
    <row r="29" spans="1:5" s="24" customFormat="1" x14ac:dyDescent="0.25">
      <c r="A29" s="34">
        <v>9</v>
      </c>
      <c r="B29" s="35" t="s">
        <v>8</v>
      </c>
      <c r="C29" s="24" t="s">
        <v>76</v>
      </c>
      <c r="D29" s="39">
        <f>SUM(D30,D40)</f>
        <v>22352000</v>
      </c>
      <c r="E29" s="47"/>
    </row>
    <row r="30" spans="1:5" s="44" customFormat="1" ht="15" x14ac:dyDescent="0.25">
      <c r="A30" s="34"/>
      <c r="B30" s="21"/>
      <c r="C30" s="56" t="s">
        <v>77</v>
      </c>
      <c r="D30" s="57">
        <f>SUM(D31:D38)</f>
        <v>17552000</v>
      </c>
      <c r="E30" s="58"/>
    </row>
    <row r="31" spans="1:5" s="24" customFormat="1" ht="29.25" x14ac:dyDescent="0.25">
      <c r="A31" s="34"/>
      <c r="B31" s="35"/>
      <c r="C31" s="36" t="s">
        <v>78</v>
      </c>
      <c r="D31" s="54">
        <v>1500000</v>
      </c>
      <c r="E31" s="47"/>
    </row>
    <row r="32" spans="1:5" s="24" customFormat="1" ht="29.25" x14ac:dyDescent="0.25">
      <c r="A32" s="34"/>
      <c r="B32" s="35"/>
      <c r="C32" s="36" t="s">
        <v>79</v>
      </c>
      <c r="D32" s="54">
        <v>1400000</v>
      </c>
      <c r="E32" s="47"/>
    </row>
    <row r="33" spans="1:5" s="24" customFormat="1" x14ac:dyDescent="0.25">
      <c r="A33" s="34"/>
      <c r="B33" s="35"/>
      <c r="C33" s="36" t="s">
        <v>80</v>
      </c>
      <c r="D33" s="54">
        <v>3365000</v>
      </c>
      <c r="E33" s="47"/>
    </row>
    <row r="34" spans="1:5" s="24" customFormat="1" ht="29.25" x14ac:dyDescent="0.25">
      <c r="A34" s="34"/>
      <c r="B34" s="35"/>
      <c r="C34" s="36" t="s">
        <v>81</v>
      </c>
      <c r="D34" s="54">
        <v>843000</v>
      </c>
      <c r="E34" s="47"/>
    </row>
    <row r="35" spans="1:5" s="24" customFormat="1" ht="29.25" x14ac:dyDescent="0.25">
      <c r="A35" s="34"/>
      <c r="B35" s="35"/>
      <c r="C35" s="36" t="s">
        <v>82</v>
      </c>
      <c r="D35" s="54">
        <v>3144000</v>
      </c>
      <c r="E35" s="47"/>
    </row>
    <row r="36" spans="1:5" s="24" customFormat="1" ht="29.25" x14ac:dyDescent="0.25">
      <c r="A36" s="34"/>
      <c r="B36" s="35"/>
      <c r="C36" s="36" t="s">
        <v>83</v>
      </c>
      <c r="D36" s="54">
        <v>3500000</v>
      </c>
      <c r="E36" s="47"/>
    </row>
    <row r="37" spans="1:5" s="24" customFormat="1" x14ac:dyDescent="0.25">
      <c r="A37" s="34"/>
      <c r="B37" s="35"/>
      <c r="C37" s="36" t="s">
        <v>84</v>
      </c>
      <c r="D37" s="54">
        <v>1700000</v>
      </c>
      <c r="E37" s="47"/>
    </row>
    <row r="38" spans="1:5" s="24" customFormat="1" x14ac:dyDescent="0.25">
      <c r="A38" s="34"/>
      <c r="B38" s="35"/>
      <c r="C38" s="36" t="s">
        <v>85</v>
      </c>
      <c r="D38" s="54">
        <v>2100000</v>
      </c>
      <c r="E38" s="47"/>
    </row>
    <row r="39" spans="1:5" s="24" customFormat="1" x14ac:dyDescent="0.25">
      <c r="A39" s="34"/>
      <c r="B39" s="35"/>
      <c r="C39" s="36"/>
      <c r="D39" s="54"/>
      <c r="E39" s="47"/>
    </row>
    <row r="40" spans="1:5" s="44" customFormat="1" ht="15" x14ac:dyDescent="0.25">
      <c r="A40" s="34"/>
      <c r="B40" s="21"/>
      <c r="C40" s="56" t="s">
        <v>86</v>
      </c>
      <c r="D40" s="57">
        <f>SUM(D41:D46)</f>
        <v>4800000</v>
      </c>
      <c r="E40" s="58"/>
    </row>
    <row r="41" spans="1:5" s="24" customFormat="1" x14ac:dyDescent="0.25">
      <c r="A41" s="34"/>
      <c r="B41" s="35"/>
      <c r="C41" s="36" t="s">
        <v>87</v>
      </c>
      <c r="D41" s="54">
        <v>1000000</v>
      </c>
      <c r="E41" s="47"/>
    </row>
    <row r="42" spans="1:5" s="24" customFormat="1" ht="29.25" x14ac:dyDescent="0.25">
      <c r="A42" s="34"/>
      <c r="B42" s="35"/>
      <c r="C42" s="36" t="s">
        <v>88</v>
      </c>
      <c r="D42" s="54">
        <v>500000</v>
      </c>
      <c r="E42" s="47"/>
    </row>
    <row r="43" spans="1:5" s="24" customFormat="1" x14ac:dyDescent="0.25">
      <c r="A43" s="34"/>
      <c r="B43" s="35"/>
      <c r="C43" s="36" t="s">
        <v>89</v>
      </c>
      <c r="D43" s="54">
        <v>1000000</v>
      </c>
      <c r="E43" s="47"/>
    </row>
    <row r="44" spans="1:5" s="24" customFormat="1" ht="29.25" x14ac:dyDescent="0.25">
      <c r="A44" s="34"/>
      <c r="B44" s="35"/>
      <c r="C44" s="36" t="s">
        <v>90</v>
      </c>
      <c r="D44" s="54">
        <v>500000</v>
      </c>
      <c r="E44" s="47"/>
    </row>
    <row r="45" spans="1:5" s="24" customFormat="1" ht="29.25" x14ac:dyDescent="0.25">
      <c r="A45" s="34"/>
      <c r="B45" s="35"/>
      <c r="C45" s="36" t="s">
        <v>91</v>
      </c>
      <c r="D45" s="54">
        <v>300000</v>
      </c>
      <c r="E45" s="47"/>
    </row>
    <row r="46" spans="1:5" s="24" customFormat="1" ht="29.25" x14ac:dyDescent="0.25">
      <c r="A46" s="34"/>
      <c r="B46" s="35"/>
      <c r="C46" s="36" t="s">
        <v>92</v>
      </c>
      <c r="D46" s="54">
        <v>1500000</v>
      </c>
      <c r="E46" s="47"/>
    </row>
    <row r="47" spans="1:5" s="25" customFormat="1" x14ac:dyDescent="0.25">
      <c r="A47" s="38"/>
      <c r="B47" s="35"/>
      <c r="C47" s="36"/>
      <c r="D47" s="37"/>
      <c r="E47" s="27"/>
    </row>
    <row r="48" spans="1:5" s="24" customFormat="1" x14ac:dyDescent="0.25">
      <c r="A48" s="34">
        <v>10</v>
      </c>
      <c r="B48" s="35" t="s">
        <v>11</v>
      </c>
      <c r="C48" s="24" t="s">
        <v>21</v>
      </c>
      <c r="D48" s="39">
        <f>SUM(D49:D51)</f>
        <v>2590000</v>
      </c>
      <c r="E48" s="47"/>
    </row>
    <row r="49" spans="1:5" s="25" customFormat="1" x14ac:dyDescent="0.25">
      <c r="A49" s="38"/>
      <c r="B49" s="35"/>
      <c r="C49" s="36" t="s">
        <v>22</v>
      </c>
      <c r="D49" s="37">
        <v>500000</v>
      </c>
      <c r="E49" s="27"/>
    </row>
    <row r="50" spans="1:5" s="25" customFormat="1" x14ac:dyDescent="0.25">
      <c r="A50" s="38"/>
      <c r="B50" s="35"/>
      <c r="C50" s="36" t="s">
        <v>23</v>
      </c>
      <c r="D50" s="37">
        <v>1600000</v>
      </c>
      <c r="E50" s="27"/>
    </row>
    <row r="51" spans="1:5" s="25" customFormat="1" x14ac:dyDescent="0.25">
      <c r="A51" s="38"/>
      <c r="B51" s="35"/>
      <c r="C51" s="36" t="s">
        <v>24</v>
      </c>
      <c r="D51" s="37">
        <v>490000</v>
      </c>
      <c r="E51" s="27"/>
    </row>
    <row r="52" spans="1:5" s="25" customFormat="1" x14ac:dyDescent="0.25">
      <c r="A52" s="38"/>
      <c r="B52" s="35"/>
      <c r="C52" s="36"/>
      <c r="D52" s="37"/>
      <c r="E52" s="27"/>
    </row>
    <row r="53" spans="1:5" s="25" customFormat="1" x14ac:dyDescent="0.25">
      <c r="A53" s="38">
        <v>11</v>
      </c>
      <c r="B53" s="35" t="s">
        <v>11</v>
      </c>
      <c r="C53" s="24" t="s">
        <v>25</v>
      </c>
      <c r="D53" s="40">
        <f>SUM(D54:D57)</f>
        <v>4290000</v>
      </c>
      <c r="E53" s="49">
        <f>SUM(D48,D53)</f>
        <v>6880000</v>
      </c>
    </row>
    <row r="54" spans="1:5" s="25" customFormat="1" ht="29.25" x14ac:dyDescent="0.25">
      <c r="A54" s="38"/>
      <c r="B54" s="35"/>
      <c r="C54" s="36" t="s">
        <v>26</v>
      </c>
      <c r="D54" s="37">
        <v>800000</v>
      </c>
      <c r="E54" s="27"/>
    </row>
    <row r="55" spans="1:5" s="25" customFormat="1" x14ac:dyDescent="0.25">
      <c r="A55" s="38"/>
      <c r="B55" s="35"/>
      <c r="C55" s="36" t="s">
        <v>27</v>
      </c>
      <c r="D55" s="37">
        <v>950000</v>
      </c>
      <c r="E55" s="27"/>
    </row>
    <row r="56" spans="1:5" s="25" customFormat="1" x14ac:dyDescent="0.25">
      <c r="A56" s="38"/>
      <c r="B56" s="35"/>
      <c r="C56" s="36" t="s">
        <v>28</v>
      </c>
      <c r="D56" s="37">
        <v>1650000</v>
      </c>
      <c r="E56" s="27"/>
    </row>
    <row r="57" spans="1:5" s="25" customFormat="1" x14ac:dyDescent="0.25">
      <c r="A57" s="38"/>
      <c r="B57" s="35"/>
      <c r="C57" s="36" t="s">
        <v>29</v>
      </c>
      <c r="D57" s="37">
        <v>890000</v>
      </c>
      <c r="E57" s="27"/>
    </row>
    <row r="58" spans="1:5" s="25" customFormat="1" x14ac:dyDescent="0.25">
      <c r="A58" s="38"/>
      <c r="B58" s="35"/>
      <c r="C58" s="36"/>
      <c r="D58" s="40"/>
      <c r="E58" s="27"/>
    </row>
    <row r="59" spans="1:5" s="41" customFormat="1" x14ac:dyDescent="0.25">
      <c r="A59" s="34">
        <v>12</v>
      </c>
      <c r="B59" s="35" t="s">
        <v>6</v>
      </c>
      <c r="C59" s="24" t="s">
        <v>30</v>
      </c>
      <c r="D59" s="39">
        <f>SUM(D60:D61)</f>
        <v>55000000</v>
      </c>
      <c r="E59" s="47"/>
    </row>
    <row r="60" spans="1:5" s="25" customFormat="1" x14ac:dyDescent="0.25">
      <c r="A60" s="38"/>
      <c r="B60" s="35"/>
      <c r="C60" s="36" t="s">
        <v>31</v>
      </c>
      <c r="D60" s="37">
        <v>30000000</v>
      </c>
      <c r="E60" s="27"/>
    </row>
    <row r="61" spans="1:5" s="25" customFormat="1" x14ac:dyDescent="0.25">
      <c r="A61" s="38"/>
      <c r="B61" s="35"/>
      <c r="C61" s="36" t="s">
        <v>32</v>
      </c>
      <c r="D61" s="37">
        <v>25000000</v>
      </c>
      <c r="E61" s="27"/>
    </row>
    <row r="62" spans="1:5" s="25" customFormat="1" x14ac:dyDescent="0.25">
      <c r="A62" s="38"/>
      <c r="B62" s="35"/>
      <c r="C62" s="36"/>
      <c r="D62" s="37"/>
      <c r="E62" s="27"/>
    </row>
    <row r="63" spans="1:5" s="41" customFormat="1" x14ac:dyDescent="0.25">
      <c r="A63" s="34">
        <v>13</v>
      </c>
      <c r="B63" s="35" t="s">
        <v>6</v>
      </c>
      <c r="C63" s="24" t="s">
        <v>33</v>
      </c>
      <c r="D63" s="39">
        <f>SUM(D64:D69)</f>
        <v>17500000</v>
      </c>
      <c r="E63" s="48">
        <f>SUM(D59,D63)</f>
        <v>72500000</v>
      </c>
    </row>
    <row r="64" spans="1:5" s="25" customFormat="1" x14ac:dyDescent="0.25">
      <c r="A64" s="38"/>
      <c r="B64" s="35"/>
      <c r="C64" s="36" t="s">
        <v>34</v>
      </c>
      <c r="D64" s="37">
        <v>1000000</v>
      </c>
      <c r="E64" s="27"/>
    </row>
    <row r="65" spans="1:5" s="25" customFormat="1" x14ac:dyDescent="0.25">
      <c r="A65" s="38"/>
      <c r="B65" s="35"/>
      <c r="C65" s="36" t="s">
        <v>35</v>
      </c>
      <c r="D65" s="37">
        <v>2000000</v>
      </c>
      <c r="E65" s="27"/>
    </row>
    <row r="66" spans="1:5" s="25" customFormat="1" x14ac:dyDescent="0.25">
      <c r="A66" s="38"/>
      <c r="B66" s="35"/>
      <c r="C66" s="36" t="s">
        <v>36</v>
      </c>
      <c r="D66" s="37">
        <v>4000000</v>
      </c>
      <c r="E66" s="27"/>
    </row>
    <row r="67" spans="1:5" s="25" customFormat="1" x14ac:dyDescent="0.25">
      <c r="A67" s="38"/>
      <c r="B67" s="35"/>
      <c r="C67" s="36" t="s">
        <v>37</v>
      </c>
      <c r="D67" s="37">
        <v>5000000</v>
      </c>
      <c r="E67" s="27"/>
    </row>
    <row r="68" spans="1:5" s="25" customFormat="1" x14ac:dyDescent="0.25">
      <c r="A68" s="38"/>
      <c r="B68" s="35"/>
      <c r="C68" s="36" t="s">
        <v>38</v>
      </c>
      <c r="D68" s="37">
        <v>1500000</v>
      </c>
      <c r="E68" s="27"/>
    </row>
    <row r="69" spans="1:5" s="25" customFormat="1" x14ac:dyDescent="0.25">
      <c r="A69" s="38"/>
      <c r="B69" s="35"/>
      <c r="C69" s="36" t="s">
        <v>39</v>
      </c>
      <c r="D69" s="37">
        <v>4000000</v>
      </c>
      <c r="E69" s="27"/>
    </row>
    <row r="70" spans="1:5" s="24" customFormat="1" x14ac:dyDescent="0.25">
      <c r="A70" s="34"/>
      <c r="B70" s="35"/>
      <c r="D70" s="39"/>
      <c r="E70" s="47"/>
    </row>
    <row r="71" spans="1:5" s="41" customFormat="1" x14ac:dyDescent="0.25">
      <c r="A71" s="34">
        <v>14</v>
      </c>
      <c r="B71" s="35" t="s">
        <v>6</v>
      </c>
      <c r="C71" s="24" t="s">
        <v>40</v>
      </c>
      <c r="D71" s="39">
        <v>136995000</v>
      </c>
      <c r="E71" s="47"/>
    </row>
    <row r="72" spans="1:5" s="41" customFormat="1" x14ac:dyDescent="0.25">
      <c r="A72" s="34"/>
      <c r="B72" s="35"/>
      <c r="C72" s="24"/>
      <c r="D72" s="39"/>
      <c r="E72" s="47"/>
    </row>
    <row r="73" spans="1:5" s="41" customFormat="1" x14ac:dyDescent="0.25">
      <c r="A73" s="34">
        <v>15</v>
      </c>
      <c r="B73" s="35" t="s">
        <v>6</v>
      </c>
      <c r="C73" s="24" t="s">
        <v>41</v>
      </c>
      <c r="D73" s="39">
        <f>SUM(D74:D78)</f>
        <v>60036000</v>
      </c>
      <c r="E73" s="48">
        <f>SUM(D71:D73)</f>
        <v>197031000</v>
      </c>
    </row>
    <row r="74" spans="1:5" s="25" customFormat="1" x14ac:dyDescent="0.25">
      <c r="A74" s="38"/>
      <c r="B74" s="35"/>
      <c r="C74" s="36" t="s">
        <v>42</v>
      </c>
      <c r="D74" s="37">
        <v>16599000</v>
      </c>
      <c r="E74" s="27"/>
    </row>
    <row r="75" spans="1:5" s="25" customFormat="1" x14ac:dyDescent="0.25">
      <c r="A75" s="38"/>
      <c r="B75" s="35"/>
      <c r="C75" s="36" t="s">
        <v>43</v>
      </c>
      <c r="D75" s="37">
        <v>5200000</v>
      </c>
      <c r="E75" s="27"/>
    </row>
    <row r="76" spans="1:5" s="25" customFormat="1" x14ac:dyDescent="0.25">
      <c r="A76" s="38"/>
      <c r="B76" s="35"/>
      <c r="C76" s="36" t="s">
        <v>44</v>
      </c>
      <c r="D76" s="37">
        <v>23837000</v>
      </c>
      <c r="E76" s="27"/>
    </row>
    <row r="77" spans="1:5" s="25" customFormat="1" x14ac:dyDescent="0.25">
      <c r="A77" s="38"/>
      <c r="B77" s="35"/>
      <c r="C77" s="36" t="s">
        <v>45</v>
      </c>
      <c r="D77" s="37">
        <v>7200000</v>
      </c>
      <c r="E77" s="27"/>
    </row>
    <row r="78" spans="1:5" s="25" customFormat="1" x14ac:dyDescent="0.25">
      <c r="A78" s="38"/>
      <c r="B78" s="35"/>
      <c r="C78" s="36" t="s">
        <v>46</v>
      </c>
      <c r="D78" s="37">
        <v>7200000</v>
      </c>
      <c r="E78" s="27"/>
    </row>
    <row r="79" spans="1:5" s="24" customFormat="1" x14ac:dyDescent="0.25">
      <c r="A79" s="34"/>
      <c r="B79" s="35"/>
      <c r="D79" s="39"/>
      <c r="E79" s="47"/>
    </row>
    <row r="80" spans="1:5" s="24" customFormat="1" ht="31.5" x14ac:dyDescent="0.25">
      <c r="A80" s="34">
        <v>16</v>
      </c>
      <c r="B80" s="35" t="s">
        <v>10</v>
      </c>
      <c r="C80" s="24" t="s">
        <v>47</v>
      </c>
      <c r="D80" s="39">
        <v>2918818</v>
      </c>
      <c r="E80" s="47"/>
    </row>
    <row r="81" spans="1:5" s="3" customFormat="1" ht="15" x14ac:dyDescent="0.25">
      <c r="A81" s="42"/>
      <c r="B81" s="2"/>
      <c r="C81" s="36"/>
      <c r="D81" s="43"/>
      <c r="E81" s="45"/>
    </row>
    <row r="82" spans="1:5" s="24" customFormat="1" ht="31.5" x14ac:dyDescent="0.25">
      <c r="A82" s="34">
        <v>17</v>
      </c>
      <c r="B82" s="35" t="s">
        <v>10</v>
      </c>
      <c r="C82" s="24" t="s">
        <v>48</v>
      </c>
      <c r="D82" s="39">
        <v>60000000</v>
      </c>
      <c r="E82" s="47"/>
    </row>
    <row r="83" spans="1:5" s="24" customFormat="1" x14ac:dyDescent="0.25">
      <c r="A83" s="34"/>
      <c r="B83" s="35"/>
      <c r="D83" s="39"/>
      <c r="E83" s="47"/>
    </row>
    <row r="84" spans="1:5" s="24" customFormat="1" ht="31.5" x14ac:dyDescent="0.25">
      <c r="A84" s="34">
        <v>18</v>
      </c>
      <c r="B84" s="35" t="s">
        <v>10</v>
      </c>
      <c r="C84" s="24" t="s">
        <v>60</v>
      </c>
      <c r="D84" s="39">
        <v>18000000</v>
      </c>
      <c r="E84" s="47"/>
    </row>
    <row r="85" spans="1:5" s="24" customFormat="1" x14ac:dyDescent="0.25">
      <c r="A85" s="34"/>
      <c r="B85" s="35"/>
      <c r="D85" s="39"/>
      <c r="E85" s="47"/>
    </row>
    <row r="86" spans="1:5" s="24" customFormat="1" ht="31.5" x14ac:dyDescent="0.25">
      <c r="A86" s="34">
        <v>19</v>
      </c>
      <c r="B86" s="35" t="s">
        <v>10</v>
      </c>
      <c r="C86" s="24" t="s">
        <v>61</v>
      </c>
      <c r="D86" s="39">
        <v>4100000</v>
      </c>
      <c r="E86" s="47"/>
    </row>
    <row r="87" spans="1:5" s="24" customFormat="1" x14ac:dyDescent="0.25">
      <c r="A87" s="34"/>
      <c r="B87" s="35"/>
      <c r="D87" s="39"/>
      <c r="E87" s="47"/>
    </row>
    <row r="88" spans="1:5" s="24" customFormat="1" ht="31.5" x14ac:dyDescent="0.25">
      <c r="A88" s="34">
        <v>20</v>
      </c>
      <c r="B88" s="35" t="s">
        <v>10</v>
      </c>
      <c r="C88" s="24" t="s">
        <v>62</v>
      </c>
      <c r="D88" s="39">
        <v>530000</v>
      </c>
      <c r="E88" s="47"/>
    </row>
    <row r="89" spans="1:5" s="24" customFormat="1" x14ac:dyDescent="0.25">
      <c r="A89" s="34"/>
      <c r="B89" s="35"/>
      <c r="D89" s="39"/>
      <c r="E89" s="47"/>
    </row>
    <row r="90" spans="1:5" s="24" customFormat="1" ht="31.5" x14ac:dyDescent="0.25">
      <c r="A90" s="34">
        <v>21</v>
      </c>
      <c r="B90" s="35" t="s">
        <v>10</v>
      </c>
      <c r="C90" s="24" t="s">
        <v>63</v>
      </c>
      <c r="D90" s="39">
        <v>800000</v>
      </c>
      <c r="E90" s="47"/>
    </row>
    <row r="91" spans="1:5" s="24" customFormat="1" x14ac:dyDescent="0.25">
      <c r="A91" s="34"/>
      <c r="B91" s="35"/>
      <c r="D91" s="39"/>
      <c r="E91" s="47"/>
    </row>
    <row r="92" spans="1:5" s="24" customFormat="1" x14ac:dyDescent="0.25">
      <c r="A92" s="34">
        <v>22</v>
      </c>
      <c r="B92" s="35" t="s">
        <v>10</v>
      </c>
      <c r="C92" s="24" t="s">
        <v>64</v>
      </c>
      <c r="D92" s="39">
        <v>800000</v>
      </c>
      <c r="E92" s="47"/>
    </row>
    <row r="93" spans="1:5" s="24" customFormat="1" x14ac:dyDescent="0.25">
      <c r="A93" s="34"/>
      <c r="B93" s="35"/>
      <c r="D93" s="39"/>
      <c r="E93" s="47"/>
    </row>
    <row r="94" spans="1:5" s="24" customFormat="1" x14ac:dyDescent="0.25">
      <c r="A94" s="34">
        <v>23</v>
      </c>
      <c r="B94" s="35" t="s">
        <v>10</v>
      </c>
      <c r="C94" s="24" t="s">
        <v>96</v>
      </c>
      <c r="D94" s="39">
        <v>1600000</v>
      </c>
      <c r="E94" s="47"/>
    </row>
    <row r="95" spans="1:5" s="24" customFormat="1" x14ac:dyDescent="0.25">
      <c r="A95" s="34"/>
      <c r="B95" s="35"/>
      <c r="D95" s="39"/>
      <c r="E95" s="47"/>
    </row>
    <row r="96" spans="1:5" s="24" customFormat="1" x14ac:dyDescent="0.25">
      <c r="A96" s="34">
        <v>24</v>
      </c>
      <c r="B96" s="35" t="s">
        <v>49</v>
      </c>
      <c r="C96" s="24" t="s">
        <v>50</v>
      </c>
      <c r="D96" s="39">
        <f>SUM(D97:D99)</f>
        <v>5150000</v>
      </c>
      <c r="E96" s="47"/>
    </row>
    <row r="97" spans="1:5" s="25" customFormat="1" x14ac:dyDescent="0.25">
      <c r="A97" s="38"/>
      <c r="B97" s="35"/>
      <c r="C97" s="36" t="s">
        <v>51</v>
      </c>
      <c r="D97" s="37">
        <v>1500000</v>
      </c>
      <c r="E97" s="27"/>
    </row>
    <row r="98" spans="1:5" s="25" customFormat="1" x14ac:dyDescent="0.25">
      <c r="A98" s="38"/>
      <c r="B98" s="35"/>
      <c r="C98" s="36" t="s">
        <v>52</v>
      </c>
      <c r="D98" s="37">
        <v>2750000</v>
      </c>
      <c r="E98" s="27"/>
    </row>
    <row r="99" spans="1:5" s="3" customFormat="1" ht="15" x14ac:dyDescent="0.25">
      <c r="A99" s="42"/>
      <c r="B99" s="2"/>
      <c r="C99" s="36" t="s">
        <v>53</v>
      </c>
      <c r="D99" s="43">
        <v>900000</v>
      </c>
      <c r="E99" s="45"/>
    </row>
    <row r="100" spans="1:5" s="3" customFormat="1" ht="15" x14ac:dyDescent="0.25">
      <c r="A100" s="42"/>
      <c r="B100" s="2"/>
      <c r="C100" s="36"/>
      <c r="D100" s="43"/>
      <c r="E100" s="45"/>
    </row>
    <row r="101" spans="1:5" s="24" customFormat="1" ht="31.5" x14ac:dyDescent="0.25">
      <c r="A101" s="34">
        <v>25</v>
      </c>
      <c r="B101" s="35" t="s">
        <v>49</v>
      </c>
      <c r="C101" s="24" t="s">
        <v>65</v>
      </c>
      <c r="D101" s="39">
        <v>1200000</v>
      </c>
      <c r="E101" s="47"/>
    </row>
    <row r="102" spans="1:5" s="3" customFormat="1" ht="15" x14ac:dyDescent="0.25">
      <c r="A102" s="42"/>
      <c r="B102" s="2"/>
      <c r="C102" s="36"/>
      <c r="D102" s="43"/>
      <c r="E102" s="45"/>
    </row>
    <row r="103" spans="1:5" s="24" customFormat="1" x14ac:dyDescent="0.25">
      <c r="A103" s="34">
        <v>26</v>
      </c>
      <c r="B103" s="35" t="s">
        <v>49</v>
      </c>
      <c r="C103" s="24" t="s">
        <v>97</v>
      </c>
      <c r="D103" s="39">
        <v>50000</v>
      </c>
      <c r="E103" s="47"/>
    </row>
    <row r="104" spans="1:5" s="3" customFormat="1" ht="15" x14ac:dyDescent="0.25">
      <c r="A104" s="42"/>
      <c r="B104" s="2"/>
      <c r="C104" s="36"/>
      <c r="D104" s="43"/>
      <c r="E104" s="45"/>
    </row>
    <row r="105" spans="1:5" s="24" customFormat="1" ht="31.5" x14ac:dyDescent="0.25">
      <c r="A105" s="34">
        <v>27</v>
      </c>
      <c r="B105" s="35" t="s">
        <v>49</v>
      </c>
      <c r="C105" s="24" t="s">
        <v>66</v>
      </c>
      <c r="D105" s="39">
        <v>6000000</v>
      </c>
      <c r="E105" s="47"/>
    </row>
    <row r="106" spans="1:5" s="3" customFormat="1" ht="15" x14ac:dyDescent="0.25">
      <c r="A106" s="42"/>
      <c r="B106" s="2"/>
      <c r="C106" s="36"/>
      <c r="D106" s="43"/>
      <c r="E106" s="45"/>
    </row>
    <row r="107" spans="1:5" s="24" customFormat="1" ht="31.5" x14ac:dyDescent="0.25">
      <c r="A107" s="34">
        <v>28</v>
      </c>
      <c r="B107" s="35" t="s">
        <v>9</v>
      </c>
      <c r="C107" s="24" t="s">
        <v>54</v>
      </c>
      <c r="D107" s="39">
        <v>87089000</v>
      </c>
      <c r="E107" s="47"/>
    </row>
    <row r="108" spans="1:5" s="25" customFormat="1" x14ac:dyDescent="0.25">
      <c r="A108" s="38"/>
      <c r="B108" s="35"/>
      <c r="C108" s="36"/>
      <c r="D108" s="37"/>
      <c r="E108" s="27"/>
    </row>
    <row r="109" spans="1:5" s="21" customFormat="1" x14ac:dyDescent="0.25">
      <c r="A109" s="38">
        <v>29</v>
      </c>
      <c r="B109" s="21" t="s">
        <v>13</v>
      </c>
      <c r="C109" s="44" t="s">
        <v>57</v>
      </c>
      <c r="D109" s="40">
        <v>30000000</v>
      </c>
      <c r="E109" s="27"/>
    </row>
    <row r="110" spans="1:5" s="21" customFormat="1" x14ac:dyDescent="0.25">
      <c r="A110" s="38"/>
      <c r="C110" s="44"/>
      <c r="D110" s="40"/>
      <c r="E110" s="27"/>
    </row>
    <row r="111" spans="1:5" s="21" customFormat="1" x14ac:dyDescent="0.25">
      <c r="A111" s="38">
        <v>30</v>
      </c>
      <c r="B111" s="21" t="s">
        <v>13</v>
      </c>
      <c r="C111" s="44" t="s">
        <v>95</v>
      </c>
      <c r="D111" s="40">
        <v>150000000</v>
      </c>
      <c r="E111" s="27"/>
    </row>
    <row r="112" spans="1:5" s="21" customFormat="1" x14ac:dyDescent="0.25">
      <c r="A112" s="38"/>
      <c r="C112" s="44"/>
      <c r="D112" s="40"/>
      <c r="E112" s="27"/>
    </row>
    <row r="113" spans="1:5" s="21" customFormat="1" x14ac:dyDescent="0.25">
      <c r="A113" s="38">
        <v>31</v>
      </c>
      <c r="B113" s="21" t="s">
        <v>13</v>
      </c>
      <c r="C113" s="44" t="s">
        <v>67</v>
      </c>
      <c r="D113" s="40">
        <v>77247840.629999995</v>
      </c>
      <c r="E113" s="27"/>
    </row>
    <row r="114" spans="1:5" s="21" customFormat="1" x14ac:dyDescent="0.25">
      <c r="A114" s="38"/>
      <c r="C114" s="44"/>
      <c r="D114" s="40"/>
      <c r="E114" s="27"/>
    </row>
    <row r="115" spans="1:5" s="21" customFormat="1" x14ac:dyDescent="0.25">
      <c r="A115" s="38">
        <v>32</v>
      </c>
      <c r="B115" s="21" t="s">
        <v>68</v>
      </c>
      <c r="C115" s="44" t="s">
        <v>69</v>
      </c>
      <c r="D115" s="40">
        <f>SUM(D116:D119)</f>
        <v>500000</v>
      </c>
      <c r="E115" s="27"/>
    </row>
    <row r="116" spans="1:5" s="21" customFormat="1" ht="15" x14ac:dyDescent="0.25">
      <c r="A116" s="38"/>
      <c r="C116" s="36" t="s">
        <v>70</v>
      </c>
      <c r="D116" s="37">
        <v>105000</v>
      </c>
      <c r="E116" s="27"/>
    </row>
    <row r="117" spans="1:5" s="21" customFormat="1" ht="15" x14ac:dyDescent="0.25">
      <c r="A117" s="38"/>
      <c r="C117" s="36" t="s">
        <v>71</v>
      </c>
      <c r="D117" s="37">
        <v>50000</v>
      </c>
      <c r="E117" s="27"/>
    </row>
    <row r="118" spans="1:5" s="21" customFormat="1" ht="15" x14ac:dyDescent="0.25">
      <c r="A118" s="38"/>
      <c r="C118" s="36" t="s">
        <v>72</v>
      </c>
      <c r="D118" s="37">
        <v>20000</v>
      </c>
      <c r="E118" s="27"/>
    </row>
    <row r="119" spans="1:5" s="21" customFormat="1" ht="15" x14ac:dyDescent="0.25">
      <c r="A119" s="38"/>
      <c r="C119" s="36" t="s">
        <v>73</v>
      </c>
      <c r="D119" s="37">
        <v>325000</v>
      </c>
      <c r="E119" s="27"/>
    </row>
    <row r="120" spans="1:5" s="21" customFormat="1" ht="15" x14ac:dyDescent="0.25">
      <c r="A120" s="38"/>
      <c r="C120" s="36"/>
      <c r="D120" s="37"/>
      <c r="E120" s="27"/>
    </row>
    <row r="121" spans="1:5" s="21" customFormat="1" ht="31.5" x14ac:dyDescent="0.25">
      <c r="A121" s="38">
        <v>33</v>
      </c>
      <c r="B121" s="21" t="s">
        <v>75</v>
      </c>
      <c r="C121" s="53" t="s">
        <v>74</v>
      </c>
      <c r="D121" s="40">
        <v>45798662</v>
      </c>
      <c r="E121" s="49"/>
    </row>
    <row r="122" spans="1:5" s="21" customFormat="1" x14ac:dyDescent="0.25">
      <c r="A122" s="38"/>
      <c r="C122" s="53"/>
      <c r="D122" s="40"/>
      <c r="E122" s="27"/>
    </row>
    <row r="123" spans="1:5" s="21" customFormat="1" x14ac:dyDescent="0.25">
      <c r="A123" s="38">
        <v>34</v>
      </c>
      <c r="B123" s="21" t="s">
        <v>94</v>
      </c>
      <c r="C123" s="53" t="s">
        <v>93</v>
      </c>
      <c r="D123" s="40">
        <v>6250000</v>
      </c>
      <c r="E123" s="27"/>
    </row>
    <row r="124" spans="1:5" s="25" customFormat="1" x14ac:dyDescent="0.25">
      <c r="A124" s="38"/>
      <c r="B124" s="35"/>
      <c r="C124" s="36"/>
      <c r="D124" s="37"/>
      <c r="E124" s="27"/>
    </row>
    <row r="125" spans="1:5" s="26" customFormat="1" ht="21" customHeight="1" thickBot="1" x14ac:dyDescent="0.3">
      <c r="A125" s="30" t="s">
        <v>3</v>
      </c>
      <c r="B125" s="31"/>
      <c r="C125" s="30"/>
      <c r="D125" s="32">
        <f>SUM(D123,D121,D115,D113,D111,D109,D107,D105,D101,D96,D92,D90,D88,D86,D84,D82,D80,D73,D71,D63,D59,D53,D48,D29,D27,D25,D22,D19,D17,D15,D12,D10,D103,D94)</f>
        <v>828492270.63</v>
      </c>
      <c r="E125" s="50"/>
    </row>
    <row r="126" spans="1:5" ht="16.5" thickTop="1" x14ac:dyDescent="0.25"/>
    <row r="127" spans="1:5" x14ac:dyDescent="0.25">
      <c r="C127" s="52"/>
    </row>
    <row r="128" spans="1:5" x14ac:dyDescent="0.25">
      <c r="C128" s="52"/>
    </row>
    <row r="129" spans="3:3" x14ac:dyDescent="0.25">
      <c r="C129" s="52"/>
    </row>
  </sheetData>
  <mergeCells count="1">
    <mergeCell ref="A8:B8"/>
  </mergeCells>
  <pageMargins left="0.70866141732283472" right="0.70866141732283472" top="0.78740157480314965" bottom="0.78740157480314965" header="0.31496062992125984" footer="0.31496062992125984"/>
  <pageSetup paperSize="9" scale="65" firstPageNumber="60" orientation="portrait" useFirstPageNumber="1" r:id="rId1"/>
  <headerFooter>
    <oddFooter>&amp;L&amp;"-,Kurzíva"Zastupitelstvo Olomouckého kraje 17. 6. 2024
7.2. - Rozpočet Olomouckého kraje 2023 - závěrečný účet
Příloha č. 12: Zůstatek na bankovních účtech Olomouckého kraje k 31.12.2023 a finanční vypořádání&amp;R&amp;"-,Kurzíva"Strana &amp;P (celkem 291)</oddFooter>
  </headerFooter>
  <rowBreaks count="2" manualBreakCount="2">
    <brk id="58" max="3" man="1"/>
    <brk id="120" max="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přebytek</vt:lpstr>
      <vt:lpstr>přebytek!Oblast_tisku</vt:lpstr>
    </vt:vector>
  </TitlesOfParts>
  <Company>KÚOK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Vítková Petra</dc:creator>
  <cp:lastModifiedBy>Dresslerová Veronika</cp:lastModifiedBy>
  <cp:lastPrinted>2024-05-21T07:52:48Z</cp:lastPrinted>
  <dcterms:created xsi:type="dcterms:W3CDTF">2018-01-22T12:45:24Z</dcterms:created>
  <dcterms:modified xsi:type="dcterms:W3CDTF">2024-06-18T04:05:36Z</dcterms:modified>
</cp:coreProperties>
</file>