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590" windowHeight="11520"/>
  </bookViews>
  <sheets>
    <sheet name="Rozpočet účelových dotací 2013" sheetId="1" r:id="rId1"/>
  </sheets>
  <calcPr calcId="145621"/>
</workbook>
</file>

<file path=xl/calcChain.xml><?xml version="1.0" encoding="utf-8"?>
<calcChain xmlns="http://schemas.openxmlformats.org/spreadsheetml/2006/main">
  <c r="D248" i="1" l="1"/>
  <c r="D250" i="1" s="1"/>
  <c r="B248" i="1"/>
  <c r="B250" i="1" s="1"/>
  <c r="D198" i="1"/>
  <c r="D200" i="1" s="1"/>
  <c r="B198" i="1"/>
  <c r="B200" i="1" s="1"/>
  <c r="D590" i="1" l="1"/>
  <c r="B590" i="1"/>
  <c r="D538" i="1"/>
  <c r="B538" i="1"/>
  <c r="D495" i="1"/>
  <c r="D498" i="1" s="1"/>
  <c r="B495" i="1"/>
  <c r="D427" i="1"/>
  <c r="D430" i="1" s="1"/>
  <c r="B427" i="1"/>
  <c r="B430" i="1" s="1"/>
  <c r="B410" i="1"/>
  <c r="B364" i="1"/>
  <c r="B344" i="1"/>
  <c r="B313" i="1"/>
  <c r="B303" i="1"/>
  <c r="B291" i="1"/>
  <c r="B284" i="1"/>
  <c r="B238" i="1"/>
  <c r="B232" i="1"/>
  <c r="B226" i="1"/>
  <c r="B221" i="1"/>
  <c r="B215" i="1"/>
  <c r="D172" i="1"/>
  <c r="D174" i="1" s="1"/>
  <c r="B172" i="1"/>
  <c r="B174" i="1" s="1"/>
  <c r="D97" i="1"/>
  <c r="B97" i="1"/>
  <c r="B241" i="1" l="1"/>
  <c r="C330" i="1" l="1"/>
  <c r="C331" i="1" s="1"/>
  <c r="D331" i="1"/>
  <c r="B331" i="1"/>
  <c r="C325" i="1"/>
  <c r="C326" i="1" s="1"/>
  <c r="D326" i="1"/>
  <c r="B326" i="1"/>
  <c r="B333" i="1" s="1"/>
  <c r="B336" i="1" s="1"/>
  <c r="C333" i="1" l="1"/>
  <c r="C336" i="1" s="1"/>
  <c r="D333" i="1"/>
  <c r="D336" i="1" s="1"/>
  <c r="D574" i="1"/>
  <c r="D592" i="1" s="1"/>
  <c r="C462" i="1"/>
  <c r="C463" i="1" s="1"/>
  <c r="C465" i="1" s="1"/>
  <c r="D463" i="1"/>
  <c r="D465" i="1" s="1"/>
  <c r="B463" i="1"/>
  <c r="B465" i="1" s="1"/>
  <c r="C453" i="1"/>
  <c r="C454" i="1" s="1"/>
  <c r="D454" i="1"/>
  <c r="B454" i="1"/>
  <c r="C448" i="1"/>
  <c r="C449" i="1" s="1"/>
  <c r="D449" i="1"/>
  <c r="D456" i="1" s="1"/>
  <c r="B449" i="1"/>
  <c r="B456" i="1" s="1"/>
  <c r="C439" i="1"/>
  <c r="C440" i="1" s="1"/>
  <c r="C442" i="1" s="1"/>
  <c r="D440" i="1"/>
  <c r="D442" i="1" s="1"/>
  <c r="D468" i="1" s="1"/>
  <c r="D471" i="1" s="1"/>
  <c r="B440" i="1"/>
  <c r="B442" i="1" s="1"/>
  <c r="B468" i="1" s="1"/>
  <c r="B471" i="1" s="1"/>
  <c r="D410" i="1"/>
  <c r="C409" i="1"/>
  <c r="C408" i="1"/>
  <c r="C403" i="1"/>
  <c r="C404" i="1" s="1"/>
  <c r="D404" i="1"/>
  <c r="B404" i="1"/>
  <c r="B412" i="1" s="1"/>
  <c r="C394" i="1"/>
  <c r="C395" i="1" s="1"/>
  <c r="C397" i="1" s="1"/>
  <c r="D395" i="1"/>
  <c r="D397" i="1" s="1"/>
  <c r="B395" i="1"/>
  <c r="B397" i="1" s="1"/>
  <c r="D386" i="1"/>
  <c r="D388" i="1" s="1"/>
  <c r="B386" i="1"/>
  <c r="B388" i="1" s="1"/>
  <c r="C386" i="1"/>
  <c r="C388" i="1" s="1"/>
  <c r="C368" i="1"/>
  <c r="C369" i="1" s="1"/>
  <c r="D369" i="1"/>
  <c r="B369" i="1"/>
  <c r="B372" i="1" s="1"/>
  <c r="D364" i="1"/>
  <c r="C362" i="1"/>
  <c r="C363" i="1"/>
  <c r="C361" i="1"/>
  <c r="D238" i="1"/>
  <c r="C237" i="1"/>
  <c r="C236" i="1"/>
  <c r="D232" i="1"/>
  <c r="C231" i="1"/>
  <c r="C230" i="1"/>
  <c r="D372" i="1" l="1"/>
  <c r="B415" i="1"/>
  <c r="C456" i="1"/>
  <c r="C468" i="1" s="1"/>
  <c r="C410" i="1"/>
  <c r="C412" i="1" s="1"/>
  <c r="C415" i="1" s="1"/>
  <c r="D412" i="1"/>
  <c r="D415" i="1" s="1"/>
  <c r="C364" i="1"/>
  <c r="C372" i="1" s="1"/>
  <c r="C238" i="1"/>
  <c r="C232" i="1"/>
  <c r="C225" i="1" l="1"/>
  <c r="C226" i="1" s="1"/>
  <c r="D226" i="1"/>
  <c r="C214" i="1"/>
  <c r="C215" i="1" s="1"/>
  <c r="D215" i="1"/>
  <c r="D221" i="1"/>
  <c r="C220" i="1"/>
  <c r="C219" i="1"/>
  <c r="C185" i="1"/>
  <c r="C186" i="1" s="1"/>
  <c r="D186" i="1"/>
  <c r="B186" i="1"/>
  <c r="C180" i="1"/>
  <c r="C181" i="1" s="1"/>
  <c r="C188" i="1" s="1"/>
  <c r="D181" i="1"/>
  <c r="D188" i="1" s="1"/>
  <c r="D191" i="1" s="1"/>
  <c r="B181" i="1"/>
  <c r="B188" i="1" s="1"/>
  <c r="B191" i="1" s="1"/>
  <c r="C158" i="1"/>
  <c r="C159" i="1" s="1"/>
  <c r="D159" i="1"/>
  <c r="B159" i="1"/>
  <c r="C153" i="1"/>
  <c r="C154" i="1" s="1"/>
  <c r="D154" i="1"/>
  <c r="B154" i="1"/>
  <c r="B162" i="1" s="1"/>
  <c r="C426" i="1"/>
  <c r="C427" i="1" s="1"/>
  <c r="C430" i="1" s="1"/>
  <c r="C471" i="1" s="1"/>
  <c r="B253" i="1"/>
  <c r="C247" i="1"/>
  <c r="C248" i="1" s="1"/>
  <c r="C250" i="1" s="1"/>
  <c r="C171" i="1"/>
  <c r="C172" i="1" s="1"/>
  <c r="C174" i="1" s="1"/>
  <c r="C191" i="1" s="1"/>
  <c r="B203" i="1"/>
  <c r="C197" i="1"/>
  <c r="C198" i="1" s="1"/>
  <c r="C200" i="1" s="1"/>
  <c r="B100" i="1"/>
  <c r="D100" i="1"/>
  <c r="D241" i="1" l="1"/>
  <c r="D253" i="1" s="1"/>
  <c r="C221" i="1"/>
  <c r="C241" i="1" s="1"/>
  <c r="D162" i="1"/>
  <c r="D203" i="1" s="1"/>
  <c r="C162" i="1"/>
  <c r="C253" i="1" l="1"/>
  <c r="C203" i="1"/>
  <c r="C96" i="1" l="1"/>
  <c r="C97" i="1" s="1"/>
  <c r="D84" i="1"/>
  <c r="D86" i="1" s="1"/>
  <c r="C83" i="1"/>
  <c r="C70" i="1"/>
  <c r="C60" i="1"/>
  <c r="C59" i="1"/>
  <c r="C57" i="1"/>
  <c r="C17" i="1"/>
  <c r="B84" i="1"/>
  <c r="B86" i="1" s="1"/>
  <c r="C82" i="1"/>
  <c r="D74" i="1"/>
  <c r="D76" i="1" s="1"/>
  <c r="B74" i="1"/>
  <c r="C73" i="1"/>
  <c r="C72" i="1"/>
  <c r="C71" i="1"/>
  <c r="C69" i="1"/>
  <c r="D61" i="1"/>
  <c r="D63" i="1" s="1"/>
  <c r="B61" i="1"/>
  <c r="B63" i="1" s="1"/>
  <c r="C58" i="1"/>
  <c r="C56" i="1"/>
  <c r="D48" i="1"/>
  <c r="B48" i="1"/>
  <c r="C47" i="1"/>
  <c r="C48" i="1" s="1"/>
  <c r="D43" i="1"/>
  <c r="B43" i="1"/>
  <c r="C42" i="1"/>
  <c r="C41" i="1"/>
  <c r="D37" i="1"/>
  <c r="B37" i="1"/>
  <c r="C36" i="1"/>
  <c r="C35" i="1"/>
  <c r="C34" i="1"/>
  <c r="D26" i="1"/>
  <c r="D28" i="1" s="1"/>
  <c r="B26" i="1"/>
  <c r="B28" i="1" s="1"/>
  <c r="C25" i="1"/>
  <c r="C24" i="1"/>
  <c r="C23" i="1"/>
  <c r="C22" i="1"/>
  <c r="C21" i="1"/>
  <c r="C20" i="1"/>
  <c r="C19" i="1"/>
  <c r="C18" i="1"/>
  <c r="C16" i="1"/>
  <c r="C15" i="1"/>
  <c r="C14" i="1"/>
  <c r="C13" i="1"/>
  <c r="C12" i="1"/>
  <c r="C11" i="1"/>
  <c r="C10" i="1"/>
  <c r="D50" i="1" l="1"/>
  <c r="D89" i="1" s="1"/>
  <c r="D103" i="1" s="1"/>
  <c r="C100" i="1"/>
  <c r="B76" i="1"/>
  <c r="C84" i="1"/>
  <c r="C86" i="1" s="1"/>
  <c r="C37" i="1"/>
  <c r="C43" i="1"/>
  <c r="C74" i="1"/>
  <c r="C76" i="1" s="1"/>
  <c r="C61" i="1"/>
  <c r="C63" i="1" s="1"/>
  <c r="B50" i="1"/>
  <c r="C26" i="1"/>
  <c r="C28" i="1" s="1"/>
  <c r="B89" i="1" l="1"/>
  <c r="B103" i="1" s="1"/>
  <c r="C50" i="1"/>
  <c r="C89" i="1" l="1"/>
  <c r="C103" i="1" s="1"/>
  <c r="C652" i="1"/>
  <c r="C642" i="1"/>
  <c r="C641" i="1"/>
  <c r="C636" i="1"/>
  <c r="C623" i="1"/>
  <c r="C622" i="1"/>
  <c r="C621" i="1"/>
  <c r="C620" i="1"/>
  <c r="C615" i="1"/>
  <c r="C606" i="1"/>
  <c r="C605" i="1"/>
  <c r="C604" i="1"/>
  <c r="C603" i="1"/>
  <c r="C598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90" i="1" s="1"/>
  <c r="C573" i="1"/>
  <c r="C564" i="1"/>
  <c r="C563" i="1"/>
  <c r="C558" i="1"/>
  <c r="C557" i="1"/>
  <c r="C552" i="1"/>
  <c r="C551" i="1"/>
  <c r="C546" i="1"/>
  <c r="C537" i="1"/>
  <c r="C536" i="1"/>
  <c r="C535" i="1"/>
  <c r="C534" i="1"/>
  <c r="C533" i="1"/>
  <c r="C532" i="1"/>
  <c r="C531" i="1"/>
  <c r="C530" i="1"/>
  <c r="C538" i="1" s="1"/>
  <c r="C512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95" i="1" s="1"/>
  <c r="C343" i="1"/>
  <c r="C342" i="1"/>
  <c r="C312" i="1"/>
  <c r="C311" i="1"/>
  <c r="C310" i="1"/>
  <c r="C309" i="1"/>
  <c r="C308" i="1"/>
  <c r="C307" i="1"/>
  <c r="C302" i="1"/>
  <c r="C301" i="1"/>
  <c r="C300" i="1"/>
  <c r="C299" i="1"/>
  <c r="C298" i="1"/>
  <c r="C297" i="1"/>
  <c r="C296" i="1"/>
  <c r="C295" i="1"/>
  <c r="C290" i="1"/>
  <c r="C289" i="1"/>
  <c r="C288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4" i="1"/>
  <c r="D137" i="1"/>
  <c r="B137" i="1"/>
  <c r="D132" i="1"/>
  <c r="B132" i="1"/>
  <c r="D127" i="1"/>
  <c r="D139" i="1" s="1"/>
  <c r="B127" i="1"/>
  <c r="C136" i="1"/>
  <c r="C137" i="1" s="1"/>
  <c r="C131" i="1"/>
  <c r="C132" i="1" s="1"/>
  <c r="C126" i="1"/>
  <c r="C127" i="1" s="1"/>
  <c r="C117" i="1"/>
  <c r="C116" i="1"/>
  <c r="D653" i="1" l="1"/>
  <c r="D656" i="1" s="1"/>
  <c r="D643" i="1"/>
  <c r="D637" i="1"/>
  <c r="D624" i="1"/>
  <c r="D616" i="1"/>
  <c r="D607" i="1"/>
  <c r="D599" i="1"/>
  <c r="D565" i="1"/>
  <c r="D559" i="1"/>
  <c r="D553" i="1"/>
  <c r="D547" i="1"/>
  <c r="D567" i="1" s="1"/>
  <c r="D540" i="1"/>
  <c r="C653" i="1"/>
  <c r="C656" i="1" s="1"/>
  <c r="C643" i="1"/>
  <c r="C637" i="1"/>
  <c r="C624" i="1"/>
  <c r="C616" i="1"/>
  <c r="C607" i="1"/>
  <c r="C599" i="1"/>
  <c r="C574" i="1"/>
  <c r="C565" i="1"/>
  <c r="C559" i="1"/>
  <c r="C553" i="1"/>
  <c r="C547" i="1"/>
  <c r="C540" i="1"/>
  <c r="D513" i="1"/>
  <c r="D516" i="1" s="1"/>
  <c r="C513" i="1"/>
  <c r="C516" i="1" s="1"/>
  <c r="C498" i="1"/>
  <c r="D344" i="1"/>
  <c r="D347" i="1" s="1"/>
  <c r="C344" i="1"/>
  <c r="C347" i="1" s="1"/>
  <c r="D313" i="1"/>
  <c r="D303" i="1"/>
  <c r="D291" i="1"/>
  <c r="D284" i="1"/>
  <c r="D265" i="1"/>
  <c r="D316" i="1" s="1"/>
  <c r="C313" i="1"/>
  <c r="C303" i="1"/>
  <c r="C291" i="1"/>
  <c r="C284" i="1"/>
  <c r="C265" i="1"/>
  <c r="D118" i="1"/>
  <c r="D120" i="1" s="1"/>
  <c r="D142" i="1" s="1"/>
  <c r="C139" i="1"/>
  <c r="C118" i="1"/>
  <c r="C120" i="1" s="1"/>
  <c r="D646" i="1" l="1"/>
  <c r="D609" i="1"/>
  <c r="D350" i="1"/>
  <c r="C609" i="1"/>
  <c r="C567" i="1"/>
  <c r="C646" i="1"/>
  <c r="C626" i="1"/>
  <c r="D626" i="1"/>
  <c r="C592" i="1"/>
  <c r="C316" i="1"/>
  <c r="C350" i="1" s="1"/>
  <c r="C142" i="1"/>
  <c r="B565" i="1"/>
  <c r="B559" i="1"/>
  <c r="B553" i="1"/>
  <c r="B513" i="1"/>
  <c r="B139" i="1"/>
  <c r="D629" i="1" l="1"/>
  <c r="D659" i="1" s="1"/>
  <c r="C629" i="1"/>
  <c r="C659" i="1" s="1"/>
  <c r="B118" i="1"/>
  <c r="B516" i="1"/>
  <c r="B347" i="1"/>
  <c r="B120" i="1" l="1"/>
  <c r="B142" i="1" s="1"/>
  <c r="B265" i="1" l="1"/>
  <c r="B643" i="1"/>
  <c r="B316" i="1" l="1"/>
  <c r="B350" i="1" s="1"/>
  <c r="B637" i="1"/>
  <c r="B646" i="1" s="1"/>
  <c r="B653" i="1"/>
  <c r="B656" i="1" s="1"/>
  <c r="B624" i="1" l="1"/>
  <c r="B616" i="1"/>
  <c r="B607" i="1"/>
  <c r="B599" i="1"/>
  <c r="B574" i="1"/>
  <c r="B547" i="1"/>
  <c r="B567" i="1" s="1"/>
  <c r="B540" i="1"/>
  <c r="B626" i="1" l="1"/>
  <c r="B609" i="1"/>
  <c r="B592" i="1"/>
  <c r="B629" i="1" l="1"/>
  <c r="B659" i="1" s="1"/>
  <c r="B498" i="1"/>
</calcChain>
</file>

<file path=xl/sharedStrings.xml><?xml version="1.0" encoding="utf-8"?>
<sst xmlns="http://schemas.openxmlformats.org/spreadsheetml/2006/main" count="623" uniqueCount="202">
  <si>
    <t>Název školy</t>
  </si>
  <si>
    <t>Celkem školy a školská zařízení zřizovaná Olomouckým krajem</t>
  </si>
  <si>
    <t>Krajské školy</t>
  </si>
  <si>
    <t>ÚZ 33 215</t>
  </si>
  <si>
    <t>Soukromé školy</t>
  </si>
  <si>
    <t>SŠ, ZŠ a MŠ DC 90, s.r.o., Nedbalova 36, Olomouc</t>
  </si>
  <si>
    <t>ZŠ speciální Jasněnka, o.p.s., Jiráskova 772, Uničov</t>
  </si>
  <si>
    <t>MŠ, ZŠ a Střední škola CREDO, o.p.s., Mozartova 43, Olomouc</t>
  </si>
  <si>
    <t>MŠ Sluníčko Olomouc, o.p.s., Blahoslavova 2</t>
  </si>
  <si>
    <t>SŠ, ZŠ a MŠ Jistota, o.p.s., Tetín 1, Prostějov</t>
  </si>
  <si>
    <t>Soukromá ZŠ Acorn´s &amp; John's school s.r.o., U Bečvy 2, Přerov</t>
  </si>
  <si>
    <t>ZŠ a MŠ Schola - Viva, o.p.s., Erbenova 16, Šumperk</t>
  </si>
  <si>
    <t>ZŠ a střední škola Pomněnka o.p.s., Šumavská 13, Šumperk</t>
  </si>
  <si>
    <t>Celkem</t>
  </si>
  <si>
    <t>Celkem soukromé školy Olomouckého kraje</t>
  </si>
  <si>
    <t>Waldorfská ZŠ a MŠ Olomouc s.r.o., Kosinova 3</t>
  </si>
  <si>
    <t>ZŠ a MŠ - Dětské centrum Hranice, Struhlovsko 1424</t>
  </si>
  <si>
    <t>Gymnázium Jana Blahoslava a Střední pedagogická škola, Přerov, Denisova 3</t>
  </si>
  <si>
    <t>Obecní školy</t>
  </si>
  <si>
    <t>Celkem obecní školství Olomouckého kraje</t>
  </si>
  <si>
    <t>Celkem školy a školská zařízení v Olomouckém kraji</t>
  </si>
  <si>
    <t>Prima mateřská škola, s.r.o., Komenského 45/262, Hranice</t>
  </si>
  <si>
    <t>Speciální mateřská škola AaJ s.r.o., U Bečvy 2, Přerov</t>
  </si>
  <si>
    <t>Okres Jeseník</t>
  </si>
  <si>
    <t>Obec s rozšířenou působností: Jeseník</t>
  </si>
  <si>
    <t>ZŠ a MŠ Bělá pod Pradědem</t>
  </si>
  <si>
    <t>ZŠ a MŠ Bernartice</t>
  </si>
  <si>
    <t>Základní škola Česká Ves</t>
  </si>
  <si>
    <t>Základní škola Javorník, Školní 72</t>
  </si>
  <si>
    <t>ZŠ a MŠ Kobylá nad Vidnavkou</t>
  </si>
  <si>
    <t>Základní škola Mikulovice, Hlavní 346</t>
  </si>
  <si>
    <t>Základní škola Vápenná</t>
  </si>
  <si>
    <t>Základní škola Vidnava</t>
  </si>
  <si>
    <t>Základní škola Zlaté Hory</t>
  </si>
  <si>
    <t>Celkem Jeseník</t>
  </si>
  <si>
    <t>Celkem okres Jeseník</t>
  </si>
  <si>
    <t>Okres Olomouc</t>
  </si>
  <si>
    <t>Obec s rozšířenou působností: Litovel</t>
  </si>
  <si>
    <t>Základní škola Litovel, Jungmannova 655</t>
  </si>
  <si>
    <t>Celkem Litovel</t>
  </si>
  <si>
    <t>Obec s rozšířenou působností: Olomouc</t>
  </si>
  <si>
    <t>ZŠ a MŠ Olomouc, Nedvědova 17</t>
  </si>
  <si>
    <t>ZŠ a MŠ Olomouc, Řezníčkova 1</t>
  </si>
  <si>
    <t>ZŠ a MŠ Těšetice</t>
  </si>
  <si>
    <t>Celkem Olomouc</t>
  </si>
  <si>
    <t>Obec s rozšířenou působností: Šternberk</t>
  </si>
  <si>
    <t>Základní škola Moravský Beroun, Opavská 128</t>
  </si>
  <si>
    <t>Základní škola Šternberk, nám. Svobody 3</t>
  </si>
  <si>
    <t>Základní škola Šternberk, Svatoplukova 7</t>
  </si>
  <si>
    <t>Celkem Šternberk</t>
  </si>
  <si>
    <t>Obec s rozšířenou působností: Uničov</t>
  </si>
  <si>
    <t>ZŠ a MŠ Újezd</t>
  </si>
  <si>
    <t>Základní škola Uničov, J. Haška 211</t>
  </si>
  <si>
    <t>Základní škola Uničov, Pionýrů 685</t>
  </si>
  <si>
    <t>Celkem Uničov</t>
  </si>
  <si>
    <t>Celkem okres Olomouc</t>
  </si>
  <si>
    <t>Okres Prostějov</t>
  </si>
  <si>
    <t>Obec s rozšířenou působností: Konice</t>
  </si>
  <si>
    <t>Základní škola a gymnázium Konice, Tyršova 609</t>
  </si>
  <si>
    <t>Mateřská škola Stražisko</t>
  </si>
  <si>
    <t>Celkem Konice</t>
  </si>
  <si>
    <t>Obec s rozšířenou působností: Prostějov</t>
  </si>
  <si>
    <t>Mateřská škola Dobromilice</t>
  </si>
  <si>
    <t>Základní škola Dobromilice</t>
  </si>
  <si>
    <t>Mateřská škola Hrubčice</t>
  </si>
  <si>
    <t>Základní škola Hrubčice</t>
  </si>
  <si>
    <t>Základní škola Klenovice na Hané</t>
  </si>
  <si>
    <t xml:space="preserve">ZŠ a MŠ Kostelec na Hané </t>
  </si>
  <si>
    <t>Základní škola Laškov</t>
  </si>
  <si>
    <t>Základní škola Němčice nad Hanou, Tyršova 360</t>
  </si>
  <si>
    <t>ZŠ a MŠ Pěnčín</t>
  </si>
  <si>
    <t>ZŠ a MŠ Prostějov, Kollárova ul. 4</t>
  </si>
  <si>
    <t>Reálné gymnázium a základní škola Prostějov, Studentská 4</t>
  </si>
  <si>
    <t>ZŠ a MŠ Přemyslovice</t>
  </si>
  <si>
    <t>Základní škola Zdeny Kaprálové a MŠ Vrbátky</t>
  </si>
  <si>
    <t>Celkem Prostějov</t>
  </si>
  <si>
    <t>Celkem okres Prostějov</t>
  </si>
  <si>
    <t>Okres Přerov</t>
  </si>
  <si>
    <t>Obec s rozšířenou působností: Hranice</t>
  </si>
  <si>
    <t>Základní škola Hranice, Struhlovsko 1795</t>
  </si>
  <si>
    <t>Celkem Hranice</t>
  </si>
  <si>
    <t>Obec s rozšířenou působností: Přerov</t>
  </si>
  <si>
    <t>Základní škola Kojetín, Svatopluka Čecha 586</t>
  </si>
  <si>
    <t>ZŠ a MŠ Měrovice nad Hanou</t>
  </si>
  <si>
    <t>Mateřská škola Přerov, Komenského 25</t>
  </si>
  <si>
    <t>Základní škola Přerov, B. Němcové 16</t>
  </si>
  <si>
    <t>Celkem Přerov</t>
  </si>
  <si>
    <t>Celkem okres Přerov</t>
  </si>
  <si>
    <t>Okres Šumperk</t>
  </si>
  <si>
    <t>Obec s rozšířenou působností: Mohelnice</t>
  </si>
  <si>
    <t>Základní škola Mohelnice, Vodní 27</t>
  </si>
  <si>
    <t>Celkem Mohelnice</t>
  </si>
  <si>
    <t>Obec s rozšířenou působností: Šumperk</t>
  </si>
  <si>
    <t xml:space="preserve">ZŠ a MŠ Bohdíkov </t>
  </si>
  <si>
    <t>ZŠ a MŠ Olšany</t>
  </si>
  <si>
    <t>ZŠ a MŠ Staré Město, Nádražní 77</t>
  </si>
  <si>
    <t>Základní škola Šumperk, Sluneční 38</t>
  </si>
  <si>
    <t>Celkem Šumperk</t>
  </si>
  <si>
    <t>Celkem okres Šumperk</t>
  </si>
  <si>
    <t>Dotace na rozvojový program „Financování asistentů pedagoga pro děti, žáky a studenty se sociálním znevýhodněním pro rok 2013"</t>
  </si>
  <si>
    <t>ÚZ 33 457</t>
  </si>
  <si>
    <t>Základní škola a Mateřská škola Hranice, Nová 1820</t>
  </si>
  <si>
    <t>Střední škola a Základní škola Lipník nad Bečvou, Osecká 301</t>
  </si>
  <si>
    <t>Základní škola Jeseník, Fučíkova 312</t>
  </si>
  <si>
    <t>Gymnázium, Jeseník, Komenského 281</t>
  </si>
  <si>
    <t>Gymnázium Jana Opletala, Litovel, Opletalova 189</t>
  </si>
  <si>
    <t>Gymnázium, Olomouc, Čajkovského 9</t>
  </si>
  <si>
    <t>Slovanské gymnázium, Olomouc, tř. Jiřího z Poděbrad 13</t>
  </si>
  <si>
    <t>Gymnázium,  Olomouc - Hejčín, Tomkova 45</t>
  </si>
  <si>
    <t>Gymnázium, Šternberk, Horní náměstí 5</t>
  </si>
  <si>
    <t>Gymnázium, Uničov, Gymnazijní 257</t>
  </si>
  <si>
    <t>Vyšší odborná škola a Střední průmyslová škola elektrotechnická, Olomouc, Božetěchova 3</t>
  </si>
  <si>
    <t>Střední průmyslová škola strojnická, Olomouc, tř. 17. listopadu 49</t>
  </si>
  <si>
    <t xml:space="preserve">Střední průmyslová škola a Střední odborné učiliště Uničov </t>
  </si>
  <si>
    <t>Střední  škola zemědělská, Olomouc, U Hradiska 4</t>
  </si>
  <si>
    <t>Obchodní akademie, Olomouc, tř. Spojenců 11</t>
  </si>
  <si>
    <t>Střední zdravotnická škola a Vyšší odborná škola zdravotnická Emanuela Pöttinga, Olomouc, Pöttingova 2</t>
  </si>
  <si>
    <t>Střední škola polytechnická, Olomouc, Rooseveltova 79</t>
  </si>
  <si>
    <t>Střední škola polygrafická, Olomouc, Střední Novosadská  87/53</t>
  </si>
  <si>
    <t>Střední škola technická a obchodní, Olomouc, Kosinova 4</t>
  </si>
  <si>
    <t>Gymnázium Jiřího Wolkera, Prostějov, Kollárova 3</t>
  </si>
  <si>
    <t>Střední odborná škola průmyslová a Střední odborné učiliště strojírenské, Prostějov, Lidická 4</t>
  </si>
  <si>
    <t>Střední zdravotnická škola, Prostějov, Vápenice 3</t>
  </si>
  <si>
    <t>Gymnázium Jakuba Škody, Přerov, Komenského 29</t>
  </si>
  <si>
    <t>Gymnázium, Hranice, Zborovská 293</t>
  </si>
  <si>
    <t>Gymnázium, Kojetín, Svatopluka Čecha 683</t>
  </si>
  <si>
    <t>Střední průmyslová škola Hranice</t>
  </si>
  <si>
    <t>Střední průmyslová škola, Přerov, Havlíčkova 2</t>
  </si>
  <si>
    <t>Střední lesnická škola, Hranice, Jurikova 588</t>
  </si>
  <si>
    <t>Obchodní akademie a Jazyková škola s právem státní jazykové zkoušky, Přerov, Bartošova 24</t>
  </si>
  <si>
    <t>Gymnázium, Šumperk, Masarykovo náměstí 8</t>
  </si>
  <si>
    <t>Gymnázium, Zábřeh, náměstí Osvobození 20</t>
  </si>
  <si>
    <t>Vyšší odborná škola a Střední průmyslová škola,Šumperk, Gen. Krátkého 1</t>
  </si>
  <si>
    <t>Vyšší odborná škola a Střední škola automobilní, Zábřeh, U Dráhy 6</t>
  </si>
  <si>
    <t>Střední odborná škola, Šumperk, Zemědělská 3</t>
  </si>
  <si>
    <t>Obchodní akademie a Jazyková škola s právem státní jazykové zkoušky, Šumperk, Hlavní třída 31</t>
  </si>
  <si>
    <t>ÚZ 33 038</t>
  </si>
  <si>
    <t>Dotace na rozvojový program Hodnocení žáků a škol podle výsledků v soutěžích v roce 2012 - Excelence středních  škol 2012</t>
  </si>
  <si>
    <t xml:space="preserve">Celkem </t>
  </si>
  <si>
    <t>Střední odborná škola služeb s.r.o. Olomouc - Pavlovičky</t>
  </si>
  <si>
    <t>Střední odborná škola podnikání a obchodu spol. s r.o. Prostějov</t>
  </si>
  <si>
    <t>Dotace na rozvojový program „Zajištění bezplatné přípravy k začlenění do základního vzdělávání dětí osob se státní příslušností jiného členského státu Evropské unie"</t>
  </si>
  <si>
    <t>ÚZ 33 435</t>
  </si>
  <si>
    <t>Dotace na rozvojový program  "Bezplatná výuka českého jazyka přizpůsobená potřebám žáků - cizinců z tzv. třetích zemí"</t>
  </si>
  <si>
    <t>ÚZ 33 024</t>
  </si>
  <si>
    <t>MŠ Univerzity Palackého Olomouc</t>
  </si>
  <si>
    <t>MŠ 1. olomoucká sportovní s.r.o., Karafiátová 895/3a, Olomouc</t>
  </si>
  <si>
    <t>Schválený rozpočet roku 2013</t>
  </si>
  <si>
    <t>Úpravy rozpočtu v roce 2013</t>
  </si>
  <si>
    <t>Konečný rozpočet roku 2013</t>
  </si>
  <si>
    <t>ÚZ 33 018</t>
  </si>
  <si>
    <t>ZŠ A MŠ Bělá pod Pradědem</t>
  </si>
  <si>
    <t>ZŠ a MŠ J. Schrotha, Lipová-lázně</t>
  </si>
  <si>
    <t>Mateřská škola Široký Brod</t>
  </si>
  <si>
    <t>Základní škola Mikulovice</t>
  </si>
  <si>
    <t>ZŠ a MŠ Skorošice</t>
  </si>
  <si>
    <t>ZŠ a MŠ Supíkovice</t>
  </si>
  <si>
    <t>Mateřská škola Uhelná</t>
  </si>
  <si>
    <t>Mateřská škola Vlčice</t>
  </si>
  <si>
    <t>Mateřská škola Olomouc, Zeyerova 23</t>
  </si>
  <si>
    <t>Základní škola Moravský Beroun</t>
  </si>
  <si>
    <t>Mateřská škola Moravský Beroun</t>
  </si>
  <si>
    <t>Dotace na rozvojový program Na podporu škol, které realizují inkluzívní vzdělávání a vzdělávání žáků se znevýhodněním v roce 2013</t>
  </si>
  <si>
    <t>Mateřská škola Mikulovice</t>
  </si>
  <si>
    <t>ZŠ a MŠ Slatinice</t>
  </si>
  <si>
    <t>Základní škola Němčice nad Hanou</t>
  </si>
  <si>
    <t>Základní škola Pěnčín</t>
  </si>
  <si>
    <t>Základní škola Kojetín, náměstí Míru 83</t>
  </si>
  <si>
    <t>ZŠ a MŠ Staré Město</t>
  </si>
  <si>
    <t>ÚZ 33 025</t>
  </si>
  <si>
    <t>Střední škola sociální péče a služeb, Zábřeh, nám. 8. května 2</t>
  </si>
  <si>
    <t>Dotace na rozvojový program Kompenzační učební pomůcky pro žáky se zdravotním postižením v roce 2013</t>
  </si>
  <si>
    <t>Základní škola Senice na Hané, Žižkov 300</t>
  </si>
  <si>
    <t>ZŠ a MŠ Medlov</t>
  </si>
  <si>
    <t>Střední škola, Základní škola a Dětský domov Prostějov</t>
  </si>
  <si>
    <t>ZŠ a MŠ  prof. V. Vejdovského  Olomouc - Hejčín, Tomkova 42</t>
  </si>
  <si>
    <t>ZŠ speciální Jasněnka, o.p.s.</t>
  </si>
  <si>
    <t>Dotace na rozvojový program Podpora organizace a ukončování středního vzdělávání maturitní zkouškou na vybraných školách v podzimním zkušebním období</t>
  </si>
  <si>
    <t>ÚZ 33 034</t>
  </si>
  <si>
    <t>Vyšší odborná škola a Střední průmyslová škola, Šumperk, Gen. Krátkého 1</t>
  </si>
  <si>
    <t>Střední škola logistiky a chemie, Olomouc, U Hradiska 29</t>
  </si>
  <si>
    <t>Střední škola technická  a obchodní, Olomouc, Kosinova 4</t>
  </si>
  <si>
    <t>Hotelová škola Vincenze Priessnitze, Jeseník, Dukelská 680</t>
  </si>
  <si>
    <t>Střední odborná škola, Stromořadí 420, Uničov, s.r.o.</t>
  </si>
  <si>
    <t>Dotace na rozvojový program Vybavení školských poradenských zařízení diagnostickými nástroji v roce 2013</t>
  </si>
  <si>
    <t xml:space="preserve">Základní škola a Mateřská škola logopedická Olomouc </t>
  </si>
  <si>
    <t xml:space="preserve">Pedagogicko - psychologická poradna Olomouckého kraje, Olomouc, U Sportovní haly 1a </t>
  </si>
  <si>
    <t>ÚZ 33 040</t>
  </si>
  <si>
    <t>Dotace na rozvojový program Podpora implementace etické výchovy do vzdělávání v základních školách a nižších ročnících víceletých gymnázií</t>
  </si>
  <si>
    <t>ÚZ 33 043</t>
  </si>
  <si>
    <t>Základní škola Šumperk, Vrchlického 22</t>
  </si>
  <si>
    <t>ZŠ a MŠ Hoštejn</t>
  </si>
  <si>
    <t>ZŠ a MŠ Nemile</t>
  </si>
  <si>
    <t>Dotace na rozvojový program Podpora logopedické prevence v předškolním vzdělávání v roce 2013</t>
  </si>
  <si>
    <t>ÚZ 33 044</t>
  </si>
  <si>
    <t>ZŠ a MŠ J. Schrotha,  Lipová - lázně</t>
  </si>
  <si>
    <t>Mateřská škola Šternberk, Komenského 44</t>
  </si>
  <si>
    <t>Mateřská škola Uničov, Komenského 680</t>
  </si>
  <si>
    <t>ZŠ a MŠ Hrabová</t>
  </si>
  <si>
    <t>Obec s rozšířenou působností: Zábřeh</t>
  </si>
  <si>
    <t>Celkem Zábřeh</t>
  </si>
  <si>
    <t>Dotace na rozvojový program „Financování asistentů pedagoga pro děti, žáky a studenty se zdravotním postižením v roce 2013“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</si>
</sst>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79">
    <xf numFmtId="0" fontId="0" fillId="0" borderId="0" xfId="0"/>
    <xf numFmtId="0" fontId="4" fillId="0" borderId="0" xfId="0" applyFont="1"/>
    <xf numFmtId="1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/>
    <xf numFmtId="49" fontId="4" fillId="2" borderId="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8" fillId="0" borderId="0" xfId="0" applyNumberFormat="1" applyFont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/>
    <xf numFmtId="0" fontId="4" fillId="0" borderId="1" xfId="1" applyFont="1" applyFill="1" applyBorder="1" applyAlignment="1">
      <alignment vertical="center" wrapText="1"/>
    </xf>
    <xf numFmtId="49" fontId="4" fillId="3" borderId="2" xfId="0" applyNumberFormat="1" applyFont="1" applyFill="1" applyBorder="1" applyAlignment="1"/>
    <xf numFmtId="0" fontId="6" fillId="0" borderId="0" xfId="0" applyFont="1" applyAlignment="1">
      <alignment vertical="center"/>
    </xf>
    <xf numFmtId="4" fontId="5" fillId="0" borderId="0" xfId="0" applyNumberFormat="1" applyFont="1"/>
    <xf numFmtId="1" fontId="4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/>
    </xf>
    <xf numFmtId="0" fontId="0" fillId="0" borderId="0" xfId="0" applyAlignment="1"/>
    <xf numFmtId="0" fontId="3" fillId="0" borderId="0" xfId="0" applyFont="1" applyFill="1" applyBorder="1"/>
    <xf numFmtId="0" fontId="7" fillId="0" borderId="0" xfId="0" applyFont="1" applyFill="1" applyBorder="1"/>
    <xf numFmtId="49" fontId="4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/>
    <xf numFmtId="0" fontId="4" fillId="0" borderId="1" xfId="1" applyFont="1" applyFill="1" applyBorder="1" applyAlignment="1"/>
    <xf numFmtId="3" fontId="4" fillId="0" borderId="0" xfId="0" applyNumberFormat="1" applyFont="1" applyFill="1" applyBorder="1"/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0" borderId="0" xfId="0" applyFont="1" applyFill="1"/>
    <xf numFmtId="0" fontId="0" fillId="0" borderId="0" xfId="0" applyAlignment="1">
      <alignment vertical="center"/>
    </xf>
    <xf numFmtId="3" fontId="4" fillId="0" borderId="6" xfId="0" applyNumberFormat="1" applyFont="1" applyBorder="1" applyAlignment="1">
      <alignment vertical="center"/>
    </xf>
    <xf numFmtId="1" fontId="4" fillId="0" borderId="1" xfId="0" applyNumberFormat="1" applyFont="1" applyFill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3" fontId="4" fillId="3" borderId="8" xfId="0" applyNumberFormat="1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3" fontId="4" fillId="5" borderId="8" xfId="0" applyNumberFormat="1" applyFont="1" applyFill="1" applyBorder="1" applyAlignment="1">
      <alignment vertical="center"/>
    </xf>
    <xf numFmtId="3" fontId="4" fillId="5" borderId="3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vertical="center" wrapText="1"/>
    </xf>
    <xf numFmtId="1" fontId="4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" fontId="4" fillId="0" borderId="4" xfId="0" applyNumberFormat="1" applyFont="1" applyFill="1" applyBorder="1"/>
    <xf numFmtId="3" fontId="4" fillId="2" borderId="8" xfId="0" applyNumberFormat="1" applyFont="1" applyFill="1" applyBorder="1" applyAlignment="1"/>
    <xf numFmtId="3" fontId="4" fillId="2" borderId="3" xfId="0" applyNumberFormat="1" applyFont="1" applyFill="1" applyBorder="1" applyAlignment="1"/>
    <xf numFmtId="1" fontId="4" fillId="0" borderId="4" xfId="0" applyNumberFormat="1" applyFont="1" applyFill="1" applyBorder="1" applyAlignment="1"/>
    <xf numFmtId="0" fontId="10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wrapText="1"/>
    </xf>
    <xf numFmtId="3" fontId="4" fillId="3" borderId="8" xfId="0" applyNumberFormat="1" applyFont="1" applyFill="1" applyBorder="1" applyAlignment="1"/>
    <xf numFmtId="3" fontId="4" fillId="3" borderId="3" xfId="0" applyNumberFormat="1" applyFont="1" applyFill="1" applyBorder="1" applyAlignment="1"/>
    <xf numFmtId="0" fontId="4" fillId="0" borderId="1" xfId="0" applyFont="1" applyFill="1" applyBorder="1" applyAlignment="1">
      <alignment horizontal="left"/>
    </xf>
    <xf numFmtId="3" fontId="4" fillId="0" borderId="6" xfId="0" applyNumberFormat="1" applyFont="1" applyBorder="1"/>
    <xf numFmtId="3" fontId="4" fillId="0" borderId="12" xfId="0" applyNumberFormat="1" applyFont="1" applyBorder="1" applyAlignment="1">
      <alignment horizontal="right" vertical="center"/>
    </xf>
    <xf numFmtId="49" fontId="4" fillId="3" borderId="2" xfId="0" applyNumberFormat="1" applyFont="1" applyFill="1" applyBorder="1"/>
    <xf numFmtId="3" fontId="4" fillId="3" borderId="8" xfId="0" applyNumberFormat="1" applyFont="1" applyFill="1" applyBorder="1"/>
    <xf numFmtId="3" fontId="4" fillId="3" borderId="13" xfId="0" applyNumberFormat="1" applyFont="1" applyFill="1" applyBorder="1"/>
    <xf numFmtId="49" fontId="4" fillId="5" borderId="2" xfId="0" applyNumberFormat="1" applyFont="1" applyFill="1" applyBorder="1"/>
    <xf numFmtId="3" fontId="4" fillId="5" borderId="8" xfId="0" applyNumberFormat="1" applyFont="1" applyFill="1" applyBorder="1"/>
    <xf numFmtId="3" fontId="4" fillId="5" borderId="13" xfId="0" applyNumberFormat="1" applyFont="1" applyFill="1" applyBorder="1"/>
    <xf numFmtId="1" fontId="4" fillId="0" borderId="1" xfId="0" applyNumberFormat="1" applyFont="1" applyFill="1" applyBorder="1" applyAlignment="1"/>
    <xf numFmtId="1" fontId="4" fillId="0" borderId="1" xfId="0" applyNumberFormat="1" applyFont="1" applyFill="1" applyBorder="1"/>
    <xf numFmtId="49" fontId="4" fillId="0" borderId="1" xfId="0" applyNumberFormat="1" applyFont="1" applyFill="1" applyBorder="1"/>
    <xf numFmtId="0" fontId="4" fillId="0" borderId="1" xfId="0" applyFont="1" applyFill="1" applyBorder="1"/>
    <xf numFmtId="0" fontId="9" fillId="0" borderId="1" xfId="0" applyFont="1" applyFill="1" applyBorder="1"/>
    <xf numFmtId="3" fontId="4" fillId="2" borderId="8" xfId="0" applyNumberFormat="1" applyFont="1" applyFill="1" applyBorder="1"/>
    <xf numFmtId="4" fontId="4" fillId="0" borderId="12" xfId="0" applyNumberFormat="1" applyFont="1" applyBorder="1" applyAlignment="1">
      <alignment horizontal="right" vertical="center"/>
    </xf>
    <xf numFmtId="4" fontId="4" fillId="0" borderId="9" xfId="0" applyNumberFormat="1" applyFont="1" applyBorder="1"/>
    <xf numFmtId="4" fontId="4" fillId="3" borderId="8" xfId="0" applyNumberFormat="1" applyFont="1" applyFill="1" applyBorder="1"/>
    <xf numFmtId="4" fontId="4" fillId="3" borderId="13" xfId="0" applyNumberFormat="1" applyFont="1" applyFill="1" applyBorder="1"/>
    <xf numFmtId="4" fontId="6" fillId="0" borderId="0" xfId="0" applyNumberFormat="1" applyFont="1"/>
    <xf numFmtId="4" fontId="4" fillId="5" borderId="8" xfId="0" applyNumberFormat="1" applyFont="1" applyFill="1" applyBorder="1"/>
    <xf numFmtId="4" fontId="4" fillId="5" borderId="13" xfId="0" applyNumberFormat="1" applyFont="1" applyFill="1" applyBorder="1"/>
    <xf numFmtId="4" fontId="4" fillId="3" borderId="3" xfId="0" applyNumberFormat="1" applyFont="1" applyFill="1" applyBorder="1"/>
    <xf numFmtId="4" fontId="4" fillId="5" borderId="3" xfId="0" applyNumberFormat="1" applyFont="1" applyFill="1" applyBorder="1"/>
    <xf numFmtId="4" fontId="4" fillId="2" borderId="8" xfId="0" applyNumberFormat="1" applyFont="1" applyFill="1" applyBorder="1"/>
    <xf numFmtId="4" fontId="4" fillId="2" borderId="13" xfId="0" applyNumberFormat="1" applyFont="1" applyFill="1" applyBorder="1"/>
    <xf numFmtId="4" fontId="4" fillId="0" borderId="0" xfId="0" applyNumberFormat="1" applyFont="1"/>
    <xf numFmtId="4" fontId="4" fillId="0" borderId="6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4" fontId="4" fillId="3" borderId="3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5" borderId="8" xfId="0" applyNumberFormat="1" applyFont="1" applyFill="1" applyBorder="1" applyAlignment="1">
      <alignment vertical="center"/>
    </xf>
    <xf numFmtId="4" fontId="4" fillId="5" borderId="3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6" xfId="0" applyNumberFormat="1" applyFont="1" applyBorder="1" applyAlignment="1"/>
    <xf numFmtId="3" fontId="4" fillId="0" borderId="12" xfId="0" applyNumberFormat="1" applyFont="1" applyBorder="1" applyAlignment="1">
      <alignment horizontal="right"/>
    </xf>
    <xf numFmtId="3" fontId="4" fillId="0" borderId="9" xfId="0" applyNumberFormat="1" applyFont="1" applyBorder="1" applyAlignment="1"/>
    <xf numFmtId="1" fontId="4" fillId="0" borderId="14" xfId="0" applyNumberFormat="1" applyFont="1" applyFill="1" applyBorder="1" applyAlignment="1">
      <alignment wrapText="1"/>
    </xf>
    <xf numFmtId="1" fontId="4" fillId="0" borderId="14" xfId="0" applyNumberFormat="1" applyFont="1" applyFill="1" applyBorder="1" applyAlignment="1"/>
    <xf numFmtId="3" fontId="4" fillId="0" borderId="20" xfId="0" applyNumberFormat="1" applyFont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3" fontId="4" fillId="0" borderId="6" xfId="0" applyNumberFormat="1" applyFont="1" applyBorder="1" applyAlignment="1">
      <alignment horizontal="right"/>
    </xf>
    <xf numFmtId="3" fontId="4" fillId="0" borderId="10" xfId="0" applyNumberFormat="1" applyFont="1" applyBorder="1" applyAlignment="1"/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/>
    <xf numFmtId="1" fontId="4" fillId="0" borderId="14" xfId="0" applyNumberFormat="1" applyFont="1" applyFill="1" applyBorder="1" applyAlignment="1">
      <alignment vertical="center" wrapText="1"/>
    </xf>
    <xf numFmtId="1" fontId="4" fillId="0" borderId="5" xfId="0" applyNumberFormat="1" applyFont="1" applyFill="1" applyBorder="1" applyAlignment="1">
      <alignment vertical="center" wrapText="1"/>
    </xf>
    <xf numFmtId="3" fontId="4" fillId="0" borderId="18" xfId="0" applyNumberFormat="1" applyFont="1" applyBorder="1" applyAlignment="1"/>
    <xf numFmtId="3" fontId="4" fillId="0" borderId="18" xfId="0" applyNumberFormat="1" applyFont="1" applyBorder="1" applyAlignment="1">
      <alignment horizontal="right"/>
    </xf>
    <xf numFmtId="3" fontId="4" fillId="0" borderId="21" xfId="0" applyNumberFormat="1" applyFont="1" applyBorder="1" applyAlignment="1"/>
    <xf numFmtId="0" fontId="4" fillId="0" borderId="6" xfId="0" applyFont="1" applyBorder="1" applyAlignment="1"/>
    <xf numFmtId="0" fontId="4" fillId="0" borderId="15" xfId="0" applyFont="1" applyBorder="1" applyAlignment="1"/>
    <xf numFmtId="3" fontId="4" fillId="0" borderId="20" xfId="0" applyNumberFormat="1" applyFont="1" applyBorder="1" applyAlignment="1">
      <alignment horizontal="right"/>
    </xf>
    <xf numFmtId="3" fontId="4" fillId="0" borderId="22" xfId="0" applyNumberFormat="1" applyFont="1" applyBorder="1" applyAlignment="1"/>
    <xf numFmtId="0" fontId="4" fillId="0" borderId="14" xfId="0" applyFont="1" applyFill="1" applyBorder="1" applyAlignment="1">
      <alignment horizontal="left"/>
    </xf>
    <xf numFmtId="0" fontId="4" fillId="0" borderId="4" xfId="1" applyFont="1" applyFill="1" applyBorder="1" applyAlignment="1"/>
    <xf numFmtId="4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/>
    <xf numFmtId="3" fontId="5" fillId="0" borderId="0" xfId="0" applyNumberFormat="1" applyFont="1"/>
    <xf numFmtId="3" fontId="4" fillId="0" borderId="9" xfId="0" applyNumberFormat="1" applyFont="1" applyBorder="1"/>
    <xf numFmtId="3" fontId="4" fillId="3" borderId="3" xfId="0" applyNumberFormat="1" applyFont="1" applyFill="1" applyBorder="1"/>
    <xf numFmtId="3" fontId="4" fillId="5" borderId="3" xfId="0" applyNumberFormat="1" applyFont="1" applyFill="1" applyBorder="1"/>
    <xf numFmtId="0" fontId="4" fillId="0" borderId="0" xfId="0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vertical="center"/>
    </xf>
    <xf numFmtId="3" fontId="4" fillId="4" borderId="8" xfId="0" applyNumberFormat="1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4" fillId="0" borderId="20" xfId="0" applyNumberFormat="1" applyFont="1" applyBorder="1" applyAlignment="1">
      <alignment horizontal="right" vertical="center"/>
    </xf>
    <xf numFmtId="0" fontId="4" fillId="4" borderId="2" xfId="0" applyFont="1" applyFill="1" applyBorder="1" applyAlignment="1">
      <alignment vertical="center" wrapText="1"/>
    </xf>
    <xf numFmtId="3" fontId="4" fillId="4" borderId="8" xfId="0" applyNumberFormat="1" applyFont="1" applyFill="1" applyBorder="1" applyAlignment="1">
      <alignment vertical="center" wrapText="1"/>
    </xf>
    <xf numFmtId="4" fontId="4" fillId="4" borderId="8" xfId="0" applyNumberFormat="1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vertical="center" wrapText="1"/>
    </xf>
    <xf numFmtId="1" fontId="4" fillId="0" borderId="23" xfId="0" applyNumberFormat="1" applyFont="1" applyFill="1" applyBorder="1" applyAlignment="1">
      <alignment vertical="center" wrapText="1"/>
    </xf>
    <xf numFmtId="3" fontId="4" fillId="4" borderId="3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9"/>
  <sheetViews>
    <sheetView tabSelected="1" view="pageLayout" topLeftCell="A16" zoomScaleNormal="100" zoomScaleSheetLayoutView="100" workbookViewId="0">
      <selection sqref="A1:D1"/>
    </sheetView>
  </sheetViews>
  <sheetFormatPr defaultRowHeight="13.5" customHeight="1" x14ac:dyDescent="0.2"/>
  <cols>
    <col min="1" max="1" width="43.7109375" style="1" customWidth="1"/>
    <col min="2" max="2" width="14.7109375" style="1" customWidth="1"/>
    <col min="3" max="3" width="13.7109375" style="1" customWidth="1"/>
    <col min="4" max="4" width="14.7109375" style="1" customWidth="1"/>
    <col min="5" max="16384" width="9.140625" style="1"/>
  </cols>
  <sheetData>
    <row r="1" spans="1:4" ht="39.950000000000003" customHeight="1" x14ac:dyDescent="0.2">
      <c r="A1" s="176" t="s">
        <v>162</v>
      </c>
      <c r="B1" s="176"/>
      <c r="C1" s="176"/>
      <c r="D1" s="178"/>
    </row>
    <row r="2" spans="1:4" ht="15.75" customHeight="1" x14ac:dyDescent="0.2">
      <c r="A2" s="7" t="s">
        <v>150</v>
      </c>
      <c r="B2" s="7"/>
      <c r="C2" s="7"/>
    </row>
    <row r="3" spans="1:4" ht="13.5" customHeight="1" x14ac:dyDescent="0.2">
      <c r="A3" s="7"/>
      <c r="B3" s="7"/>
      <c r="C3" s="7"/>
    </row>
    <row r="4" spans="1:4" ht="13.5" customHeight="1" x14ac:dyDescent="0.2">
      <c r="A4" s="6" t="s">
        <v>18</v>
      </c>
      <c r="B4" s="6"/>
      <c r="C4" s="6"/>
    </row>
    <row r="6" spans="1:4" ht="13.5" customHeight="1" x14ac:dyDescent="0.2">
      <c r="A6" s="21" t="s">
        <v>23</v>
      </c>
      <c r="B6" s="21"/>
      <c r="C6" s="21"/>
      <c r="D6" s="4"/>
    </row>
    <row r="7" spans="1:4" ht="13.5" customHeight="1" x14ac:dyDescent="0.2">
      <c r="A7" s="22"/>
      <c r="B7" s="22"/>
      <c r="C7" s="22"/>
      <c r="D7" s="4"/>
    </row>
    <row r="8" spans="1:4" ht="13.5" customHeight="1" thickBot="1" x14ac:dyDescent="0.25">
      <c r="A8" s="21" t="s">
        <v>24</v>
      </c>
      <c r="B8" s="21"/>
      <c r="C8" s="21"/>
      <c r="D8" s="4"/>
    </row>
    <row r="9" spans="1:4" ht="45" customHeight="1" thickBot="1" x14ac:dyDescent="0.25">
      <c r="A9" s="2" t="s">
        <v>0</v>
      </c>
      <c r="B9" s="48" t="s">
        <v>147</v>
      </c>
      <c r="C9" s="49" t="s">
        <v>148</v>
      </c>
      <c r="D9" s="3" t="s">
        <v>149</v>
      </c>
    </row>
    <row r="10" spans="1:4" ht="13.5" customHeight="1" x14ac:dyDescent="0.2">
      <c r="A10" s="77" t="s">
        <v>151</v>
      </c>
      <c r="B10" s="78">
        <v>0</v>
      </c>
      <c r="C10" s="92">
        <f t="shared" ref="C10:C25" si="0">D10-B10</f>
        <v>193426</v>
      </c>
      <c r="D10" s="93">
        <v>193426</v>
      </c>
    </row>
    <row r="11" spans="1:4" ht="13.5" customHeight="1" x14ac:dyDescent="0.2">
      <c r="A11" s="77" t="s">
        <v>26</v>
      </c>
      <c r="B11" s="78">
        <v>0</v>
      </c>
      <c r="C11" s="92">
        <f t="shared" si="0"/>
        <v>34304.839999999997</v>
      </c>
      <c r="D11" s="93">
        <v>34304.839999999997</v>
      </c>
    </row>
    <row r="12" spans="1:4" ht="13.5" customHeight="1" x14ac:dyDescent="0.2">
      <c r="A12" s="77" t="s">
        <v>27</v>
      </c>
      <c r="B12" s="78">
        <v>0</v>
      </c>
      <c r="C12" s="92">
        <f t="shared" si="0"/>
        <v>221528</v>
      </c>
      <c r="D12" s="93">
        <v>221528</v>
      </c>
    </row>
    <row r="13" spans="1:4" ht="13.5" customHeight="1" x14ac:dyDescent="0.2">
      <c r="A13" s="77" t="s">
        <v>28</v>
      </c>
      <c r="B13" s="78">
        <v>0</v>
      </c>
      <c r="C13" s="92">
        <f t="shared" si="0"/>
        <v>272954</v>
      </c>
      <c r="D13" s="93">
        <v>272954</v>
      </c>
    </row>
    <row r="14" spans="1:4" ht="13.5" customHeight="1" x14ac:dyDescent="0.2">
      <c r="A14" s="77" t="s">
        <v>29</v>
      </c>
      <c r="B14" s="78">
        <v>0</v>
      </c>
      <c r="C14" s="92">
        <f t="shared" si="0"/>
        <v>49466.080000000002</v>
      </c>
      <c r="D14" s="93">
        <v>49466.080000000002</v>
      </c>
    </row>
    <row r="15" spans="1:4" ht="13.5" customHeight="1" x14ac:dyDescent="0.2">
      <c r="A15" s="77" t="s">
        <v>152</v>
      </c>
      <c r="B15" s="78">
        <v>0</v>
      </c>
      <c r="C15" s="92">
        <f t="shared" si="0"/>
        <v>146223</v>
      </c>
      <c r="D15" s="93">
        <v>146223</v>
      </c>
    </row>
    <row r="16" spans="1:4" ht="13.5" customHeight="1" x14ac:dyDescent="0.2">
      <c r="A16" s="77" t="s">
        <v>153</v>
      </c>
      <c r="B16" s="78">
        <v>0</v>
      </c>
      <c r="C16" s="92">
        <f t="shared" si="0"/>
        <v>30570</v>
      </c>
      <c r="D16" s="93">
        <v>30570</v>
      </c>
    </row>
    <row r="17" spans="1:4" ht="13.5" customHeight="1" x14ac:dyDescent="0.2">
      <c r="A17" s="77" t="s">
        <v>163</v>
      </c>
      <c r="B17" s="78">
        <v>0</v>
      </c>
      <c r="C17" s="92">
        <f t="shared" ref="C17" si="1">D17-B17</f>
        <v>58388</v>
      </c>
      <c r="D17" s="93">
        <v>58388</v>
      </c>
    </row>
    <row r="18" spans="1:4" ht="13.5" customHeight="1" x14ac:dyDescent="0.2">
      <c r="A18" s="77" t="s">
        <v>154</v>
      </c>
      <c r="B18" s="78">
        <v>0</v>
      </c>
      <c r="C18" s="92">
        <f t="shared" si="0"/>
        <v>188340</v>
      </c>
      <c r="D18" s="93">
        <v>188340</v>
      </c>
    </row>
    <row r="19" spans="1:4" ht="13.5" customHeight="1" x14ac:dyDescent="0.2">
      <c r="A19" s="77" t="s">
        <v>155</v>
      </c>
      <c r="B19" s="78">
        <v>0</v>
      </c>
      <c r="C19" s="92">
        <f t="shared" si="0"/>
        <v>49932</v>
      </c>
      <c r="D19" s="93">
        <v>49932</v>
      </c>
    </row>
    <row r="20" spans="1:4" ht="13.5" customHeight="1" x14ac:dyDescent="0.2">
      <c r="A20" s="77" t="s">
        <v>156</v>
      </c>
      <c r="B20" s="78">
        <v>0</v>
      </c>
      <c r="C20" s="92">
        <f t="shared" si="0"/>
        <v>105057</v>
      </c>
      <c r="D20" s="93">
        <v>105057</v>
      </c>
    </row>
    <row r="21" spans="1:4" ht="13.5" customHeight="1" x14ac:dyDescent="0.2">
      <c r="A21" s="77" t="s">
        <v>157</v>
      </c>
      <c r="B21" s="78">
        <v>0</v>
      </c>
      <c r="C21" s="92">
        <f t="shared" si="0"/>
        <v>18343</v>
      </c>
      <c r="D21" s="93">
        <v>18343</v>
      </c>
    </row>
    <row r="22" spans="1:4" ht="13.5" customHeight="1" x14ac:dyDescent="0.2">
      <c r="A22" s="77" t="s">
        <v>31</v>
      </c>
      <c r="B22" s="78">
        <v>0</v>
      </c>
      <c r="C22" s="92">
        <f t="shared" si="0"/>
        <v>142344</v>
      </c>
      <c r="D22" s="93">
        <v>142344</v>
      </c>
    </row>
    <row r="23" spans="1:4" ht="13.5" customHeight="1" x14ac:dyDescent="0.2">
      <c r="A23" s="77" t="s">
        <v>32</v>
      </c>
      <c r="B23" s="78">
        <v>0</v>
      </c>
      <c r="C23" s="92">
        <f t="shared" si="0"/>
        <v>168743</v>
      </c>
      <c r="D23" s="93">
        <v>168743</v>
      </c>
    </row>
    <row r="24" spans="1:4" ht="13.5" customHeight="1" x14ac:dyDescent="0.2">
      <c r="A24" s="77" t="s">
        <v>158</v>
      </c>
      <c r="B24" s="78">
        <v>0</v>
      </c>
      <c r="C24" s="92">
        <f t="shared" si="0"/>
        <v>19363</v>
      </c>
      <c r="D24" s="93">
        <v>19363</v>
      </c>
    </row>
    <row r="25" spans="1:4" ht="13.5" customHeight="1" thickBot="1" x14ac:dyDescent="0.25">
      <c r="A25" s="77" t="s">
        <v>33</v>
      </c>
      <c r="B25" s="78">
        <v>0</v>
      </c>
      <c r="C25" s="92">
        <f t="shared" si="0"/>
        <v>189531</v>
      </c>
      <c r="D25" s="93">
        <v>189531</v>
      </c>
    </row>
    <row r="26" spans="1:4" ht="13.5" customHeight="1" thickBot="1" x14ac:dyDescent="0.25">
      <c r="A26" s="80" t="s">
        <v>34</v>
      </c>
      <c r="B26" s="81">
        <f>SUM(B10:B25)</f>
        <v>0</v>
      </c>
      <c r="C26" s="94">
        <f>SUM(C10:C25)</f>
        <v>1888512.92</v>
      </c>
      <c r="D26" s="95">
        <f>SUM(D10:D25)</f>
        <v>1888512.92</v>
      </c>
    </row>
    <row r="27" spans="1:4" ht="13.5" customHeight="1" thickBot="1" x14ac:dyDescent="0.25">
      <c r="A27" s="23"/>
      <c r="B27" s="23"/>
      <c r="C27" s="96"/>
      <c r="D27" s="14"/>
    </row>
    <row r="28" spans="1:4" ht="13.5" customHeight="1" thickBot="1" x14ac:dyDescent="0.25">
      <c r="A28" s="83" t="s">
        <v>35</v>
      </c>
      <c r="B28" s="84">
        <f>B26</f>
        <v>0</v>
      </c>
      <c r="C28" s="97">
        <f>C26</f>
        <v>1888512.92</v>
      </c>
      <c r="D28" s="98">
        <f>D26</f>
        <v>1888512.92</v>
      </c>
    </row>
    <row r="29" spans="1:4" ht="13.5" customHeight="1" x14ac:dyDescent="0.2">
      <c r="A29" s="21"/>
      <c r="B29" s="21"/>
      <c r="C29" s="21"/>
      <c r="D29" s="4"/>
    </row>
    <row r="30" spans="1:4" ht="13.5" customHeight="1" x14ac:dyDescent="0.2">
      <c r="A30" s="21" t="s">
        <v>36</v>
      </c>
      <c r="B30" s="21"/>
      <c r="C30" s="21"/>
      <c r="D30" s="4"/>
    </row>
    <row r="31" spans="1:4" ht="13.5" customHeight="1" x14ac:dyDescent="0.2">
      <c r="A31" s="23"/>
      <c r="B31" s="23"/>
      <c r="C31" s="23"/>
      <c r="D31" s="4"/>
    </row>
    <row r="32" spans="1:4" ht="13.5" customHeight="1" thickBot="1" x14ac:dyDescent="0.25">
      <c r="A32" s="21" t="s">
        <v>40</v>
      </c>
      <c r="B32" s="21"/>
      <c r="C32" s="21"/>
      <c r="D32" s="4"/>
    </row>
    <row r="33" spans="1:4" ht="45" customHeight="1" thickBot="1" x14ac:dyDescent="0.25">
      <c r="A33" s="2" t="s">
        <v>0</v>
      </c>
      <c r="B33" s="48" t="s">
        <v>147</v>
      </c>
      <c r="C33" s="49" t="s">
        <v>148</v>
      </c>
      <c r="D33" s="3" t="s">
        <v>149</v>
      </c>
    </row>
    <row r="34" spans="1:4" ht="13.5" customHeight="1" x14ac:dyDescent="0.2">
      <c r="A34" s="24" t="s">
        <v>41</v>
      </c>
      <c r="B34" s="78">
        <v>0</v>
      </c>
      <c r="C34" s="92">
        <f>D34-B34</f>
        <v>20211</v>
      </c>
      <c r="D34" s="93">
        <v>20211</v>
      </c>
    </row>
    <row r="35" spans="1:4" ht="13.5" customHeight="1" x14ac:dyDescent="0.2">
      <c r="A35" s="24" t="s">
        <v>159</v>
      </c>
      <c r="B35" s="78">
        <v>0</v>
      </c>
      <c r="C35" s="92">
        <f>D35-B35</f>
        <v>57164</v>
      </c>
      <c r="D35" s="93">
        <v>57164</v>
      </c>
    </row>
    <row r="36" spans="1:4" ht="13.5" customHeight="1" thickBot="1" x14ac:dyDescent="0.25">
      <c r="A36" s="24" t="s">
        <v>164</v>
      </c>
      <c r="B36" s="78">
        <v>0</v>
      </c>
      <c r="C36" s="92">
        <f>D36-B36</f>
        <v>50950</v>
      </c>
      <c r="D36" s="93">
        <v>50950</v>
      </c>
    </row>
    <row r="37" spans="1:4" ht="13.5" customHeight="1" thickBot="1" x14ac:dyDescent="0.25">
      <c r="A37" s="80" t="s">
        <v>44</v>
      </c>
      <c r="B37" s="81">
        <f>SUM(B34:B36)</f>
        <v>0</v>
      </c>
      <c r="C37" s="94">
        <f>SUM(C34:C36)</f>
        <v>128325</v>
      </c>
      <c r="D37" s="99">
        <f>SUM(D34:D36)</f>
        <v>128325</v>
      </c>
    </row>
    <row r="38" spans="1:4" ht="13.5" customHeight="1" x14ac:dyDescent="0.2">
      <c r="A38" s="23"/>
      <c r="B38" s="23"/>
      <c r="C38" s="23"/>
      <c r="D38" s="4"/>
    </row>
    <row r="39" spans="1:4" ht="13.5" customHeight="1" thickBot="1" x14ac:dyDescent="0.25">
      <c r="A39" s="21" t="s">
        <v>45</v>
      </c>
      <c r="B39" s="21"/>
      <c r="C39" s="21"/>
      <c r="D39" s="4"/>
    </row>
    <row r="40" spans="1:4" ht="45" customHeight="1" thickBot="1" x14ac:dyDescent="0.25">
      <c r="A40" s="2" t="s">
        <v>0</v>
      </c>
      <c r="B40" s="48" t="s">
        <v>147</v>
      </c>
      <c r="C40" s="49" t="s">
        <v>148</v>
      </c>
      <c r="D40" s="3" t="s">
        <v>149</v>
      </c>
    </row>
    <row r="41" spans="1:4" ht="13.5" customHeight="1" x14ac:dyDescent="0.2">
      <c r="A41" s="24" t="s">
        <v>160</v>
      </c>
      <c r="B41" s="78">
        <v>0</v>
      </c>
      <c r="C41" s="92">
        <f>D41-B41</f>
        <v>168640</v>
      </c>
      <c r="D41" s="93">
        <v>168640</v>
      </c>
    </row>
    <row r="42" spans="1:4" ht="13.5" customHeight="1" thickBot="1" x14ac:dyDescent="0.25">
      <c r="A42" s="24" t="s">
        <v>161</v>
      </c>
      <c r="B42" s="78">
        <v>0</v>
      </c>
      <c r="C42" s="92">
        <f>D42-B42</f>
        <v>81519</v>
      </c>
      <c r="D42" s="93">
        <v>81519</v>
      </c>
    </row>
    <row r="43" spans="1:4" ht="13.5" customHeight="1" thickBot="1" x14ac:dyDescent="0.25">
      <c r="A43" s="80" t="s">
        <v>49</v>
      </c>
      <c r="B43" s="81">
        <f>SUM(B41:B42)</f>
        <v>0</v>
      </c>
      <c r="C43" s="94">
        <f>SUM(C41:C42)</f>
        <v>250159</v>
      </c>
      <c r="D43" s="99">
        <f>SUM(D41:D42)</f>
        <v>250159</v>
      </c>
    </row>
    <row r="44" spans="1:4" ht="13.5" customHeight="1" x14ac:dyDescent="0.2">
      <c r="A44" s="23"/>
      <c r="B44" s="23"/>
      <c r="C44" s="23"/>
      <c r="D44" s="4"/>
    </row>
    <row r="45" spans="1:4" ht="13.5" customHeight="1" thickBot="1" x14ac:dyDescent="0.25">
      <c r="A45" s="21" t="s">
        <v>50</v>
      </c>
      <c r="B45" s="21"/>
      <c r="C45" s="21"/>
      <c r="D45" s="4"/>
    </row>
    <row r="46" spans="1:4" ht="45" customHeight="1" thickBot="1" x14ac:dyDescent="0.25">
      <c r="A46" s="2" t="s">
        <v>0</v>
      </c>
      <c r="B46" s="48" t="s">
        <v>147</v>
      </c>
      <c r="C46" s="49" t="s">
        <v>148</v>
      </c>
      <c r="D46" s="3" t="s">
        <v>149</v>
      </c>
    </row>
    <row r="47" spans="1:4" ht="13.5" customHeight="1" thickBot="1" x14ac:dyDescent="0.25">
      <c r="A47" s="86" t="s">
        <v>51</v>
      </c>
      <c r="B47" s="78">
        <v>0</v>
      </c>
      <c r="C47" s="92">
        <f>D47-B47</f>
        <v>125026</v>
      </c>
      <c r="D47" s="93">
        <v>125026</v>
      </c>
    </row>
    <row r="48" spans="1:4" ht="13.5" customHeight="1" thickBot="1" x14ac:dyDescent="0.25">
      <c r="A48" s="80" t="s">
        <v>54</v>
      </c>
      <c r="B48" s="81">
        <f>SUM(B47:B47)</f>
        <v>0</v>
      </c>
      <c r="C48" s="94">
        <f>SUM(C47:C47)</f>
        <v>125026</v>
      </c>
      <c r="D48" s="99">
        <f>SUM(D47:D47)</f>
        <v>125026</v>
      </c>
    </row>
    <row r="49" spans="1:4" ht="13.5" customHeight="1" thickBot="1" x14ac:dyDescent="0.25">
      <c r="A49" s="23"/>
      <c r="B49" s="23"/>
      <c r="C49" s="96"/>
      <c r="D49" s="14"/>
    </row>
    <row r="50" spans="1:4" ht="13.5" customHeight="1" thickBot="1" x14ac:dyDescent="0.25">
      <c r="A50" s="83" t="s">
        <v>55</v>
      </c>
      <c r="B50" s="84">
        <f>B48+B43+B37</f>
        <v>0</v>
      </c>
      <c r="C50" s="97">
        <f>C48+C43+C37</f>
        <v>503510</v>
      </c>
      <c r="D50" s="98">
        <f>D48+D43+D37</f>
        <v>503510</v>
      </c>
    </row>
    <row r="51" spans="1:4" ht="13.5" customHeight="1" x14ac:dyDescent="0.2">
      <c r="A51" s="23"/>
      <c r="B51" s="23"/>
      <c r="C51" s="23"/>
      <c r="D51" s="4"/>
    </row>
    <row r="52" spans="1:4" ht="13.5" customHeight="1" x14ac:dyDescent="0.2">
      <c r="A52" s="21" t="s">
        <v>56</v>
      </c>
      <c r="B52" s="21"/>
      <c r="C52" s="21"/>
      <c r="D52" s="4"/>
    </row>
    <row r="53" spans="1:4" ht="13.5" customHeight="1" x14ac:dyDescent="0.2">
      <c r="A53" s="23"/>
      <c r="B53" s="23"/>
      <c r="C53" s="23"/>
      <c r="D53" s="4"/>
    </row>
    <row r="54" spans="1:4" ht="13.5" customHeight="1" thickBot="1" x14ac:dyDescent="0.25">
      <c r="A54" s="21" t="s">
        <v>61</v>
      </c>
      <c r="B54" s="21"/>
      <c r="C54" s="21"/>
      <c r="D54" s="4"/>
    </row>
    <row r="55" spans="1:4" ht="45" customHeight="1" thickBot="1" x14ac:dyDescent="0.25">
      <c r="A55" s="2" t="s">
        <v>0</v>
      </c>
      <c r="B55" s="48" t="s">
        <v>147</v>
      </c>
      <c r="C55" s="49" t="s">
        <v>148</v>
      </c>
      <c r="D55" s="3" t="s">
        <v>149</v>
      </c>
    </row>
    <row r="56" spans="1:4" ht="13.5" customHeight="1" x14ac:dyDescent="0.2">
      <c r="A56" s="87" t="s">
        <v>62</v>
      </c>
      <c r="B56" s="78">
        <v>0</v>
      </c>
      <c r="C56" s="92">
        <f>D56-B56</f>
        <v>35584</v>
      </c>
      <c r="D56" s="93">
        <v>35584</v>
      </c>
    </row>
    <row r="57" spans="1:4" ht="13.5" customHeight="1" x14ac:dyDescent="0.2">
      <c r="A57" s="87" t="s">
        <v>63</v>
      </c>
      <c r="B57" s="78">
        <v>0</v>
      </c>
      <c r="C57" s="92">
        <f>D57-B57</f>
        <v>33321</v>
      </c>
      <c r="D57" s="93">
        <v>33321</v>
      </c>
    </row>
    <row r="58" spans="1:4" ht="13.5" customHeight="1" x14ac:dyDescent="0.2">
      <c r="A58" s="88" t="s">
        <v>65</v>
      </c>
      <c r="B58" s="78">
        <v>0</v>
      </c>
      <c r="C58" s="92">
        <f>D58-B58</f>
        <v>39955</v>
      </c>
      <c r="D58" s="93">
        <v>39955</v>
      </c>
    </row>
    <row r="59" spans="1:4" ht="13.5" customHeight="1" x14ac:dyDescent="0.2">
      <c r="A59" s="88" t="s">
        <v>165</v>
      </c>
      <c r="B59" s="78">
        <v>0</v>
      </c>
      <c r="C59" s="92">
        <f>D59-B59</f>
        <v>195291.14</v>
      </c>
      <c r="D59" s="93">
        <v>195291.14</v>
      </c>
    </row>
    <row r="60" spans="1:4" ht="13.5" customHeight="1" thickBot="1" x14ac:dyDescent="0.25">
      <c r="A60" s="88" t="s">
        <v>166</v>
      </c>
      <c r="B60" s="78">
        <v>0</v>
      </c>
      <c r="C60" s="92">
        <f>D60-B60</f>
        <v>34220</v>
      </c>
      <c r="D60" s="93">
        <v>34220</v>
      </c>
    </row>
    <row r="61" spans="1:4" ht="13.5" customHeight="1" thickBot="1" x14ac:dyDescent="0.25">
      <c r="A61" s="80" t="s">
        <v>75</v>
      </c>
      <c r="B61" s="81">
        <f>SUM(B56:B60)</f>
        <v>0</v>
      </c>
      <c r="C61" s="94">
        <f>SUM(C56:C60)</f>
        <v>338371.14</v>
      </c>
      <c r="D61" s="99">
        <f>SUM(D56:D60)</f>
        <v>338371.14</v>
      </c>
    </row>
    <row r="62" spans="1:4" ht="13.5" customHeight="1" thickBot="1" x14ac:dyDescent="0.25">
      <c r="A62" s="23"/>
      <c r="B62" s="23"/>
      <c r="C62" s="96"/>
      <c r="D62" s="14"/>
    </row>
    <row r="63" spans="1:4" ht="13.5" customHeight="1" thickBot="1" x14ac:dyDescent="0.25">
      <c r="A63" s="83" t="s">
        <v>76</v>
      </c>
      <c r="B63" s="84">
        <f>B61</f>
        <v>0</v>
      </c>
      <c r="C63" s="97">
        <f>C61</f>
        <v>338371.14</v>
      </c>
      <c r="D63" s="100">
        <f>D61</f>
        <v>338371.14</v>
      </c>
    </row>
    <row r="64" spans="1:4" ht="13.5" customHeight="1" x14ac:dyDescent="0.2">
      <c r="A64" s="21"/>
      <c r="B64" s="21"/>
      <c r="C64" s="21"/>
      <c r="D64" s="25"/>
    </row>
    <row r="65" spans="1:4" ht="13.5" customHeight="1" x14ac:dyDescent="0.2">
      <c r="A65" s="21" t="s">
        <v>77</v>
      </c>
      <c r="B65" s="21"/>
      <c r="C65" s="21"/>
      <c r="D65" s="4"/>
    </row>
    <row r="66" spans="1:4" ht="13.5" customHeight="1" x14ac:dyDescent="0.2">
      <c r="A66" s="23"/>
      <c r="B66" s="23"/>
      <c r="C66" s="23"/>
      <c r="D66" s="4"/>
    </row>
    <row r="67" spans="1:4" ht="13.5" customHeight="1" thickBot="1" x14ac:dyDescent="0.25">
      <c r="A67" s="21" t="s">
        <v>81</v>
      </c>
      <c r="B67" s="21"/>
      <c r="C67" s="21"/>
      <c r="D67" s="4"/>
    </row>
    <row r="68" spans="1:4" ht="45" customHeight="1" thickBot="1" x14ac:dyDescent="0.25">
      <c r="A68" s="2" t="s">
        <v>0</v>
      </c>
      <c r="B68" s="48" t="s">
        <v>147</v>
      </c>
      <c r="C68" s="49" t="s">
        <v>148</v>
      </c>
      <c r="D68" s="3" t="s">
        <v>149</v>
      </c>
    </row>
    <row r="69" spans="1:4" ht="13.5" customHeight="1" x14ac:dyDescent="0.2">
      <c r="A69" s="89" t="s">
        <v>82</v>
      </c>
      <c r="B69" s="78">
        <v>0</v>
      </c>
      <c r="C69" s="92">
        <f>D69-B69</f>
        <v>142148.13</v>
      </c>
      <c r="D69" s="93">
        <v>142148.13</v>
      </c>
    </row>
    <row r="70" spans="1:4" ht="13.5" customHeight="1" x14ac:dyDescent="0.2">
      <c r="A70" s="89" t="s">
        <v>167</v>
      </c>
      <c r="B70" s="78">
        <v>0</v>
      </c>
      <c r="C70" s="92">
        <f>D70-B70</f>
        <v>258936</v>
      </c>
      <c r="D70" s="93">
        <v>258936</v>
      </c>
    </row>
    <row r="71" spans="1:4" ht="13.5" customHeight="1" x14ac:dyDescent="0.2">
      <c r="A71" s="89" t="s">
        <v>83</v>
      </c>
      <c r="B71" s="78">
        <v>0</v>
      </c>
      <c r="C71" s="92">
        <f>D71-B71</f>
        <v>67017</v>
      </c>
      <c r="D71" s="93">
        <v>67017</v>
      </c>
    </row>
    <row r="72" spans="1:4" ht="13.5" customHeight="1" x14ac:dyDescent="0.2">
      <c r="A72" s="89" t="s">
        <v>84</v>
      </c>
      <c r="B72" s="78">
        <v>0</v>
      </c>
      <c r="C72" s="92">
        <f>D72-B72</f>
        <v>55873</v>
      </c>
      <c r="D72" s="93">
        <v>55873</v>
      </c>
    </row>
    <row r="73" spans="1:4" ht="13.5" customHeight="1" thickBot="1" x14ac:dyDescent="0.25">
      <c r="A73" s="90" t="s">
        <v>85</v>
      </c>
      <c r="B73" s="78">
        <v>0</v>
      </c>
      <c r="C73" s="92">
        <f>D73-B73</f>
        <v>147552</v>
      </c>
      <c r="D73" s="93">
        <v>147552</v>
      </c>
    </row>
    <row r="74" spans="1:4" ht="13.5" customHeight="1" thickBot="1" x14ac:dyDescent="0.25">
      <c r="A74" s="80" t="s">
        <v>86</v>
      </c>
      <c r="B74" s="81">
        <f>SUM(B69:B73)</f>
        <v>0</v>
      </c>
      <c r="C74" s="94">
        <f>SUM(C69:C73)</f>
        <v>671526.13</v>
      </c>
      <c r="D74" s="99">
        <f>SUM(D69:D73)</f>
        <v>671526.13</v>
      </c>
    </row>
    <row r="75" spans="1:4" ht="13.5" customHeight="1" thickBot="1" x14ac:dyDescent="0.25">
      <c r="A75" s="23"/>
      <c r="B75" s="23"/>
      <c r="C75" s="96"/>
      <c r="D75" s="14"/>
    </row>
    <row r="76" spans="1:4" ht="13.5" customHeight="1" thickBot="1" x14ac:dyDescent="0.25">
      <c r="A76" s="83" t="s">
        <v>87</v>
      </c>
      <c r="B76" s="84">
        <f>B74</f>
        <v>0</v>
      </c>
      <c r="C76" s="97">
        <f>C74</f>
        <v>671526.13</v>
      </c>
      <c r="D76" s="100">
        <f>D74</f>
        <v>671526.13</v>
      </c>
    </row>
    <row r="77" spans="1:4" ht="13.5" customHeight="1" x14ac:dyDescent="0.2">
      <c r="A77" s="21"/>
      <c r="B77" s="21"/>
      <c r="C77" s="21"/>
      <c r="D77" s="25"/>
    </row>
    <row r="78" spans="1:4" ht="13.5" customHeight="1" x14ac:dyDescent="0.2">
      <c r="A78" s="21" t="s">
        <v>88</v>
      </c>
      <c r="B78" s="21"/>
      <c r="C78" s="21"/>
      <c r="D78" s="4"/>
    </row>
    <row r="79" spans="1:4" ht="13.5" customHeight="1" x14ac:dyDescent="0.2">
      <c r="A79" s="23"/>
      <c r="B79" s="23"/>
      <c r="C79" s="23"/>
      <c r="D79" s="4"/>
    </row>
    <row r="80" spans="1:4" ht="13.5" customHeight="1" thickBot="1" x14ac:dyDescent="0.25">
      <c r="A80" s="21" t="s">
        <v>92</v>
      </c>
      <c r="B80" s="21"/>
      <c r="C80" s="21"/>
      <c r="D80" s="4"/>
    </row>
    <row r="81" spans="1:4" ht="45" customHeight="1" thickBot="1" x14ac:dyDescent="0.25">
      <c r="A81" s="2" t="s">
        <v>0</v>
      </c>
      <c r="B81" s="48" t="s">
        <v>147</v>
      </c>
      <c r="C81" s="49" t="s">
        <v>148</v>
      </c>
      <c r="D81" s="3" t="s">
        <v>149</v>
      </c>
    </row>
    <row r="82" spans="1:4" ht="13.5" customHeight="1" x14ac:dyDescent="0.2">
      <c r="A82" s="77" t="s">
        <v>168</v>
      </c>
      <c r="B82" s="78"/>
      <c r="C82" s="92">
        <f>D82-B82</f>
        <v>162096</v>
      </c>
      <c r="D82" s="93">
        <v>162096</v>
      </c>
    </row>
    <row r="83" spans="1:4" ht="13.5" customHeight="1" thickBot="1" x14ac:dyDescent="0.25">
      <c r="A83" s="77" t="s">
        <v>96</v>
      </c>
      <c r="B83" s="78"/>
      <c r="C83" s="92">
        <f>D83-B83</f>
        <v>243678</v>
      </c>
      <c r="D83" s="93">
        <v>243678</v>
      </c>
    </row>
    <row r="84" spans="1:4" ht="13.5" customHeight="1" thickBot="1" x14ac:dyDescent="0.25">
      <c r="A84" s="80" t="s">
        <v>97</v>
      </c>
      <c r="B84" s="81">
        <f>SUM(B82:B82)</f>
        <v>0</v>
      </c>
      <c r="C84" s="94">
        <f>SUM(C82:C83)</f>
        <v>405774</v>
      </c>
      <c r="D84" s="99">
        <f>SUM(D82:D83)</f>
        <v>405774</v>
      </c>
    </row>
    <row r="85" spans="1:4" ht="13.5" customHeight="1" thickBot="1" x14ac:dyDescent="0.25">
      <c r="A85" s="23"/>
      <c r="B85" s="23"/>
      <c r="C85" s="96"/>
      <c r="D85" s="14"/>
    </row>
    <row r="86" spans="1:4" ht="13.5" customHeight="1" thickBot="1" x14ac:dyDescent="0.25">
      <c r="A86" s="83" t="s">
        <v>98</v>
      </c>
      <c r="B86" s="84">
        <f>B84</f>
        <v>0</v>
      </c>
      <c r="C86" s="97">
        <f>C84</f>
        <v>405774</v>
      </c>
      <c r="D86" s="100">
        <f>D84</f>
        <v>405774</v>
      </c>
    </row>
    <row r="87" spans="1:4" ht="13.5" customHeight="1" x14ac:dyDescent="0.2">
      <c r="A87" s="23"/>
      <c r="B87" s="23"/>
      <c r="C87" s="96"/>
      <c r="D87" s="14"/>
    </row>
    <row r="88" spans="1:4" ht="13.5" customHeight="1" thickBot="1" x14ac:dyDescent="0.25">
      <c r="A88" s="23"/>
      <c r="B88" s="23"/>
      <c r="C88" s="96"/>
      <c r="D88" s="14"/>
    </row>
    <row r="89" spans="1:4" ht="13.5" customHeight="1" thickBot="1" x14ac:dyDescent="0.25">
      <c r="A89" s="17" t="s">
        <v>19</v>
      </c>
      <c r="B89" s="91">
        <f>B28+B50+B63+B76+B86</f>
        <v>0</v>
      </c>
      <c r="C89" s="101">
        <f>C28+C50+C63+C76+C86</f>
        <v>3807694.19</v>
      </c>
      <c r="D89" s="102">
        <f>D28+D50+D63+D76+D86</f>
        <v>3807694.19</v>
      </c>
    </row>
    <row r="90" spans="1:4" ht="13.5" customHeight="1" x14ac:dyDescent="0.2">
      <c r="A90" s="44"/>
      <c r="B90" s="44"/>
      <c r="C90" s="44"/>
      <c r="D90" s="44"/>
    </row>
    <row r="91" spans="1:4" ht="13.5" customHeight="1" x14ac:dyDescent="0.2">
      <c r="A91" s="44"/>
      <c r="B91" s="44"/>
      <c r="C91" s="44"/>
      <c r="D91" s="44"/>
    </row>
    <row r="92" spans="1:4" ht="13.5" customHeight="1" x14ac:dyDescent="0.2">
      <c r="A92" s="6" t="s">
        <v>2</v>
      </c>
    </row>
    <row r="93" spans="1:4" ht="13.5" customHeight="1" x14ac:dyDescent="0.2">
      <c r="A93" s="6"/>
    </row>
    <row r="94" spans="1:4" ht="13.5" customHeight="1" thickBot="1" x14ac:dyDescent="0.25">
      <c r="A94" s="33" t="s">
        <v>77</v>
      </c>
    </row>
    <row r="95" spans="1:4" ht="45" customHeight="1" thickBot="1" x14ac:dyDescent="0.25">
      <c r="A95" s="2" t="s">
        <v>0</v>
      </c>
      <c r="B95" s="48" t="s">
        <v>147</v>
      </c>
      <c r="C95" s="49" t="s">
        <v>148</v>
      </c>
      <c r="D95" s="3" t="s">
        <v>149</v>
      </c>
    </row>
    <row r="96" spans="1:4" ht="24" customHeight="1" thickBot="1" x14ac:dyDescent="0.25">
      <c r="A96" s="130" t="s">
        <v>102</v>
      </c>
      <c r="B96" s="120">
        <v>0</v>
      </c>
      <c r="C96" s="156">
        <f>D96-B96</f>
        <v>11210</v>
      </c>
      <c r="D96" s="157">
        <v>11210</v>
      </c>
    </row>
    <row r="97" spans="1:4" ht="13.5" customHeight="1" thickBot="1" x14ac:dyDescent="0.25">
      <c r="A97" s="80" t="s">
        <v>87</v>
      </c>
      <c r="B97" s="81">
        <f>SUM(B96:B96)</f>
        <v>0</v>
      </c>
      <c r="C97" s="94">
        <f>SUM(C96:C96)</f>
        <v>11210</v>
      </c>
      <c r="D97" s="99">
        <f>SUM(D96:D96)</f>
        <v>11210</v>
      </c>
    </row>
    <row r="98" spans="1:4" ht="13.5" customHeight="1" x14ac:dyDescent="0.2">
      <c r="A98" s="21"/>
      <c r="B98" s="25"/>
      <c r="C98" s="146"/>
      <c r="D98" s="146"/>
    </row>
    <row r="99" spans="1:4" ht="13.5" customHeight="1" thickBot="1" x14ac:dyDescent="0.25"/>
    <row r="100" spans="1:4" ht="26.25" customHeight="1" thickBot="1" x14ac:dyDescent="0.25">
      <c r="A100" s="5" t="s">
        <v>1</v>
      </c>
      <c r="B100" s="62">
        <f>B96</f>
        <v>0</v>
      </c>
      <c r="C100" s="116">
        <f>C96</f>
        <v>11210</v>
      </c>
      <c r="D100" s="117">
        <f>D96</f>
        <v>11210</v>
      </c>
    </row>
    <row r="101" spans="1:4" ht="13.5" customHeight="1" x14ac:dyDescent="0.2">
      <c r="C101" s="103"/>
      <c r="D101" s="103"/>
    </row>
    <row r="102" spans="1:4" ht="13.5" customHeight="1" thickBot="1" x14ac:dyDescent="0.25">
      <c r="C102" s="103"/>
      <c r="D102" s="103"/>
    </row>
    <row r="103" spans="1:4" ht="13.5" customHeight="1" thickBot="1" x14ac:dyDescent="0.25">
      <c r="A103" s="168" t="s">
        <v>20</v>
      </c>
      <c r="B103" s="169">
        <f>B100+B89</f>
        <v>0</v>
      </c>
      <c r="C103" s="170">
        <f>C100+C89</f>
        <v>3818904.19</v>
      </c>
      <c r="D103" s="171">
        <f>D100+D89</f>
        <v>3818904.19</v>
      </c>
    </row>
    <row r="107" spans="1:4" ht="39.950000000000003" customHeight="1" x14ac:dyDescent="0.2">
      <c r="A107" s="174" t="s">
        <v>143</v>
      </c>
      <c r="B107" s="174"/>
      <c r="C107" s="175"/>
      <c r="D107" s="175"/>
    </row>
    <row r="108" spans="1:4" ht="15.75" customHeight="1" x14ac:dyDescent="0.25">
      <c r="A108" s="19" t="s">
        <v>144</v>
      </c>
      <c r="B108" s="4"/>
    </row>
    <row r="109" spans="1:4" ht="13.5" customHeight="1" x14ac:dyDescent="0.25">
      <c r="A109" s="19"/>
      <c r="B109" s="4"/>
    </row>
    <row r="110" spans="1:4" ht="13.5" customHeight="1" x14ac:dyDescent="0.2">
      <c r="A110" s="6" t="s">
        <v>18</v>
      </c>
      <c r="B110" s="4"/>
    </row>
    <row r="111" spans="1:4" ht="13.5" customHeight="1" x14ac:dyDescent="0.2">
      <c r="A111" s="6"/>
      <c r="B111" s="4"/>
    </row>
    <row r="112" spans="1:4" ht="13.5" customHeight="1" x14ac:dyDescent="0.2">
      <c r="A112" s="21" t="s">
        <v>23</v>
      </c>
      <c r="B112" s="4"/>
    </row>
    <row r="113" spans="1:4" ht="13.5" customHeight="1" x14ac:dyDescent="0.2">
      <c r="A113" s="22"/>
      <c r="B113" s="4"/>
    </row>
    <row r="114" spans="1:4" ht="13.5" customHeight="1" thickBot="1" x14ac:dyDescent="0.25">
      <c r="A114" s="21" t="s">
        <v>24</v>
      </c>
      <c r="B114" s="4"/>
    </row>
    <row r="115" spans="1:4" ht="45" customHeight="1" thickBot="1" x14ac:dyDescent="0.25">
      <c r="A115" s="2" t="s">
        <v>0</v>
      </c>
      <c r="B115" s="48" t="s">
        <v>147</v>
      </c>
      <c r="C115" s="49" t="s">
        <v>148</v>
      </c>
      <c r="D115" s="3" t="s">
        <v>149</v>
      </c>
    </row>
    <row r="116" spans="1:4" ht="13.5" customHeight="1" x14ac:dyDescent="0.2">
      <c r="A116" s="28" t="s">
        <v>32</v>
      </c>
      <c r="B116" s="104">
        <v>6678</v>
      </c>
      <c r="C116" s="105">
        <f t="shared" ref="C116:C117" si="2">D116-B116</f>
        <v>-0.1999999999998181</v>
      </c>
      <c r="D116" s="106">
        <v>6677.8</v>
      </c>
    </row>
    <row r="117" spans="1:4" ht="13.5" customHeight="1" thickBot="1" x14ac:dyDescent="0.25">
      <c r="A117" s="52" t="s">
        <v>33</v>
      </c>
      <c r="B117" s="107">
        <v>23384</v>
      </c>
      <c r="C117" s="108">
        <f t="shared" si="2"/>
        <v>0</v>
      </c>
      <c r="D117" s="109">
        <v>23384</v>
      </c>
    </row>
    <row r="118" spans="1:4" ht="13.5" customHeight="1" thickBot="1" x14ac:dyDescent="0.25">
      <c r="A118" s="32" t="s">
        <v>34</v>
      </c>
      <c r="B118" s="110">
        <f>SUM(B116:B117)</f>
        <v>30062</v>
      </c>
      <c r="C118" s="110">
        <f>SUM(C116:C117)</f>
        <v>-0.1999999999998181</v>
      </c>
      <c r="D118" s="111">
        <f>SUM(D116:D117)</f>
        <v>30061.8</v>
      </c>
    </row>
    <row r="119" spans="1:4" s="44" customFormat="1" ht="13.5" customHeight="1" thickBot="1" x14ac:dyDescent="0.25">
      <c r="A119" s="33"/>
      <c r="B119" s="112"/>
      <c r="C119" s="112"/>
      <c r="D119" s="112"/>
    </row>
    <row r="120" spans="1:4" s="44" customFormat="1" ht="13.5" customHeight="1" thickBot="1" x14ac:dyDescent="0.25">
      <c r="A120" s="40" t="s">
        <v>35</v>
      </c>
      <c r="B120" s="113">
        <f>B118</f>
        <v>30062</v>
      </c>
      <c r="C120" s="113">
        <f>C118</f>
        <v>-0.1999999999998181</v>
      </c>
      <c r="D120" s="114">
        <f>D118</f>
        <v>30061.8</v>
      </c>
    </row>
    <row r="121" spans="1:4" s="44" customFormat="1" ht="13.5" customHeight="1" x14ac:dyDescent="0.2">
      <c r="A121" s="33"/>
      <c r="B121" s="37"/>
      <c r="C121" s="37"/>
      <c r="D121" s="37"/>
    </row>
    <row r="122" spans="1:4" s="44" customFormat="1" ht="13.5" customHeight="1" x14ac:dyDescent="0.2">
      <c r="A122" s="21" t="s">
        <v>36</v>
      </c>
      <c r="B122" s="4"/>
      <c r="C122" s="4"/>
      <c r="D122" s="4"/>
    </row>
    <row r="123" spans="1:4" s="44" customFormat="1" ht="13.5" customHeight="1" x14ac:dyDescent="0.2">
      <c r="A123" s="23"/>
      <c r="B123" s="4"/>
      <c r="C123" s="4"/>
      <c r="D123" s="4"/>
    </row>
    <row r="124" spans="1:4" s="44" customFormat="1" ht="13.5" customHeight="1" thickBot="1" x14ac:dyDescent="0.25">
      <c r="A124" s="21" t="s">
        <v>37</v>
      </c>
      <c r="B124" s="4"/>
      <c r="C124" s="4"/>
      <c r="D124" s="4"/>
    </row>
    <row r="125" spans="1:4" s="44" customFormat="1" ht="45" customHeight="1" thickBot="1" x14ac:dyDescent="0.25">
      <c r="A125" s="2" t="s">
        <v>0</v>
      </c>
      <c r="B125" s="48" t="s">
        <v>147</v>
      </c>
      <c r="C125" s="49" t="s">
        <v>148</v>
      </c>
      <c r="D125" s="3" t="s">
        <v>149</v>
      </c>
    </row>
    <row r="126" spans="1:4" s="44" customFormat="1" ht="13.5" customHeight="1" thickBot="1" x14ac:dyDescent="0.25">
      <c r="A126" s="60" t="s">
        <v>38</v>
      </c>
      <c r="B126" s="107">
        <v>26225</v>
      </c>
      <c r="C126" s="108">
        <f t="shared" ref="C126" si="3">D126-B126</f>
        <v>0</v>
      </c>
      <c r="D126" s="109">
        <v>26225</v>
      </c>
    </row>
    <row r="127" spans="1:4" s="44" customFormat="1" ht="13.5" customHeight="1" thickBot="1" x14ac:dyDescent="0.25">
      <c r="A127" s="32" t="s">
        <v>39</v>
      </c>
      <c r="B127" s="110">
        <f>SUM(B126:B126)</f>
        <v>26225</v>
      </c>
      <c r="C127" s="110">
        <f>SUM(C126:C126)</f>
        <v>0</v>
      </c>
      <c r="D127" s="111">
        <f>SUM(D126:D126)</f>
        <v>26225</v>
      </c>
    </row>
    <row r="128" spans="1:4" s="44" customFormat="1" ht="13.5" customHeight="1" x14ac:dyDescent="0.2">
      <c r="A128" s="23"/>
      <c r="B128" s="4"/>
      <c r="C128" s="4"/>
      <c r="D128" s="4"/>
    </row>
    <row r="129" spans="1:4" s="44" customFormat="1" ht="13.5" customHeight="1" thickBot="1" x14ac:dyDescent="0.25">
      <c r="A129" s="21" t="s">
        <v>40</v>
      </c>
      <c r="B129" s="4"/>
      <c r="C129" s="4"/>
      <c r="D129" s="4"/>
    </row>
    <row r="130" spans="1:4" s="44" customFormat="1" ht="45" customHeight="1" thickBot="1" x14ac:dyDescent="0.25">
      <c r="A130" s="2" t="s">
        <v>0</v>
      </c>
      <c r="B130" s="48" t="s">
        <v>147</v>
      </c>
      <c r="C130" s="49" t="s">
        <v>148</v>
      </c>
      <c r="D130" s="3" t="s">
        <v>149</v>
      </c>
    </row>
    <row r="131" spans="1:4" s="44" customFormat="1" ht="13.5" customHeight="1" thickBot="1" x14ac:dyDescent="0.25">
      <c r="A131" s="61" t="s">
        <v>42</v>
      </c>
      <c r="B131" s="107">
        <v>21750</v>
      </c>
      <c r="C131" s="108">
        <f t="shared" ref="C131" si="4">D131-B131</f>
        <v>-21750</v>
      </c>
      <c r="D131" s="109">
        <v>0</v>
      </c>
    </row>
    <row r="132" spans="1:4" s="44" customFormat="1" ht="13.5" customHeight="1" thickBot="1" x14ac:dyDescent="0.25">
      <c r="A132" s="32" t="s">
        <v>44</v>
      </c>
      <c r="B132" s="110">
        <f>SUM(B131:B131)</f>
        <v>21750</v>
      </c>
      <c r="C132" s="110">
        <f>SUM(C131:C131)</f>
        <v>-21750</v>
      </c>
      <c r="D132" s="111">
        <f>SUM(D131:D131)</f>
        <v>0</v>
      </c>
    </row>
    <row r="133" spans="1:4" s="44" customFormat="1" ht="13.5" customHeight="1" x14ac:dyDescent="0.2">
      <c r="A133" s="23"/>
      <c r="B133" s="4"/>
      <c r="C133" s="4"/>
      <c r="D133" s="4"/>
    </row>
    <row r="134" spans="1:4" s="44" customFormat="1" ht="13.5" customHeight="1" thickBot="1" x14ac:dyDescent="0.25">
      <c r="A134" s="21" t="s">
        <v>45</v>
      </c>
      <c r="B134" s="4"/>
      <c r="C134" s="4"/>
      <c r="D134" s="4"/>
    </row>
    <row r="135" spans="1:4" s="44" customFormat="1" ht="45" customHeight="1" thickBot="1" x14ac:dyDescent="0.25">
      <c r="A135" s="2" t="s">
        <v>0</v>
      </c>
      <c r="B135" s="48" t="s">
        <v>147</v>
      </c>
      <c r="C135" s="49" t="s">
        <v>148</v>
      </c>
      <c r="D135" s="3" t="s">
        <v>149</v>
      </c>
    </row>
    <row r="136" spans="1:4" s="44" customFormat="1" ht="13.5" customHeight="1" thickBot="1" x14ac:dyDescent="0.25">
      <c r="A136" s="61" t="s">
        <v>48</v>
      </c>
      <c r="B136" s="107">
        <v>7595</v>
      </c>
      <c r="C136" s="108">
        <f t="shared" ref="C136" si="5">D136-B136</f>
        <v>-7595</v>
      </c>
      <c r="D136" s="109">
        <v>0</v>
      </c>
    </row>
    <row r="137" spans="1:4" s="44" customFormat="1" ht="13.5" customHeight="1" thickBot="1" x14ac:dyDescent="0.25">
      <c r="A137" s="32" t="s">
        <v>49</v>
      </c>
      <c r="B137" s="110">
        <f>SUM(B136:B136)</f>
        <v>7595</v>
      </c>
      <c r="C137" s="110">
        <f>SUM(C136:C136)</f>
        <v>-7595</v>
      </c>
      <c r="D137" s="111">
        <f>SUM(D136:D136)</f>
        <v>0</v>
      </c>
    </row>
    <row r="138" spans="1:4" s="44" customFormat="1" ht="13.5" customHeight="1" thickBot="1" x14ac:dyDescent="0.25">
      <c r="A138" s="33"/>
      <c r="B138" s="112"/>
      <c r="C138" s="112"/>
      <c r="D138" s="112"/>
    </row>
    <row r="139" spans="1:4" ht="13.5" customHeight="1" thickBot="1" x14ac:dyDescent="0.25">
      <c r="A139" s="40" t="s">
        <v>55</v>
      </c>
      <c r="B139" s="113">
        <f>B127+B132+B137</f>
        <v>55570</v>
      </c>
      <c r="C139" s="113">
        <f>C127+C132+C137</f>
        <v>-29345</v>
      </c>
      <c r="D139" s="114">
        <f>D127+D132+D137</f>
        <v>26225</v>
      </c>
    </row>
    <row r="140" spans="1:4" customFormat="1" ht="13.5" customHeight="1" x14ac:dyDescent="0.2">
      <c r="A140" s="45"/>
      <c r="B140" s="115"/>
      <c r="C140" s="115"/>
      <c r="D140" s="115"/>
    </row>
    <row r="141" spans="1:4" customFormat="1" ht="13.5" customHeight="1" thickBot="1" x14ac:dyDescent="0.25">
      <c r="A141" s="45"/>
      <c r="B141" s="115"/>
      <c r="C141" s="115"/>
      <c r="D141" s="115"/>
    </row>
    <row r="142" spans="1:4" ht="13.5" customHeight="1" thickBot="1" x14ac:dyDescent="0.25">
      <c r="A142" s="17" t="s">
        <v>19</v>
      </c>
      <c r="B142" s="116">
        <f>B120+B139</f>
        <v>85632</v>
      </c>
      <c r="C142" s="116">
        <f>C120+C139</f>
        <v>-29345.200000000001</v>
      </c>
      <c r="D142" s="117">
        <f>D120+D139</f>
        <v>56286.8</v>
      </c>
    </row>
    <row r="146" spans="1:4" ht="39.950000000000003" customHeight="1" x14ac:dyDescent="0.2">
      <c r="A146" s="174" t="s">
        <v>171</v>
      </c>
      <c r="B146" s="174"/>
      <c r="C146" s="174"/>
      <c r="D146" s="174"/>
    </row>
    <row r="147" spans="1:4" ht="15.75" customHeight="1" x14ac:dyDescent="0.25">
      <c r="A147" s="19" t="s">
        <v>169</v>
      </c>
      <c r="B147" s="19"/>
      <c r="C147" s="19"/>
      <c r="D147" s="4"/>
    </row>
    <row r="148" spans="1:4" ht="13.5" customHeight="1" x14ac:dyDescent="0.2">
      <c r="A148" s="20"/>
      <c r="B148" s="20"/>
      <c r="C148" s="20"/>
      <c r="D148" s="4"/>
    </row>
    <row r="149" spans="1:4" ht="13.5" customHeight="1" x14ac:dyDescent="0.2">
      <c r="A149" s="6" t="s">
        <v>2</v>
      </c>
    </row>
    <row r="150" spans="1:4" ht="13.5" customHeight="1" x14ac:dyDescent="0.2">
      <c r="A150" s="6"/>
    </row>
    <row r="151" spans="1:4" ht="13.5" customHeight="1" thickBot="1" x14ac:dyDescent="0.25">
      <c r="A151" s="33" t="s">
        <v>36</v>
      </c>
      <c r="B151" s="13"/>
      <c r="C151" s="13"/>
      <c r="D151" s="4"/>
    </row>
    <row r="152" spans="1:4" ht="45" customHeight="1" thickBot="1" x14ac:dyDescent="0.25">
      <c r="A152" s="2" t="s">
        <v>0</v>
      </c>
      <c r="B152" s="48" t="s">
        <v>147</v>
      </c>
      <c r="C152" s="49" t="s">
        <v>148</v>
      </c>
      <c r="D152" s="3" t="s">
        <v>149</v>
      </c>
    </row>
    <row r="153" spans="1:4" ht="24.75" thickBot="1" x14ac:dyDescent="0.25">
      <c r="A153" s="172" t="s">
        <v>175</v>
      </c>
      <c r="B153" s="129">
        <v>0</v>
      </c>
      <c r="C153" s="158">
        <f t="shared" ref="C153" si="6">D153-B153</f>
        <v>17000</v>
      </c>
      <c r="D153" s="159">
        <v>17000</v>
      </c>
    </row>
    <row r="154" spans="1:4" ht="13.5" customHeight="1" thickBot="1" x14ac:dyDescent="0.25">
      <c r="A154" s="32" t="s">
        <v>55</v>
      </c>
      <c r="B154" s="56">
        <f>SUM(B153:B153)</f>
        <v>0</v>
      </c>
      <c r="C154" s="56">
        <f>SUM(C153:C153)</f>
        <v>17000</v>
      </c>
      <c r="D154" s="57">
        <f>SUM(D153:D153)</f>
        <v>17000</v>
      </c>
    </row>
    <row r="155" spans="1:4" ht="13.5" customHeight="1" x14ac:dyDescent="0.2">
      <c r="A155" s="147"/>
      <c r="B155" s="148"/>
      <c r="C155" s="149"/>
      <c r="D155" s="148"/>
    </row>
    <row r="156" spans="1:4" ht="13.5" customHeight="1" thickBot="1" x14ac:dyDescent="0.25">
      <c r="A156" s="33" t="s">
        <v>56</v>
      </c>
      <c r="B156" s="13"/>
      <c r="C156" s="13"/>
      <c r="D156" s="4"/>
    </row>
    <row r="157" spans="1:4" ht="45" customHeight="1" thickBot="1" x14ac:dyDescent="0.25">
      <c r="A157" s="2" t="s">
        <v>0</v>
      </c>
      <c r="B157" s="48" t="s">
        <v>147</v>
      </c>
      <c r="C157" s="49" t="s">
        <v>148</v>
      </c>
      <c r="D157" s="3" t="s">
        <v>149</v>
      </c>
    </row>
    <row r="158" spans="1:4" ht="24.75" thickBot="1" x14ac:dyDescent="0.25">
      <c r="A158" s="127" t="s">
        <v>174</v>
      </c>
      <c r="B158" s="120">
        <v>0</v>
      </c>
      <c r="C158" s="121">
        <f t="shared" ref="C158" si="7">D158-B158</f>
        <v>28000</v>
      </c>
      <c r="D158" s="122">
        <v>28000</v>
      </c>
    </row>
    <row r="159" spans="1:4" ht="13.5" customHeight="1" thickBot="1" x14ac:dyDescent="0.25">
      <c r="A159" s="32" t="s">
        <v>76</v>
      </c>
      <c r="B159" s="56">
        <f>SUM(B158:B158)</f>
        <v>0</v>
      </c>
      <c r="C159" s="56">
        <f>SUM(C158:C158)</f>
        <v>28000</v>
      </c>
      <c r="D159" s="57">
        <f>SUM(D158:D158)</f>
        <v>28000</v>
      </c>
    </row>
    <row r="160" spans="1:4" ht="13.5" customHeight="1" x14ac:dyDescent="0.2">
      <c r="A160" s="147"/>
      <c r="B160" s="148"/>
      <c r="C160" s="149"/>
      <c r="D160" s="148"/>
    </row>
    <row r="161" spans="1:4" ht="13.5" customHeight="1" thickBot="1" x14ac:dyDescent="0.25">
      <c r="A161" s="13"/>
      <c r="B161" s="13"/>
      <c r="C161" s="13"/>
      <c r="D161" s="4"/>
    </row>
    <row r="162" spans="1:4" ht="26.25" customHeight="1" thickBot="1" x14ac:dyDescent="0.25">
      <c r="A162" s="5" t="s">
        <v>1</v>
      </c>
      <c r="B162" s="62">
        <f>B154+B159</f>
        <v>0</v>
      </c>
      <c r="C162" s="62">
        <f>C154+C159</f>
        <v>45000</v>
      </c>
      <c r="D162" s="63">
        <f>D154+D159</f>
        <v>45000</v>
      </c>
    </row>
    <row r="165" spans="1:4" ht="13.5" customHeight="1" x14ac:dyDescent="0.2">
      <c r="A165" s="6" t="s">
        <v>18</v>
      </c>
    </row>
    <row r="166" spans="1:4" ht="13.5" customHeight="1" x14ac:dyDescent="0.2">
      <c r="A166" s="6"/>
    </row>
    <row r="167" spans="1:4" ht="13.5" customHeight="1" x14ac:dyDescent="0.2">
      <c r="A167" s="21" t="s">
        <v>23</v>
      </c>
    </row>
    <row r="168" spans="1:4" ht="13.5" customHeight="1" x14ac:dyDescent="0.2">
      <c r="A168" s="6"/>
    </row>
    <row r="169" spans="1:4" ht="13.5" customHeight="1" thickBot="1" x14ac:dyDescent="0.25">
      <c r="A169" s="21" t="s">
        <v>24</v>
      </c>
    </row>
    <row r="170" spans="1:4" ht="45" customHeight="1" thickBot="1" x14ac:dyDescent="0.25">
      <c r="A170" s="2" t="s">
        <v>0</v>
      </c>
      <c r="B170" s="48" t="s">
        <v>147</v>
      </c>
      <c r="C170" s="49" t="s">
        <v>148</v>
      </c>
      <c r="D170" s="3" t="s">
        <v>149</v>
      </c>
    </row>
    <row r="171" spans="1:4" ht="13.5" customHeight="1" thickBot="1" x14ac:dyDescent="0.25">
      <c r="A171" s="144" t="s">
        <v>32</v>
      </c>
      <c r="B171" s="120">
        <v>0</v>
      </c>
      <c r="C171" s="121">
        <f t="shared" ref="C171" si="8">D171-B171</f>
        <v>3000</v>
      </c>
      <c r="D171" s="122">
        <v>3000</v>
      </c>
    </row>
    <row r="172" spans="1:4" ht="13.5" customHeight="1" thickBot="1" x14ac:dyDescent="0.25">
      <c r="A172" s="80" t="s">
        <v>34</v>
      </c>
      <c r="B172" s="56">
        <f>SUM(B171:B171)</f>
        <v>0</v>
      </c>
      <c r="C172" s="56">
        <f>SUM(C171:C171)</f>
        <v>3000</v>
      </c>
      <c r="D172" s="57">
        <f>SUM(D171:D171)</f>
        <v>3000</v>
      </c>
    </row>
    <row r="173" spans="1:4" ht="13.5" customHeight="1" thickBot="1" x14ac:dyDescent="0.25">
      <c r="A173" s="23"/>
      <c r="B173" s="23"/>
      <c r="C173" s="150"/>
      <c r="D173" s="151"/>
    </row>
    <row r="174" spans="1:4" ht="13.5" customHeight="1" thickBot="1" x14ac:dyDescent="0.25">
      <c r="A174" s="83" t="s">
        <v>35</v>
      </c>
      <c r="B174" s="58">
        <f>B172</f>
        <v>0</v>
      </c>
      <c r="C174" s="58">
        <f>C172</f>
        <v>3000</v>
      </c>
      <c r="D174" s="59">
        <f>D172</f>
        <v>3000</v>
      </c>
    </row>
    <row r="176" spans="1:4" ht="13.5" customHeight="1" x14ac:dyDescent="0.2">
      <c r="A176" s="21" t="s">
        <v>36</v>
      </c>
      <c r="B176" s="4"/>
      <c r="C176" s="4"/>
      <c r="D176" s="4"/>
    </row>
    <row r="177" spans="1:4" ht="13.5" customHeight="1" x14ac:dyDescent="0.2">
      <c r="A177" s="23"/>
      <c r="B177" s="4"/>
      <c r="C177" s="4"/>
      <c r="D177" s="4"/>
    </row>
    <row r="178" spans="1:4" ht="13.5" customHeight="1" thickBot="1" x14ac:dyDescent="0.25">
      <c r="A178" s="21" t="s">
        <v>37</v>
      </c>
      <c r="B178" s="4"/>
      <c r="C178" s="4"/>
      <c r="D178" s="4"/>
    </row>
    <row r="179" spans="1:4" ht="45" customHeight="1" thickBot="1" x14ac:dyDescent="0.25">
      <c r="A179" s="2" t="s">
        <v>0</v>
      </c>
      <c r="B179" s="48" t="s">
        <v>147</v>
      </c>
      <c r="C179" s="49" t="s">
        <v>148</v>
      </c>
      <c r="D179" s="3" t="s">
        <v>149</v>
      </c>
    </row>
    <row r="180" spans="1:4" ht="13.5" customHeight="1" thickBot="1" x14ac:dyDescent="0.25">
      <c r="A180" s="87" t="s">
        <v>172</v>
      </c>
      <c r="B180" s="46">
        <v>0</v>
      </c>
      <c r="C180" s="79">
        <f t="shared" ref="C180" si="9">D180-B180</f>
        <v>7000</v>
      </c>
      <c r="D180" s="51">
        <v>7000</v>
      </c>
    </row>
    <row r="181" spans="1:4" ht="13.5" customHeight="1" thickBot="1" x14ac:dyDescent="0.25">
      <c r="A181" s="32" t="s">
        <v>39</v>
      </c>
      <c r="B181" s="56">
        <f>SUM(B180:B180)</f>
        <v>0</v>
      </c>
      <c r="C181" s="56">
        <f>SUM(C180:C180)</f>
        <v>7000</v>
      </c>
      <c r="D181" s="57">
        <f>SUM(D180:D180)</f>
        <v>7000</v>
      </c>
    </row>
    <row r="183" spans="1:4" ht="13.5" customHeight="1" thickBot="1" x14ac:dyDescent="0.25">
      <c r="A183" s="21" t="s">
        <v>50</v>
      </c>
      <c r="B183" s="4"/>
      <c r="C183" s="4"/>
      <c r="D183" s="4"/>
    </row>
    <row r="184" spans="1:4" ht="45" customHeight="1" thickBot="1" x14ac:dyDescent="0.25">
      <c r="A184" s="2" t="s">
        <v>0</v>
      </c>
      <c r="B184" s="48" t="s">
        <v>147</v>
      </c>
      <c r="C184" s="49" t="s">
        <v>148</v>
      </c>
      <c r="D184" s="3" t="s">
        <v>149</v>
      </c>
    </row>
    <row r="185" spans="1:4" ht="13.5" customHeight="1" thickBot="1" x14ac:dyDescent="0.25">
      <c r="A185" s="128" t="s">
        <v>173</v>
      </c>
      <c r="B185" s="120">
        <v>0</v>
      </c>
      <c r="C185" s="121">
        <f t="shared" ref="C185" si="10">D185-B185</f>
        <v>5000</v>
      </c>
      <c r="D185" s="122">
        <v>5000</v>
      </c>
    </row>
    <row r="186" spans="1:4" ht="13.5" customHeight="1" thickBot="1" x14ac:dyDescent="0.25">
      <c r="A186" s="32" t="s">
        <v>54</v>
      </c>
      <c r="B186" s="56">
        <f>SUM(B185:B185)</f>
        <v>0</v>
      </c>
      <c r="C186" s="56">
        <f>SUM(C185:C185)</f>
        <v>5000</v>
      </c>
      <c r="D186" s="57">
        <f>SUM(D185:D185)</f>
        <v>5000</v>
      </c>
    </row>
    <row r="187" spans="1:4" ht="13.5" customHeight="1" thickBot="1" x14ac:dyDescent="0.25"/>
    <row r="188" spans="1:4" ht="13.5" customHeight="1" thickBot="1" x14ac:dyDescent="0.25">
      <c r="A188" s="83" t="s">
        <v>55</v>
      </c>
      <c r="B188" s="84">
        <f>B181+B186</f>
        <v>0</v>
      </c>
      <c r="C188" s="84">
        <f>C181+C186</f>
        <v>12000</v>
      </c>
      <c r="D188" s="154">
        <f>D181+D186</f>
        <v>12000</v>
      </c>
    </row>
    <row r="190" spans="1:4" ht="13.5" customHeight="1" thickBot="1" x14ac:dyDescent="0.25"/>
    <row r="191" spans="1:4" ht="13.5" customHeight="1" thickBot="1" x14ac:dyDescent="0.25">
      <c r="A191" s="17" t="s">
        <v>19</v>
      </c>
      <c r="B191" s="62">
        <f>B174+B188</f>
        <v>0</v>
      </c>
      <c r="C191" s="62">
        <f>C174+C188</f>
        <v>15000</v>
      </c>
      <c r="D191" s="63">
        <f>D174+D188</f>
        <v>15000</v>
      </c>
    </row>
    <row r="194" spans="1:4" ht="13.5" customHeight="1" x14ac:dyDescent="0.2">
      <c r="A194" s="6" t="s">
        <v>4</v>
      </c>
      <c r="B194" s="4"/>
      <c r="C194" s="4"/>
      <c r="D194" s="4"/>
    </row>
    <row r="195" spans="1:4" ht="13.5" customHeight="1" thickBot="1" x14ac:dyDescent="0.25">
      <c r="A195" s="6"/>
      <c r="B195" s="4"/>
      <c r="C195" s="4"/>
      <c r="D195" s="4"/>
    </row>
    <row r="196" spans="1:4" ht="45" customHeight="1" thickBot="1" x14ac:dyDescent="0.25">
      <c r="A196" s="2" t="s">
        <v>0</v>
      </c>
      <c r="B196" s="48" t="s">
        <v>147</v>
      </c>
      <c r="C196" s="49" t="s">
        <v>148</v>
      </c>
      <c r="D196" s="3" t="s">
        <v>149</v>
      </c>
    </row>
    <row r="197" spans="1:4" ht="13.5" customHeight="1" thickBot="1" x14ac:dyDescent="0.25">
      <c r="A197" s="119" t="s">
        <v>176</v>
      </c>
      <c r="B197" s="129">
        <v>0</v>
      </c>
      <c r="C197" s="129">
        <f>D197-B197</f>
        <v>15157</v>
      </c>
      <c r="D197" s="123">
        <v>15157</v>
      </c>
    </row>
    <row r="198" spans="1:4" ht="13.5" customHeight="1" thickBot="1" x14ac:dyDescent="0.25">
      <c r="A198" s="12" t="s">
        <v>13</v>
      </c>
      <c r="B198" s="75">
        <f>SUM(B197:B197)</f>
        <v>0</v>
      </c>
      <c r="C198" s="75">
        <f>SUM(C197:C197)</f>
        <v>15157</v>
      </c>
      <c r="D198" s="76">
        <f>SUM(D197:D197)</f>
        <v>15157</v>
      </c>
    </row>
    <row r="199" spans="1:4" ht="13.5" customHeight="1" thickBot="1" x14ac:dyDescent="0.25">
      <c r="A199" s="13"/>
      <c r="B199" s="4"/>
      <c r="C199" s="4"/>
      <c r="D199" s="4"/>
    </row>
    <row r="200" spans="1:4" ht="13.5" customHeight="1" thickBot="1" x14ac:dyDescent="0.25">
      <c r="A200" s="5" t="s">
        <v>14</v>
      </c>
      <c r="B200" s="62">
        <f>B198</f>
        <v>0</v>
      </c>
      <c r="C200" s="62">
        <f>C198</f>
        <v>15157</v>
      </c>
      <c r="D200" s="63">
        <f>D198</f>
        <v>15157</v>
      </c>
    </row>
    <row r="202" spans="1:4" ht="13.5" customHeight="1" thickBot="1" x14ac:dyDescent="0.25"/>
    <row r="203" spans="1:4" ht="13.5" customHeight="1" thickBot="1" x14ac:dyDescent="0.25">
      <c r="A203" s="168" t="s">
        <v>20</v>
      </c>
      <c r="B203" s="160">
        <f>B200+B191+B162</f>
        <v>0</v>
      </c>
      <c r="C203" s="160">
        <f>C200+C191+C162</f>
        <v>75157</v>
      </c>
      <c r="D203" s="161">
        <f>D200+D191+D162</f>
        <v>75157</v>
      </c>
    </row>
    <row r="207" spans="1:4" ht="54" customHeight="1" x14ac:dyDescent="0.2">
      <c r="A207" s="176" t="s">
        <v>177</v>
      </c>
      <c r="B207" s="176"/>
      <c r="C207" s="176"/>
      <c r="D207" s="178"/>
    </row>
    <row r="208" spans="1:4" ht="15.75" customHeight="1" x14ac:dyDescent="0.2">
      <c r="A208" s="7" t="s">
        <v>178</v>
      </c>
      <c r="B208" s="7"/>
      <c r="C208" s="7"/>
    </row>
    <row r="210" spans="1:4" ht="13.5" customHeight="1" x14ac:dyDescent="0.2">
      <c r="A210" s="6" t="s">
        <v>2</v>
      </c>
    </row>
    <row r="211" spans="1:4" ht="13.5" customHeight="1" x14ac:dyDescent="0.2">
      <c r="A211" s="6"/>
    </row>
    <row r="212" spans="1:4" ht="13.5" customHeight="1" thickBot="1" x14ac:dyDescent="0.25">
      <c r="A212" s="33" t="s">
        <v>23</v>
      </c>
    </row>
    <row r="213" spans="1:4" ht="45.75" customHeight="1" thickBot="1" x14ac:dyDescent="0.25">
      <c r="A213" s="2" t="s">
        <v>0</v>
      </c>
      <c r="B213" s="48" t="s">
        <v>147</v>
      </c>
      <c r="C213" s="49" t="s">
        <v>148</v>
      </c>
      <c r="D213" s="3" t="s">
        <v>149</v>
      </c>
    </row>
    <row r="214" spans="1:4" ht="24.75" thickBot="1" x14ac:dyDescent="0.25">
      <c r="A214" s="119" t="s">
        <v>182</v>
      </c>
      <c r="B214" s="120">
        <v>0</v>
      </c>
      <c r="C214" s="121">
        <f t="shared" ref="C214" si="11">D214-B214</f>
        <v>47960</v>
      </c>
      <c r="D214" s="122">
        <v>47960</v>
      </c>
    </row>
    <row r="215" spans="1:4" ht="13.5" customHeight="1" thickBot="1" x14ac:dyDescent="0.25">
      <c r="A215" s="32" t="s">
        <v>35</v>
      </c>
      <c r="B215" s="56">
        <f>SUM(B214:B214)</f>
        <v>0</v>
      </c>
      <c r="C215" s="56">
        <f>SUM(C214:C214)</f>
        <v>47960</v>
      </c>
      <c r="D215" s="57">
        <f>SUM(D214:D214)</f>
        <v>47960</v>
      </c>
    </row>
    <row r="216" spans="1:4" ht="13.5" customHeight="1" x14ac:dyDescent="0.2">
      <c r="A216" s="6"/>
    </row>
    <row r="217" spans="1:4" ht="13.5" customHeight="1" thickBot="1" x14ac:dyDescent="0.25">
      <c r="A217" s="33" t="s">
        <v>36</v>
      </c>
    </row>
    <row r="218" spans="1:4" ht="45" customHeight="1" thickBot="1" x14ac:dyDescent="0.25">
      <c r="A218" s="2" t="s">
        <v>0</v>
      </c>
      <c r="B218" s="48" t="s">
        <v>147</v>
      </c>
      <c r="C218" s="49" t="s">
        <v>148</v>
      </c>
      <c r="D218" s="3" t="s">
        <v>149</v>
      </c>
    </row>
    <row r="219" spans="1:4" ht="24" customHeight="1" x14ac:dyDescent="0.2">
      <c r="A219" s="118" t="s">
        <v>180</v>
      </c>
      <c r="B219" s="46">
        <v>0</v>
      </c>
      <c r="C219" s="79">
        <f t="shared" ref="C219:C220" si="12">D219-B219</f>
        <v>83251</v>
      </c>
      <c r="D219" s="51">
        <v>83251</v>
      </c>
    </row>
    <row r="220" spans="1:4" ht="24" customHeight="1" thickBot="1" x14ac:dyDescent="0.25">
      <c r="A220" s="118" t="s">
        <v>181</v>
      </c>
      <c r="B220" s="46">
        <v>0</v>
      </c>
      <c r="C220" s="79">
        <f t="shared" si="12"/>
        <v>99752</v>
      </c>
      <c r="D220" s="51">
        <v>99752</v>
      </c>
    </row>
    <row r="221" spans="1:4" ht="13.5" customHeight="1" thickBot="1" x14ac:dyDescent="0.25">
      <c r="A221" s="32" t="s">
        <v>55</v>
      </c>
      <c r="B221" s="56">
        <f>SUM(B219:B220)</f>
        <v>0</v>
      </c>
      <c r="C221" s="56">
        <f>SUM(C219:C220)</f>
        <v>183003</v>
      </c>
      <c r="D221" s="57">
        <f>SUM(D219:D220)</f>
        <v>183003</v>
      </c>
    </row>
    <row r="222" spans="1:4" ht="13.5" customHeight="1" x14ac:dyDescent="0.2">
      <c r="A222" s="6"/>
    </row>
    <row r="223" spans="1:4" ht="13.5" customHeight="1" thickBot="1" x14ac:dyDescent="0.25">
      <c r="A223" s="33" t="s">
        <v>56</v>
      </c>
    </row>
    <row r="224" spans="1:4" ht="45" customHeight="1" thickBot="1" x14ac:dyDescent="0.25">
      <c r="A224" s="2" t="s">
        <v>0</v>
      </c>
      <c r="B224" s="48" t="s">
        <v>147</v>
      </c>
      <c r="C224" s="49" t="s">
        <v>148</v>
      </c>
      <c r="D224" s="3" t="s">
        <v>149</v>
      </c>
    </row>
    <row r="225" spans="1:4" ht="24" customHeight="1" thickBot="1" x14ac:dyDescent="0.25">
      <c r="A225" s="118" t="s">
        <v>121</v>
      </c>
      <c r="B225" s="46">
        <v>0</v>
      </c>
      <c r="C225" s="79">
        <f t="shared" ref="C225" si="13">D225-B225</f>
        <v>82161</v>
      </c>
      <c r="D225" s="51">
        <v>82161</v>
      </c>
    </row>
    <row r="226" spans="1:4" ht="13.5" customHeight="1" thickBot="1" x14ac:dyDescent="0.25">
      <c r="A226" s="32" t="s">
        <v>76</v>
      </c>
      <c r="B226" s="56">
        <f>SUM(B225:B225)</f>
        <v>0</v>
      </c>
      <c r="C226" s="56">
        <f>SUM(C225:C225)</f>
        <v>82161</v>
      </c>
      <c r="D226" s="57">
        <f>SUM(D225:D225)</f>
        <v>82161</v>
      </c>
    </row>
    <row r="227" spans="1:4" ht="13.5" customHeight="1" x14ac:dyDescent="0.2">
      <c r="A227" s="6"/>
    </row>
    <row r="228" spans="1:4" ht="13.5" customHeight="1" thickBot="1" x14ac:dyDescent="0.25">
      <c r="A228" s="33" t="s">
        <v>77</v>
      </c>
    </row>
    <row r="229" spans="1:4" ht="45" customHeight="1" thickBot="1" x14ac:dyDescent="0.25">
      <c r="A229" s="2" t="s">
        <v>0</v>
      </c>
      <c r="B229" s="48" t="s">
        <v>147</v>
      </c>
      <c r="C229" s="49" t="s">
        <v>148</v>
      </c>
      <c r="D229" s="3" t="s">
        <v>149</v>
      </c>
    </row>
    <row r="230" spans="1:4" ht="13.5" customHeight="1" x14ac:dyDescent="0.2">
      <c r="A230" s="118" t="s">
        <v>128</v>
      </c>
      <c r="B230" s="124">
        <v>0</v>
      </c>
      <c r="C230" s="125">
        <f t="shared" ref="C230:C231" si="14">D230-B230</f>
        <v>45312</v>
      </c>
      <c r="D230" s="126">
        <v>45312</v>
      </c>
    </row>
    <row r="231" spans="1:4" ht="24" customHeight="1" thickBot="1" x14ac:dyDescent="0.25">
      <c r="A231" s="118" t="s">
        <v>17</v>
      </c>
      <c r="B231" s="46">
        <v>0</v>
      </c>
      <c r="C231" s="79">
        <f t="shared" si="14"/>
        <v>85988</v>
      </c>
      <c r="D231" s="51">
        <v>85988</v>
      </c>
    </row>
    <row r="232" spans="1:4" ht="13.5" customHeight="1" thickBot="1" x14ac:dyDescent="0.25">
      <c r="A232" s="32" t="s">
        <v>87</v>
      </c>
      <c r="B232" s="56">
        <f>SUM(B230:B231)</f>
        <v>0</v>
      </c>
      <c r="C232" s="56">
        <f>SUM(C230:C231)</f>
        <v>131300</v>
      </c>
      <c r="D232" s="57">
        <f>SUM(D230:D231)</f>
        <v>131300</v>
      </c>
    </row>
    <row r="233" spans="1:4" ht="13.5" customHeight="1" x14ac:dyDescent="0.2">
      <c r="A233" s="6"/>
    </row>
    <row r="234" spans="1:4" ht="13.5" customHeight="1" thickBot="1" x14ac:dyDescent="0.25">
      <c r="A234" s="33" t="s">
        <v>88</v>
      </c>
    </row>
    <row r="235" spans="1:4" ht="45" customHeight="1" thickBot="1" x14ac:dyDescent="0.25">
      <c r="A235" s="2" t="s">
        <v>0</v>
      </c>
      <c r="B235" s="48" t="s">
        <v>147</v>
      </c>
      <c r="C235" s="49" t="s">
        <v>148</v>
      </c>
      <c r="D235" s="3" t="s">
        <v>149</v>
      </c>
    </row>
    <row r="236" spans="1:4" ht="24" customHeight="1" x14ac:dyDescent="0.2">
      <c r="A236" s="118" t="s">
        <v>179</v>
      </c>
      <c r="B236" s="46">
        <v>0</v>
      </c>
      <c r="C236" s="79">
        <f t="shared" ref="C236:C237" si="15">D236-B236</f>
        <v>101829</v>
      </c>
      <c r="D236" s="51">
        <v>101829</v>
      </c>
    </row>
    <row r="237" spans="1:4" ht="24" customHeight="1" thickBot="1" x14ac:dyDescent="0.25">
      <c r="A237" s="118" t="s">
        <v>170</v>
      </c>
      <c r="B237" s="46">
        <v>0</v>
      </c>
      <c r="C237" s="79">
        <f t="shared" si="15"/>
        <v>67525</v>
      </c>
      <c r="D237" s="51">
        <v>67525</v>
      </c>
    </row>
    <row r="238" spans="1:4" ht="13.5" customHeight="1" thickBot="1" x14ac:dyDescent="0.25">
      <c r="A238" s="32" t="s">
        <v>98</v>
      </c>
      <c r="B238" s="56">
        <f>SUM(B236:B237)</f>
        <v>0</v>
      </c>
      <c r="C238" s="56">
        <f>SUM(C236:C237)</f>
        <v>169354</v>
      </c>
      <c r="D238" s="57">
        <f>SUM(D236:D237)</f>
        <v>169354</v>
      </c>
    </row>
    <row r="239" spans="1:4" ht="13.5" customHeight="1" x14ac:dyDescent="0.2">
      <c r="A239" s="6"/>
    </row>
    <row r="240" spans="1:4" ht="13.5" customHeight="1" thickBot="1" x14ac:dyDescent="0.25">
      <c r="A240" s="6"/>
    </row>
    <row r="241" spans="1:4" ht="26.25" customHeight="1" thickBot="1" x14ac:dyDescent="0.25">
      <c r="A241" s="5" t="s">
        <v>1</v>
      </c>
      <c r="B241" s="62">
        <f>B238+B232+B226+B221+B215</f>
        <v>0</v>
      </c>
      <c r="C241" s="62">
        <f>C238+C232+C226+C221+C215</f>
        <v>613778</v>
      </c>
      <c r="D241" s="63">
        <f>D238+D232+D226+D221+D215</f>
        <v>613778</v>
      </c>
    </row>
    <row r="242" spans="1:4" ht="13.5" customHeight="1" x14ac:dyDescent="0.2">
      <c r="A242" s="6"/>
    </row>
    <row r="244" spans="1:4" ht="13.5" customHeight="1" x14ac:dyDescent="0.2">
      <c r="A244" s="6" t="s">
        <v>4</v>
      </c>
      <c r="B244" s="4"/>
      <c r="C244" s="4"/>
      <c r="D244" s="4"/>
    </row>
    <row r="245" spans="1:4" ht="13.5" customHeight="1" thickBot="1" x14ac:dyDescent="0.25">
      <c r="A245" s="6"/>
      <c r="B245" s="4"/>
      <c r="C245" s="4"/>
      <c r="D245" s="4"/>
    </row>
    <row r="246" spans="1:4" ht="45" customHeight="1" thickBot="1" x14ac:dyDescent="0.25">
      <c r="A246" s="2" t="s">
        <v>0</v>
      </c>
      <c r="B246" s="48" t="s">
        <v>147</v>
      </c>
      <c r="C246" s="49" t="s">
        <v>148</v>
      </c>
      <c r="D246" s="3" t="s">
        <v>149</v>
      </c>
    </row>
    <row r="247" spans="1:4" ht="13.5" customHeight="1" thickBot="1" x14ac:dyDescent="0.25">
      <c r="A247" s="119" t="s">
        <v>183</v>
      </c>
      <c r="B247" s="129">
        <v>0</v>
      </c>
      <c r="C247" s="129">
        <f>D247-B247</f>
        <v>52513</v>
      </c>
      <c r="D247" s="123">
        <v>52513</v>
      </c>
    </row>
    <row r="248" spans="1:4" ht="13.5" customHeight="1" thickBot="1" x14ac:dyDescent="0.25">
      <c r="A248" s="12" t="s">
        <v>13</v>
      </c>
      <c r="B248" s="75">
        <f>SUM(B247:B247)</f>
        <v>0</v>
      </c>
      <c r="C248" s="75">
        <f>SUM(C247:C247)</f>
        <v>52513</v>
      </c>
      <c r="D248" s="76">
        <f>SUM(D247:D247)</f>
        <v>52513</v>
      </c>
    </row>
    <row r="249" spans="1:4" ht="13.5" customHeight="1" thickBot="1" x14ac:dyDescent="0.25">
      <c r="A249" s="13"/>
      <c r="B249" s="4"/>
      <c r="C249" s="4"/>
      <c r="D249" s="4"/>
    </row>
    <row r="250" spans="1:4" ht="13.5" customHeight="1" thickBot="1" x14ac:dyDescent="0.25">
      <c r="A250" s="5" t="s">
        <v>14</v>
      </c>
      <c r="B250" s="62">
        <f>B248</f>
        <v>0</v>
      </c>
      <c r="C250" s="62">
        <f>C248</f>
        <v>52513</v>
      </c>
      <c r="D250" s="63">
        <f>D248</f>
        <v>52513</v>
      </c>
    </row>
    <row r="252" spans="1:4" ht="13.5" customHeight="1" thickBot="1" x14ac:dyDescent="0.25"/>
    <row r="253" spans="1:4" ht="13.5" customHeight="1" thickBot="1" x14ac:dyDescent="0.25">
      <c r="A253" s="168" t="s">
        <v>20</v>
      </c>
      <c r="B253" s="160">
        <f>B250+B241</f>
        <v>0</v>
      </c>
      <c r="C253" s="160">
        <f>C250+C241</f>
        <v>666291</v>
      </c>
      <c r="D253" s="161">
        <f>D250+D241</f>
        <v>666291</v>
      </c>
    </row>
    <row r="257" spans="1:4" ht="39.950000000000003" customHeight="1" x14ac:dyDescent="0.2">
      <c r="A257" s="176" t="s">
        <v>137</v>
      </c>
      <c r="B257" s="176"/>
      <c r="C257" s="177"/>
      <c r="D257" s="177"/>
    </row>
    <row r="258" spans="1:4" ht="15.75" customHeight="1" x14ac:dyDescent="0.25">
      <c r="A258" s="19" t="s">
        <v>136</v>
      </c>
      <c r="B258" s="4"/>
    </row>
    <row r="259" spans="1:4" ht="15.75" customHeight="1" x14ac:dyDescent="0.25">
      <c r="A259" s="19"/>
      <c r="B259" s="4"/>
    </row>
    <row r="260" spans="1:4" ht="15.75" customHeight="1" x14ac:dyDescent="0.2">
      <c r="A260" s="6" t="s">
        <v>2</v>
      </c>
      <c r="B260" s="4"/>
    </row>
    <row r="261" spans="1:4" ht="13.5" customHeight="1" x14ac:dyDescent="0.2">
      <c r="A261" s="20"/>
      <c r="B261" s="4"/>
    </row>
    <row r="262" spans="1:4" ht="13.5" customHeight="1" thickBot="1" x14ac:dyDescent="0.25">
      <c r="A262" s="21" t="s">
        <v>23</v>
      </c>
      <c r="B262" s="29"/>
    </row>
    <row r="263" spans="1:4" ht="45" customHeight="1" thickBot="1" x14ac:dyDescent="0.25">
      <c r="A263" s="2" t="s">
        <v>0</v>
      </c>
      <c r="B263" s="48" t="s">
        <v>147</v>
      </c>
      <c r="C263" s="49" t="s">
        <v>148</v>
      </c>
      <c r="D263" s="3" t="s">
        <v>149</v>
      </c>
    </row>
    <row r="264" spans="1:4" ht="13.5" customHeight="1" thickBot="1" x14ac:dyDescent="0.25">
      <c r="A264" s="52" t="s">
        <v>104</v>
      </c>
      <c r="B264" s="53">
        <v>44070</v>
      </c>
      <c r="C264" s="54">
        <f t="shared" ref="C264" si="16">D264-B264</f>
        <v>0</v>
      </c>
      <c r="D264" s="55">
        <v>44070</v>
      </c>
    </row>
    <row r="265" spans="1:4" ht="13.5" customHeight="1" thickBot="1" x14ac:dyDescent="0.25">
      <c r="A265" s="32" t="s">
        <v>35</v>
      </c>
      <c r="B265" s="56">
        <f>SUM(B264:B264)</f>
        <v>44070</v>
      </c>
      <c r="C265" s="56">
        <f>SUM(C264:C264)</f>
        <v>0</v>
      </c>
      <c r="D265" s="57">
        <f>SUM(D264:D264)</f>
        <v>44070</v>
      </c>
    </row>
    <row r="266" spans="1:4" ht="13.5" customHeight="1" x14ac:dyDescent="0.2">
      <c r="A266" s="13"/>
      <c r="B266" s="4"/>
      <c r="C266" s="4"/>
      <c r="D266" s="4"/>
    </row>
    <row r="267" spans="1:4" ht="13.5" customHeight="1" thickBot="1" x14ac:dyDescent="0.25">
      <c r="A267" s="33" t="s">
        <v>36</v>
      </c>
      <c r="B267" s="4"/>
      <c r="C267" s="4"/>
      <c r="D267" s="4"/>
    </row>
    <row r="268" spans="1:4" ht="45" customHeight="1" thickBot="1" x14ac:dyDescent="0.25">
      <c r="A268" s="2" t="s">
        <v>0</v>
      </c>
      <c r="B268" s="48" t="s">
        <v>147</v>
      </c>
      <c r="C268" s="49" t="s">
        <v>148</v>
      </c>
      <c r="D268" s="3" t="s">
        <v>149</v>
      </c>
    </row>
    <row r="269" spans="1:4" ht="13.5" customHeight="1" x14ac:dyDescent="0.2">
      <c r="A269" s="15" t="s">
        <v>105</v>
      </c>
      <c r="B269" s="124">
        <v>24909</v>
      </c>
      <c r="C269" s="131">
        <f t="shared" ref="C269:C283" si="17">D269-B269</f>
        <v>0</v>
      </c>
      <c r="D269" s="126">
        <v>24909</v>
      </c>
    </row>
    <row r="270" spans="1:4" ht="13.5" customHeight="1" x14ac:dyDescent="0.2">
      <c r="A270" s="35" t="s">
        <v>106</v>
      </c>
      <c r="B270" s="124">
        <v>59398</v>
      </c>
      <c r="C270" s="131">
        <f t="shared" si="17"/>
        <v>0</v>
      </c>
      <c r="D270" s="126">
        <v>59398</v>
      </c>
    </row>
    <row r="271" spans="1:4" ht="24" x14ac:dyDescent="0.2">
      <c r="A271" s="15" t="s">
        <v>107</v>
      </c>
      <c r="B271" s="46">
        <v>228971</v>
      </c>
      <c r="C271" s="50">
        <f t="shared" si="17"/>
        <v>0</v>
      </c>
      <c r="D271" s="51">
        <v>228971</v>
      </c>
    </row>
    <row r="272" spans="1:4" ht="13.5" customHeight="1" x14ac:dyDescent="0.2">
      <c r="A272" s="34" t="s">
        <v>108</v>
      </c>
      <c r="B272" s="124">
        <v>164783</v>
      </c>
      <c r="C272" s="131">
        <f t="shared" si="17"/>
        <v>0</v>
      </c>
      <c r="D272" s="126">
        <v>164783</v>
      </c>
    </row>
    <row r="273" spans="1:4" ht="13.5" customHeight="1" x14ac:dyDescent="0.2">
      <c r="A273" s="15" t="s">
        <v>109</v>
      </c>
      <c r="B273" s="124">
        <v>40238</v>
      </c>
      <c r="C273" s="131">
        <f t="shared" si="17"/>
        <v>0</v>
      </c>
      <c r="D273" s="126">
        <v>40238</v>
      </c>
    </row>
    <row r="274" spans="1:4" ht="13.5" customHeight="1" x14ac:dyDescent="0.2">
      <c r="A274" s="36" t="s">
        <v>110</v>
      </c>
      <c r="B274" s="124">
        <v>90056</v>
      </c>
      <c r="C274" s="131">
        <f t="shared" si="17"/>
        <v>0</v>
      </c>
      <c r="D274" s="126">
        <v>90056</v>
      </c>
    </row>
    <row r="275" spans="1:4" ht="24.75" customHeight="1" x14ac:dyDescent="0.2">
      <c r="A275" s="11" t="s">
        <v>111</v>
      </c>
      <c r="B275" s="46">
        <v>95804</v>
      </c>
      <c r="C275" s="50">
        <f t="shared" si="17"/>
        <v>0</v>
      </c>
      <c r="D275" s="51">
        <v>95804</v>
      </c>
    </row>
    <row r="276" spans="1:4" ht="24" x14ac:dyDescent="0.2">
      <c r="A276" s="11" t="s">
        <v>112</v>
      </c>
      <c r="B276" s="46">
        <v>28741</v>
      </c>
      <c r="C276" s="50">
        <f t="shared" si="17"/>
        <v>0</v>
      </c>
      <c r="D276" s="51">
        <v>28741</v>
      </c>
    </row>
    <row r="277" spans="1:4" ht="24" x14ac:dyDescent="0.2">
      <c r="A277" s="11" t="s">
        <v>113</v>
      </c>
      <c r="B277" s="46">
        <v>3832</v>
      </c>
      <c r="C277" s="50">
        <f t="shared" si="17"/>
        <v>0</v>
      </c>
      <c r="D277" s="51">
        <v>3832</v>
      </c>
    </row>
    <row r="278" spans="1:4" ht="13.5" customHeight="1" x14ac:dyDescent="0.2">
      <c r="A278" s="11" t="s">
        <v>114</v>
      </c>
      <c r="B278" s="124">
        <v>8622</v>
      </c>
      <c r="C278" s="131">
        <f t="shared" si="17"/>
        <v>0</v>
      </c>
      <c r="D278" s="126">
        <v>8622</v>
      </c>
    </row>
    <row r="279" spans="1:4" ht="13.5" customHeight="1" x14ac:dyDescent="0.2">
      <c r="A279" s="11" t="s">
        <v>115</v>
      </c>
      <c r="B279" s="124">
        <v>17245</v>
      </c>
      <c r="C279" s="131">
        <f t="shared" si="17"/>
        <v>0</v>
      </c>
      <c r="D279" s="126">
        <v>17245</v>
      </c>
    </row>
    <row r="280" spans="1:4" ht="36" x14ac:dyDescent="0.2">
      <c r="A280" s="11" t="s">
        <v>116</v>
      </c>
      <c r="B280" s="46">
        <v>18203</v>
      </c>
      <c r="C280" s="50">
        <f t="shared" si="17"/>
        <v>0</v>
      </c>
      <c r="D280" s="51">
        <v>18203</v>
      </c>
    </row>
    <row r="281" spans="1:4" ht="24" x14ac:dyDescent="0.2">
      <c r="A281" s="11" t="s">
        <v>117</v>
      </c>
      <c r="B281" s="46">
        <v>9580</v>
      </c>
      <c r="C281" s="50">
        <f t="shared" si="17"/>
        <v>0</v>
      </c>
      <c r="D281" s="51">
        <v>9580</v>
      </c>
    </row>
    <row r="282" spans="1:4" ht="24" x14ac:dyDescent="0.2">
      <c r="A282" s="11" t="s">
        <v>118</v>
      </c>
      <c r="B282" s="46">
        <v>8622</v>
      </c>
      <c r="C282" s="50">
        <f t="shared" si="17"/>
        <v>0</v>
      </c>
      <c r="D282" s="51">
        <v>8622</v>
      </c>
    </row>
    <row r="283" spans="1:4" ht="24.75" thickBot="1" x14ac:dyDescent="0.25">
      <c r="A283" s="64" t="s">
        <v>119</v>
      </c>
      <c r="B283" s="53">
        <v>9580</v>
      </c>
      <c r="C283" s="54">
        <f t="shared" si="17"/>
        <v>0</v>
      </c>
      <c r="D283" s="55">
        <v>9580</v>
      </c>
    </row>
    <row r="284" spans="1:4" ht="13.5" customHeight="1" thickBot="1" x14ac:dyDescent="0.25">
      <c r="A284" s="32" t="s">
        <v>55</v>
      </c>
      <c r="B284" s="75">
        <f>SUM(B269:B283)</f>
        <v>808584</v>
      </c>
      <c r="C284" s="75">
        <f>SUM(C269:C283)</f>
        <v>0</v>
      </c>
      <c r="D284" s="76">
        <f>SUM(D269:D283)</f>
        <v>808584</v>
      </c>
    </row>
    <row r="285" spans="1:4" ht="13.5" customHeight="1" x14ac:dyDescent="0.2">
      <c r="A285" s="13"/>
      <c r="B285" s="4"/>
      <c r="C285" s="4"/>
      <c r="D285" s="4"/>
    </row>
    <row r="286" spans="1:4" ht="13.5" customHeight="1" thickBot="1" x14ac:dyDescent="0.25">
      <c r="A286" s="33" t="s">
        <v>56</v>
      </c>
      <c r="B286" s="4"/>
      <c r="C286" s="4"/>
      <c r="D286" s="4"/>
    </row>
    <row r="287" spans="1:4" ht="45" customHeight="1" thickBot="1" x14ac:dyDescent="0.25">
      <c r="A287" s="2" t="s">
        <v>0</v>
      </c>
      <c r="B287" s="48" t="s">
        <v>147</v>
      </c>
      <c r="C287" s="49" t="s">
        <v>148</v>
      </c>
      <c r="D287" s="3" t="s">
        <v>149</v>
      </c>
    </row>
    <row r="288" spans="1:4" ht="13.5" customHeight="1" x14ac:dyDescent="0.2">
      <c r="A288" s="15" t="s">
        <v>120</v>
      </c>
      <c r="B288" s="124">
        <v>70895</v>
      </c>
      <c r="C288" s="131">
        <f t="shared" ref="C288:C290" si="18">D288-B288</f>
        <v>0</v>
      </c>
      <c r="D288" s="126">
        <v>70895</v>
      </c>
    </row>
    <row r="289" spans="1:4" ht="24.75" customHeight="1" x14ac:dyDescent="0.2">
      <c r="A289" s="15" t="s">
        <v>121</v>
      </c>
      <c r="B289" s="46">
        <v>28741</v>
      </c>
      <c r="C289" s="50">
        <f t="shared" si="18"/>
        <v>0</v>
      </c>
      <c r="D289" s="51">
        <v>28741</v>
      </c>
    </row>
    <row r="290" spans="1:4" ht="13.5" customHeight="1" thickBot="1" x14ac:dyDescent="0.25">
      <c r="A290" s="65" t="s">
        <v>122</v>
      </c>
      <c r="B290" s="132">
        <v>9580</v>
      </c>
      <c r="C290" s="133">
        <f t="shared" si="18"/>
        <v>0</v>
      </c>
      <c r="D290" s="134">
        <v>9580</v>
      </c>
    </row>
    <row r="291" spans="1:4" ht="13.5" customHeight="1" thickBot="1" x14ac:dyDescent="0.25">
      <c r="A291" s="32" t="s">
        <v>76</v>
      </c>
      <c r="B291" s="75">
        <f>SUM(B288:B290)</f>
        <v>109216</v>
      </c>
      <c r="C291" s="75">
        <f>SUM(C288:C290)</f>
        <v>0</v>
      </c>
      <c r="D291" s="76">
        <f>SUM(D288:D290)</f>
        <v>109216</v>
      </c>
    </row>
    <row r="292" spans="1:4" ht="13.5" customHeight="1" x14ac:dyDescent="0.2">
      <c r="A292" s="33"/>
      <c r="B292" s="37"/>
      <c r="C292" s="37"/>
      <c r="D292" s="37"/>
    </row>
    <row r="293" spans="1:4" ht="13.5" customHeight="1" thickBot="1" x14ac:dyDescent="0.25">
      <c r="A293" s="33" t="s">
        <v>77</v>
      </c>
      <c r="B293" s="4"/>
      <c r="C293" s="4"/>
      <c r="D293" s="4"/>
    </row>
    <row r="294" spans="1:4" ht="45" customHeight="1" thickBot="1" x14ac:dyDescent="0.25">
      <c r="A294" s="2" t="s">
        <v>0</v>
      </c>
      <c r="B294" s="48" t="s">
        <v>147</v>
      </c>
      <c r="C294" s="49" t="s">
        <v>148</v>
      </c>
      <c r="D294" s="3" t="s">
        <v>149</v>
      </c>
    </row>
    <row r="295" spans="1:4" ht="13.5" customHeight="1" x14ac:dyDescent="0.2">
      <c r="A295" s="38" t="s">
        <v>123</v>
      </c>
      <c r="B295" s="124">
        <v>166699</v>
      </c>
      <c r="C295" s="131">
        <f t="shared" ref="C295:C302" si="19">D295-B295</f>
        <v>0</v>
      </c>
      <c r="D295" s="126">
        <v>166699</v>
      </c>
    </row>
    <row r="296" spans="1:4" ht="13.5" customHeight="1" x14ac:dyDescent="0.2">
      <c r="A296" s="27" t="s">
        <v>124</v>
      </c>
      <c r="B296" s="124">
        <v>67063</v>
      </c>
      <c r="C296" s="131">
        <f t="shared" si="19"/>
        <v>0</v>
      </c>
      <c r="D296" s="126">
        <v>67063</v>
      </c>
    </row>
    <row r="297" spans="1:4" ht="13.5" customHeight="1" x14ac:dyDescent="0.2">
      <c r="A297" s="27" t="s">
        <v>125</v>
      </c>
      <c r="B297" s="124">
        <v>28741</v>
      </c>
      <c r="C297" s="131">
        <f t="shared" si="19"/>
        <v>0</v>
      </c>
      <c r="D297" s="126">
        <v>28741</v>
      </c>
    </row>
    <row r="298" spans="1:4" ht="13.5" customHeight="1" x14ac:dyDescent="0.2">
      <c r="A298" s="39" t="s">
        <v>126</v>
      </c>
      <c r="B298" s="124">
        <v>47902</v>
      </c>
      <c r="C298" s="131">
        <f t="shared" si="19"/>
        <v>0</v>
      </c>
      <c r="D298" s="126">
        <v>47902</v>
      </c>
    </row>
    <row r="299" spans="1:4" ht="13.5" customHeight="1" x14ac:dyDescent="0.2">
      <c r="A299" s="16" t="s">
        <v>127</v>
      </c>
      <c r="B299" s="124">
        <v>9580</v>
      </c>
      <c r="C299" s="131">
        <f t="shared" si="19"/>
        <v>0</v>
      </c>
      <c r="D299" s="126">
        <v>9580</v>
      </c>
    </row>
    <row r="300" spans="1:4" ht="13.5" customHeight="1" x14ac:dyDescent="0.2">
      <c r="A300" s="27" t="s">
        <v>128</v>
      </c>
      <c r="B300" s="124">
        <v>42154</v>
      </c>
      <c r="C300" s="131">
        <f t="shared" si="19"/>
        <v>0</v>
      </c>
      <c r="D300" s="126">
        <v>42154</v>
      </c>
    </row>
    <row r="301" spans="1:4" ht="24" x14ac:dyDescent="0.2">
      <c r="A301" s="38" t="s">
        <v>17</v>
      </c>
      <c r="B301" s="46">
        <v>1916</v>
      </c>
      <c r="C301" s="50">
        <f t="shared" si="19"/>
        <v>0</v>
      </c>
      <c r="D301" s="51">
        <v>1916</v>
      </c>
    </row>
    <row r="302" spans="1:4" ht="24.75" customHeight="1" thickBot="1" x14ac:dyDescent="0.25">
      <c r="A302" s="66" t="s">
        <v>129</v>
      </c>
      <c r="B302" s="53">
        <v>15329</v>
      </c>
      <c r="C302" s="54">
        <f t="shared" si="19"/>
        <v>0</v>
      </c>
      <c r="D302" s="55">
        <v>15329</v>
      </c>
    </row>
    <row r="303" spans="1:4" ht="13.5" customHeight="1" thickBot="1" x14ac:dyDescent="0.25">
      <c r="A303" s="32" t="s">
        <v>87</v>
      </c>
      <c r="B303" s="75">
        <f>SUM(B295:B302)</f>
        <v>379384</v>
      </c>
      <c r="C303" s="75">
        <f>SUM(C295:C302)</f>
        <v>0</v>
      </c>
      <c r="D303" s="76">
        <f>SUM(D295:D302)</f>
        <v>379384</v>
      </c>
    </row>
    <row r="304" spans="1:4" ht="13.5" customHeight="1" x14ac:dyDescent="0.2">
      <c r="A304" s="33"/>
      <c r="B304" s="37"/>
      <c r="C304" s="37"/>
      <c r="D304" s="37"/>
    </row>
    <row r="305" spans="1:4" ht="13.5" customHeight="1" thickBot="1" x14ac:dyDescent="0.25">
      <c r="A305" s="33" t="s">
        <v>88</v>
      </c>
      <c r="B305" s="4"/>
      <c r="C305" s="4"/>
      <c r="D305" s="4"/>
    </row>
    <row r="306" spans="1:4" ht="45" customHeight="1" thickBot="1" x14ac:dyDescent="0.25">
      <c r="A306" s="2" t="s">
        <v>0</v>
      </c>
      <c r="B306" s="48" t="s">
        <v>147</v>
      </c>
      <c r="C306" s="49" t="s">
        <v>148</v>
      </c>
      <c r="D306" s="3" t="s">
        <v>149</v>
      </c>
    </row>
    <row r="307" spans="1:4" ht="13.5" customHeight="1" x14ac:dyDescent="0.2">
      <c r="A307" s="27" t="s">
        <v>130</v>
      </c>
      <c r="B307" s="124">
        <v>36405</v>
      </c>
      <c r="C307" s="131">
        <f t="shared" ref="C307:C312" si="20">D307-B307</f>
        <v>0</v>
      </c>
      <c r="D307" s="126">
        <v>36405</v>
      </c>
    </row>
    <row r="308" spans="1:4" ht="13.5" customHeight="1" x14ac:dyDescent="0.2">
      <c r="A308" s="27" t="s">
        <v>131</v>
      </c>
      <c r="B308" s="124">
        <v>72811</v>
      </c>
      <c r="C308" s="131">
        <f t="shared" si="20"/>
        <v>0</v>
      </c>
      <c r="D308" s="126">
        <v>72811</v>
      </c>
    </row>
    <row r="309" spans="1:4" ht="24" x14ac:dyDescent="0.2">
      <c r="A309" s="38" t="s">
        <v>132</v>
      </c>
      <c r="B309" s="46">
        <v>97720</v>
      </c>
      <c r="C309" s="50">
        <f t="shared" si="20"/>
        <v>0</v>
      </c>
      <c r="D309" s="51">
        <v>97720</v>
      </c>
    </row>
    <row r="310" spans="1:4" ht="24" x14ac:dyDescent="0.2">
      <c r="A310" s="38" t="s">
        <v>133</v>
      </c>
      <c r="B310" s="46">
        <v>9580</v>
      </c>
      <c r="C310" s="50">
        <f t="shared" si="20"/>
        <v>0</v>
      </c>
      <c r="D310" s="51">
        <v>9580</v>
      </c>
    </row>
    <row r="311" spans="1:4" ht="13.5" customHeight="1" x14ac:dyDescent="0.2">
      <c r="A311" s="38" t="s">
        <v>134</v>
      </c>
      <c r="B311" s="46">
        <v>9580</v>
      </c>
      <c r="C311" s="50">
        <f t="shared" si="20"/>
        <v>0</v>
      </c>
      <c r="D311" s="51">
        <v>9580</v>
      </c>
    </row>
    <row r="312" spans="1:4" ht="24.75" customHeight="1" thickBot="1" x14ac:dyDescent="0.25">
      <c r="A312" s="66" t="s">
        <v>135</v>
      </c>
      <c r="B312" s="53">
        <v>9580</v>
      </c>
      <c r="C312" s="54">
        <f t="shared" si="20"/>
        <v>0</v>
      </c>
      <c r="D312" s="55">
        <v>9580</v>
      </c>
    </row>
    <row r="313" spans="1:4" ht="13.5" customHeight="1" thickBot="1" x14ac:dyDescent="0.25">
      <c r="A313" s="32" t="s">
        <v>98</v>
      </c>
      <c r="B313" s="75">
        <f>SUM(B307:B312)</f>
        <v>235676</v>
      </c>
      <c r="C313" s="75">
        <f>SUM(C307:C312)</f>
        <v>0</v>
      </c>
      <c r="D313" s="76">
        <f>SUM(D307:D312)</f>
        <v>235676</v>
      </c>
    </row>
    <row r="314" spans="1:4" ht="13.5" customHeight="1" x14ac:dyDescent="0.2">
      <c r="A314" s="13"/>
      <c r="B314" s="4"/>
      <c r="C314" s="4"/>
      <c r="D314" s="4"/>
    </row>
    <row r="315" spans="1:4" ht="13.5" customHeight="1" thickBot="1" x14ac:dyDescent="0.25">
      <c r="A315" s="13"/>
      <c r="B315" s="4"/>
      <c r="C315" s="4"/>
      <c r="D315" s="4"/>
    </row>
    <row r="316" spans="1:4" ht="24.75" thickBot="1" x14ac:dyDescent="0.25">
      <c r="A316" s="5" t="s">
        <v>1</v>
      </c>
      <c r="B316" s="62">
        <f>B265+B284+B291+B303+B313</f>
        <v>1576930</v>
      </c>
      <c r="C316" s="62">
        <f>C265+C284+C291+C303+C313</f>
        <v>0</v>
      </c>
      <c r="D316" s="63">
        <f>D265+D284+D291+D303+D313</f>
        <v>1576930</v>
      </c>
    </row>
    <row r="319" spans="1:4" ht="13.5" customHeight="1" x14ac:dyDescent="0.2">
      <c r="A319" s="6" t="s">
        <v>18</v>
      </c>
    </row>
    <row r="320" spans="1:4" ht="13.5" customHeight="1" x14ac:dyDescent="0.2">
      <c r="A320" s="6"/>
    </row>
    <row r="321" spans="1:4" ht="13.5" customHeight="1" x14ac:dyDescent="0.2">
      <c r="A321" s="21" t="s">
        <v>56</v>
      </c>
      <c r="B321" s="21"/>
      <c r="C321" s="21"/>
      <c r="D321" s="4"/>
    </row>
    <row r="322" spans="1:4" ht="13.5" customHeight="1" x14ac:dyDescent="0.2">
      <c r="A322" s="23"/>
      <c r="B322" s="23"/>
      <c r="C322" s="23"/>
      <c r="D322" s="4"/>
    </row>
    <row r="323" spans="1:4" ht="13.5" customHeight="1" thickBot="1" x14ac:dyDescent="0.25">
      <c r="A323" s="21" t="s">
        <v>61</v>
      </c>
      <c r="B323" s="21"/>
      <c r="C323" s="21"/>
      <c r="D323" s="4"/>
    </row>
    <row r="324" spans="1:4" ht="45" customHeight="1" thickBot="1" x14ac:dyDescent="0.25">
      <c r="A324" s="2" t="s">
        <v>0</v>
      </c>
      <c r="B324" s="48" t="s">
        <v>147</v>
      </c>
      <c r="C324" s="49" t="s">
        <v>148</v>
      </c>
      <c r="D324" s="3" t="s">
        <v>149</v>
      </c>
    </row>
    <row r="325" spans="1:4" ht="24.75" customHeight="1" thickBot="1" x14ac:dyDescent="0.25">
      <c r="A325" s="47" t="s">
        <v>72</v>
      </c>
      <c r="B325" s="46">
        <v>38322</v>
      </c>
      <c r="C325" s="50">
        <f t="shared" ref="C325" si="21">D325-B325</f>
        <v>0</v>
      </c>
      <c r="D325" s="51">
        <v>38322</v>
      </c>
    </row>
    <row r="326" spans="1:4" ht="13.5" customHeight="1" thickBot="1" x14ac:dyDescent="0.25">
      <c r="A326" s="80" t="s">
        <v>75</v>
      </c>
      <c r="B326" s="81">
        <f>SUM(B325:B325)</f>
        <v>38322</v>
      </c>
      <c r="C326" s="81">
        <f>SUM(C325:C325)</f>
        <v>0</v>
      </c>
      <c r="D326" s="153">
        <f>SUM(D325:D325)</f>
        <v>38322</v>
      </c>
    </row>
    <row r="327" spans="1:4" ht="13.5" customHeight="1" x14ac:dyDescent="0.2">
      <c r="A327" s="21"/>
      <c r="B327" s="25"/>
      <c r="C327" s="146"/>
      <c r="D327" s="146"/>
    </row>
    <row r="328" spans="1:4" ht="13.5" customHeight="1" thickBot="1" x14ac:dyDescent="0.25">
      <c r="A328" s="21" t="s">
        <v>57</v>
      </c>
      <c r="B328" s="21"/>
      <c r="C328" s="21"/>
      <c r="D328" s="4"/>
    </row>
    <row r="329" spans="1:4" ht="45" customHeight="1" thickBot="1" x14ac:dyDescent="0.25">
      <c r="A329" s="2" t="s">
        <v>0</v>
      </c>
      <c r="B329" s="48" t="s">
        <v>147</v>
      </c>
      <c r="C329" s="49" t="s">
        <v>148</v>
      </c>
      <c r="D329" s="3" t="s">
        <v>149</v>
      </c>
    </row>
    <row r="330" spans="1:4" ht="13.5" customHeight="1" thickBot="1" x14ac:dyDescent="0.25">
      <c r="A330" s="67" t="s">
        <v>58</v>
      </c>
      <c r="B330" s="132">
        <v>19161</v>
      </c>
      <c r="C330" s="133">
        <f t="shared" ref="C330" si="22">D330-B330</f>
        <v>0</v>
      </c>
      <c r="D330" s="134">
        <v>19161</v>
      </c>
    </row>
    <row r="331" spans="1:4" ht="13.5" customHeight="1" thickBot="1" x14ac:dyDescent="0.25">
      <c r="A331" s="80" t="s">
        <v>60</v>
      </c>
      <c r="B331" s="81">
        <f>SUM(B330:B330)</f>
        <v>19161</v>
      </c>
      <c r="C331" s="81">
        <f>SUM(C330:C330)</f>
        <v>0</v>
      </c>
      <c r="D331" s="153">
        <f>SUM(D330:D330)</f>
        <v>19161</v>
      </c>
    </row>
    <row r="332" spans="1:4" ht="13.5" customHeight="1" thickBot="1" x14ac:dyDescent="0.25">
      <c r="A332" s="21"/>
      <c r="B332" s="25"/>
      <c r="C332" s="25"/>
      <c r="D332" s="25"/>
    </row>
    <row r="333" spans="1:4" ht="13.5" customHeight="1" thickBot="1" x14ac:dyDescent="0.25">
      <c r="A333" s="83" t="s">
        <v>76</v>
      </c>
      <c r="B333" s="84">
        <f>B326+B331</f>
        <v>57483</v>
      </c>
      <c r="C333" s="84">
        <f>C326+C331</f>
        <v>0</v>
      </c>
      <c r="D333" s="154">
        <f>D331+D326</f>
        <v>57483</v>
      </c>
    </row>
    <row r="334" spans="1:4" ht="13.5" customHeight="1" x14ac:dyDescent="0.2">
      <c r="A334" s="6"/>
    </row>
    <row r="335" spans="1:4" ht="13.5" customHeight="1" thickBot="1" x14ac:dyDescent="0.25">
      <c r="A335" s="23"/>
      <c r="B335" s="4"/>
      <c r="C335" s="4"/>
      <c r="D335" s="4"/>
    </row>
    <row r="336" spans="1:4" ht="13.5" customHeight="1" thickBot="1" x14ac:dyDescent="0.25">
      <c r="A336" s="17" t="s">
        <v>19</v>
      </c>
      <c r="B336" s="62">
        <f>B333</f>
        <v>57483</v>
      </c>
      <c r="C336" s="62">
        <f>C333</f>
        <v>0</v>
      </c>
      <c r="D336" s="63">
        <f>D333</f>
        <v>57483</v>
      </c>
    </row>
    <row r="339" spans="1:4" ht="13.5" customHeight="1" x14ac:dyDescent="0.2">
      <c r="A339" s="6" t="s">
        <v>4</v>
      </c>
    </row>
    <row r="340" spans="1:4" ht="13.5" customHeight="1" thickBot="1" x14ac:dyDescent="0.25"/>
    <row r="341" spans="1:4" ht="45" customHeight="1" thickBot="1" x14ac:dyDescent="0.25">
      <c r="A341" s="2" t="s">
        <v>0</v>
      </c>
      <c r="B341" s="48" t="s">
        <v>147</v>
      </c>
      <c r="C341" s="49" t="s">
        <v>148</v>
      </c>
      <c r="D341" s="3" t="s">
        <v>149</v>
      </c>
    </row>
    <row r="342" spans="1:4" ht="24" x14ac:dyDescent="0.2">
      <c r="A342" s="15" t="s">
        <v>139</v>
      </c>
      <c r="B342" s="46">
        <v>1916</v>
      </c>
      <c r="C342" s="50">
        <f t="shared" ref="C342:C343" si="23">D342-B342</f>
        <v>0</v>
      </c>
      <c r="D342" s="51">
        <v>1916</v>
      </c>
    </row>
    <row r="343" spans="1:4" ht="24.75" thickBot="1" x14ac:dyDescent="0.25">
      <c r="A343" s="65" t="s">
        <v>140</v>
      </c>
      <c r="B343" s="53">
        <v>3832</v>
      </c>
      <c r="C343" s="54">
        <f t="shared" si="23"/>
        <v>0</v>
      </c>
      <c r="D343" s="55">
        <v>3832</v>
      </c>
    </row>
    <row r="344" spans="1:4" ht="13.5" customHeight="1" thickBot="1" x14ac:dyDescent="0.25">
      <c r="A344" s="32" t="s">
        <v>138</v>
      </c>
      <c r="B344" s="75">
        <f>SUM(B342:B343)</f>
        <v>5748</v>
      </c>
      <c r="C344" s="75">
        <f>SUM(C342:C343)</f>
        <v>0</v>
      </c>
      <c r="D344" s="76">
        <f>SUM(D342:D343)</f>
        <v>5748</v>
      </c>
    </row>
    <row r="345" spans="1:4" ht="13.5" customHeight="1" x14ac:dyDescent="0.2">
      <c r="A345" s="23"/>
      <c r="B345" s="4"/>
      <c r="C345" s="4"/>
      <c r="D345" s="4"/>
    </row>
    <row r="346" spans="1:4" ht="13.5" customHeight="1" thickBot="1" x14ac:dyDescent="0.25">
      <c r="A346" s="23"/>
      <c r="B346" s="4"/>
      <c r="C346" s="4"/>
      <c r="D346" s="4"/>
    </row>
    <row r="347" spans="1:4" ht="13.5" customHeight="1" thickBot="1" x14ac:dyDescent="0.25">
      <c r="A347" s="5" t="s">
        <v>14</v>
      </c>
      <c r="B347" s="62">
        <f>B344</f>
        <v>5748</v>
      </c>
      <c r="C347" s="62">
        <f>C344</f>
        <v>0</v>
      </c>
      <c r="D347" s="63">
        <f>D344</f>
        <v>5748</v>
      </c>
    </row>
    <row r="349" spans="1:4" ht="13.5" customHeight="1" thickBot="1" x14ac:dyDescent="0.25"/>
    <row r="350" spans="1:4" ht="13.5" customHeight="1" thickBot="1" x14ac:dyDescent="0.25">
      <c r="A350" s="168" t="s">
        <v>20</v>
      </c>
      <c r="B350" s="169">
        <f>B347+B336+B316</f>
        <v>1640161</v>
      </c>
      <c r="C350" s="169">
        <f>C347+C336+C316</f>
        <v>0</v>
      </c>
      <c r="D350" s="173">
        <f>D347+D336+D316</f>
        <v>1640161</v>
      </c>
    </row>
    <row r="354" spans="1:4" ht="54" customHeight="1" x14ac:dyDescent="0.2">
      <c r="A354" s="176" t="s">
        <v>184</v>
      </c>
      <c r="B354" s="176"/>
      <c r="C354" s="177"/>
      <c r="D354" s="177"/>
    </row>
    <row r="355" spans="1:4" ht="15.75" customHeight="1" x14ac:dyDescent="0.25">
      <c r="A355" s="19" t="s">
        <v>187</v>
      </c>
      <c r="B355" s="4"/>
    </row>
    <row r="356" spans="1:4" ht="13.5" customHeight="1" x14ac:dyDescent="0.25">
      <c r="A356" s="19"/>
      <c r="B356" s="4"/>
    </row>
    <row r="357" spans="1:4" ht="13.5" customHeight="1" x14ac:dyDescent="0.2">
      <c r="A357" s="6" t="s">
        <v>2</v>
      </c>
      <c r="B357" s="4"/>
    </row>
    <row r="358" spans="1:4" ht="13.5" customHeight="1" x14ac:dyDescent="0.2">
      <c r="A358" s="6"/>
      <c r="B358" s="4"/>
    </row>
    <row r="359" spans="1:4" ht="13.5" customHeight="1" thickBot="1" x14ac:dyDescent="0.25">
      <c r="A359" s="33" t="s">
        <v>36</v>
      </c>
      <c r="B359" s="4"/>
      <c r="C359" s="4"/>
      <c r="D359" s="4"/>
    </row>
    <row r="360" spans="1:4" ht="45" customHeight="1" thickBot="1" x14ac:dyDescent="0.25">
      <c r="A360" s="2" t="s">
        <v>0</v>
      </c>
      <c r="B360" s="48" t="s">
        <v>147</v>
      </c>
      <c r="C360" s="49" t="s">
        <v>148</v>
      </c>
      <c r="D360" s="3" t="s">
        <v>149</v>
      </c>
    </row>
    <row r="361" spans="1:4" ht="24" customHeight="1" x14ac:dyDescent="0.2">
      <c r="A361" s="136" t="s">
        <v>185</v>
      </c>
      <c r="B361" s="162">
        <v>0</v>
      </c>
      <c r="C361" s="163">
        <f t="shared" ref="C361:C363" si="24">D361-B361</f>
        <v>12000</v>
      </c>
      <c r="D361" s="164">
        <v>12000</v>
      </c>
    </row>
    <row r="362" spans="1:4" ht="24" customHeight="1" x14ac:dyDescent="0.2">
      <c r="A362" s="15" t="s">
        <v>175</v>
      </c>
      <c r="B362" s="165">
        <v>0</v>
      </c>
      <c r="C362" s="163">
        <f>D362-B362</f>
        <v>12000</v>
      </c>
      <c r="D362" s="164">
        <v>12000</v>
      </c>
    </row>
    <row r="363" spans="1:4" ht="24" customHeight="1" thickBot="1" x14ac:dyDescent="0.25">
      <c r="A363" s="11" t="s">
        <v>186</v>
      </c>
      <c r="B363" s="165">
        <v>0</v>
      </c>
      <c r="C363" s="163">
        <f t="shared" si="24"/>
        <v>40000</v>
      </c>
      <c r="D363" s="164">
        <v>40000</v>
      </c>
    </row>
    <row r="364" spans="1:4" ht="13.5" customHeight="1" thickBot="1" x14ac:dyDescent="0.25">
      <c r="A364" s="32" t="s">
        <v>55</v>
      </c>
      <c r="B364" s="75">
        <f>SUM(B361:B363)</f>
        <v>0</v>
      </c>
      <c r="C364" s="75">
        <f>SUM(C361:C363)</f>
        <v>64000</v>
      </c>
      <c r="D364" s="76">
        <f>SUM(D361:D363)</f>
        <v>64000</v>
      </c>
    </row>
    <row r="365" spans="1:4" ht="13.5" customHeight="1" x14ac:dyDescent="0.2">
      <c r="A365" s="6"/>
      <c r="B365" s="4"/>
    </row>
    <row r="366" spans="1:4" ht="13.5" customHeight="1" thickBot="1" x14ac:dyDescent="0.25">
      <c r="A366" s="33" t="s">
        <v>56</v>
      </c>
      <c r="B366" s="4"/>
      <c r="C366" s="4"/>
      <c r="D366" s="4"/>
    </row>
    <row r="367" spans="1:4" ht="45" customHeight="1" thickBot="1" x14ac:dyDescent="0.25">
      <c r="A367" s="2" t="s">
        <v>0</v>
      </c>
      <c r="B367" s="48" t="s">
        <v>147</v>
      </c>
      <c r="C367" s="49" t="s">
        <v>148</v>
      </c>
      <c r="D367" s="3" t="s">
        <v>149</v>
      </c>
    </row>
    <row r="368" spans="1:4" ht="24" customHeight="1" thickBot="1" x14ac:dyDescent="0.25">
      <c r="A368" s="135" t="s">
        <v>174</v>
      </c>
      <c r="B368" s="166">
        <v>0</v>
      </c>
      <c r="C368" s="167">
        <f t="shared" ref="C368" si="25">D368-B368</f>
        <v>12000</v>
      </c>
      <c r="D368" s="159">
        <v>12000</v>
      </c>
    </row>
    <row r="369" spans="1:4" ht="13.5" customHeight="1" thickBot="1" x14ac:dyDescent="0.25">
      <c r="A369" s="32" t="s">
        <v>76</v>
      </c>
      <c r="B369" s="75">
        <f>SUM(B368:B368)</f>
        <v>0</v>
      </c>
      <c r="C369" s="75">
        <f>SUM(C368:C368)</f>
        <v>12000</v>
      </c>
      <c r="D369" s="76">
        <f>SUM(D368:D368)</f>
        <v>12000</v>
      </c>
    </row>
    <row r="370" spans="1:4" ht="13.5" customHeight="1" x14ac:dyDescent="0.2">
      <c r="A370" s="6"/>
      <c r="B370" s="4"/>
    </row>
    <row r="371" spans="1:4" ht="13.5" customHeight="1" thickBot="1" x14ac:dyDescent="0.25"/>
    <row r="372" spans="1:4" ht="26.25" customHeight="1" thickBot="1" x14ac:dyDescent="0.25">
      <c r="A372" s="5" t="s">
        <v>1</v>
      </c>
      <c r="B372" s="62">
        <f>B369+B364</f>
        <v>0</v>
      </c>
      <c r="C372" s="62">
        <f>C369+C364</f>
        <v>76000</v>
      </c>
      <c r="D372" s="63">
        <f>D369+D364</f>
        <v>76000</v>
      </c>
    </row>
    <row r="376" spans="1:4" ht="39.950000000000003" customHeight="1" x14ac:dyDescent="0.2">
      <c r="A376" s="176" t="s">
        <v>188</v>
      </c>
      <c r="B376" s="176"/>
      <c r="C376" s="177"/>
      <c r="D376" s="177"/>
    </row>
    <row r="377" spans="1:4" ht="15.75" customHeight="1" x14ac:dyDescent="0.25">
      <c r="A377" s="19" t="s">
        <v>189</v>
      </c>
      <c r="B377" s="4"/>
    </row>
    <row r="378" spans="1:4" ht="13.5" customHeight="1" x14ac:dyDescent="0.2">
      <c r="B378" s="4"/>
    </row>
    <row r="379" spans="1:4" ht="13.5" customHeight="1" x14ac:dyDescent="0.2">
      <c r="A379" s="6" t="s">
        <v>18</v>
      </c>
      <c r="B379" s="4"/>
    </row>
    <row r="380" spans="1:4" ht="13.5" customHeight="1" x14ac:dyDescent="0.2">
      <c r="A380" s="6"/>
      <c r="B380" s="4"/>
    </row>
    <row r="381" spans="1:4" ht="13.5" customHeight="1" x14ac:dyDescent="0.2">
      <c r="A381" s="21" t="s">
        <v>23</v>
      </c>
      <c r="B381" s="21"/>
      <c r="C381" s="21"/>
      <c r="D381" s="4"/>
    </row>
    <row r="382" spans="1:4" ht="13.5" customHeight="1" x14ac:dyDescent="0.2">
      <c r="A382" s="22"/>
      <c r="B382" s="22"/>
      <c r="C382" s="22"/>
      <c r="D382" s="4"/>
    </row>
    <row r="383" spans="1:4" ht="13.5" customHeight="1" thickBot="1" x14ac:dyDescent="0.25">
      <c r="A383" s="21" t="s">
        <v>24</v>
      </c>
      <c r="B383" s="21"/>
      <c r="C383" s="21"/>
      <c r="D383" s="4"/>
    </row>
    <row r="384" spans="1:4" ht="45" customHeight="1" thickBot="1" x14ac:dyDescent="0.25">
      <c r="A384" s="2" t="s">
        <v>0</v>
      </c>
      <c r="B384" s="48" t="s">
        <v>147</v>
      </c>
      <c r="C384" s="49" t="s">
        <v>148</v>
      </c>
      <c r="D384" s="3" t="s">
        <v>149</v>
      </c>
    </row>
    <row r="385" spans="1:4" ht="13.5" customHeight="1" thickBot="1" x14ac:dyDescent="0.25">
      <c r="A385" s="77" t="s">
        <v>27</v>
      </c>
      <c r="B385" s="78">
        <v>0</v>
      </c>
      <c r="C385" s="79">
        <v>63000</v>
      </c>
      <c r="D385" s="152">
        <v>63000</v>
      </c>
    </row>
    <row r="386" spans="1:4" ht="13.5" customHeight="1" thickBot="1" x14ac:dyDescent="0.25">
      <c r="A386" s="80" t="s">
        <v>34</v>
      </c>
      <c r="B386" s="81">
        <f>SUM(B385:B385)</f>
        <v>0</v>
      </c>
      <c r="C386" s="81">
        <f>SUM(C385:C385)</f>
        <v>63000</v>
      </c>
      <c r="D386" s="82">
        <f>SUM(D385:D385)</f>
        <v>63000</v>
      </c>
    </row>
    <row r="387" spans="1:4" ht="13.5" customHeight="1" thickBot="1" x14ac:dyDescent="0.25">
      <c r="A387" s="23"/>
      <c r="B387" s="23"/>
      <c r="C387" s="150"/>
      <c r="D387" s="151"/>
    </row>
    <row r="388" spans="1:4" ht="13.5" customHeight="1" thickBot="1" x14ac:dyDescent="0.25">
      <c r="A388" s="83" t="s">
        <v>35</v>
      </c>
      <c r="B388" s="84">
        <f>B386</f>
        <v>0</v>
      </c>
      <c r="C388" s="84">
        <f>C386</f>
        <v>63000</v>
      </c>
      <c r="D388" s="85">
        <f>D386</f>
        <v>63000</v>
      </c>
    </row>
    <row r="389" spans="1:4" ht="13.5" customHeight="1" x14ac:dyDescent="0.2">
      <c r="A389" s="6"/>
      <c r="B389" s="4"/>
    </row>
    <row r="390" spans="1:4" ht="13.5" customHeight="1" x14ac:dyDescent="0.2">
      <c r="A390" s="21" t="s">
        <v>36</v>
      </c>
      <c r="B390" s="4"/>
    </row>
    <row r="391" spans="1:4" ht="13.5" customHeight="1" x14ac:dyDescent="0.2">
      <c r="A391" s="6"/>
      <c r="B391" s="4"/>
    </row>
    <row r="392" spans="1:4" ht="13.5" customHeight="1" thickBot="1" x14ac:dyDescent="0.25">
      <c r="A392" s="21" t="s">
        <v>45</v>
      </c>
      <c r="B392" s="21"/>
      <c r="C392" s="21"/>
      <c r="D392" s="4"/>
    </row>
    <row r="393" spans="1:4" ht="45" customHeight="1" thickBot="1" x14ac:dyDescent="0.25">
      <c r="A393" s="2" t="s">
        <v>0</v>
      </c>
      <c r="B393" s="48" t="s">
        <v>147</v>
      </c>
      <c r="C393" s="49" t="s">
        <v>148</v>
      </c>
      <c r="D393" s="3" t="s">
        <v>149</v>
      </c>
    </row>
    <row r="394" spans="1:4" ht="13.5" customHeight="1" thickBot="1" x14ac:dyDescent="0.25">
      <c r="A394" s="24" t="s">
        <v>47</v>
      </c>
      <c r="B394" s="140">
        <v>0</v>
      </c>
      <c r="C394" s="138">
        <f t="shared" ref="C394" si="26">D394-B394</f>
        <v>83800</v>
      </c>
      <c r="D394" s="139">
        <v>83800</v>
      </c>
    </row>
    <row r="395" spans="1:4" ht="13.5" customHeight="1" thickBot="1" x14ac:dyDescent="0.25">
      <c r="A395" s="80" t="s">
        <v>49</v>
      </c>
      <c r="B395" s="81">
        <f>SUM(B394:B394)</f>
        <v>0</v>
      </c>
      <c r="C395" s="81">
        <f>SUM(C394:C394)</f>
        <v>83800</v>
      </c>
      <c r="D395" s="153">
        <f>SUM(D394:D394)</f>
        <v>83800</v>
      </c>
    </row>
    <row r="396" spans="1:4" ht="13.5" customHeight="1" thickBot="1" x14ac:dyDescent="0.25">
      <c r="A396" s="6"/>
      <c r="B396" s="4"/>
    </row>
    <row r="397" spans="1:4" ht="13.5" customHeight="1" thickBot="1" x14ac:dyDescent="0.25">
      <c r="A397" s="83" t="s">
        <v>55</v>
      </c>
      <c r="B397" s="84">
        <f>B395</f>
        <v>0</v>
      </c>
      <c r="C397" s="84">
        <f>C395</f>
        <v>83800</v>
      </c>
      <c r="D397" s="85">
        <f>D395</f>
        <v>83800</v>
      </c>
    </row>
    <row r="398" spans="1:4" ht="13.5" customHeight="1" x14ac:dyDescent="0.2">
      <c r="A398" s="6"/>
      <c r="B398" s="4"/>
    </row>
    <row r="399" spans="1:4" ht="13.5" customHeight="1" x14ac:dyDescent="0.2">
      <c r="A399" s="21" t="s">
        <v>88</v>
      </c>
      <c r="B399" s="21"/>
      <c r="C399" s="21"/>
      <c r="D399" s="4"/>
    </row>
    <row r="400" spans="1:4" ht="13.5" customHeight="1" x14ac:dyDescent="0.2">
      <c r="A400" s="23"/>
      <c r="B400" s="23"/>
      <c r="C400" s="23"/>
      <c r="D400" s="4"/>
    </row>
    <row r="401" spans="1:4" ht="13.5" customHeight="1" thickBot="1" x14ac:dyDescent="0.25">
      <c r="A401" s="21" t="s">
        <v>92</v>
      </c>
      <c r="B401" s="21"/>
      <c r="C401" s="21"/>
      <c r="D401" s="4"/>
    </row>
    <row r="402" spans="1:4" ht="45" customHeight="1" thickBot="1" x14ac:dyDescent="0.25">
      <c r="A402" s="2" t="s">
        <v>0</v>
      </c>
      <c r="B402" s="48" t="s">
        <v>147</v>
      </c>
      <c r="C402" s="49" t="s">
        <v>148</v>
      </c>
      <c r="D402" s="3" t="s">
        <v>149</v>
      </c>
    </row>
    <row r="403" spans="1:4" ht="13.5" customHeight="1" thickBot="1" x14ac:dyDescent="0.25">
      <c r="A403" s="77" t="s">
        <v>190</v>
      </c>
      <c r="B403" s="140">
        <v>0</v>
      </c>
      <c r="C403" s="138">
        <f t="shared" ref="C403" si="27">D403-B403</f>
        <v>81340</v>
      </c>
      <c r="D403" s="139">
        <v>81340</v>
      </c>
    </row>
    <row r="404" spans="1:4" ht="13.5" customHeight="1" thickBot="1" x14ac:dyDescent="0.25">
      <c r="A404" s="80" t="s">
        <v>97</v>
      </c>
      <c r="B404" s="81">
        <f>SUM(B403:B403)</f>
        <v>0</v>
      </c>
      <c r="C404" s="81">
        <f>SUM(C403:C403)</f>
        <v>81340</v>
      </c>
      <c r="D404" s="153">
        <f>SUM(D403:D403)</f>
        <v>81340</v>
      </c>
    </row>
    <row r="405" spans="1:4" ht="13.5" customHeight="1" x14ac:dyDescent="0.2">
      <c r="A405" s="23"/>
      <c r="B405" s="23"/>
      <c r="C405" s="96"/>
      <c r="D405" s="14"/>
    </row>
    <row r="406" spans="1:4" ht="13.5" customHeight="1" thickBot="1" x14ac:dyDescent="0.25">
      <c r="A406" s="21" t="s">
        <v>199</v>
      </c>
      <c r="B406" s="21"/>
      <c r="C406" s="21"/>
      <c r="D406" s="4"/>
    </row>
    <row r="407" spans="1:4" ht="45" customHeight="1" thickBot="1" x14ac:dyDescent="0.25">
      <c r="A407" s="2" t="s">
        <v>0</v>
      </c>
      <c r="B407" s="48" t="s">
        <v>147</v>
      </c>
      <c r="C407" s="49" t="s">
        <v>148</v>
      </c>
      <c r="D407" s="3" t="s">
        <v>149</v>
      </c>
    </row>
    <row r="408" spans="1:4" ht="13.5" customHeight="1" x14ac:dyDescent="0.2">
      <c r="A408" s="77" t="s">
        <v>191</v>
      </c>
      <c r="B408" s="140">
        <v>0</v>
      </c>
      <c r="C408" s="138">
        <f t="shared" ref="C408:C409" si="28">D408-B408</f>
        <v>78000</v>
      </c>
      <c r="D408" s="139">
        <v>78000</v>
      </c>
    </row>
    <row r="409" spans="1:4" ht="13.5" customHeight="1" thickBot="1" x14ac:dyDescent="0.25">
      <c r="A409" s="144" t="s">
        <v>192</v>
      </c>
      <c r="B409" s="141">
        <v>0</v>
      </c>
      <c r="C409" s="142">
        <f t="shared" si="28"/>
        <v>84000</v>
      </c>
      <c r="D409" s="143">
        <v>84000</v>
      </c>
    </row>
    <row r="410" spans="1:4" ht="13.5" customHeight="1" thickBot="1" x14ac:dyDescent="0.25">
      <c r="A410" s="80" t="s">
        <v>200</v>
      </c>
      <c r="B410" s="81">
        <f>SUM(B408:B409)</f>
        <v>0</v>
      </c>
      <c r="C410" s="81">
        <f>SUM(C408:C409)</f>
        <v>162000</v>
      </c>
      <c r="D410" s="153">
        <f>SUM(D408:D409)</f>
        <v>162000</v>
      </c>
    </row>
    <row r="411" spans="1:4" ht="13.5" customHeight="1" thickBot="1" x14ac:dyDescent="0.25">
      <c r="A411" s="23"/>
      <c r="B411" s="23"/>
      <c r="C411" s="96"/>
      <c r="D411" s="14"/>
    </row>
    <row r="412" spans="1:4" ht="13.5" customHeight="1" thickBot="1" x14ac:dyDescent="0.25">
      <c r="A412" s="83" t="s">
        <v>98</v>
      </c>
      <c r="B412" s="84">
        <f>B410+B404</f>
        <v>0</v>
      </c>
      <c r="C412" s="84">
        <f>C410+C404</f>
        <v>243340</v>
      </c>
      <c r="D412" s="154">
        <f>D410+D404</f>
        <v>243340</v>
      </c>
    </row>
    <row r="413" spans="1:4" ht="13.5" customHeight="1" x14ac:dyDescent="0.2">
      <c r="A413" s="6"/>
      <c r="B413" s="4"/>
    </row>
    <row r="414" spans="1:4" ht="13.5" customHeight="1" thickBot="1" x14ac:dyDescent="0.25">
      <c r="A414" s="6"/>
      <c r="B414" s="4"/>
    </row>
    <row r="415" spans="1:4" ht="13.5" customHeight="1" thickBot="1" x14ac:dyDescent="0.25">
      <c r="A415" s="17" t="s">
        <v>19</v>
      </c>
      <c r="B415" s="62">
        <f>B412+B397+B388</f>
        <v>0</v>
      </c>
      <c r="C415" s="62">
        <f>C412+C397+C388</f>
        <v>390140</v>
      </c>
      <c r="D415" s="63">
        <f>D412+D397+D388</f>
        <v>390140</v>
      </c>
    </row>
    <row r="416" spans="1:4" ht="13.5" customHeight="1" x14ac:dyDescent="0.2">
      <c r="A416" s="6"/>
      <c r="B416" s="4"/>
    </row>
    <row r="419" spans="1:4" ht="39.950000000000003" customHeight="1" x14ac:dyDescent="0.2">
      <c r="A419" s="176" t="s">
        <v>193</v>
      </c>
      <c r="B419" s="176"/>
      <c r="C419" s="177"/>
      <c r="D419" s="177"/>
    </row>
    <row r="420" spans="1:4" ht="15.75" customHeight="1" x14ac:dyDescent="0.25">
      <c r="A420" s="19" t="s">
        <v>194</v>
      </c>
      <c r="B420" s="4"/>
    </row>
    <row r="421" spans="1:4" ht="13.5" customHeight="1" x14ac:dyDescent="0.25">
      <c r="A421" s="19"/>
      <c r="B421" s="4"/>
    </row>
    <row r="422" spans="1:4" ht="13.5" customHeight="1" x14ac:dyDescent="0.2">
      <c r="A422" s="6" t="s">
        <v>2</v>
      </c>
    </row>
    <row r="423" spans="1:4" ht="13.5" customHeight="1" x14ac:dyDescent="0.2">
      <c r="A423" s="6"/>
    </row>
    <row r="424" spans="1:4" ht="13.5" customHeight="1" thickBot="1" x14ac:dyDescent="0.25">
      <c r="A424" s="33" t="s">
        <v>77</v>
      </c>
      <c r="B424" s="13"/>
      <c r="C424" s="13"/>
      <c r="D424" s="4"/>
    </row>
    <row r="425" spans="1:4" ht="45" customHeight="1" thickBot="1" x14ac:dyDescent="0.25">
      <c r="A425" s="2" t="s">
        <v>0</v>
      </c>
      <c r="B425" s="48" t="s">
        <v>147</v>
      </c>
      <c r="C425" s="49" t="s">
        <v>148</v>
      </c>
      <c r="D425" s="3" t="s">
        <v>149</v>
      </c>
    </row>
    <row r="426" spans="1:4" ht="24" customHeight="1" thickBot="1" x14ac:dyDescent="0.25">
      <c r="A426" s="130" t="s">
        <v>102</v>
      </c>
      <c r="B426" s="120">
        <v>0</v>
      </c>
      <c r="C426" s="121">
        <f t="shared" ref="C426" si="29">D426-B426</f>
        <v>70000</v>
      </c>
      <c r="D426" s="122">
        <v>70000</v>
      </c>
    </row>
    <row r="427" spans="1:4" ht="13.5" customHeight="1" thickBot="1" x14ac:dyDescent="0.25">
      <c r="A427" s="80" t="s">
        <v>87</v>
      </c>
      <c r="B427" s="81">
        <f>SUM(B426:B426)</f>
        <v>0</v>
      </c>
      <c r="C427" s="81">
        <f>SUM(C426:C426)</f>
        <v>70000</v>
      </c>
      <c r="D427" s="153">
        <f>SUM(D426:D426)</f>
        <v>70000</v>
      </c>
    </row>
    <row r="428" spans="1:4" ht="13.5" customHeight="1" x14ac:dyDescent="0.2">
      <c r="A428" s="155"/>
      <c r="B428" s="148"/>
      <c r="C428" s="149"/>
      <c r="D428" s="148"/>
    </row>
    <row r="429" spans="1:4" ht="13.5" customHeight="1" thickBot="1" x14ac:dyDescent="0.25">
      <c r="A429" s="13"/>
      <c r="B429" s="13"/>
      <c r="C429" s="13"/>
      <c r="D429" s="4"/>
    </row>
    <row r="430" spans="1:4" ht="26.25" customHeight="1" thickBot="1" x14ac:dyDescent="0.25">
      <c r="A430" s="5" t="s">
        <v>1</v>
      </c>
      <c r="B430" s="62">
        <f>B427</f>
        <v>0</v>
      </c>
      <c r="C430" s="62">
        <f>C427</f>
        <v>70000</v>
      </c>
      <c r="D430" s="63">
        <f>D427</f>
        <v>70000</v>
      </c>
    </row>
    <row r="431" spans="1:4" ht="13.5" customHeight="1" x14ac:dyDescent="0.25">
      <c r="A431" s="19"/>
      <c r="B431" s="4"/>
    </row>
    <row r="432" spans="1:4" ht="13.5" customHeight="1" x14ac:dyDescent="0.2">
      <c r="B432" s="4"/>
    </row>
    <row r="433" spans="1:4" ht="13.5" customHeight="1" x14ac:dyDescent="0.2">
      <c r="A433" s="6" t="s">
        <v>18</v>
      </c>
      <c r="B433" s="4"/>
    </row>
    <row r="434" spans="1:4" ht="13.5" customHeight="1" x14ac:dyDescent="0.2">
      <c r="A434" s="6"/>
      <c r="B434" s="4"/>
    </row>
    <row r="435" spans="1:4" ht="13.5" customHeight="1" x14ac:dyDescent="0.2">
      <c r="A435" s="21" t="s">
        <v>23</v>
      </c>
      <c r="B435" s="21"/>
      <c r="C435" s="21"/>
      <c r="D435" s="4"/>
    </row>
    <row r="436" spans="1:4" ht="13.5" customHeight="1" x14ac:dyDescent="0.2">
      <c r="A436" s="22"/>
      <c r="B436" s="22"/>
      <c r="C436" s="22"/>
      <c r="D436" s="4"/>
    </row>
    <row r="437" spans="1:4" ht="13.5" customHeight="1" thickBot="1" x14ac:dyDescent="0.25">
      <c r="A437" s="21" t="s">
        <v>24</v>
      </c>
      <c r="B437" s="21"/>
      <c r="C437" s="21"/>
      <c r="D437" s="4"/>
    </row>
    <row r="438" spans="1:4" ht="45" customHeight="1" thickBot="1" x14ac:dyDescent="0.25">
      <c r="A438" s="2" t="s">
        <v>0</v>
      </c>
      <c r="B438" s="48" t="s">
        <v>147</v>
      </c>
      <c r="C438" s="49" t="s">
        <v>148</v>
      </c>
      <c r="D438" s="3" t="s">
        <v>149</v>
      </c>
    </row>
    <row r="439" spans="1:4" ht="13.5" customHeight="1" thickBot="1" x14ac:dyDescent="0.25">
      <c r="A439" s="77" t="s">
        <v>195</v>
      </c>
      <c r="B439" s="137">
        <v>0</v>
      </c>
      <c r="C439" s="138">
        <f t="shared" ref="C439" si="30">D439-B439</f>
        <v>43225</v>
      </c>
      <c r="D439" s="139">
        <v>43225</v>
      </c>
    </row>
    <row r="440" spans="1:4" ht="13.5" customHeight="1" thickBot="1" x14ac:dyDescent="0.25">
      <c r="A440" s="80" t="s">
        <v>34</v>
      </c>
      <c r="B440" s="81">
        <f>SUM(B439:B439)</f>
        <v>0</v>
      </c>
      <c r="C440" s="81">
        <f>SUM(C439:C439)</f>
        <v>43225</v>
      </c>
      <c r="D440" s="82">
        <f>SUM(D439:D439)</f>
        <v>43225</v>
      </c>
    </row>
    <row r="441" spans="1:4" ht="13.5" customHeight="1" thickBot="1" x14ac:dyDescent="0.25">
      <c r="A441" s="23"/>
      <c r="B441" s="23"/>
      <c r="C441" s="150"/>
      <c r="D441" s="151"/>
    </row>
    <row r="442" spans="1:4" ht="13.5" customHeight="1" thickBot="1" x14ac:dyDescent="0.25">
      <c r="A442" s="83" t="s">
        <v>35</v>
      </c>
      <c r="B442" s="84">
        <f>B440</f>
        <v>0</v>
      </c>
      <c r="C442" s="84">
        <f>C440</f>
        <v>43225</v>
      </c>
      <c r="D442" s="85">
        <f>D440</f>
        <v>43225</v>
      </c>
    </row>
    <row r="443" spans="1:4" ht="13.5" customHeight="1" x14ac:dyDescent="0.2">
      <c r="A443" s="6"/>
      <c r="B443" s="4"/>
    </row>
    <row r="444" spans="1:4" ht="13.5" customHeight="1" x14ac:dyDescent="0.2">
      <c r="A444" s="21" t="s">
        <v>36</v>
      </c>
      <c r="B444" s="4"/>
    </row>
    <row r="445" spans="1:4" ht="13.5" customHeight="1" x14ac:dyDescent="0.2">
      <c r="A445" s="6"/>
      <c r="B445" s="4"/>
    </row>
    <row r="446" spans="1:4" ht="13.5" customHeight="1" thickBot="1" x14ac:dyDescent="0.25">
      <c r="A446" s="21" t="s">
        <v>45</v>
      </c>
      <c r="B446" s="21"/>
      <c r="C446" s="21"/>
      <c r="D446" s="4"/>
    </row>
    <row r="447" spans="1:4" ht="45" customHeight="1" thickBot="1" x14ac:dyDescent="0.25">
      <c r="A447" s="2" t="s">
        <v>0</v>
      </c>
      <c r="B447" s="48" t="s">
        <v>147</v>
      </c>
      <c r="C447" s="49" t="s">
        <v>148</v>
      </c>
      <c r="D447" s="3" t="s">
        <v>149</v>
      </c>
    </row>
    <row r="448" spans="1:4" ht="13.5" customHeight="1" thickBot="1" x14ac:dyDescent="0.25">
      <c r="A448" s="24" t="s">
        <v>196</v>
      </c>
      <c r="B448" s="140">
        <v>0</v>
      </c>
      <c r="C448" s="138">
        <f t="shared" ref="C448" si="31">D448-B448</f>
        <v>30000</v>
      </c>
      <c r="D448" s="139">
        <v>30000</v>
      </c>
    </row>
    <row r="449" spans="1:4" ht="13.5" customHeight="1" thickBot="1" x14ac:dyDescent="0.25">
      <c r="A449" s="80" t="s">
        <v>49</v>
      </c>
      <c r="B449" s="81">
        <f>SUM(B448:B448)</f>
        <v>0</v>
      </c>
      <c r="C449" s="81">
        <f>SUM(C448:C448)</f>
        <v>30000</v>
      </c>
      <c r="D449" s="153">
        <f>SUM(D448:D448)</f>
        <v>30000</v>
      </c>
    </row>
    <row r="450" spans="1:4" ht="13.5" customHeight="1" x14ac:dyDescent="0.2">
      <c r="A450" s="21"/>
      <c r="B450" s="25"/>
      <c r="C450" s="25"/>
      <c r="D450" s="25"/>
    </row>
    <row r="451" spans="1:4" ht="13.5" customHeight="1" thickBot="1" x14ac:dyDescent="0.25">
      <c r="A451" s="21" t="s">
        <v>50</v>
      </c>
      <c r="B451" s="21"/>
      <c r="C451" s="21"/>
      <c r="D451" s="4"/>
    </row>
    <row r="452" spans="1:4" ht="45" customHeight="1" thickBot="1" x14ac:dyDescent="0.25">
      <c r="A452" s="2" t="s">
        <v>0</v>
      </c>
      <c r="B452" s="48" t="s">
        <v>147</v>
      </c>
      <c r="C452" s="49" t="s">
        <v>148</v>
      </c>
      <c r="D452" s="3" t="s">
        <v>149</v>
      </c>
    </row>
    <row r="453" spans="1:4" ht="13.5" customHeight="1" thickBot="1" x14ac:dyDescent="0.25">
      <c r="A453" s="145" t="s">
        <v>197</v>
      </c>
      <c r="B453" s="140">
        <v>0</v>
      </c>
      <c r="C453" s="138">
        <f t="shared" ref="C453" si="32">D453-B453</f>
        <v>73075</v>
      </c>
      <c r="D453" s="139">
        <v>73075</v>
      </c>
    </row>
    <row r="454" spans="1:4" ht="13.5" customHeight="1" thickBot="1" x14ac:dyDescent="0.25">
      <c r="A454" s="80" t="s">
        <v>54</v>
      </c>
      <c r="B454" s="81">
        <f>SUM(B453:B453)</f>
        <v>0</v>
      </c>
      <c r="C454" s="81">
        <f>SUM(C453:C453)</f>
        <v>73075</v>
      </c>
      <c r="D454" s="153">
        <f>SUM(D453:D453)</f>
        <v>73075</v>
      </c>
    </row>
    <row r="455" spans="1:4" ht="13.5" customHeight="1" thickBot="1" x14ac:dyDescent="0.25">
      <c r="A455" s="6"/>
      <c r="B455" s="4"/>
    </row>
    <row r="456" spans="1:4" ht="13.5" customHeight="1" thickBot="1" x14ac:dyDescent="0.25">
      <c r="A456" s="83" t="s">
        <v>55</v>
      </c>
      <c r="B456" s="84">
        <f>B449+B454</f>
        <v>0</v>
      </c>
      <c r="C456" s="84">
        <f>C449+C454</f>
        <v>103075</v>
      </c>
      <c r="D456" s="85">
        <f>D449+D454</f>
        <v>103075</v>
      </c>
    </row>
    <row r="457" spans="1:4" ht="13.5" customHeight="1" x14ac:dyDescent="0.2">
      <c r="A457" s="6"/>
      <c r="B457" s="4"/>
    </row>
    <row r="458" spans="1:4" ht="13.5" customHeight="1" x14ac:dyDescent="0.2">
      <c r="A458" s="21" t="s">
        <v>88</v>
      </c>
      <c r="B458" s="4"/>
    </row>
    <row r="459" spans="1:4" ht="13.5" customHeight="1" x14ac:dyDescent="0.2">
      <c r="A459" s="6"/>
      <c r="B459" s="4"/>
    </row>
    <row r="460" spans="1:4" ht="13.5" customHeight="1" thickBot="1" x14ac:dyDescent="0.25">
      <c r="A460" s="21" t="s">
        <v>199</v>
      </c>
      <c r="B460" s="21"/>
      <c r="C460" s="21"/>
      <c r="D460" s="4"/>
    </row>
    <row r="461" spans="1:4" ht="45" customHeight="1" thickBot="1" x14ac:dyDescent="0.25">
      <c r="A461" s="2" t="s">
        <v>0</v>
      </c>
      <c r="B461" s="48" t="s">
        <v>147</v>
      </c>
      <c r="C461" s="49" t="s">
        <v>148</v>
      </c>
      <c r="D461" s="3" t="s">
        <v>149</v>
      </c>
    </row>
    <row r="462" spans="1:4" ht="13.5" customHeight="1" thickBot="1" x14ac:dyDescent="0.25">
      <c r="A462" s="144" t="s">
        <v>198</v>
      </c>
      <c r="B462" s="141">
        <v>0</v>
      </c>
      <c r="C462" s="142">
        <f t="shared" ref="C462" si="33">D462-B462</f>
        <v>50000</v>
      </c>
      <c r="D462" s="143">
        <v>50000</v>
      </c>
    </row>
    <row r="463" spans="1:4" ht="13.5" customHeight="1" thickBot="1" x14ac:dyDescent="0.25">
      <c r="A463" s="80" t="s">
        <v>200</v>
      </c>
      <c r="B463" s="81">
        <f>SUM(B462:B462)</f>
        <v>0</v>
      </c>
      <c r="C463" s="81">
        <f>SUM(C462:C462)</f>
        <v>50000</v>
      </c>
      <c r="D463" s="153">
        <f>SUM(D462:D462)</f>
        <v>50000</v>
      </c>
    </row>
    <row r="464" spans="1:4" ht="13.5" customHeight="1" thickBot="1" x14ac:dyDescent="0.25">
      <c r="A464" s="23"/>
      <c r="B464" s="23"/>
      <c r="C464" s="96"/>
      <c r="D464" s="14"/>
    </row>
    <row r="465" spans="1:4" ht="13.5" customHeight="1" thickBot="1" x14ac:dyDescent="0.25">
      <c r="A465" s="83" t="s">
        <v>98</v>
      </c>
      <c r="B465" s="84">
        <f>B463</f>
        <v>0</v>
      </c>
      <c r="C465" s="84">
        <f>C463</f>
        <v>50000</v>
      </c>
      <c r="D465" s="154">
        <f>D463</f>
        <v>50000</v>
      </c>
    </row>
    <row r="466" spans="1:4" ht="13.5" customHeight="1" x14ac:dyDescent="0.2">
      <c r="A466" s="6"/>
      <c r="B466" s="4"/>
    </row>
    <row r="467" spans="1:4" ht="13.5" customHeight="1" thickBot="1" x14ac:dyDescent="0.25"/>
    <row r="468" spans="1:4" ht="13.5" customHeight="1" thickBot="1" x14ac:dyDescent="0.25">
      <c r="A468" s="17" t="s">
        <v>19</v>
      </c>
      <c r="B468" s="62">
        <f>B442+B456+B465</f>
        <v>0</v>
      </c>
      <c r="C468" s="62">
        <f>C442+C456+C465</f>
        <v>196300</v>
      </c>
      <c r="D468" s="63">
        <f>D442+D456+D465</f>
        <v>196300</v>
      </c>
    </row>
    <row r="470" spans="1:4" ht="13.5" customHeight="1" thickBot="1" x14ac:dyDescent="0.25"/>
    <row r="471" spans="1:4" ht="13.5" customHeight="1" thickBot="1" x14ac:dyDescent="0.25">
      <c r="A471" s="168" t="s">
        <v>20</v>
      </c>
      <c r="B471" s="169">
        <f>B468+B430</f>
        <v>0</v>
      </c>
      <c r="C471" s="169">
        <f>C468+C430</f>
        <v>266300</v>
      </c>
      <c r="D471" s="173">
        <f>D468+D430</f>
        <v>266300</v>
      </c>
    </row>
    <row r="475" spans="1:4" ht="39.950000000000003" customHeight="1" x14ac:dyDescent="0.2">
      <c r="A475" s="174" t="s">
        <v>201</v>
      </c>
      <c r="B475" s="175"/>
      <c r="C475" s="175"/>
      <c r="D475" s="175"/>
    </row>
    <row r="476" spans="1:4" ht="15" customHeight="1" x14ac:dyDescent="0.2">
      <c r="A476" s="7" t="s">
        <v>3</v>
      </c>
    </row>
    <row r="478" spans="1:4" ht="13.5" customHeight="1" x14ac:dyDescent="0.2">
      <c r="A478" s="6" t="s">
        <v>4</v>
      </c>
      <c r="B478" s="4"/>
    </row>
    <row r="479" spans="1:4" ht="13.5" customHeight="1" thickBot="1" x14ac:dyDescent="0.25">
      <c r="A479" s="6"/>
      <c r="B479" s="4"/>
    </row>
    <row r="480" spans="1:4" ht="45" customHeight="1" thickBot="1" x14ac:dyDescent="0.25">
      <c r="A480" s="2" t="s">
        <v>0</v>
      </c>
      <c r="B480" s="48" t="s">
        <v>147</v>
      </c>
      <c r="C480" s="49" t="s">
        <v>148</v>
      </c>
      <c r="D480" s="3" t="s">
        <v>149</v>
      </c>
    </row>
    <row r="481" spans="1:4" ht="13.5" customHeight="1" x14ac:dyDescent="0.2">
      <c r="A481" s="30" t="s">
        <v>15</v>
      </c>
      <c r="B481" s="46">
        <v>578340</v>
      </c>
      <c r="C481" s="50">
        <f t="shared" ref="C481:C494" si="34">D481-B481</f>
        <v>0</v>
      </c>
      <c r="D481" s="46">
        <v>578340</v>
      </c>
    </row>
    <row r="482" spans="1:4" ht="13.5" customHeight="1" x14ac:dyDescent="0.2">
      <c r="A482" s="30" t="s">
        <v>5</v>
      </c>
      <c r="B482" s="46">
        <v>856800</v>
      </c>
      <c r="C482" s="50">
        <f t="shared" si="34"/>
        <v>0</v>
      </c>
      <c r="D482" s="46">
        <v>856800</v>
      </c>
    </row>
    <row r="483" spans="1:4" ht="13.5" customHeight="1" x14ac:dyDescent="0.2">
      <c r="A483" s="30" t="s">
        <v>6</v>
      </c>
      <c r="B483" s="46">
        <v>223146</v>
      </c>
      <c r="C483" s="50">
        <f t="shared" si="34"/>
        <v>0</v>
      </c>
      <c r="D483" s="46">
        <v>223146</v>
      </c>
    </row>
    <row r="484" spans="1:4" ht="24" x14ac:dyDescent="0.2">
      <c r="A484" s="30" t="s">
        <v>7</v>
      </c>
      <c r="B484" s="46">
        <v>577080</v>
      </c>
      <c r="C484" s="50">
        <f t="shared" si="34"/>
        <v>0</v>
      </c>
      <c r="D484" s="46">
        <v>577080</v>
      </c>
    </row>
    <row r="485" spans="1:4" ht="13.5" customHeight="1" x14ac:dyDescent="0.2">
      <c r="A485" s="30" t="s">
        <v>8</v>
      </c>
      <c r="B485" s="46">
        <v>75600</v>
      </c>
      <c r="C485" s="50">
        <f t="shared" si="34"/>
        <v>0</v>
      </c>
      <c r="D485" s="46">
        <v>75600</v>
      </c>
    </row>
    <row r="486" spans="1:4" ht="13.5" customHeight="1" x14ac:dyDescent="0.2">
      <c r="A486" s="30" t="s">
        <v>9</v>
      </c>
      <c r="B486" s="46">
        <v>1082340</v>
      </c>
      <c r="C486" s="50">
        <f t="shared" si="34"/>
        <v>19500</v>
      </c>
      <c r="D486" s="46">
        <v>1101840</v>
      </c>
    </row>
    <row r="487" spans="1:4" ht="24" x14ac:dyDescent="0.2">
      <c r="A487" s="30" t="s">
        <v>21</v>
      </c>
      <c r="B487" s="46">
        <v>63000</v>
      </c>
      <c r="C487" s="50">
        <f t="shared" si="34"/>
        <v>0</v>
      </c>
      <c r="D487" s="46">
        <v>63000</v>
      </c>
    </row>
    <row r="488" spans="1:4" ht="24" x14ac:dyDescent="0.2">
      <c r="A488" s="30" t="s">
        <v>22</v>
      </c>
      <c r="B488" s="46">
        <v>63000</v>
      </c>
      <c r="C488" s="50">
        <f t="shared" si="34"/>
        <v>0</v>
      </c>
      <c r="D488" s="46">
        <v>63000</v>
      </c>
    </row>
    <row r="489" spans="1:4" ht="24" x14ac:dyDescent="0.2">
      <c r="A489" s="30" t="s">
        <v>10</v>
      </c>
      <c r="B489" s="46">
        <v>189000</v>
      </c>
      <c r="C489" s="50">
        <f t="shared" si="34"/>
        <v>13975</v>
      </c>
      <c r="D489" s="46">
        <v>202975</v>
      </c>
    </row>
    <row r="490" spans="1:4" ht="13.5" customHeight="1" x14ac:dyDescent="0.2">
      <c r="A490" s="31" t="s">
        <v>11</v>
      </c>
      <c r="B490" s="46">
        <v>592200</v>
      </c>
      <c r="C490" s="50">
        <f t="shared" si="34"/>
        <v>0</v>
      </c>
      <c r="D490" s="46">
        <v>592200</v>
      </c>
    </row>
    <row r="491" spans="1:4" ht="24" x14ac:dyDescent="0.2">
      <c r="A491" s="30" t="s">
        <v>12</v>
      </c>
      <c r="B491" s="46">
        <v>541800</v>
      </c>
      <c r="C491" s="50">
        <f t="shared" si="34"/>
        <v>27625</v>
      </c>
      <c r="D491" s="46">
        <v>569425</v>
      </c>
    </row>
    <row r="492" spans="1:4" ht="13.5" customHeight="1" x14ac:dyDescent="0.2">
      <c r="A492" s="30" t="s">
        <v>16</v>
      </c>
      <c r="B492" s="46">
        <v>630000</v>
      </c>
      <c r="C492" s="50">
        <f t="shared" si="34"/>
        <v>0</v>
      </c>
      <c r="D492" s="46">
        <v>630000</v>
      </c>
    </row>
    <row r="493" spans="1:4" ht="24" x14ac:dyDescent="0.2">
      <c r="A493" s="30" t="s">
        <v>146</v>
      </c>
      <c r="B493" s="46">
        <v>36540</v>
      </c>
      <c r="C493" s="50">
        <f t="shared" si="34"/>
        <v>18525</v>
      </c>
      <c r="D493" s="46">
        <v>55065</v>
      </c>
    </row>
    <row r="494" spans="1:4" ht="13.5" customHeight="1" thickBot="1" x14ac:dyDescent="0.25">
      <c r="A494" s="31" t="s">
        <v>145</v>
      </c>
      <c r="B494" s="53">
        <v>71820</v>
      </c>
      <c r="C494" s="54">
        <f t="shared" si="34"/>
        <v>0</v>
      </c>
      <c r="D494" s="53">
        <v>71820</v>
      </c>
    </row>
    <row r="495" spans="1:4" ht="13.5" customHeight="1" thickBot="1" x14ac:dyDescent="0.25">
      <c r="A495" s="32" t="s">
        <v>13</v>
      </c>
      <c r="B495" s="56">
        <f>SUM(B481:B494)</f>
        <v>5580666</v>
      </c>
      <c r="C495" s="56">
        <f>SUM(C481:C494)</f>
        <v>79625</v>
      </c>
      <c r="D495" s="57">
        <f>SUM(D481:D494)</f>
        <v>5660291</v>
      </c>
    </row>
    <row r="496" spans="1:4" ht="13.5" customHeight="1" x14ac:dyDescent="0.2">
      <c r="A496" s="13"/>
      <c r="B496" s="14"/>
      <c r="C496" s="14"/>
      <c r="D496" s="14"/>
    </row>
    <row r="497" spans="1:4" ht="13.5" customHeight="1" thickBot="1" x14ac:dyDescent="0.25">
      <c r="A497" s="13"/>
      <c r="B497" s="14"/>
      <c r="C497" s="14"/>
      <c r="D497" s="14"/>
    </row>
    <row r="498" spans="1:4" ht="13.5" customHeight="1" thickBot="1" x14ac:dyDescent="0.25">
      <c r="A498" s="43" t="s">
        <v>14</v>
      </c>
      <c r="B498" s="68">
        <f>B495</f>
        <v>5580666</v>
      </c>
      <c r="C498" s="68">
        <f>C495</f>
        <v>79625</v>
      </c>
      <c r="D498" s="69">
        <f>D495</f>
        <v>5660291</v>
      </c>
    </row>
    <row r="502" spans="1:4" ht="54" customHeight="1" x14ac:dyDescent="0.2">
      <c r="A502" s="174" t="s">
        <v>141</v>
      </c>
      <c r="B502" s="174"/>
      <c r="C502" s="175"/>
      <c r="D502" s="175"/>
    </row>
    <row r="503" spans="1:4" ht="13.5" customHeight="1" x14ac:dyDescent="0.2">
      <c r="A503" s="26"/>
      <c r="B503" s="18"/>
    </row>
    <row r="504" spans="1:4" ht="15.75" customHeight="1" x14ac:dyDescent="0.25">
      <c r="A504" s="19" t="s">
        <v>142</v>
      </c>
      <c r="B504" s="4"/>
    </row>
    <row r="505" spans="1:4" ht="13.5" customHeight="1" thickBot="1" x14ac:dyDescent="0.3">
      <c r="A505" s="19"/>
      <c r="B505" s="4"/>
    </row>
    <row r="506" spans="1:4" ht="13.5" customHeight="1" x14ac:dyDescent="0.2">
      <c r="A506" s="6" t="s">
        <v>18</v>
      </c>
      <c r="B506" s="4"/>
    </row>
    <row r="507" spans="1:4" ht="13.5" customHeight="1" x14ac:dyDescent="0.2">
      <c r="A507" s="6"/>
      <c r="B507" s="4"/>
    </row>
    <row r="508" spans="1:4" ht="13.5" customHeight="1" x14ac:dyDescent="0.2">
      <c r="A508" s="21" t="s">
        <v>36</v>
      </c>
      <c r="B508" s="4"/>
    </row>
    <row r="509" spans="1:4" ht="13.5" customHeight="1" x14ac:dyDescent="0.2">
      <c r="A509" s="6"/>
      <c r="B509" s="4"/>
    </row>
    <row r="510" spans="1:4" ht="13.5" customHeight="1" thickBot="1" x14ac:dyDescent="0.25">
      <c r="A510" s="21" t="s">
        <v>50</v>
      </c>
      <c r="B510" s="4"/>
    </row>
    <row r="511" spans="1:4" ht="45" customHeight="1" thickBot="1" x14ac:dyDescent="0.25">
      <c r="A511" s="2" t="s">
        <v>0</v>
      </c>
      <c r="B511" s="48" t="s">
        <v>147</v>
      </c>
      <c r="C511" s="49" t="s">
        <v>148</v>
      </c>
      <c r="D511" s="3" t="s">
        <v>149</v>
      </c>
    </row>
    <row r="512" spans="1:4" ht="13.5" customHeight="1" thickBot="1" x14ac:dyDescent="0.25">
      <c r="A512" s="70" t="s">
        <v>53</v>
      </c>
      <c r="B512" s="53">
        <v>14208</v>
      </c>
      <c r="C512" s="54">
        <f t="shared" ref="C512" si="35">D512-B512</f>
        <v>-2</v>
      </c>
      <c r="D512" s="55">
        <v>14206</v>
      </c>
    </row>
    <row r="513" spans="1:4" ht="13.5" customHeight="1" thickBot="1" x14ac:dyDescent="0.25">
      <c r="A513" s="80" t="s">
        <v>54</v>
      </c>
      <c r="B513" s="56">
        <f>SUM(B512:B512)</f>
        <v>14208</v>
      </c>
      <c r="C513" s="56">
        <f>SUM(C512:C512)</f>
        <v>-2</v>
      </c>
      <c r="D513" s="57">
        <f>SUM(D512:D512)</f>
        <v>14206</v>
      </c>
    </row>
    <row r="515" spans="1:4" ht="13.5" customHeight="1" thickBot="1" x14ac:dyDescent="0.25"/>
    <row r="516" spans="1:4" ht="13.5" customHeight="1" thickBot="1" x14ac:dyDescent="0.25">
      <c r="A516" s="17" t="s">
        <v>19</v>
      </c>
      <c r="B516" s="62">
        <f>B513</f>
        <v>14208</v>
      </c>
      <c r="C516" s="62">
        <f>C513</f>
        <v>-2</v>
      </c>
      <c r="D516" s="63">
        <f>D513</f>
        <v>14206</v>
      </c>
    </row>
    <row r="520" spans="1:4" ht="39.950000000000003" customHeight="1" x14ac:dyDescent="0.2">
      <c r="A520" s="174" t="s">
        <v>99</v>
      </c>
      <c r="B520" s="174"/>
      <c r="C520" s="175"/>
      <c r="D520" s="175"/>
    </row>
    <row r="521" spans="1:4" ht="13.5" customHeight="1" x14ac:dyDescent="0.2">
      <c r="A521" s="26"/>
      <c r="B521" s="18"/>
    </row>
    <row r="522" spans="1:4" ht="15.75" customHeight="1" x14ac:dyDescent="0.25">
      <c r="A522" s="19" t="s">
        <v>100</v>
      </c>
      <c r="B522" s="4"/>
    </row>
    <row r="523" spans="1:4" ht="13.5" customHeight="1" x14ac:dyDescent="0.25">
      <c r="A523" s="19"/>
      <c r="B523" s="4"/>
    </row>
    <row r="524" spans="1:4" ht="13.5" customHeight="1" x14ac:dyDescent="0.2">
      <c r="A524" s="6" t="s">
        <v>18</v>
      </c>
      <c r="B524" s="4"/>
    </row>
    <row r="525" spans="1:4" ht="13.5" customHeight="1" x14ac:dyDescent="0.2">
      <c r="A525" s="20"/>
      <c r="B525" s="4"/>
    </row>
    <row r="526" spans="1:4" ht="13.5" customHeight="1" x14ac:dyDescent="0.2">
      <c r="A526" s="21" t="s">
        <v>23</v>
      </c>
      <c r="B526" s="4"/>
    </row>
    <row r="527" spans="1:4" ht="13.5" customHeight="1" x14ac:dyDescent="0.2">
      <c r="A527" s="22"/>
      <c r="B527" s="4"/>
    </row>
    <row r="528" spans="1:4" ht="13.5" customHeight="1" thickBot="1" x14ac:dyDescent="0.25">
      <c r="A528" s="21" t="s">
        <v>24</v>
      </c>
      <c r="B528" s="4"/>
    </row>
    <row r="529" spans="1:4" ht="45" customHeight="1" thickBot="1" x14ac:dyDescent="0.25">
      <c r="A529" s="2" t="s">
        <v>0</v>
      </c>
      <c r="B529" s="48" t="s">
        <v>147</v>
      </c>
      <c r="C529" s="49" t="s">
        <v>148</v>
      </c>
      <c r="D529" s="3" t="s">
        <v>149</v>
      </c>
    </row>
    <row r="530" spans="1:4" ht="13.5" customHeight="1" x14ac:dyDescent="0.2">
      <c r="A530" s="41" t="s">
        <v>25</v>
      </c>
      <c r="B530" s="46">
        <v>191366</v>
      </c>
      <c r="C530" s="50">
        <f t="shared" ref="C530:C537" si="36">D530-B530</f>
        <v>0</v>
      </c>
      <c r="D530" s="51">
        <v>191366</v>
      </c>
    </row>
    <row r="531" spans="1:4" ht="13.5" customHeight="1" x14ac:dyDescent="0.2">
      <c r="A531" s="28" t="s">
        <v>26</v>
      </c>
      <c r="B531" s="46">
        <v>239112</v>
      </c>
      <c r="C531" s="50">
        <f t="shared" si="36"/>
        <v>0</v>
      </c>
      <c r="D531" s="51">
        <v>239112</v>
      </c>
    </row>
    <row r="532" spans="1:4" ht="13.5" customHeight="1" x14ac:dyDescent="0.2">
      <c r="A532" s="28" t="s">
        <v>27</v>
      </c>
      <c r="B532" s="46">
        <v>190998</v>
      </c>
      <c r="C532" s="50">
        <f t="shared" si="36"/>
        <v>0</v>
      </c>
      <c r="D532" s="51">
        <v>190998</v>
      </c>
    </row>
    <row r="533" spans="1:4" ht="13.5" customHeight="1" x14ac:dyDescent="0.2">
      <c r="A533" s="28" t="s">
        <v>28</v>
      </c>
      <c r="B533" s="46">
        <v>712233</v>
      </c>
      <c r="C533" s="50">
        <f t="shared" si="36"/>
        <v>0</v>
      </c>
      <c r="D533" s="51">
        <v>712233</v>
      </c>
    </row>
    <row r="534" spans="1:4" ht="13.5" customHeight="1" x14ac:dyDescent="0.2">
      <c r="A534" s="28" t="s">
        <v>29</v>
      </c>
      <c r="B534" s="46">
        <v>308928</v>
      </c>
      <c r="C534" s="50">
        <f t="shared" si="36"/>
        <v>0</v>
      </c>
      <c r="D534" s="51">
        <v>308928</v>
      </c>
    </row>
    <row r="535" spans="1:4" ht="13.5" customHeight="1" x14ac:dyDescent="0.2">
      <c r="A535" s="28" t="s">
        <v>30</v>
      </c>
      <c r="B535" s="46">
        <v>216886</v>
      </c>
      <c r="C535" s="50">
        <f t="shared" si="36"/>
        <v>0</v>
      </c>
      <c r="D535" s="51">
        <v>216886</v>
      </c>
    </row>
    <row r="536" spans="1:4" ht="13.5" customHeight="1" x14ac:dyDescent="0.2">
      <c r="A536" s="28" t="s">
        <v>31</v>
      </c>
      <c r="B536" s="46">
        <v>169857</v>
      </c>
      <c r="C536" s="50">
        <f t="shared" si="36"/>
        <v>0</v>
      </c>
      <c r="D536" s="51">
        <v>169857</v>
      </c>
    </row>
    <row r="537" spans="1:4" ht="13.5" customHeight="1" thickBot="1" x14ac:dyDescent="0.25">
      <c r="A537" s="52" t="s">
        <v>32</v>
      </c>
      <c r="B537" s="53">
        <v>258702</v>
      </c>
      <c r="C537" s="54">
        <f t="shared" si="36"/>
        <v>0</v>
      </c>
      <c r="D537" s="55">
        <v>258702</v>
      </c>
    </row>
    <row r="538" spans="1:4" ht="13.5" customHeight="1" thickBot="1" x14ac:dyDescent="0.25">
      <c r="A538" s="32" t="s">
        <v>34</v>
      </c>
      <c r="B538" s="56">
        <f>SUM(B530:B537)</f>
        <v>2288082</v>
      </c>
      <c r="C538" s="56">
        <f>SUM(C530:C537)</f>
        <v>0</v>
      </c>
      <c r="D538" s="57">
        <f>SUM(D530:D537)</f>
        <v>2288082</v>
      </c>
    </row>
    <row r="539" spans="1:4" ht="13.5" customHeight="1" thickBot="1" x14ac:dyDescent="0.25">
      <c r="A539" s="23"/>
      <c r="B539" s="4"/>
      <c r="C539" s="4"/>
      <c r="D539" s="4"/>
    </row>
    <row r="540" spans="1:4" ht="13.5" customHeight="1" thickBot="1" x14ac:dyDescent="0.25">
      <c r="A540" s="40" t="s">
        <v>35</v>
      </c>
      <c r="B540" s="58">
        <f>B538</f>
        <v>2288082</v>
      </c>
      <c r="C540" s="58">
        <f>C538</f>
        <v>0</v>
      </c>
      <c r="D540" s="59">
        <f>D538</f>
        <v>2288082</v>
      </c>
    </row>
    <row r="541" spans="1:4" ht="13.5" customHeight="1" x14ac:dyDescent="0.2">
      <c r="A541" s="21"/>
      <c r="B541" s="4"/>
      <c r="C541" s="4"/>
      <c r="D541" s="4"/>
    </row>
    <row r="542" spans="1:4" ht="13.5" customHeight="1" x14ac:dyDescent="0.2">
      <c r="A542" s="21" t="s">
        <v>36</v>
      </c>
      <c r="B542" s="4"/>
      <c r="C542" s="4"/>
      <c r="D542" s="4"/>
    </row>
    <row r="543" spans="1:4" ht="13.5" customHeight="1" x14ac:dyDescent="0.2">
      <c r="A543" s="23"/>
      <c r="B543" s="4"/>
      <c r="C543" s="4"/>
      <c r="D543" s="4"/>
    </row>
    <row r="544" spans="1:4" ht="13.5" customHeight="1" thickBot="1" x14ac:dyDescent="0.25">
      <c r="A544" s="21" t="s">
        <v>37</v>
      </c>
      <c r="B544" s="4"/>
      <c r="C544" s="4"/>
      <c r="D544" s="4"/>
    </row>
    <row r="545" spans="1:4" ht="45" customHeight="1" thickBot="1" x14ac:dyDescent="0.25">
      <c r="A545" s="2" t="s">
        <v>0</v>
      </c>
      <c r="B545" s="48" t="s">
        <v>147</v>
      </c>
      <c r="C545" s="49" t="s">
        <v>148</v>
      </c>
      <c r="D545" s="3" t="s">
        <v>149</v>
      </c>
    </row>
    <row r="546" spans="1:4" ht="13.5" customHeight="1" thickBot="1" x14ac:dyDescent="0.25">
      <c r="A546" s="60" t="s">
        <v>38</v>
      </c>
      <c r="B546" s="53">
        <v>51910</v>
      </c>
      <c r="C546" s="54">
        <f t="shared" ref="C546" si="37">D546-B546</f>
        <v>0</v>
      </c>
      <c r="D546" s="55">
        <v>51910</v>
      </c>
    </row>
    <row r="547" spans="1:4" ht="13.5" customHeight="1" thickBot="1" x14ac:dyDescent="0.25">
      <c r="A547" s="32" t="s">
        <v>39</v>
      </c>
      <c r="B547" s="56">
        <f>SUM(B546:B546)</f>
        <v>51910</v>
      </c>
      <c r="C547" s="56">
        <f>SUM(C546:C546)</f>
        <v>0</v>
      </c>
      <c r="D547" s="57">
        <f>SUM(D546:D546)</f>
        <v>51910</v>
      </c>
    </row>
    <row r="548" spans="1:4" ht="13.5" customHeight="1" x14ac:dyDescent="0.2">
      <c r="A548" s="23"/>
      <c r="B548" s="4"/>
      <c r="C548" s="4"/>
      <c r="D548" s="4"/>
    </row>
    <row r="549" spans="1:4" ht="13.5" customHeight="1" thickBot="1" x14ac:dyDescent="0.25">
      <c r="A549" s="21" t="s">
        <v>40</v>
      </c>
      <c r="B549" s="4"/>
      <c r="C549" s="4"/>
      <c r="D549" s="4"/>
    </row>
    <row r="550" spans="1:4" ht="45" customHeight="1" thickBot="1" x14ac:dyDescent="0.25">
      <c r="A550" s="2" t="s">
        <v>0</v>
      </c>
      <c r="B550" s="48" t="s">
        <v>147</v>
      </c>
      <c r="C550" s="49" t="s">
        <v>148</v>
      </c>
      <c r="D550" s="3" t="s">
        <v>149</v>
      </c>
    </row>
    <row r="551" spans="1:4" ht="13.5" customHeight="1" x14ac:dyDescent="0.2">
      <c r="A551" s="36" t="s">
        <v>41</v>
      </c>
      <c r="B551" s="46">
        <v>109404</v>
      </c>
      <c r="C551" s="50">
        <f t="shared" ref="C551:C552" si="38">D551-B551</f>
        <v>0</v>
      </c>
      <c r="D551" s="51">
        <v>109404</v>
      </c>
    </row>
    <row r="552" spans="1:4" ht="13.5" customHeight="1" thickBot="1" x14ac:dyDescent="0.25">
      <c r="A552" s="60" t="s">
        <v>43</v>
      </c>
      <c r="B552" s="53">
        <v>54675</v>
      </c>
      <c r="C552" s="54">
        <f t="shared" si="38"/>
        <v>0</v>
      </c>
      <c r="D552" s="55">
        <v>54675</v>
      </c>
    </row>
    <row r="553" spans="1:4" ht="13.5" customHeight="1" thickBot="1" x14ac:dyDescent="0.25">
      <c r="A553" s="32" t="s">
        <v>44</v>
      </c>
      <c r="B553" s="56">
        <f>SUM(B551:B552)</f>
        <v>164079</v>
      </c>
      <c r="C553" s="56">
        <f>SUM(C551:C552)</f>
        <v>0</v>
      </c>
      <c r="D553" s="57">
        <f>SUM(D551:D552)</f>
        <v>164079</v>
      </c>
    </row>
    <row r="554" spans="1:4" ht="13.5" customHeight="1" x14ac:dyDescent="0.2">
      <c r="A554" s="23"/>
      <c r="B554" s="4"/>
      <c r="C554" s="4"/>
      <c r="D554" s="4"/>
    </row>
    <row r="555" spans="1:4" ht="13.5" customHeight="1" thickBot="1" x14ac:dyDescent="0.25">
      <c r="A555" s="21" t="s">
        <v>45</v>
      </c>
      <c r="B555" s="4"/>
      <c r="C555" s="4"/>
      <c r="D555" s="4"/>
    </row>
    <row r="556" spans="1:4" ht="45" customHeight="1" thickBot="1" x14ac:dyDescent="0.25">
      <c r="A556" s="2" t="s">
        <v>0</v>
      </c>
      <c r="B556" s="48" t="s">
        <v>147</v>
      </c>
      <c r="C556" s="49" t="s">
        <v>148</v>
      </c>
      <c r="D556" s="3" t="s">
        <v>149</v>
      </c>
    </row>
    <row r="557" spans="1:4" ht="13.5" customHeight="1" x14ac:dyDescent="0.2">
      <c r="A557" s="36" t="s">
        <v>46</v>
      </c>
      <c r="B557" s="46">
        <v>236925</v>
      </c>
      <c r="C557" s="50">
        <f t="shared" ref="C557:C558" si="39">D557-B557</f>
        <v>0</v>
      </c>
      <c r="D557" s="51">
        <v>236925</v>
      </c>
    </row>
    <row r="558" spans="1:4" ht="13.5" customHeight="1" thickBot="1" x14ac:dyDescent="0.25">
      <c r="A558" s="61" t="s">
        <v>47</v>
      </c>
      <c r="B558" s="53">
        <v>148602</v>
      </c>
      <c r="C558" s="54">
        <f t="shared" si="39"/>
        <v>0</v>
      </c>
      <c r="D558" s="55">
        <v>148602</v>
      </c>
    </row>
    <row r="559" spans="1:4" ht="13.5" customHeight="1" thickBot="1" x14ac:dyDescent="0.25">
      <c r="A559" s="32" t="s">
        <v>49</v>
      </c>
      <c r="B559" s="56">
        <f>SUM(B557:B558)</f>
        <v>385527</v>
      </c>
      <c r="C559" s="56">
        <f>SUM(C557:C558)</f>
        <v>0</v>
      </c>
      <c r="D559" s="57">
        <f>SUM(D557:D558)</f>
        <v>385527</v>
      </c>
    </row>
    <row r="560" spans="1:4" ht="13.5" customHeight="1" x14ac:dyDescent="0.2">
      <c r="A560" s="23"/>
      <c r="B560" s="4"/>
      <c r="C560" s="4"/>
      <c r="D560" s="4"/>
    </row>
    <row r="561" spans="1:4" ht="13.5" customHeight="1" thickBot="1" x14ac:dyDescent="0.25">
      <c r="A561" s="21" t="s">
        <v>50</v>
      </c>
      <c r="B561" s="4"/>
      <c r="C561" s="4"/>
      <c r="D561" s="4"/>
    </row>
    <row r="562" spans="1:4" ht="45" customHeight="1" thickBot="1" x14ac:dyDescent="0.25">
      <c r="A562" s="2" t="s">
        <v>0</v>
      </c>
      <c r="B562" s="48" t="s">
        <v>147</v>
      </c>
      <c r="C562" s="49" t="s">
        <v>148</v>
      </c>
      <c r="D562" s="3" t="s">
        <v>149</v>
      </c>
    </row>
    <row r="563" spans="1:4" ht="13.5" customHeight="1" x14ac:dyDescent="0.2">
      <c r="A563" s="34" t="s">
        <v>51</v>
      </c>
      <c r="B563" s="46">
        <v>218700</v>
      </c>
      <c r="C563" s="50">
        <f t="shared" ref="C563:C564" si="40">D563-B563</f>
        <v>0</v>
      </c>
      <c r="D563" s="51">
        <v>218700</v>
      </c>
    </row>
    <row r="564" spans="1:4" ht="13.5" customHeight="1" thickBot="1" x14ac:dyDescent="0.25">
      <c r="A564" s="60" t="s">
        <v>52</v>
      </c>
      <c r="B564" s="53">
        <v>44287</v>
      </c>
      <c r="C564" s="54">
        <f t="shared" si="40"/>
        <v>0</v>
      </c>
      <c r="D564" s="55">
        <v>44287</v>
      </c>
    </row>
    <row r="565" spans="1:4" ht="13.5" customHeight="1" thickBot="1" x14ac:dyDescent="0.25">
      <c r="A565" s="32" t="s">
        <v>54</v>
      </c>
      <c r="B565" s="56">
        <f>SUM(B563:B564)</f>
        <v>262987</v>
      </c>
      <c r="C565" s="56">
        <f>SUM(C563:C564)</f>
        <v>0</v>
      </c>
      <c r="D565" s="57">
        <f>SUM(D563:D564)</f>
        <v>262987</v>
      </c>
    </row>
    <row r="566" spans="1:4" ht="13.5" customHeight="1" thickBot="1" x14ac:dyDescent="0.25">
      <c r="A566" s="23"/>
      <c r="B566" s="4"/>
      <c r="C566" s="4"/>
      <c r="D566" s="4"/>
    </row>
    <row r="567" spans="1:4" ht="13.5" customHeight="1" thickBot="1" x14ac:dyDescent="0.25">
      <c r="A567" s="40" t="s">
        <v>55</v>
      </c>
      <c r="B567" s="58">
        <f>B547+B553+B559+B565</f>
        <v>864503</v>
      </c>
      <c r="C567" s="58">
        <f>C547+C553+C559+C565</f>
        <v>0</v>
      </c>
      <c r="D567" s="59">
        <f>D547+D553+D559+D565</f>
        <v>864503</v>
      </c>
    </row>
    <row r="568" spans="1:4" ht="13.5" customHeight="1" x14ac:dyDescent="0.2">
      <c r="A568" s="23"/>
      <c r="B568" s="4"/>
      <c r="C568" s="4"/>
      <c r="D568" s="4"/>
    </row>
    <row r="569" spans="1:4" ht="13.5" customHeight="1" x14ac:dyDescent="0.2">
      <c r="A569" s="21" t="s">
        <v>56</v>
      </c>
      <c r="B569" s="4"/>
      <c r="C569" s="4"/>
      <c r="D569" s="4"/>
    </row>
    <row r="570" spans="1:4" ht="13.5" customHeight="1" x14ac:dyDescent="0.2">
      <c r="A570" s="23"/>
      <c r="B570" s="4"/>
      <c r="C570" s="4"/>
      <c r="D570" s="4"/>
    </row>
    <row r="571" spans="1:4" ht="13.5" customHeight="1" thickBot="1" x14ac:dyDescent="0.25">
      <c r="A571" s="21" t="s">
        <v>57</v>
      </c>
      <c r="B571" s="4"/>
      <c r="C571" s="4"/>
      <c r="D571" s="4"/>
    </row>
    <row r="572" spans="1:4" ht="45" customHeight="1" thickBot="1" x14ac:dyDescent="0.25">
      <c r="A572" s="2" t="s">
        <v>0</v>
      </c>
      <c r="B572" s="48" t="s">
        <v>147</v>
      </c>
      <c r="C572" s="49" t="s">
        <v>148</v>
      </c>
      <c r="D572" s="3" t="s">
        <v>149</v>
      </c>
    </row>
    <row r="573" spans="1:4" ht="13.5" customHeight="1" thickBot="1" x14ac:dyDescent="0.25">
      <c r="A573" s="60" t="s">
        <v>59</v>
      </c>
      <c r="B573" s="53">
        <v>54675</v>
      </c>
      <c r="C573" s="54">
        <f t="shared" ref="C573" si="41">D573-B573</f>
        <v>0</v>
      </c>
      <c r="D573" s="55">
        <v>54675</v>
      </c>
    </row>
    <row r="574" spans="1:4" ht="13.5" customHeight="1" thickBot="1" x14ac:dyDescent="0.25">
      <c r="A574" s="32" t="s">
        <v>60</v>
      </c>
      <c r="B574" s="56">
        <f>SUM(B573:B573)</f>
        <v>54675</v>
      </c>
      <c r="C574" s="56">
        <f>SUM(C573:C573)</f>
        <v>0</v>
      </c>
      <c r="D574" s="57">
        <f>SUM(D573:D573)</f>
        <v>54675</v>
      </c>
    </row>
    <row r="575" spans="1:4" ht="13.5" customHeight="1" x14ac:dyDescent="0.2">
      <c r="A575" s="23"/>
      <c r="B575" s="4"/>
      <c r="C575" s="4"/>
      <c r="D575" s="4"/>
    </row>
    <row r="576" spans="1:4" ht="13.5" customHeight="1" thickBot="1" x14ac:dyDescent="0.25">
      <c r="A576" s="21" t="s">
        <v>61</v>
      </c>
      <c r="B576" s="4"/>
      <c r="C576" s="4"/>
      <c r="D576" s="4"/>
    </row>
    <row r="577" spans="1:4" ht="45" customHeight="1" thickBot="1" x14ac:dyDescent="0.25">
      <c r="A577" s="2" t="s">
        <v>0</v>
      </c>
      <c r="B577" s="48" t="s">
        <v>147</v>
      </c>
      <c r="C577" s="49" t="s">
        <v>148</v>
      </c>
      <c r="D577" s="3" t="s">
        <v>149</v>
      </c>
    </row>
    <row r="578" spans="1:4" ht="13.5" customHeight="1" x14ac:dyDescent="0.2">
      <c r="A578" s="34" t="s">
        <v>62</v>
      </c>
      <c r="B578" s="46">
        <v>125102</v>
      </c>
      <c r="C578" s="50">
        <f t="shared" ref="C578:C589" si="42">D578-B578</f>
        <v>0</v>
      </c>
      <c r="D578" s="51">
        <v>125102</v>
      </c>
    </row>
    <row r="579" spans="1:4" ht="13.5" customHeight="1" x14ac:dyDescent="0.2">
      <c r="A579" s="42" t="s">
        <v>63</v>
      </c>
      <c r="B579" s="46">
        <v>182250</v>
      </c>
      <c r="C579" s="50">
        <f t="shared" si="42"/>
        <v>0</v>
      </c>
      <c r="D579" s="51">
        <v>182250</v>
      </c>
    </row>
    <row r="580" spans="1:4" ht="13.5" customHeight="1" x14ac:dyDescent="0.2">
      <c r="A580" s="42" t="s">
        <v>64</v>
      </c>
      <c r="B580" s="46">
        <v>158566</v>
      </c>
      <c r="C580" s="50">
        <f t="shared" si="42"/>
        <v>0</v>
      </c>
      <c r="D580" s="51">
        <v>158566</v>
      </c>
    </row>
    <row r="581" spans="1:4" ht="13.5" customHeight="1" x14ac:dyDescent="0.2">
      <c r="A581" s="34" t="s">
        <v>65</v>
      </c>
      <c r="B581" s="46">
        <v>153090</v>
      </c>
      <c r="C581" s="50">
        <f t="shared" si="42"/>
        <v>0</v>
      </c>
      <c r="D581" s="51">
        <v>153090</v>
      </c>
    </row>
    <row r="582" spans="1:4" ht="13.5" customHeight="1" x14ac:dyDescent="0.2">
      <c r="A582" s="34" t="s">
        <v>66</v>
      </c>
      <c r="B582" s="46">
        <v>247860</v>
      </c>
      <c r="C582" s="50">
        <f t="shared" si="42"/>
        <v>0</v>
      </c>
      <c r="D582" s="51">
        <v>247860</v>
      </c>
    </row>
    <row r="583" spans="1:4" ht="13.5" customHeight="1" x14ac:dyDescent="0.2">
      <c r="A583" s="34" t="s">
        <v>67</v>
      </c>
      <c r="B583" s="46">
        <v>149955</v>
      </c>
      <c r="C583" s="50">
        <f t="shared" si="42"/>
        <v>0</v>
      </c>
      <c r="D583" s="51">
        <v>149955</v>
      </c>
    </row>
    <row r="584" spans="1:4" ht="13.5" customHeight="1" x14ac:dyDescent="0.2">
      <c r="A584" s="34" t="s">
        <v>68</v>
      </c>
      <c r="B584" s="46">
        <v>54675</v>
      </c>
      <c r="C584" s="50">
        <f t="shared" si="42"/>
        <v>0</v>
      </c>
      <c r="D584" s="51">
        <v>54675</v>
      </c>
    </row>
    <row r="585" spans="1:4" ht="13.5" customHeight="1" x14ac:dyDescent="0.2">
      <c r="A585" s="34" t="s">
        <v>69</v>
      </c>
      <c r="B585" s="46">
        <v>381267</v>
      </c>
      <c r="C585" s="50">
        <f t="shared" si="42"/>
        <v>0</v>
      </c>
      <c r="D585" s="51">
        <v>381267</v>
      </c>
    </row>
    <row r="586" spans="1:4" ht="13.5" customHeight="1" x14ac:dyDescent="0.2">
      <c r="A586" s="34" t="s">
        <v>70</v>
      </c>
      <c r="B586" s="46">
        <v>60363</v>
      </c>
      <c r="C586" s="50">
        <f t="shared" si="42"/>
        <v>0</v>
      </c>
      <c r="D586" s="51">
        <v>60363</v>
      </c>
    </row>
    <row r="587" spans="1:4" ht="13.5" customHeight="1" x14ac:dyDescent="0.2">
      <c r="A587" s="34" t="s">
        <v>71</v>
      </c>
      <c r="B587" s="46">
        <v>100686</v>
      </c>
      <c r="C587" s="50">
        <f t="shared" si="42"/>
        <v>0</v>
      </c>
      <c r="D587" s="51">
        <v>100686</v>
      </c>
    </row>
    <row r="588" spans="1:4" ht="13.5" customHeight="1" x14ac:dyDescent="0.2">
      <c r="A588" s="34" t="s">
        <v>73</v>
      </c>
      <c r="B588" s="46">
        <v>72900</v>
      </c>
      <c r="C588" s="50">
        <f t="shared" si="42"/>
        <v>0</v>
      </c>
      <c r="D588" s="51">
        <v>72900</v>
      </c>
    </row>
    <row r="589" spans="1:4" ht="13.5" customHeight="1" thickBot="1" x14ac:dyDescent="0.25">
      <c r="A589" s="60" t="s">
        <v>74</v>
      </c>
      <c r="B589" s="53">
        <v>189540</v>
      </c>
      <c r="C589" s="54">
        <f t="shared" si="42"/>
        <v>0</v>
      </c>
      <c r="D589" s="55">
        <v>189540</v>
      </c>
    </row>
    <row r="590" spans="1:4" ht="13.5" customHeight="1" thickBot="1" x14ac:dyDescent="0.25">
      <c r="A590" s="32" t="s">
        <v>75</v>
      </c>
      <c r="B590" s="56">
        <f>SUM(B578:B589)</f>
        <v>1876254</v>
      </c>
      <c r="C590" s="56">
        <f>SUM(C578:C589)</f>
        <v>0</v>
      </c>
      <c r="D590" s="57">
        <f>SUM(D578:D589)</f>
        <v>1876254</v>
      </c>
    </row>
    <row r="591" spans="1:4" ht="13.5" customHeight="1" thickBot="1" x14ac:dyDescent="0.25">
      <c r="A591" s="23"/>
      <c r="B591" s="4"/>
      <c r="C591" s="4"/>
      <c r="D591" s="4"/>
    </row>
    <row r="592" spans="1:4" ht="13.5" customHeight="1" thickBot="1" x14ac:dyDescent="0.25">
      <c r="A592" s="40" t="s">
        <v>76</v>
      </c>
      <c r="B592" s="58">
        <f>B574+B590</f>
        <v>1930929</v>
      </c>
      <c r="C592" s="58">
        <f>C574+C590</f>
        <v>0</v>
      </c>
      <c r="D592" s="59">
        <f>D574+D590</f>
        <v>1930929</v>
      </c>
    </row>
    <row r="593" spans="1:4" ht="13.5" customHeight="1" x14ac:dyDescent="0.2">
      <c r="A593" s="21"/>
      <c r="B593" s="25"/>
      <c r="C593" s="25"/>
      <c r="D593" s="25"/>
    </row>
    <row r="594" spans="1:4" ht="13.5" customHeight="1" x14ac:dyDescent="0.2">
      <c r="A594" s="21" t="s">
        <v>77</v>
      </c>
      <c r="B594" s="4"/>
      <c r="C594" s="4"/>
      <c r="D594" s="4"/>
    </row>
    <row r="595" spans="1:4" ht="13.5" customHeight="1" x14ac:dyDescent="0.2">
      <c r="A595" s="23"/>
      <c r="B595" s="4"/>
      <c r="C595" s="4"/>
      <c r="D595" s="4"/>
    </row>
    <row r="596" spans="1:4" ht="13.5" customHeight="1" thickBot="1" x14ac:dyDescent="0.25">
      <c r="A596" s="21" t="s">
        <v>78</v>
      </c>
      <c r="B596" s="4"/>
      <c r="C596" s="4"/>
      <c r="D596" s="4"/>
    </row>
    <row r="597" spans="1:4" ht="45" customHeight="1" thickBot="1" x14ac:dyDescent="0.25">
      <c r="A597" s="2" t="s">
        <v>0</v>
      </c>
      <c r="B597" s="48" t="s">
        <v>147</v>
      </c>
      <c r="C597" s="49" t="s">
        <v>148</v>
      </c>
      <c r="D597" s="3" t="s">
        <v>149</v>
      </c>
    </row>
    <row r="598" spans="1:4" ht="13.5" customHeight="1" thickBot="1" x14ac:dyDescent="0.25">
      <c r="A598" s="71" t="s">
        <v>79</v>
      </c>
      <c r="B598" s="53">
        <v>86508</v>
      </c>
      <c r="C598" s="54">
        <f t="shared" ref="C598" si="43">D598-B598</f>
        <v>0</v>
      </c>
      <c r="D598" s="55">
        <v>86508</v>
      </c>
    </row>
    <row r="599" spans="1:4" ht="13.5" customHeight="1" thickBot="1" x14ac:dyDescent="0.25">
      <c r="A599" s="32" t="s">
        <v>80</v>
      </c>
      <c r="B599" s="56">
        <f>SUM(B598:B598)</f>
        <v>86508</v>
      </c>
      <c r="C599" s="56">
        <f>SUM(C598:C598)</f>
        <v>0</v>
      </c>
      <c r="D599" s="57">
        <f>SUM(D598:D598)</f>
        <v>86508</v>
      </c>
    </row>
    <row r="600" spans="1:4" ht="13.5" customHeight="1" x14ac:dyDescent="0.2">
      <c r="A600" s="21"/>
      <c r="B600" s="4"/>
      <c r="C600" s="4"/>
      <c r="D600" s="4"/>
    </row>
    <row r="601" spans="1:4" ht="13.5" customHeight="1" thickBot="1" x14ac:dyDescent="0.25">
      <c r="A601" s="21" t="s">
        <v>81</v>
      </c>
      <c r="B601" s="4"/>
      <c r="C601" s="4"/>
      <c r="D601" s="4"/>
    </row>
    <row r="602" spans="1:4" ht="45" customHeight="1" thickBot="1" x14ac:dyDescent="0.25">
      <c r="A602" s="2" t="s">
        <v>0</v>
      </c>
      <c r="B602" s="48" t="s">
        <v>147</v>
      </c>
      <c r="C602" s="49" t="s">
        <v>148</v>
      </c>
      <c r="D602" s="3" t="s">
        <v>149</v>
      </c>
    </row>
    <row r="603" spans="1:4" ht="13.5" customHeight="1" x14ac:dyDescent="0.2">
      <c r="A603" s="27" t="s">
        <v>82</v>
      </c>
      <c r="B603" s="46">
        <v>424884</v>
      </c>
      <c r="C603" s="50">
        <f t="shared" ref="C603:C606" si="44">D603-B603</f>
        <v>0</v>
      </c>
      <c r="D603" s="51">
        <v>424884</v>
      </c>
    </row>
    <row r="604" spans="1:4" ht="13.5" customHeight="1" x14ac:dyDescent="0.2">
      <c r="A604" s="27" t="s">
        <v>83</v>
      </c>
      <c r="B604" s="46">
        <v>218700</v>
      </c>
      <c r="C604" s="50">
        <f t="shared" si="44"/>
        <v>0</v>
      </c>
      <c r="D604" s="51">
        <v>218700</v>
      </c>
    </row>
    <row r="605" spans="1:4" ht="13.5" customHeight="1" x14ac:dyDescent="0.2">
      <c r="A605" s="27" t="s">
        <v>84</v>
      </c>
      <c r="B605" s="46">
        <v>163296</v>
      </c>
      <c r="C605" s="50">
        <f t="shared" si="44"/>
        <v>0</v>
      </c>
      <c r="D605" s="51">
        <v>163296</v>
      </c>
    </row>
    <row r="606" spans="1:4" ht="13.5" customHeight="1" thickBot="1" x14ac:dyDescent="0.25">
      <c r="A606" s="72" t="s">
        <v>85</v>
      </c>
      <c r="B606" s="53">
        <v>635991</v>
      </c>
      <c r="C606" s="54">
        <f t="shared" si="44"/>
        <v>0</v>
      </c>
      <c r="D606" s="55">
        <v>635991</v>
      </c>
    </row>
    <row r="607" spans="1:4" ht="13.5" customHeight="1" thickBot="1" x14ac:dyDescent="0.25">
      <c r="A607" s="32" t="s">
        <v>86</v>
      </c>
      <c r="B607" s="56">
        <f>SUM(B603:B606)</f>
        <v>1442871</v>
      </c>
      <c r="C607" s="56">
        <f>SUM(C603:C606)</f>
        <v>0</v>
      </c>
      <c r="D607" s="57">
        <f>SUM(D603:D606)</f>
        <v>1442871</v>
      </c>
    </row>
    <row r="608" spans="1:4" ht="13.5" customHeight="1" thickBot="1" x14ac:dyDescent="0.25">
      <c r="A608" s="23"/>
      <c r="B608" s="4"/>
      <c r="C608" s="4"/>
      <c r="D608" s="4"/>
    </row>
    <row r="609" spans="1:4" ht="13.5" customHeight="1" thickBot="1" x14ac:dyDescent="0.25">
      <c r="A609" s="40" t="s">
        <v>87</v>
      </c>
      <c r="B609" s="58">
        <f>B607+B599</f>
        <v>1529379</v>
      </c>
      <c r="C609" s="58">
        <f>C607+C599</f>
        <v>0</v>
      </c>
      <c r="D609" s="59">
        <f>D607+D599</f>
        <v>1529379</v>
      </c>
    </row>
    <row r="610" spans="1:4" ht="13.5" customHeight="1" x14ac:dyDescent="0.2">
      <c r="A610" s="21"/>
      <c r="B610" s="25"/>
      <c r="C610" s="25"/>
      <c r="D610" s="25"/>
    </row>
    <row r="611" spans="1:4" ht="13.5" customHeight="1" x14ac:dyDescent="0.2">
      <c r="A611" s="21" t="s">
        <v>88</v>
      </c>
      <c r="B611" s="4"/>
      <c r="C611" s="4"/>
      <c r="D611" s="4"/>
    </row>
    <row r="612" spans="1:4" ht="13.5" customHeight="1" x14ac:dyDescent="0.2">
      <c r="A612" s="23"/>
      <c r="B612" s="4"/>
      <c r="C612" s="4"/>
      <c r="D612" s="4"/>
    </row>
    <row r="613" spans="1:4" ht="13.5" customHeight="1" thickBot="1" x14ac:dyDescent="0.25">
      <c r="A613" s="21" t="s">
        <v>89</v>
      </c>
      <c r="B613" s="4"/>
      <c r="C613" s="4"/>
      <c r="D613" s="4"/>
    </row>
    <row r="614" spans="1:4" ht="45" customHeight="1" thickBot="1" x14ac:dyDescent="0.25">
      <c r="A614" s="2" t="s">
        <v>0</v>
      </c>
      <c r="B614" s="48" t="s">
        <v>147</v>
      </c>
      <c r="C614" s="49" t="s">
        <v>148</v>
      </c>
      <c r="D614" s="3" t="s">
        <v>149</v>
      </c>
    </row>
    <row r="615" spans="1:4" ht="13.5" customHeight="1" thickBot="1" x14ac:dyDescent="0.25">
      <c r="A615" s="73" t="s">
        <v>90</v>
      </c>
      <c r="B615" s="53">
        <v>47392</v>
      </c>
      <c r="C615" s="54">
        <f t="shared" ref="C615" si="45">D615-B615</f>
        <v>0</v>
      </c>
      <c r="D615" s="55">
        <v>47392</v>
      </c>
    </row>
    <row r="616" spans="1:4" ht="13.5" customHeight="1" thickBot="1" x14ac:dyDescent="0.25">
      <c r="A616" s="32" t="s">
        <v>91</v>
      </c>
      <c r="B616" s="56">
        <f>SUM(B615:B615)</f>
        <v>47392</v>
      </c>
      <c r="C616" s="56">
        <f>SUM(C615:C615)</f>
        <v>0</v>
      </c>
      <c r="D616" s="57">
        <f>SUM(D615:D615)</f>
        <v>47392</v>
      </c>
    </row>
    <row r="617" spans="1:4" ht="13.5" customHeight="1" x14ac:dyDescent="0.2">
      <c r="A617" s="23"/>
      <c r="B617" s="4"/>
      <c r="C617" s="4"/>
      <c r="D617" s="4"/>
    </row>
    <row r="618" spans="1:4" ht="13.5" customHeight="1" thickBot="1" x14ac:dyDescent="0.25">
      <c r="A618" s="21" t="s">
        <v>92</v>
      </c>
      <c r="B618" s="4"/>
      <c r="C618" s="4"/>
      <c r="D618" s="4"/>
    </row>
    <row r="619" spans="1:4" ht="45" customHeight="1" thickBot="1" x14ac:dyDescent="0.25">
      <c r="A619" s="2" t="s">
        <v>0</v>
      </c>
      <c r="B619" s="48" t="s">
        <v>147</v>
      </c>
      <c r="C619" s="49" t="s">
        <v>148</v>
      </c>
      <c r="D619" s="3" t="s">
        <v>149</v>
      </c>
    </row>
    <row r="620" spans="1:4" ht="13.5" customHeight="1" x14ac:dyDescent="0.2">
      <c r="A620" s="41" t="s">
        <v>93</v>
      </c>
      <c r="B620" s="46">
        <v>56862</v>
      </c>
      <c r="C620" s="50">
        <f t="shared" ref="C620:C623" si="46">D620-B620</f>
        <v>0</v>
      </c>
      <c r="D620" s="51">
        <v>56862</v>
      </c>
    </row>
    <row r="621" spans="1:4" ht="13.5" customHeight="1" x14ac:dyDescent="0.2">
      <c r="A621" s="28" t="s">
        <v>94</v>
      </c>
      <c r="B621" s="46">
        <v>54675</v>
      </c>
      <c r="C621" s="50">
        <f t="shared" si="46"/>
        <v>0</v>
      </c>
      <c r="D621" s="51">
        <v>54675</v>
      </c>
    </row>
    <row r="622" spans="1:4" ht="13.5" customHeight="1" x14ac:dyDescent="0.2">
      <c r="A622" s="28" t="s">
        <v>95</v>
      </c>
      <c r="B622" s="46">
        <v>198288</v>
      </c>
      <c r="C622" s="50">
        <f t="shared" si="46"/>
        <v>0</v>
      </c>
      <c r="D622" s="51">
        <v>198288</v>
      </c>
    </row>
    <row r="623" spans="1:4" ht="13.5" customHeight="1" thickBot="1" x14ac:dyDescent="0.25">
      <c r="A623" s="52" t="s">
        <v>96</v>
      </c>
      <c r="B623" s="53">
        <v>174960</v>
      </c>
      <c r="C623" s="54">
        <f t="shared" si="46"/>
        <v>0</v>
      </c>
      <c r="D623" s="55">
        <v>174960</v>
      </c>
    </row>
    <row r="624" spans="1:4" ht="13.5" customHeight="1" thickBot="1" x14ac:dyDescent="0.25">
      <c r="A624" s="32" t="s">
        <v>97</v>
      </c>
      <c r="B624" s="56">
        <f>SUM(B620:B623)</f>
        <v>484785</v>
      </c>
      <c r="C624" s="56">
        <f>SUM(C620:C623)</f>
        <v>0</v>
      </c>
      <c r="D624" s="57">
        <f>SUM(D620:D623)</f>
        <v>484785</v>
      </c>
    </row>
    <row r="625" spans="1:4" ht="13.5" customHeight="1" thickBot="1" x14ac:dyDescent="0.25">
      <c r="A625" s="23"/>
      <c r="B625" s="4"/>
      <c r="C625" s="4"/>
      <c r="D625" s="4"/>
    </row>
    <row r="626" spans="1:4" ht="13.5" customHeight="1" thickBot="1" x14ac:dyDescent="0.25">
      <c r="A626" s="40" t="s">
        <v>98</v>
      </c>
      <c r="B626" s="58">
        <f>B624+B616</f>
        <v>532177</v>
      </c>
      <c r="C626" s="58">
        <f>C624+C616</f>
        <v>0</v>
      </c>
      <c r="D626" s="59">
        <f>D624+D616</f>
        <v>532177</v>
      </c>
    </row>
    <row r="627" spans="1:4" ht="13.5" customHeight="1" x14ac:dyDescent="0.2">
      <c r="A627" s="23"/>
      <c r="B627" s="4"/>
      <c r="C627" s="4"/>
      <c r="D627" s="4"/>
    </row>
    <row r="628" spans="1:4" ht="13.5" customHeight="1" thickBot="1" x14ac:dyDescent="0.25">
      <c r="A628" s="23"/>
      <c r="B628" s="4"/>
      <c r="C628" s="4"/>
      <c r="D628" s="4"/>
    </row>
    <row r="629" spans="1:4" ht="13.5" customHeight="1" thickBot="1" x14ac:dyDescent="0.25">
      <c r="A629" s="17" t="s">
        <v>19</v>
      </c>
      <c r="B629" s="62">
        <f>B540+B567+B592+B609+B626</f>
        <v>7145070</v>
      </c>
      <c r="C629" s="62">
        <f>C540+C567+C592+C609+C626</f>
        <v>0</v>
      </c>
      <c r="D629" s="63">
        <f>D540+D567+D592+D609+D626</f>
        <v>7145070</v>
      </c>
    </row>
    <row r="632" spans="1:4" ht="13.5" customHeight="1" x14ac:dyDescent="0.2">
      <c r="A632" s="6" t="s">
        <v>2</v>
      </c>
      <c r="B632" s="8"/>
      <c r="C632" s="8"/>
      <c r="D632" s="8"/>
    </row>
    <row r="633" spans="1:4" ht="13.5" customHeight="1" x14ac:dyDescent="0.2">
      <c r="A633" s="6"/>
      <c r="B633" s="8"/>
      <c r="C633" s="8"/>
      <c r="D633" s="8"/>
    </row>
    <row r="634" spans="1:4" ht="13.5" customHeight="1" thickBot="1" x14ac:dyDescent="0.25">
      <c r="A634" s="21" t="s">
        <v>23</v>
      </c>
      <c r="B634" s="8"/>
      <c r="C634" s="8"/>
      <c r="D634" s="8"/>
    </row>
    <row r="635" spans="1:4" ht="45" customHeight="1" thickBot="1" x14ac:dyDescent="0.25">
      <c r="A635" s="2" t="s">
        <v>0</v>
      </c>
      <c r="B635" s="48" t="s">
        <v>147</v>
      </c>
      <c r="C635" s="49" t="s">
        <v>148</v>
      </c>
      <c r="D635" s="3" t="s">
        <v>149</v>
      </c>
    </row>
    <row r="636" spans="1:4" ht="13.5" customHeight="1" thickBot="1" x14ac:dyDescent="0.25">
      <c r="A636" s="52" t="s">
        <v>103</v>
      </c>
      <c r="B636" s="53">
        <v>462284</v>
      </c>
      <c r="C636" s="54">
        <f t="shared" ref="C636" si="47">D636-B636</f>
        <v>0</v>
      </c>
      <c r="D636" s="55">
        <v>462284</v>
      </c>
    </row>
    <row r="637" spans="1:4" ht="13.5" customHeight="1" thickBot="1" x14ac:dyDescent="0.25">
      <c r="A637" s="12" t="s">
        <v>35</v>
      </c>
      <c r="B637" s="56">
        <f>SUM(B636:B636)</f>
        <v>462284</v>
      </c>
      <c r="C637" s="56">
        <f>SUM(C636:C636)</f>
        <v>0</v>
      </c>
      <c r="D637" s="57">
        <f>SUM(D636:D636)</f>
        <v>462284</v>
      </c>
    </row>
    <row r="638" spans="1:4" customFormat="1" ht="13.5" customHeight="1" x14ac:dyDescent="0.2"/>
    <row r="639" spans="1:4" ht="13.5" customHeight="1" thickBot="1" x14ac:dyDescent="0.25">
      <c r="A639" s="21" t="s">
        <v>77</v>
      </c>
      <c r="B639" s="8"/>
      <c r="C639" s="8"/>
      <c r="D639" s="8"/>
    </row>
    <row r="640" spans="1:4" ht="45" customHeight="1" thickBot="1" x14ac:dyDescent="0.25">
      <c r="A640" s="2" t="s">
        <v>0</v>
      </c>
      <c r="B640" s="48" t="s">
        <v>147</v>
      </c>
      <c r="C640" s="49" t="s">
        <v>148</v>
      </c>
      <c r="D640" s="3" t="s">
        <v>149</v>
      </c>
    </row>
    <row r="641" spans="1:4" ht="13.5" customHeight="1" x14ac:dyDescent="0.2">
      <c r="A641" s="27" t="s">
        <v>101</v>
      </c>
      <c r="B641" s="46">
        <v>141261</v>
      </c>
      <c r="C641" s="50">
        <f t="shared" ref="C641:C642" si="48">D641-B641</f>
        <v>0</v>
      </c>
      <c r="D641" s="51">
        <v>141261</v>
      </c>
    </row>
    <row r="642" spans="1:4" ht="24.75" thickBot="1" x14ac:dyDescent="0.25">
      <c r="A642" s="66" t="s">
        <v>102</v>
      </c>
      <c r="B642" s="53">
        <v>242028</v>
      </c>
      <c r="C642" s="54">
        <f t="shared" si="48"/>
        <v>0</v>
      </c>
      <c r="D642" s="55">
        <v>242028</v>
      </c>
    </row>
    <row r="643" spans="1:4" ht="13.5" customHeight="1" thickBot="1" x14ac:dyDescent="0.25">
      <c r="A643" s="12" t="s">
        <v>87</v>
      </c>
      <c r="B643" s="56">
        <f>SUM(B641:B642)</f>
        <v>383289</v>
      </c>
      <c r="C643" s="56">
        <f>SUM(C641:C642)</f>
        <v>0</v>
      </c>
      <c r="D643" s="57">
        <f>SUM(D641:D642)</f>
        <v>383289</v>
      </c>
    </row>
    <row r="644" spans="1:4" customFormat="1" ht="13.5" customHeight="1" x14ac:dyDescent="0.2"/>
    <row r="645" spans="1:4" ht="13.5" customHeight="1" thickBot="1" x14ac:dyDescent="0.25">
      <c r="A645" s="9"/>
      <c r="B645" s="10"/>
      <c r="C645" s="10"/>
      <c r="D645" s="10"/>
    </row>
    <row r="646" spans="1:4" ht="24.75" thickBot="1" x14ac:dyDescent="0.25">
      <c r="A646" s="5" t="s">
        <v>1</v>
      </c>
      <c r="B646" s="62">
        <f>B643+B637</f>
        <v>845573</v>
      </c>
      <c r="C646" s="62">
        <f>C643+C637</f>
        <v>0</v>
      </c>
      <c r="D646" s="63">
        <f>D643+D637</f>
        <v>845573</v>
      </c>
    </row>
    <row r="649" spans="1:4" ht="13.5" customHeight="1" x14ac:dyDescent="0.2">
      <c r="A649" s="6" t="s">
        <v>4</v>
      </c>
      <c r="B649" s="4"/>
      <c r="C649" s="4"/>
      <c r="D649" s="4"/>
    </row>
    <row r="650" spans="1:4" ht="13.5" customHeight="1" thickBot="1" x14ac:dyDescent="0.25">
      <c r="A650" s="6"/>
      <c r="B650" s="4"/>
      <c r="C650" s="4"/>
      <c r="D650" s="4"/>
    </row>
    <row r="651" spans="1:4" ht="45" customHeight="1" thickBot="1" x14ac:dyDescent="0.25">
      <c r="A651" s="2" t="s">
        <v>0</v>
      </c>
      <c r="B651" s="48" t="s">
        <v>147</v>
      </c>
      <c r="C651" s="49" t="s">
        <v>148</v>
      </c>
      <c r="D651" s="3" t="s">
        <v>149</v>
      </c>
    </row>
    <row r="652" spans="1:4" ht="13.5" customHeight="1" thickBot="1" x14ac:dyDescent="0.25">
      <c r="A652" s="74" t="s">
        <v>15</v>
      </c>
      <c r="B652" s="53">
        <v>96480</v>
      </c>
      <c r="C652" s="54">
        <f t="shared" ref="C652" si="49">D652-B652</f>
        <v>0</v>
      </c>
      <c r="D652" s="55">
        <v>96480</v>
      </c>
    </row>
    <row r="653" spans="1:4" ht="13.5" customHeight="1" thickBot="1" x14ac:dyDescent="0.25">
      <c r="A653" s="12" t="s">
        <v>13</v>
      </c>
      <c r="B653" s="75">
        <f>SUM(B652:B652)</f>
        <v>96480</v>
      </c>
      <c r="C653" s="75">
        <f>SUM(C652:C652)</f>
        <v>0</v>
      </c>
      <c r="D653" s="76">
        <f>SUM(D652:D652)</f>
        <v>96480</v>
      </c>
    </row>
    <row r="654" spans="1:4" ht="13.5" customHeight="1" x14ac:dyDescent="0.2">
      <c r="A654" s="13"/>
      <c r="B654" s="14"/>
      <c r="C654" s="14"/>
      <c r="D654" s="14"/>
    </row>
    <row r="655" spans="1:4" ht="13.5" customHeight="1" thickBot="1" x14ac:dyDescent="0.25">
      <c r="A655" s="13"/>
      <c r="B655" s="14"/>
      <c r="C655" s="14"/>
      <c r="D655" s="14"/>
    </row>
    <row r="656" spans="1:4" ht="13.5" customHeight="1" thickBot="1" x14ac:dyDescent="0.25">
      <c r="A656" s="5" t="s">
        <v>14</v>
      </c>
      <c r="B656" s="62">
        <f>B653</f>
        <v>96480</v>
      </c>
      <c r="C656" s="62">
        <f>C653</f>
        <v>0</v>
      </c>
      <c r="D656" s="63">
        <f>D653</f>
        <v>96480</v>
      </c>
    </row>
    <row r="658" spans="1:4" ht="13.5" customHeight="1" thickBot="1" x14ac:dyDescent="0.25"/>
    <row r="659" spans="1:4" ht="13.5" customHeight="1" thickBot="1" x14ac:dyDescent="0.25">
      <c r="A659" s="168" t="s">
        <v>20</v>
      </c>
      <c r="B659" s="169">
        <f>B656+B646+B629</f>
        <v>8087123</v>
      </c>
      <c r="C659" s="169">
        <f>C656+C646+C629</f>
        <v>0</v>
      </c>
      <c r="D659" s="173">
        <f>D656+D646+D629</f>
        <v>8087123</v>
      </c>
    </row>
  </sheetData>
  <mergeCells count="11">
    <mergeCell ref="A475:D475"/>
    <mergeCell ref="A502:D502"/>
    <mergeCell ref="A520:D520"/>
    <mergeCell ref="A419:D419"/>
    <mergeCell ref="A1:D1"/>
    <mergeCell ref="A146:D146"/>
    <mergeCell ref="A207:D207"/>
    <mergeCell ref="A354:D354"/>
    <mergeCell ref="A376:D376"/>
    <mergeCell ref="A107:D107"/>
    <mergeCell ref="A257:D257"/>
  </mergeCells>
  <phoneticPr fontId="1" type="noConversion"/>
  <pageMargins left="0.78740157480314965" right="0.78740157480314965" top="1.1811023622047245" bottom="1.1811023622047245" header="0.51181102362204722" footer="0.51181102362204722"/>
  <pageSetup paperSize="9" firstPageNumber="20" orientation="portrait" useFirstPageNumber="1" r:id="rId1"/>
  <headerFooter alignWithMargins="0">
    <oddHeader>&amp;C&amp;"Arial,Kurzíva"&amp;12Příloha č. 3 - Rozpis rozpočtu rozvojových programů MŠMT v roce 2013 na jednotlivé školy a školská zařízení zřizovaná Olomouckým krajem, obcemi a na soukromé školy na území Olomouckého kraje</oddHeader>
    <oddFooter>&amp;L&amp;"Arial,Kurzíva"Zastupitelstvo Olomouckého kraje 14. 2. 2014
11 - Rozpis rozpočtu škol a školských zařízení v působnosti OK v roce 2013
Příloha č. 3 - Rozpis rozpočtu rozvojových programů MŠMT v roce 2013&amp;R&amp;"Arial,Kurzíva"Strana &amp;P (celkem 38)</oddFooter>
  </headerFooter>
  <rowBreaks count="11" manualBreakCount="11">
    <brk id="121" max="16383" man="1"/>
    <brk id="155" max="16383" man="1"/>
    <brk id="193" max="16383" man="1"/>
    <brk id="227" max="16383" man="1"/>
    <brk id="256" max="16383" man="1"/>
    <brk id="398" max="16383" man="1"/>
    <brk id="432" max="16383" man="1"/>
    <brk id="501" max="16383" man="1"/>
    <brk id="541" max="16383" man="1"/>
    <brk id="617" max="16383" man="1"/>
    <brk id="6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účelových dotací 2013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Čapková Lucie</cp:lastModifiedBy>
  <cp:lastPrinted>2014-01-22T13:17:46Z</cp:lastPrinted>
  <dcterms:created xsi:type="dcterms:W3CDTF">2003-03-18T09:23:49Z</dcterms:created>
  <dcterms:modified xsi:type="dcterms:W3CDTF">2014-01-24T08:32:49Z</dcterms:modified>
</cp:coreProperties>
</file>