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23\ZOK 12.12.2022\"/>
    </mc:Choice>
  </mc:AlternateContent>
  <bookViews>
    <workbookView xWindow="240" yWindow="1185" windowWidth="15480" windowHeight="10740"/>
  </bookViews>
  <sheets>
    <sheet name="Příjmy" sheetId="4" r:id="rId1"/>
    <sheet name="daně" sheetId="3" r:id="rId2"/>
    <sheet name="odbory" sheetId="9" r:id="rId3"/>
    <sheet name="odbory1" sheetId="1" state="hidden" r:id="rId4"/>
    <sheet name="PO - odvody 100%" sheetId="10" r:id="rId5"/>
    <sheet name="predikce" sheetId="6" state="hidden" r:id="rId6"/>
  </sheets>
  <definedNames>
    <definedName name="_xlnm.Print_Area" localSheetId="1">daně!$A$1:$K$15</definedName>
    <definedName name="_xlnm.Print_Area" localSheetId="2">odbory!$A$1:$G$251</definedName>
    <definedName name="_xlnm.Print_Area" localSheetId="3">odbory1!$A$1:$G$205</definedName>
    <definedName name="_xlnm.Print_Area" localSheetId="4">'PO - odvody 100%'!$A$1:$G$192</definedName>
    <definedName name="_xlnm.Print_Area" localSheetId="5">predikce!$A$1:$H$23</definedName>
    <definedName name="_xlnm.Print_Area" localSheetId="0">Příjmy!$A$1:$G$81</definedName>
  </definedNames>
  <calcPr calcId="162913"/>
</workbook>
</file>

<file path=xl/calcChain.xml><?xml version="1.0" encoding="utf-8"?>
<calcChain xmlns="http://schemas.openxmlformats.org/spreadsheetml/2006/main">
  <c r="D38" i="4" l="1"/>
  <c r="E38" i="4"/>
  <c r="F38" i="4"/>
  <c r="I14" i="3"/>
  <c r="I13" i="3"/>
  <c r="I12" i="3"/>
  <c r="I11" i="3"/>
  <c r="I10" i="3"/>
  <c r="I15" i="3" s="1"/>
  <c r="F29" i="9" l="1"/>
  <c r="E29" i="9"/>
  <c r="D29" i="9"/>
  <c r="F238" i="9" l="1"/>
  <c r="F36" i="4" l="1"/>
  <c r="F27" i="9"/>
  <c r="F245" i="9"/>
  <c r="F249" i="9"/>
  <c r="F28" i="9" s="1"/>
  <c r="F37" i="4" l="1"/>
  <c r="F46" i="4" l="1"/>
  <c r="F137" i="9" l="1"/>
  <c r="I185" i="9" l="1"/>
  <c r="H185" i="9"/>
  <c r="E18" i="9"/>
  <c r="D18" i="9"/>
  <c r="J15" i="3" l="1"/>
  <c r="F14" i="3"/>
  <c r="F13" i="3"/>
  <c r="F12" i="3"/>
  <c r="F11" i="3"/>
  <c r="F15" i="3" s="1"/>
  <c r="F10" i="3"/>
  <c r="K15" i="3" l="1"/>
  <c r="C7" i="9"/>
  <c r="I90" i="9"/>
  <c r="H90" i="9"/>
  <c r="D10" i="9" l="1"/>
  <c r="G189" i="10"/>
  <c r="K189" i="10" s="1"/>
  <c r="G177" i="10"/>
  <c r="K177" i="10" s="1"/>
  <c r="B173" i="10"/>
  <c r="B174" i="10" s="1"/>
  <c r="B175" i="10" s="1"/>
  <c r="B172" i="10" s="1"/>
  <c r="A173" i="10"/>
  <c r="A174" i="10" s="1"/>
  <c r="A175" i="10" s="1"/>
  <c r="A172" i="10" s="1"/>
  <c r="G163" i="10"/>
  <c r="K163" i="10" s="1"/>
  <c r="G154" i="10"/>
  <c r="K154" i="10" s="1"/>
  <c r="B139" i="10"/>
  <c r="B140" i="10" s="1"/>
  <c r="B141" i="10" s="1"/>
  <c r="B142" i="10" s="1"/>
  <c r="B143" i="10" s="1"/>
  <c r="B144" i="10" s="1"/>
  <c r="B145" i="10" s="1"/>
  <c r="B146" i="10" s="1"/>
  <c r="B147" i="10" s="1"/>
  <c r="B148" i="10" s="1"/>
  <c r="B149" i="10" s="1"/>
  <c r="B150" i="10" s="1"/>
  <c r="B151" i="10" s="1"/>
  <c r="B152" i="10" s="1"/>
  <c r="A139" i="10"/>
  <c r="A140" i="10" s="1"/>
  <c r="A141" i="10" s="1"/>
  <c r="A142" i="10" s="1"/>
  <c r="A143" i="10" s="1"/>
  <c r="A144" i="10" s="1"/>
  <c r="A145" i="10" s="1"/>
  <c r="A146" i="10" s="1"/>
  <c r="A147" i="10" s="1"/>
  <c r="A148" i="10" s="1"/>
  <c r="A149" i="10" s="1"/>
  <c r="A150" i="10" s="1"/>
  <c r="A151" i="10" s="1"/>
  <c r="A152" i="10" s="1"/>
  <c r="G121" i="10"/>
  <c r="K121" i="10" s="1"/>
  <c r="F93" i="9" l="1"/>
  <c r="F94" i="9"/>
  <c r="F95" i="9"/>
  <c r="F92" i="9"/>
  <c r="F96" i="9"/>
  <c r="G190" i="10"/>
  <c r="I121" i="10"/>
  <c r="I154" i="10"/>
  <c r="I163" i="10"/>
  <c r="I177" i="10"/>
  <c r="I189" i="10"/>
  <c r="J121" i="10"/>
  <c r="J154" i="10"/>
  <c r="J163" i="10"/>
  <c r="J177" i="10"/>
  <c r="J189" i="10"/>
  <c r="D47" i="4"/>
  <c r="K190" i="10" l="1"/>
  <c r="J190" i="10"/>
  <c r="I190" i="10"/>
  <c r="F142" i="9"/>
  <c r="D8" i="9" l="1"/>
  <c r="E24" i="4" l="1"/>
  <c r="D24" i="4"/>
  <c r="G33" i="4" l="1"/>
  <c r="I152" i="9" l="1"/>
  <c r="H152" i="9"/>
  <c r="F152" i="9"/>
  <c r="F11" i="4"/>
  <c r="F9" i="4"/>
  <c r="F10" i="4"/>
  <c r="F8" i="4"/>
  <c r="F7" i="4"/>
  <c r="K11" i="3" l="1"/>
  <c r="K10" i="3"/>
  <c r="I137" i="9" l="1"/>
  <c r="H137" i="9"/>
  <c r="I39" i="9"/>
  <c r="H39" i="9"/>
  <c r="D7" i="9" s="1"/>
  <c r="D14" i="9" l="1"/>
  <c r="G44" i="4"/>
  <c r="G45" i="4"/>
  <c r="G62" i="4" l="1"/>
  <c r="G63" i="4"/>
  <c r="F185" i="9" l="1"/>
  <c r="F19" i="9" s="1"/>
  <c r="F133" i="9" l="1"/>
  <c r="F182" i="9" l="1"/>
  <c r="F24" i="4" l="1"/>
  <c r="G18" i="9"/>
  <c r="G64" i="4"/>
  <c r="G24" i="4" l="1"/>
  <c r="F12" i="4"/>
  <c r="H10" i="3"/>
  <c r="H14" i="3" l="1"/>
  <c r="G14" i="3"/>
  <c r="G13" i="3"/>
  <c r="G12" i="3"/>
  <c r="G11" i="3"/>
  <c r="H15" i="3"/>
  <c r="G10" i="3"/>
  <c r="G15" i="3" l="1"/>
  <c r="F47" i="4" l="1"/>
  <c r="E47" i="4"/>
  <c r="G47" i="4" l="1"/>
  <c r="E11" i="4"/>
  <c r="E10" i="4"/>
  <c r="E9" i="4"/>
  <c r="E8" i="4"/>
  <c r="E7" i="4"/>
  <c r="D65" i="4" l="1"/>
  <c r="G61" i="4"/>
  <c r="F237" i="9" l="1"/>
  <c r="E24" i="9" l="1"/>
  <c r="D24" i="9"/>
  <c r="E23" i="9"/>
  <c r="D23" i="9"/>
  <c r="E20" i="9"/>
  <c r="E26" i="4" s="1"/>
  <c r="D20" i="9"/>
  <c r="D26" i="4" s="1"/>
  <c r="E19" i="9"/>
  <c r="D19" i="9"/>
  <c r="E17" i="9"/>
  <c r="D17" i="9"/>
  <c r="E26" i="9"/>
  <c r="D26" i="9"/>
  <c r="I124" i="9"/>
  <c r="E13" i="9" s="1"/>
  <c r="H124" i="9"/>
  <c r="D13" i="9" s="1"/>
  <c r="E9" i="9"/>
  <c r="D9" i="9"/>
  <c r="E10" i="9"/>
  <c r="E8" i="9"/>
  <c r="E14" i="9"/>
  <c r="E7" i="9" l="1"/>
  <c r="E16" i="9"/>
  <c r="E15" i="9"/>
  <c r="D15" i="9"/>
  <c r="XFD152" i="9" l="1"/>
  <c r="D16" i="9"/>
  <c r="E11" i="9"/>
  <c r="D11" i="9"/>
  <c r="E22" i="9" l="1"/>
  <c r="D22" i="9"/>
  <c r="E21" i="9"/>
  <c r="D21" i="9"/>
  <c r="I116" i="9"/>
  <c r="E12" i="9" s="1"/>
  <c r="H116" i="9"/>
  <c r="D12" i="9" s="1"/>
  <c r="F217" i="9" l="1"/>
  <c r="F20" i="9" s="1"/>
  <c r="G20" i="9" s="1"/>
  <c r="F26" i="4" l="1"/>
  <c r="G26" i="4" s="1"/>
  <c r="G46" i="4"/>
  <c r="G43" i="4"/>
  <c r="G32" i="4"/>
  <c r="E29" i="4" l="1"/>
  <c r="D29" i="4"/>
  <c r="E23" i="4"/>
  <c r="D23" i="4"/>
  <c r="E65" i="4"/>
  <c r="F65" i="4"/>
  <c r="G65" i="4" l="1"/>
  <c r="F233" i="9"/>
  <c r="F23" i="9" s="1"/>
  <c r="F170" i="9"/>
  <c r="F17" i="9" s="1"/>
  <c r="F125" i="9"/>
  <c r="F29" i="4" l="1"/>
  <c r="G29" i="4" s="1"/>
  <c r="G23" i="9"/>
  <c r="F23" i="4"/>
  <c r="G17" i="9"/>
  <c r="F178" i="9"/>
  <c r="G23" i="4" l="1"/>
  <c r="D19" i="4" l="1"/>
  <c r="D18" i="4"/>
  <c r="D17" i="4"/>
  <c r="D15" i="4"/>
  <c r="D14" i="4"/>
  <c r="D13" i="4"/>
  <c r="D11" i="4" l="1"/>
  <c r="G11" i="4" s="1"/>
  <c r="D10" i="4"/>
  <c r="G10" i="4" s="1"/>
  <c r="D9" i="4"/>
  <c r="G9" i="4" s="1"/>
  <c r="D8" i="4"/>
  <c r="G8" i="4" s="1"/>
  <c r="D7" i="4"/>
  <c r="G7" i="4" s="1"/>
  <c r="E17" i="4" l="1"/>
  <c r="E15" i="4" l="1"/>
  <c r="E14" i="4"/>
  <c r="F107" i="9" l="1"/>
  <c r="E19" i="4" l="1"/>
  <c r="F129" i="9"/>
  <c r="E18" i="4"/>
  <c r="F116" i="9"/>
  <c r="E13" i="4" l="1"/>
  <c r="F124" i="9"/>
  <c r="F173" i="9"/>
  <c r="F79" i="9"/>
  <c r="F8" i="9" s="1"/>
  <c r="G8" i="9" s="1"/>
  <c r="F39" i="9" l="1"/>
  <c r="F7" i="9" l="1"/>
  <c r="G7" i="9" l="1"/>
  <c r="F13" i="4"/>
  <c r="F24" i="9"/>
  <c r="G24" i="9" l="1"/>
  <c r="E30" i="4" l="1"/>
  <c r="E27" i="4"/>
  <c r="E28" i="4"/>
  <c r="E35" i="4"/>
  <c r="E25" i="4"/>
  <c r="E22" i="4"/>
  <c r="E21" i="4"/>
  <c r="E20" i="4"/>
  <c r="E16" i="4"/>
  <c r="E73" i="4" l="1"/>
  <c r="E12" i="4"/>
  <c r="E67" i="4" s="1"/>
  <c r="E72" i="4" l="1"/>
  <c r="E74" i="4" s="1"/>
  <c r="F147" i="9" l="1"/>
  <c r="F32" i="9"/>
  <c r="F241" i="9" l="1"/>
  <c r="F25" i="9" l="1"/>
  <c r="K13" i="3"/>
  <c r="K12" i="3"/>
  <c r="F31" i="4" l="1"/>
  <c r="G34" i="4"/>
  <c r="D27" i="4"/>
  <c r="D28" i="4"/>
  <c r="D30" i="4"/>
  <c r="D35" i="4"/>
  <c r="D25" i="4"/>
  <c r="F14" i="4" l="1"/>
  <c r="D16" i="4"/>
  <c r="D20" i="4"/>
  <c r="D21" i="4"/>
  <c r="D22" i="4"/>
  <c r="G14" i="4" l="1"/>
  <c r="F30" i="4"/>
  <c r="G30" i="4" l="1"/>
  <c r="F109" i="9"/>
  <c r="F227" i="9"/>
  <c r="F221" i="9"/>
  <c r="F12" i="9"/>
  <c r="F18" i="4" s="1"/>
  <c r="G18" i="4" s="1"/>
  <c r="F85" i="9"/>
  <c r="F9" i="9" s="1"/>
  <c r="F15" i="4" l="1"/>
  <c r="F14" i="9"/>
  <c r="F20" i="4" s="1"/>
  <c r="G20" i="4" s="1"/>
  <c r="G9" i="9"/>
  <c r="G15" i="4" l="1"/>
  <c r="A7" i="9" l="1"/>
  <c r="B7" i="9"/>
  <c r="A10" i="9"/>
  <c r="B10" i="9"/>
  <c r="A11" i="9"/>
  <c r="B11" i="9"/>
  <c r="F11" i="9"/>
  <c r="F17" i="4" s="1"/>
  <c r="A12" i="9"/>
  <c r="B12" i="9"/>
  <c r="A13" i="9"/>
  <c r="B13" i="9"/>
  <c r="A14" i="9"/>
  <c r="B14" i="9"/>
  <c r="F15" i="9"/>
  <c r="G15" i="9" s="1"/>
  <c r="A16" i="9"/>
  <c r="B16" i="9"/>
  <c r="A21" i="9"/>
  <c r="B21" i="9"/>
  <c r="F21" i="9"/>
  <c r="A22" i="9"/>
  <c r="B22" i="9"/>
  <c r="F22" i="9"/>
  <c r="A24" i="9"/>
  <c r="B24" i="9"/>
  <c r="G14" i="9"/>
  <c r="F16" i="9"/>
  <c r="G19" i="9"/>
  <c r="F22" i="4" l="1"/>
  <c r="G22" i="4" s="1"/>
  <c r="F35" i="4"/>
  <c r="G26" i="9"/>
  <c r="G12" i="9"/>
  <c r="F28" i="4"/>
  <c r="G28" i="4" s="1"/>
  <c r="G22" i="9"/>
  <c r="F25" i="4"/>
  <c r="G25" i="4" s="1"/>
  <c r="F21" i="4"/>
  <c r="F27" i="4"/>
  <c r="G11" i="9"/>
  <c r="G21" i="9"/>
  <c r="G16" i="9"/>
  <c r="F13" i="9"/>
  <c r="F19" i="4" s="1"/>
  <c r="F198" i="1"/>
  <c r="F195" i="1" s="1"/>
  <c r="G19" i="4" l="1"/>
  <c r="G27" i="4"/>
  <c r="G13" i="4"/>
  <c r="G21" i="4"/>
  <c r="G17" i="4"/>
  <c r="G35" i="4"/>
  <c r="G13" i="9"/>
  <c r="D75" i="1" l="1"/>
  <c r="K14" i="3" l="1"/>
  <c r="E26" i="1" l="1"/>
  <c r="F24" i="1" l="1"/>
  <c r="G24" i="1" s="1"/>
  <c r="F173" i="1" l="1"/>
  <c r="F19" i="1" s="1"/>
  <c r="F162" i="1"/>
  <c r="F152" i="1" l="1"/>
  <c r="F17" i="1" s="1"/>
  <c r="F30" i="1"/>
  <c r="F18" i="1" l="1"/>
  <c r="H22" i="6" l="1"/>
  <c r="E22" i="6"/>
  <c r="F11" i="1" l="1"/>
  <c r="F22" i="1"/>
  <c r="F21" i="1"/>
  <c r="F124" i="1"/>
  <c r="F14" i="1" s="1"/>
  <c r="D14" i="1"/>
  <c r="D26" i="1" s="1"/>
  <c r="F91" i="1" l="1"/>
  <c r="F12" i="1" s="1"/>
  <c r="F9" i="1" l="1"/>
  <c r="C15" i="6" l="1"/>
  <c r="F117" i="1" l="1"/>
  <c r="F95" i="1" s="1"/>
  <c r="D83" i="1" l="1"/>
  <c r="F68" i="1" l="1"/>
  <c r="F10" i="1" s="1"/>
  <c r="D15" i="3"/>
  <c r="E15" i="3"/>
  <c r="C15" i="3"/>
  <c r="G23" i="1" l="1"/>
  <c r="G22" i="1"/>
  <c r="G21" i="1"/>
  <c r="G11" i="1"/>
  <c r="G9" i="1"/>
  <c r="F13" i="1"/>
  <c r="F132" i="1"/>
  <c r="F15" i="1" s="1"/>
  <c r="F142" i="1"/>
  <c r="F16" i="1" s="1"/>
  <c r="D12" i="4"/>
  <c r="D73" i="4"/>
  <c r="G10" i="6"/>
  <c r="D10" i="6"/>
  <c r="G15" i="6"/>
  <c r="G18" i="6"/>
  <c r="D15" i="6"/>
  <c r="D18" i="6"/>
  <c r="F10" i="6"/>
  <c r="C10" i="6"/>
  <c r="F15" i="6"/>
  <c r="F18" i="6"/>
  <c r="C18" i="6"/>
  <c r="C13" i="6" s="1"/>
  <c r="H9" i="6"/>
  <c r="H11" i="6"/>
  <c r="H12" i="6"/>
  <c r="H14" i="6"/>
  <c r="H16" i="6"/>
  <c r="H17" i="6"/>
  <c r="H19" i="6"/>
  <c r="H20" i="6"/>
  <c r="H21" i="6"/>
  <c r="E14" i="6"/>
  <c r="E16" i="6"/>
  <c r="E17"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G12" i="4" l="1"/>
  <c r="D67" i="4"/>
  <c r="D72" i="4" s="1"/>
  <c r="F26" i="1"/>
  <c r="E15" i="6"/>
  <c r="D13" i="6"/>
  <c r="D23" i="6" s="1"/>
  <c r="D26" i="6" s="1"/>
  <c r="G13" i="6"/>
  <c r="F13" i="6"/>
  <c r="F23" i="6" s="1"/>
  <c r="F26" i="6" s="1"/>
  <c r="C23" i="6"/>
  <c r="C26" i="6" s="1"/>
  <c r="H18" i="6"/>
  <c r="G73" i="4"/>
  <c r="G15" i="1"/>
  <c r="G20" i="1"/>
  <c r="G12" i="1"/>
  <c r="G19" i="1"/>
  <c r="G14" i="1"/>
  <c r="G13" i="1"/>
  <c r="G16" i="1"/>
  <c r="E18" i="6"/>
  <c r="H15" i="6"/>
  <c r="H10" i="6"/>
  <c r="E10" i="6"/>
  <c r="D74" i="4" l="1"/>
  <c r="H13" i="6"/>
  <c r="H23" i="6" s="1"/>
  <c r="H26" i="6" s="1"/>
  <c r="E13" i="6"/>
  <c r="E23" i="6" s="1"/>
  <c r="E26" i="6" s="1"/>
  <c r="G23" i="6"/>
  <c r="G26" i="6" s="1"/>
  <c r="G10" i="1" l="1"/>
  <c r="G26" i="1"/>
  <c r="F97" i="9"/>
  <c r="F90" i="9" s="1"/>
  <c r="F10" i="9" s="1"/>
  <c r="G10" i="9" l="1"/>
  <c r="G29" i="9"/>
  <c r="F16" i="4"/>
  <c r="F67" i="4" l="1"/>
  <c r="F72" i="4" s="1"/>
  <c r="G16" i="4"/>
  <c r="G38" i="4" l="1"/>
  <c r="G67" i="4" l="1"/>
  <c r="G72" i="4" l="1"/>
  <c r="F74" i="4"/>
  <c r="G74" i="4" s="1"/>
</calcChain>
</file>

<file path=xl/comments1.xml><?xml version="1.0" encoding="utf-8"?>
<comments xmlns="http://schemas.openxmlformats.org/spreadsheetml/2006/main">
  <authors>
    <author>Hradilová Alice</author>
  </authors>
  <commentList>
    <comment ref="E17" authorId="0" shapeId="0">
      <text>
        <r>
          <rPr>
            <b/>
            <sz val="9"/>
            <color indexed="81"/>
            <rFont val="Tahoma"/>
            <family val="2"/>
            <charset val="238"/>
          </rPr>
          <t>Hradilová Alice:</t>
        </r>
        <r>
          <rPr>
            <sz val="9"/>
            <color indexed="81"/>
            <rFont val="Tahoma"/>
            <family val="2"/>
            <charset val="238"/>
          </rPr>
          <t xml:space="preserve">
ORJ 12</t>
        </r>
      </text>
    </comment>
    <comment ref="F17" authorId="0" shapeId="0">
      <text>
        <r>
          <rPr>
            <b/>
            <sz val="9"/>
            <color indexed="81"/>
            <rFont val="Tahoma"/>
            <family val="2"/>
            <charset val="238"/>
          </rPr>
          <t>Hradilová Alice:</t>
        </r>
        <r>
          <rPr>
            <sz val="9"/>
            <color indexed="81"/>
            <rFont val="Tahoma"/>
            <family val="2"/>
            <charset val="238"/>
          </rPr>
          <t xml:space="preserve">
ORJ 12</t>
        </r>
      </text>
    </comment>
    <comment ref="E18" authorId="0" shapeId="0">
      <text>
        <r>
          <rPr>
            <b/>
            <sz val="9"/>
            <color indexed="81"/>
            <rFont val="Tahoma"/>
            <family val="2"/>
            <charset val="238"/>
          </rPr>
          <t>Hradilová Alice:</t>
        </r>
        <r>
          <rPr>
            <sz val="9"/>
            <color indexed="81"/>
            <rFont val="Tahoma"/>
            <family val="2"/>
            <charset val="238"/>
          </rPr>
          <t xml:space="preserve">
ORJ 03,07,15</t>
        </r>
      </text>
    </comment>
    <comment ref="F18" authorId="0" shape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<sst xmlns="http://schemas.openxmlformats.org/spreadsheetml/2006/main" count="994" uniqueCount="489">
  <si>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</si>
  <si>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</si>
  <si>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</si>
  <si>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</si>
  <si>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</si>
  <si>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</si>
  <si>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</si>
  <si>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</si>
  <si>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</si>
  <si>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</si>
  <si>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</si>
  <si>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</si>
  <si>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</si>
  <si>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</si>
  <si>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</si>
  <si>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</si>
  <si>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</si>
  <si>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</si>
  <si>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</si>
  <si>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</si>
  <si>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</si>
  <si>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</si>
  <si>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</si>
  <si>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</si>
  <si>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</si>
  <si>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</si>
  <si>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</si>
  <si>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</si>
  <si>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</si>
  <si>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</si>
  <si>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</si>
  <si>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</si>
  <si>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</si>
  <si>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</si>
  <si>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</si>
  <si>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</si>
  <si>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</si>
  <si>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</si>
  <si>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</si>
  <si>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</si>
  <si>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</si>
  <si>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</si>
  <si>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</si>
  <si>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</si>
  <si>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</si>
  <si>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</si>
  <si>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</si>
  <si>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</si>
  <si>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</si>
  <si>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</si>
  <si>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</si>
  <si>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</si>
  <si>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</si>
  <si>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</si>
  <si>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mezisoučet - daňové příjmy</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</si>
  <si>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</si>
  <si>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</si>
  <si>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</si>
  <si>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</si>
  <si>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</si>
  <si>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</si>
  <si>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</si>
  <si>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</si>
  <si>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</si>
  <si>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</si>
  <si>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</si>
  <si>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</si>
  <si>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</si>
  <si>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</si>
  <si>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</si>
  <si>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</si>
  <si>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</si>
  <si>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</si>
  <si>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</si>
  <si>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</si>
  <si>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</si>
  <si>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 xml:space="preserve">Nostrifikace - uznávání rovnocennosti vysvědčení vydaných zahraničními školami. </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</si>
  <si>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</si>
  <si>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</si>
  <si>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</si>
  <si>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</si>
  <si>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</si>
  <si>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</si>
  <si>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</si>
  <si>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</si>
  <si>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</si>
  <si>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</si>
  <si>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</si>
  <si>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</si>
  <si>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</si>
  <si>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</si>
  <si>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</si>
  <si>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</si>
  <si>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</si>
  <si>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</si>
  <si>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</si>
  <si>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Dětský domov a Školní jídelna, Černá Voda 1</t>
  </si>
  <si>
    <t>Správa silnic Olomouckého kraje, příspěvková organizace</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</si>
  <si>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</si>
  <si>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</si>
  <si>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</si>
  <si>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</si>
  <si>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</si>
  <si>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</si>
  <si>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</si>
  <si>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</si>
  <si>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</si>
  <si>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</si>
  <si>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</si>
  <si>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</si>
  <si>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</si>
  <si>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</si>
  <si>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</si>
  <si>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</si>
  <si>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</si>
  <si>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 xml:space="preserve"> - oblast školství (rozpracované a nové akce)</t>
  </si>
  <si>
    <t xml:space="preserve"> - oblast kultury ("Brána poznání dokořán" - rezerva na opravy)</t>
  </si>
  <si>
    <t xml:space="preserve">Oblast zdravotnictví (v souvislosti s poskytnutím příspěvku na provoz - odpisy) </t>
  </si>
  <si>
    <t xml:space="preserve">pol. 8115 - Změna stavu krátkodobých prostředků na bankovních účtech </t>
  </si>
  <si>
    <t>Komentář:</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</si>
  <si>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</si>
  <si>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</si>
  <si>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</si>
  <si>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</si>
  <si>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</si>
  <si>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</si>
  <si>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</si>
  <si>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</si>
  <si>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b) zapojení zůstatku z úvěru EIB</t>
  </si>
  <si>
    <t>c) zapojení zůstatku z roku 2013</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</si>
  <si>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</si>
  <si>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</si>
  <si>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</si>
  <si>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</si>
  <si>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</si>
  <si>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</si>
  <si>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</si>
  <si>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</si>
  <si>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</si>
  <si>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</si>
  <si>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</si>
  <si>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</si>
  <si>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</si>
  <si>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</si>
  <si>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</si>
  <si>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</si>
  <si>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</si>
  <si>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</si>
  <si>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</si>
  <si>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</si>
  <si>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</si>
  <si>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</si>
  <si>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</si>
  <si>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</si>
  <si>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</si>
  <si>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</si>
  <si>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</si>
  <si>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</si>
  <si>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</si>
  <si>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</si>
  <si>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</si>
  <si>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t xml:space="preserve">pol. 8905 - Nepřevedené částky vyrovnávající schodek                        </t>
  </si>
  <si>
    <t xml:space="preserve">Nepřevedené částky vyrovnávající schodek  </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</si>
  <si>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</si>
  <si>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</si>
  <si>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</si>
  <si>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</si>
  <si>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</si>
  <si>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</si>
  <si>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</si>
  <si>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</si>
  <si>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2. Odbor životního prostředí a zemědělství, ORJ - 09</t>
  </si>
  <si>
    <t>4. Odbor dopravy a silničního hospodářství, ORJ - 12</t>
  </si>
  <si>
    <t>5. Odbor zdravotnictví, ORJ - 14</t>
  </si>
  <si>
    <t>Odbor dopravy a silničního hospodářství, ORJ - 12</t>
  </si>
  <si>
    <t>1. Odbor kancelář ředitele, ORJ - 03</t>
  </si>
  <si>
    <t>1. Odbor  majetkový, právní a správních činností, ORJ - 04</t>
  </si>
  <si>
    <t>Odbor  majetkový, právní a správních činností, ORJ - 04</t>
  </si>
  <si>
    <t xml:space="preserve">§ 6172, pol. 2119 - Ostatní příjmy z vlastní činnosti   </t>
  </si>
  <si>
    <t xml:space="preserve">Odbor majetkový, právní a správních činností, ORJ - 04 </t>
  </si>
  <si>
    <t>položka 102 - přijetí žádosti o schválení bezpečnostní dokumentace a žádosti o vydání závazného stanoviska</t>
  </si>
  <si>
    <t xml:space="preserve">Důvodem navýšení výše příjmů ze správních poplatků je skutečnost, že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t>
  </si>
  <si>
    <t xml:space="preserve">Zákon nově zavádí povinnost provozovateli objektu uhradit správní poplatek za přijetí žádosti o schválení bezpečnostní dokumentace a vydání závazného stanoviska podle tohoto zákona. Bezpečnostní dokumentací se rozumí bezpečnostní program, bezpečnostní zpráva, jejich aktualizace, návrh zprávy o posouzení bezpečnostní zprávy a posouzení rizik závažné havárie. Zákon dále nově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V důvodové zprávě k zákonu (sněmovní tisk 399/0) je uvedeno, že správní poplatek se zavádí z důvodu jeho využití na úhradu nákladů na zpracování posudků bezpečnostní dokumentace. Na základě této skutečnosti byly sazby správních poplatků stanoveny diferencovaně pro jednotlivé typy bezpečnostní dokumentace tak, aby pokrývaly náklady spojené se zpracováním posudků k těmto návrhům bezpečnostní dokumentace. </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</si>
  <si>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Náhrady za přičlenění honebních pozemků ve vlastnictví Olomouckého kraje k honitbám jiných uživatelů. </t>
  </si>
  <si>
    <t>Podle ustanovení § 15 odst. 14 zákona č. 201/2012 Sb., o ochraně ovzduší, od roku 2017 je 25% výnosu z poplatků za znečišťování ovzduší příjmem kraje, na jehož území se stacionární zdroj nachází. Výnos z poplatků za znečišťování, který je příjmem kraje, může být použit jen na financování opatření v oblasti ochrany životního prostředí.</t>
  </si>
  <si>
    <t xml:space="preserve">Ostatní nedaňové příjmy jinde nezařazené    </t>
  </si>
  <si>
    <t xml:space="preserve"> - oblast školství (odvod z fondu investic)</t>
  </si>
  <si>
    <t xml:space="preserve">DD a ŠJ, Vrchlického 369, Konice </t>
  </si>
  <si>
    <t>Ostatní příjmy z vlastní činnosti</t>
  </si>
  <si>
    <t>Poplatky za znečišťování ovzduší</t>
  </si>
  <si>
    <t>pol. 1332 - Poplatky za znečišťování ovzduší</t>
  </si>
  <si>
    <t xml:space="preserve">položka 14 -  povolení výkonu rybářského práva  </t>
  </si>
  <si>
    <t>položka 18 - vydání povolení ke stavbám vodních děl</t>
  </si>
  <si>
    <t xml:space="preserve">§ 4399, pol. 2212 - Sankční platby přijaté od jiných subjektů     </t>
  </si>
  <si>
    <t>Nostrifikace - uznání rovnocennosti vysvědčení vydaných zahraničními školami.</t>
  </si>
  <si>
    <t>1. Odbor majetkový, právní a správních činností , ORJ - 04</t>
  </si>
  <si>
    <t>3. Odbor školství a mládeže, ORJ - 10</t>
  </si>
  <si>
    <t xml:space="preserve"> - oblast kultury ("Brána poznání otevřená")</t>
  </si>
  <si>
    <t xml:space="preserve">2. Odvody z fondu investic (spoluúčast na realizaci investičních akcí): </t>
  </si>
  <si>
    <t>Název položky</t>
  </si>
  <si>
    <t>Položka</t>
  </si>
  <si>
    <t xml:space="preserve">2. Odbor majetkový, právní a správních činností, ORJ - 04 </t>
  </si>
  <si>
    <t xml:space="preserve"> - oblast školství (spolufinancování akcí)</t>
  </si>
  <si>
    <t>Odbor investic, ORJ - 17</t>
  </si>
  <si>
    <t>Odbor kancelář hejtmana, ORJ - 18</t>
  </si>
  <si>
    <t>Koordinátor integrovaného dopravního systému Olomouckého kraje, příspěvková organizace</t>
  </si>
  <si>
    <t>Vědecká knihovna v Olomouci</t>
  </si>
  <si>
    <t>Vlastivědné muzeum v Olomouci</t>
  </si>
  <si>
    <t>Vlastivědné muzeum Jesenicka, příspěvková organizace</t>
  </si>
  <si>
    <t>Muzeum a galerie v Prostějově, příspěvková organizace</t>
  </si>
  <si>
    <t>Muzeum Komenského v Přerově, příspěvková organizace</t>
  </si>
  <si>
    <t>Vlastivědné muzeum v Šumperku, příspěvková organizace</t>
  </si>
  <si>
    <t>Archeologické centrum Olomouc, příspěvková organizace</t>
  </si>
  <si>
    <t>Domov pro seniory Javorník, příspěvková organizace</t>
  </si>
  <si>
    <t>Domov Sněženka Jeseník, příspěvková organizace</t>
  </si>
  <si>
    <t>Dům seniorů FRANTIŠEK Náměšť na Hané, příspěvková organizace</t>
  </si>
  <si>
    <t>Sociální služby pro seniory Olomouc, příspěvková organizace</t>
  </si>
  <si>
    <t>Nové Zámky - poskytovatel sociálních služeb, příspěvková organizace</t>
  </si>
  <si>
    <t>Domov pro seniory Červenka, příspěvková organizace</t>
  </si>
  <si>
    <t>Domov Hrubá Voda, příspěvková organizace</t>
  </si>
  <si>
    <t>Domov seniorů POHODA, Chválkovice, příspěvková organizace</t>
  </si>
  <si>
    <t>Vincentinum - poskytovatel sociálních služeb Šternberk, příspěvková organizace</t>
  </si>
  <si>
    <t>Klíč - centrum sociálních služeb Olomouc, příspěvková organizace</t>
  </si>
  <si>
    <t>Středisko sociální prevence Olomouc, příspěvková organizace</t>
  </si>
  <si>
    <t>Sociální služby pro seniory Šumperk, příspěvková organizace</t>
  </si>
  <si>
    <t>Sociální služby Libina, příspěvková organizace</t>
  </si>
  <si>
    <t>Domov Štíty - Jedlí, příspěvková organizace</t>
  </si>
  <si>
    <t>Domov u Třebůvky Loštice, příspěvková organizace</t>
  </si>
  <si>
    <t>Domov Paprsek Olšany, příspěvková organizace</t>
  </si>
  <si>
    <t>Domov seniorů Prostějov, příspěvková organizace</t>
  </si>
  <si>
    <t>Domov pro seniory Jesenec, příspěvková organizace</t>
  </si>
  <si>
    <t>Domov "Na Zámku", příspěvková organizace</t>
  </si>
  <si>
    <t>Centrum sociálních služeb Prostějov, příspěvková organizace</t>
  </si>
  <si>
    <t>Domov pro seniory Radkova Lhota, příspěvková organizace</t>
  </si>
  <si>
    <t>Domov Alfreda Skeneho Pavlovice u Přerova, příspěvková organizace</t>
  </si>
  <si>
    <t>Domov pro seniory Tovačov, příspěvková organizace</t>
  </si>
  <si>
    <t>Domov Větrný mlýn Skalička, příspěvková organizace</t>
  </si>
  <si>
    <t>Centrum Dominika Kokory, příspěvková organizace</t>
  </si>
  <si>
    <t>Domov Na zámečku Rokytnice, příspěvková organizace</t>
  </si>
  <si>
    <t>Odborný léčebný ústav, příspěvková organizace</t>
  </si>
  <si>
    <t>Dětské centrum Ostrůvek, příspěvková organizace</t>
  </si>
  <si>
    <t>Zdravotnická záchranná služba Olomouckého kraje, příspěvková organizace</t>
  </si>
  <si>
    <t>položka 61 - vyjímku ze zákona obchodních činností s ohroženými druhy</t>
  </si>
  <si>
    <t xml:space="preserve">Splátky pohledávky Společenství Romů na Moravě o.p.s. dle splátkového kalendáře ve výši 
5 358,- Kč. Jedná se o poslední 2 splátky dluhu.
</t>
  </si>
  <si>
    <t xml:space="preserve"> - Vědecká knihovna v Olomouci </t>
  </si>
  <si>
    <t xml:space="preserve"> - Dům dětí a mládeže  Olomouc</t>
  </si>
  <si>
    <t>§ 6172, pol. 2321 - Přijaté neinvestiční dary</t>
  </si>
  <si>
    <t xml:space="preserve">Sankční platby přijaté od jiných subjektů zahrnují pokuty uložené za porušení povinností stanovených zák. č. 40/1995 Sb., o regulaci reklamy a o změně a doplnění zák. č. 468/1991 Sb., o provozování rozhlasového a televizního vysílání, ve znění pozdějších předpisů a zák. č. 526/1990 Sb., o cenách, ve znění pozdějších předpisů.  </t>
  </si>
  <si>
    <t>Odvody z fondu investic (v souvislosti s poskytnutím příspěvku na provoz - odpisy)</t>
  </si>
  <si>
    <t>Název seskupení položek</t>
  </si>
  <si>
    <t xml:space="preserve">pol. </t>
  </si>
  <si>
    <t xml:space="preserve">a) Secat Olomouc, s.r.o. - příjmy z pronájmu nebytových prostor (provozování  kantýny) - smlouva č. 2013/00210/KŘ/OSM                     </t>
  </si>
  <si>
    <t>Odbor kancelář ředitele, ORJ - 03</t>
  </si>
  <si>
    <t xml:space="preserve">Správní poplatky - představuje poplatky za vidimaci a legalizaci, ověřené výstupy z centrálních evidencí a rejstříků, výstupy z rejstříku svazků obcí, činnost krajského úřadu na úseku státního občanství a matrik.  
</t>
  </si>
  <si>
    <t>Zahrnuje zejména zapojené finanční prostředky získané na základě odběratelských smluv týkajících se věcných břemen.</t>
  </si>
  <si>
    <t xml:space="preserve">§ 6172, pol. 2329 - Ostatní nedaňové příjmy jinde nezařazené                       </t>
  </si>
  <si>
    <t>Identifikované nedaňové příjmy, nezařazené na jinou položku.</t>
  </si>
  <si>
    <t>Odbor strategického rozvoje kraje, ORJ - 08</t>
  </si>
  <si>
    <t xml:space="preserve">Příjmy KIDSOK, p.o. - příjmy od obcí a krajů na úhradu prokazatelné ztráty - doprava. </t>
  </si>
  <si>
    <t>Poplatek za odebrané množství podzemní vody</t>
  </si>
  <si>
    <t>snížení 2021 - superhubá mzda</t>
  </si>
  <si>
    <t>prredikce MF na rok 2021
(z 10.9.2020)</t>
  </si>
  <si>
    <t>2. Odbor dopravy a silničního hospodářství, ORJ - 12</t>
  </si>
  <si>
    <t xml:space="preserve">Ostatní investiční přijaté transfery ze státního rozpočtu  </t>
  </si>
  <si>
    <t>Příjmy z prodeje vyřazeného majetku pořízeného z neinvestičních prostředků.</t>
  </si>
  <si>
    <t>Jedná se o předpokládaný příjem - poskytnuté finanční dary od sponzorů v rámci konání XII. reprezentačního plesu Olomouckého kraje v roce 2021.</t>
  </si>
  <si>
    <t>Příjmy z prodeje vyřazeného ostatního hmotného dlouhodobého majetku.</t>
  </si>
  <si>
    <t>Dopravní zdravotnictví, a.s. Praha - smlouva č. 2009/04024/KŘ/OSM - pronájem parkovacích míst.</t>
  </si>
  <si>
    <t xml:space="preserve">Správní poplatky za vydání rozhodnutí silničního správního účtu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</si>
  <si>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 xml:space="preserve">Příjmy za pokuty uložené podle § 43, odst. 6 zákona č. 13/1997 Sb., o provozu na pozemních komunikacích - příjmy z nízkorychlostního vážení vozidel </t>
  </si>
  <si>
    <t xml:space="preserve">Přijaté příspěvky a náhrady - náklady řízení podle § 79 odst 5 zákona č. 500/2004 Sb., správní řád (od 1. 1. 2014 jsou sledovány samostatně). </t>
  </si>
  <si>
    <t>3. Odbor investic, ORJ - 17</t>
  </si>
  <si>
    <t>Příjmy z pokut za chyby v projektové dokumentaci, apod.</t>
  </si>
  <si>
    <t>Příjmy z vyúčtování záloh z let minulých, vratky z let minulých, apod.</t>
  </si>
  <si>
    <t>4. Odbor investic, ORJ - 50</t>
  </si>
  <si>
    <t>5. Odbor investic, ORJ - 52</t>
  </si>
  <si>
    <t>b) ARES CZ, s.r.o. Olomouc - příjmy z pronájmu reklamní plochy - smlouva č. 2011/04054/KŘ/OSM</t>
  </si>
  <si>
    <t xml:space="preserve">Rozpočtová položka je dlouhodobě rozpočtována ve výši celkového nájemného za doposud uzavřené nájemní smlouvy (2010/00108/OMP/OSM a 2015/00129/OMP/OSM). </t>
  </si>
  <si>
    <t xml:space="preserve">Položka zahrnuje předpokládané úhrady třetích osob za náklady (např. zpracování znaleckých posudků, geometrických plánů apod.), které Olomoucký kraj vynaložil v souvislosti s odprodejem nemovitostí nebo v souvislosti se zřízením věcných břemen. Dále tato položka zahrnuje příjem náhrad za náklady soudních řízení, vymožené náhrady výdajů uskutečněných v předchozích letech apod. Patří sem i příjmy náhrad nákladů správního řízení podle § 79 zák. č. 500/2004 Sb., správní řád, ve znění pozdějších předpisů a vyhlášky č. 520/2005 Sb., o rozsahu hotových výdajů a ušlého výdělku, které správní orgán hradí jiným osobám, a o výši paušální částky nákladů řízení a v neposlední řadě na tuto položku patří i příjmy z náhrad za poskytnutí informací podle zákona č. 106/1999 Sb., o svobodném přístupu k informacím, nejsou-li poskytnuty na základě licenční nebo podlicenční smlouvy.
</t>
  </si>
  <si>
    <t>2. Odbor kancelář ředitele, ORJ - 03</t>
  </si>
  <si>
    <t>3. Odbor majetkový, právní a správních činností, ORJ - 04</t>
  </si>
  <si>
    <t>5. Odbor investic, ORJ - 17</t>
  </si>
  <si>
    <t>6. Odbor kontroly, ORJ - 20</t>
  </si>
  <si>
    <t>7. Odbor investic, ORJ - 50</t>
  </si>
  <si>
    <t>8. Odbor investic, ORJ - 52</t>
  </si>
  <si>
    <t>1. Personální útvar, ORJ - 02</t>
  </si>
  <si>
    <t xml:space="preserve"> - oblast zdravotnictví, ORJ - 14</t>
  </si>
  <si>
    <t xml:space="preserve"> - oblast sociálních věcí, ORJ - 11 </t>
  </si>
  <si>
    <t xml:space="preserve"> - oblast kultury, ORJ - 13</t>
  </si>
  <si>
    <t>ORJ - 10</t>
  </si>
  <si>
    <t>Mgr. Miroslav Gajdůšek, MBA</t>
  </si>
  <si>
    <t xml:space="preserve">Odbor sociálních věcí </t>
  </si>
  <si>
    <t>ORJ - 11</t>
  </si>
  <si>
    <t xml:space="preserve">Odbor dopravy a silničního hospodářství </t>
  </si>
  <si>
    <t>ORJ - 12</t>
  </si>
  <si>
    <t>Ing. Ladislav Růžička</t>
  </si>
  <si>
    <t>ORJ - 13</t>
  </si>
  <si>
    <t xml:space="preserve">Odbor zdravotnictví </t>
  </si>
  <si>
    <t xml:space="preserve">Ing. Bohuslav Kolář, MBA, LL.M. </t>
  </si>
  <si>
    <t xml:space="preserve"> - oblast dopravy, ORJ - 12</t>
  </si>
  <si>
    <t xml:space="preserve"> - oblast školství, ORJ - 10</t>
  </si>
  <si>
    <t>9=8/3</t>
  </si>
  <si>
    <t>ORJ - 14</t>
  </si>
  <si>
    <t>Ing. Petr Flora</t>
  </si>
  <si>
    <t>Odbor sportu, kultury a památkové péče</t>
  </si>
  <si>
    <t>Úhrada měst a obcí za vydané příkazové bloky.</t>
  </si>
  <si>
    <t>PŘÍJMY Olomouckého kraje na rok 2023</t>
  </si>
  <si>
    <t>Schválený rozpočet 2022</t>
  </si>
  <si>
    <t>Návrh rozpočtu 2023</t>
  </si>
  <si>
    <t xml:space="preserve">Příjmy z ČD karet a příjmy z doboropisů minulých období </t>
  </si>
  <si>
    <t xml:space="preserve">§ 6172, pol. 2324 - Přijaté neinvestiční příspěvky a náhrady                        </t>
  </si>
  <si>
    <t>Jednorázové srážky z mezd, pohledávky,převody z FSP za prosinec 2022, přečerpané příspěvky na stravné za rok 2022</t>
  </si>
  <si>
    <t>pol. 1361 - Příjem ze správních poplatků</t>
  </si>
  <si>
    <t>§ 6172, pol. 2212 - Příjem sančních plateb přijatých od jiných osob</t>
  </si>
  <si>
    <t xml:space="preserve">§ 6172, pol. 3111 - Příjem z prodeje pozemků                </t>
  </si>
  <si>
    <t xml:space="preserve">Příjmy z prodeje pozemků odbor majetkový, právní a správních činností navrhuje v celkové výši 500 000,00 Kč, když při stanovení jejich výše vychází z podrobného rozboru veškerých dispozic, jejichž projednávání bylo zahájeno v roce 2022 a z dalších očekávaných příjmů (více tabulka v příloze). </t>
  </si>
  <si>
    <t xml:space="preserve">§ 6172, pol. 3112 - Příjem z prodeje ostatních nemovitých věcí a jejich částí </t>
  </si>
  <si>
    <t xml:space="preserve">Položku Příjmy z prodeje ostatních nemovitostí a jejich částí odbor majetkový, právní a správních činností navrhuje ve výši 9 500 000,00 Kč, když při jejich stanovení vychází (stejně jako u položky 3111) z detailního rozboru všech dispozic, jejichž projednávání bylo zahájeno v roce 2022 a také z dalších očekávaných příjmů spadajících do této oblasti </t>
  </si>
  <si>
    <t xml:space="preserve">§ 3635, pol. 2324 - Přijaté neinvestiční příspěvky a náhrady                        </t>
  </si>
  <si>
    <t xml:space="preserve">§ 6172, pol. 2211 - Příjem sankčních plateb přijatých od státu, obcí a krajů     </t>
  </si>
  <si>
    <t xml:space="preserve">říjmy za pokuty uložené podle zákona č. 111/1994 Sb., o silniční dopravě (včetně vybraných kaucí) a podle zákona č. 13/1997 Sb., o provozu na pozemních komunikacích </t>
  </si>
  <si>
    <t>2. Odbor sportu, kultury a památkové péče , ORJ - 13</t>
  </si>
  <si>
    <t>Správní poplatky za vydání oprávnění k poskytování zdravotních služeb  nestátním zdravotnickým zařízením, dle zákona č. 634/2004 Sb., o správních poplatcích.</t>
  </si>
  <si>
    <t>3. Odbor zdravotnictví, ORJ - 14</t>
  </si>
  <si>
    <t>pol. 2420 - Splátky půjčených prostředků od obecně  prospěšných společností a obdobných osob</t>
  </si>
  <si>
    <t>Splátka návratné finanční výpomoci od Jeseníky - Sdružení cestovního ruchu, smlouva 2018/02666/OKH/DSM</t>
  </si>
  <si>
    <t>§ 6409, pol. 2111 - Příjem z poskytování služeb, výrobků, prací, výkonů a práv</t>
  </si>
  <si>
    <t xml:space="preserve">Předpokládáme, že jako tomu bylo v uplynulých letech, tak i v roce 2023 firma NET4GAS, s.r.o. podpoří Olomoucký kraj finanční částkou 1 000 tis. Kč + 21%DPH za propagaci společnosti na akcích realizovaných OK v roce 2023. Pokračování spolupráce pro další období bylo zástupci společnosti deklarováno na osobním jednání s panem hejtmanem. Finanční rozsah podpory zůstane v úrovni minulých let. Smlouva bude připravena a ROK předložena v závěru roku. Rovněž se předpokládá příjem z inzerce uveřejněné v měsíčníku „Olomoucký kraj“ za 11 vydání v roce 2023, na jehož redakční úpravu, tisk a distribuci máme uzavřenou smlouvu č. 2022/00586/OKH/DSM. 
</t>
  </si>
  <si>
    <t>Příjem z poskytování služeb, výrobků, prací, výkonů a práv</t>
  </si>
  <si>
    <t xml:space="preserve">Ostatní příjmy z vlastní činnosti  </t>
  </si>
  <si>
    <t xml:space="preserve">§ 6172, pol. 2122 - Příjem z odvodů příspěvkových organizací </t>
  </si>
  <si>
    <t xml:space="preserve">Příjem z odvodů příspěvkových organizací </t>
  </si>
  <si>
    <t xml:space="preserve">Příjem sankčních plateb přijatých od státu, obcí a krajů     </t>
  </si>
  <si>
    <t>Příjem sančních plateb přijatých od jiných osob</t>
  </si>
  <si>
    <t xml:space="preserve">§ 2221, pol. 2324 - Přijaté neinvestiční příspěvky a náhrady                  </t>
  </si>
  <si>
    <t xml:space="preserve">Přijaté neinvestiční příspěvky a náhrady         </t>
  </si>
  <si>
    <t xml:space="preserve">Ostatní nedaňové příjmy jinde nezařazené      </t>
  </si>
  <si>
    <t xml:space="preserve">Příjem z prodeje pozemků       </t>
  </si>
  <si>
    <t xml:space="preserve">Příjem z prodeje ostatních nemovitých věcí a jejich částí </t>
  </si>
  <si>
    <t>Splátky půjčených prostředků od obecně  prospěšných společností a obdobných osob</t>
  </si>
  <si>
    <t xml:space="preserve">§ 6310, pol. 2141 - Příjem z úroků </t>
  </si>
  <si>
    <t>Příjem z úroků</t>
  </si>
  <si>
    <t>Upravený rozpočet k 
31. 7. 2022</t>
  </si>
  <si>
    <t>Odbor školství a mládeže</t>
  </si>
  <si>
    <t>PŘÍJMY Olomouckého kraje na rok 2023 - odvody příspěvkových organizací</t>
  </si>
  <si>
    <t>Návrh - rezerva na nákupy</t>
  </si>
  <si>
    <t xml:space="preserve">Oblast školství (v souvislosti s poskytnutím příspěvku na provoz - odpisy) </t>
  </si>
  <si>
    <t>v tis. Kč</t>
  </si>
  <si>
    <r>
      <t>Obchodní akademie, Olomoucká 82, Mohelnice )</t>
    </r>
    <r>
      <rPr>
        <vertAlign val="superscript"/>
        <sz val="10"/>
        <rFont val="Arial CE"/>
        <charset val="238"/>
      </rPr>
      <t>*</t>
    </r>
  </si>
  <si>
    <t>Střední zdravotnická škola a Vyšší odborná škola zdravotnická, Šumperk, příspěvková organizace</t>
  </si>
  <si>
    <t>Střední škola technická Mohelnice</t>
  </si>
  <si>
    <t xml:space="preserve">Celkem za oblast školství   (v souvislosti s poskytnutím příspěvku na provoz - odpisy) </t>
  </si>
  <si>
    <t>Bc. Mgr. Zbyněk Vočka</t>
  </si>
  <si>
    <t>Přijaté neinvestiční příspěvky a náhrady</t>
  </si>
  <si>
    <t>Základní škola Šternberk, Olomoucká 76</t>
  </si>
  <si>
    <t>Mateřská škola Olomouc, Blanická 16</t>
  </si>
  <si>
    <t>Základní škola a Mateřská škola logopedická Olomouc</t>
  </si>
  <si>
    <r>
      <t>Střední škola, Základní škola a Mateřská škola prof. V. Vejdovského Olomouc - Hejčín</t>
    </r>
    <r>
      <rPr>
        <vertAlign val="superscript"/>
        <sz val="11"/>
        <rFont val="Arial"/>
        <family val="2"/>
        <charset val="238"/>
      </rPr>
      <t/>
    </r>
  </si>
  <si>
    <t>Základní škola Uničov, Šternberská 456</t>
  </si>
  <si>
    <t>Základní škola, Dětský domov a Školní jídelna Litovel</t>
  </si>
  <si>
    <t>Gymnázium Jana Opletala, Litovel, Opletalova 189</t>
  </si>
  <si>
    <t>Gymnázium, Olomouc, Čajkovského 9</t>
  </si>
  <si>
    <t>Slovanské gymnázium, Olomouc, tř. Jiřího z Poděbrad 13</t>
  </si>
  <si>
    <r>
      <t>Gymnázium, Olomouc - Hejčín, Tomkova 45</t>
    </r>
    <r>
      <rPr>
        <vertAlign val="superscript"/>
        <sz val="10"/>
        <rFont val="Arial"/>
        <family val="2"/>
        <charset val="238"/>
      </rPr>
      <t xml:space="preserve"> </t>
    </r>
  </si>
  <si>
    <t>Gymnázium, Šternberk, Horní náměstí 5</t>
  </si>
  <si>
    <t>Gymnázium, Uničov, Gymnazijní 257</t>
  </si>
  <si>
    <t>Vyšší odborná škola a Střední průmyslová škola elektrotechnická, Olomouc, Božetěchova 3</t>
  </si>
  <si>
    <t>Střední průmyslová škola strojnická, Olomouc, tř. 17. listopadu 49</t>
  </si>
  <si>
    <t>Střední průmyslová škola a Střední odborné učiliště Uničov</t>
  </si>
  <si>
    <t>Střední škola zemědělská a zahradnická, Olomouc, U Hradiska 4</t>
  </si>
  <si>
    <t>Obchodní akademie, Olomouc, tř. Spojenců 11</t>
  </si>
  <si>
    <t>Střední zdravotnická škola a Vyšší odborná škola zdravotnická Emanuela Pöttinga a Jazyková škola s právem státní jazykové zkoušky Olomouc</t>
  </si>
  <si>
    <t>Střední odborná škola Litovel, Komenského 677</t>
  </si>
  <si>
    <t>Sigmundova střední škola strojírenská, Lutín</t>
  </si>
  <si>
    <t>Střední škola logistiky a chemie, Olomouc, U Hradiska 29</t>
  </si>
  <si>
    <t>Střední škola polytechnická, Olomouc, Rooseveltova 79</t>
  </si>
  <si>
    <t>Střední škola polygrafická, Olomouc, Střední novosadská 87/53</t>
  </si>
  <si>
    <t>Střední odborná škola obchodu a služeb, Olomouc, Štursova 14</t>
  </si>
  <si>
    <t>Střední škola technická  a obchodní, Olomouc, Kosinova 4</t>
  </si>
  <si>
    <t>Střední odborná škola lesnická a strojírenská Šternberk</t>
  </si>
  <si>
    <t>Základní umělecká škola  Iši Krejčího Olomouc, Na Vozovce 32</t>
  </si>
  <si>
    <t>Základní umělecká škola „Žerotín“ Olomouc, Kavaleristů 6</t>
  </si>
  <si>
    <t>Základní umělecká škola Miloslava Stibora - výtvarný obor, Olomouc, Pionýrská 4</t>
  </si>
  <si>
    <t>Základní umělecká škola Litovel, Jungmannova 740</t>
  </si>
  <si>
    <t>Základní umělecká škola, Uničov, Litovelská 190</t>
  </si>
  <si>
    <t>Dům dětí a mládeže Olomouc</t>
  </si>
  <si>
    <t>Dům dětí a mládeže, Litovel</t>
  </si>
  <si>
    <t>Dům dětí a mládeže Vila Tereza, Uničov</t>
  </si>
  <si>
    <t>Dětský domov Šance, Olomouc, U Sportovní haly 1a</t>
  </si>
  <si>
    <t>Pedagogicko - psychologická poradna a Speciálně pedagogické centrum Olomouckého kraje, Olomouc, U Sportovní haly 1a</t>
  </si>
  <si>
    <t>Střední škola, Základní škola a Mateřská škola Mohelnice, Masarykova 4</t>
  </si>
  <si>
    <r>
      <t>Střední škola, Základní škola a Mateřská škola Šumperk, Hanácká 3</t>
    </r>
    <r>
      <rPr>
        <vertAlign val="superscript"/>
        <sz val="10"/>
        <rFont val="Arial"/>
        <family val="2"/>
        <charset val="238"/>
      </rPr>
      <t xml:space="preserve"> </t>
    </r>
  </si>
  <si>
    <t>Střední škola, Základní škola, Mateřská škola a Dětský domov Zábřeh</t>
  </si>
  <si>
    <t>Gymnázium, Šumperk, Masarykovo náměstí 8</t>
  </si>
  <si>
    <t>Gymnázium, Zábřeh, náměstí Osvobození 20</t>
  </si>
  <si>
    <t>Vyšší odborná škola a Střední průmyslová škola, Šumperk, Gen. Krátkého 1</t>
  </si>
  <si>
    <t>Vyšší odborná škola a Střední škola automobilní, Zábřeh, U Dráhy 6</t>
  </si>
  <si>
    <t>Střední průmyslová škola elektrotechnická a Obchodní akademie Mohelnice</t>
  </si>
  <si>
    <t>Střední odborná škola, Šumperk, Zemědělská 3</t>
  </si>
  <si>
    <t>Střední škola řemesel Šumperk</t>
  </si>
  <si>
    <t>Obchodní akademie a Jazyková škola s právem státní jazykové zkoušky, Šumperk, Hlavní třída 31</t>
  </si>
  <si>
    <t>Odborné učiliště a Praktická škola, Mohelnice, Vodní 27</t>
  </si>
  <si>
    <t>Střední škola sociální péče a služeb, Zábřeh, nám. 8. května 2</t>
  </si>
  <si>
    <t>Základní umělecká škola, Mohelnice, Náměstí Svobody 15</t>
  </si>
  <si>
    <t>Základní umělecká škola, Šumperk, Žerotínova 11</t>
  </si>
  <si>
    <t>Základní umělecká škola Zábřeh</t>
  </si>
  <si>
    <t>Dům dětí a mládeže Magnet, Mohelnice</t>
  </si>
  <si>
    <t>Střední škola, Základní škola a Mateřská škola Prostějov, Komenského 10</t>
  </si>
  <si>
    <t>Dětský domov a Školní jídelna Prostějov</t>
  </si>
  <si>
    <t>Gymnázium Jiřího Wolkera, Prostějov, Kollárova 3</t>
  </si>
  <si>
    <t>Střední škola designu a módy, Prostějov</t>
  </si>
  <si>
    <t>Střední odborná škola průmyslová a Střední odborné učiliště strojírenské, Prostějov, Lidická 4</t>
  </si>
  <si>
    <t>Švehlova střední škola polytechnická Prostějov</t>
  </si>
  <si>
    <t>Obchodní akademie, Prostějov, Palackého 18</t>
  </si>
  <si>
    <t>Střední zdravotnická škola, Prostějov, Vápenice 3</t>
  </si>
  <si>
    <t>Střední odborná škola Prostějov</t>
  </si>
  <si>
    <r>
      <t>Dětský domov a Školní jídelna, Plumlov, Balkán 333</t>
    </r>
    <r>
      <rPr>
        <vertAlign val="superscript"/>
        <sz val="10"/>
        <color theme="1"/>
        <rFont val="Arial"/>
        <family val="2"/>
        <charset val="238"/>
      </rPr>
      <t xml:space="preserve"> </t>
    </r>
  </si>
  <si>
    <t>Základní škola a Mateřská škola Hranice, Studentská 1095</t>
  </si>
  <si>
    <t>Střední škola, Základní škola a Mateřská škola Přerov, Malá Dlážka 4</t>
  </si>
  <si>
    <t>Střední škola, Základní škola a Mateřská škola Lipník nad Bečvou, Osecká 301</t>
  </si>
  <si>
    <t>Gymnázium Jakuba Škody, Přerov, Komenského 29</t>
  </si>
  <si>
    <t>Gymnázium, Hranice, Zborovská 293</t>
  </si>
  <si>
    <t>Gymnázium, Kojetín, Svatopluka Čecha 683</t>
  </si>
  <si>
    <t>Střední průmyslová škola Hranice</t>
  </si>
  <si>
    <t>Střední průmyslová škola stavební, Lipník nad Bečvou, Komenského sady 257</t>
  </si>
  <si>
    <t>Střední průmyslová škola, Přerov, Havlíčkova 2</t>
  </si>
  <si>
    <t>Střední škola gastronomie a služeb, Přerov, Šířava 7</t>
  </si>
  <si>
    <t>Střední lesnická škola, Hranice, Jurikova 588</t>
  </si>
  <si>
    <t>Gymnázium Jana Blahoslava a Střední pedagogická škola,Přerov, Denisova 3</t>
  </si>
  <si>
    <t>Střední škola zemědělská, Přerov, Osmek 47</t>
  </si>
  <si>
    <t>Obchodní akademie a Jazyková škola s právem státní jazykové zkoušky, Přerov, Bartošova 24</t>
  </si>
  <si>
    <t>Střední zdravotnická škola, Hranice, Nová 1820</t>
  </si>
  <si>
    <t>Střední škola elektrotechnická, Lipník nad Bečvou, Tyršova 781</t>
  </si>
  <si>
    <t>Střední škola technická, Přerov, Kouřílkova 8</t>
  </si>
  <si>
    <t>Střední škola řezbářská, Tovačov, Nádražní 146</t>
  </si>
  <si>
    <r>
      <t>Odborné učiliště a Základní škola, Křenovice</t>
    </r>
    <r>
      <rPr>
        <vertAlign val="superscript"/>
        <sz val="10"/>
        <rFont val="Arial"/>
        <family val="2"/>
        <charset val="238"/>
      </rPr>
      <t xml:space="preserve"> </t>
    </r>
  </si>
  <si>
    <t>Základní umělecká škola, Hranice, Školní náměstí 35</t>
  </si>
  <si>
    <t>Základní umělecká škola, Kojetín, Hanusíkova 147</t>
  </si>
  <si>
    <t>Základní umělecká škola Bedřicha Kozánka, Přerov</t>
  </si>
  <si>
    <t>Základní umělecká škola Antonína Dvořáka, Lipník nad Bečvou, Havlíčkova 643</t>
  </si>
  <si>
    <t>Středisko volného času ATLAS a BIOS, Přerov</t>
  </si>
  <si>
    <t>Dětský domov a Školní jídelna, Hranice, Purgešova 847</t>
  </si>
  <si>
    <t>Dětský domov a Školní jídelna, Lipník nad Bečvou, Tyršova 772</t>
  </si>
  <si>
    <t>Dětský domov a Školní jídelna, Přerov, Sušilova 25</t>
  </si>
  <si>
    <t xml:space="preserve">Základní škola a Mateřská škola při Priessnitzových léčebných lázních a.s., Jeseník  </t>
  </si>
  <si>
    <t xml:space="preserve">Základní škola a Mateřská škola při Sanatoriu Edel Zlaté Hory  </t>
  </si>
  <si>
    <t>Základní škola a Mateřská škola Jeseník, Fučíkova 312</t>
  </si>
  <si>
    <t>Gymnázium,  Jeseník,  Komenského 281</t>
  </si>
  <si>
    <t xml:space="preserve">Střední průmyslová škola, Jeseník, Dukelská 1240  </t>
  </si>
  <si>
    <t>Hotelová škola V. Priessnitze a Obchodní akademie , Jeseník</t>
  </si>
  <si>
    <t>Střední škola řemesel a Odborné učiliště Lipová - Lázně</t>
  </si>
  <si>
    <t>Střední škola gastronomiem, farmářství a služeb Jeseník</t>
  </si>
  <si>
    <t>Základní umělecká škola Franze Schuberta, Zlaté Hory</t>
  </si>
  <si>
    <t>Dětský domov a Školní jídelna, Jeseník, Priessnitzova 405</t>
  </si>
  <si>
    <t>Příjem ze správních poplatků</t>
  </si>
  <si>
    <t xml:space="preserve">§ 1032, pol. 2131 - Příjem z pronájmu  nebo pachtu pozemků              </t>
  </si>
  <si>
    <t xml:space="preserve">Příjem z pronájmu  nebo pachtu pozemků      </t>
  </si>
  <si>
    <t xml:space="preserve">§ 6172, pol. 2131 - Příjem z pronájmu nebo pachtu pozemků              </t>
  </si>
  <si>
    <t xml:space="preserve">§ 6172, pol. 2132 - Příjem z pronájmu nebo pachtu ostatních nemovitých věcí a jejich částí    </t>
  </si>
  <si>
    <t xml:space="preserve">Příjem z pronájmu nebo pachtu ostatních nemovitých věcí a jejich částí    </t>
  </si>
  <si>
    <t xml:space="preserve">§ 6172, pol. 2133 - Příjem z pronájmu nebo pachtu movitých věcí           </t>
  </si>
  <si>
    <t>Příjem z pronájmu nebo pachtu movitých věcí</t>
  </si>
  <si>
    <t xml:space="preserve">§ 6172, pol. 2310 - Příjem z prodeje krátkodobého a drobného dlouhodobého majetku </t>
  </si>
  <si>
    <t xml:space="preserve">Příjem z prodeje krátkodobého a drobného dlouhodobého majetku </t>
  </si>
  <si>
    <t xml:space="preserve">Příjem z prodeje ostatního hmotného dlouhodobého majetku </t>
  </si>
  <si>
    <t xml:space="preserve">§ 6172, pol. 3113 - Příjem z prodeje ostatního hmotného dlouhodobého majetku </t>
  </si>
  <si>
    <t>Neinvestiční přijaté transfery ze státního rozpočtu v rámci souhrnného dotačního vztahu</t>
  </si>
  <si>
    <t>Návrh daňových příjmů Olomouckého kraje na rok 2023</t>
  </si>
  <si>
    <t>schválený rozpočet 2022</t>
  </si>
  <si>
    <t>skutečnost k 31.8.2022</t>
  </si>
  <si>
    <t>Návrh rozpočtu                        na rok 2023</t>
  </si>
  <si>
    <t>upravená predikce MF na rok 2022 
(k 11.8.2022)</t>
  </si>
  <si>
    <t>Příjem z daně z příjmů fyzických osob placená plátci</t>
  </si>
  <si>
    <t>Příjem z daně z příjmů fyzických osob placená poplatníky</t>
  </si>
  <si>
    <t xml:space="preserve">Příjem z daně z příjmů právnických osob </t>
  </si>
  <si>
    <t>Příjem z daně z přidané hodnoty</t>
  </si>
  <si>
    <t>2. PŘÍJMY OLOMOUCKÉHO KRAJE NA ROK 2023</t>
  </si>
  <si>
    <t>1. Secat Olomouc, s.r.o. - příjmy z pronájmu movitých věcí (provozování kantýny) - smlouva č. 2013/00210/KŘ/OSM</t>
  </si>
  <si>
    <t>b) Veolia Energie ČR, a.s., Ostrava - nájem parovodní předávací stanice  - smlouva č. 2010/03881/KŘ/DSM</t>
  </si>
  <si>
    <t xml:space="preserve"> - Středomoravská nemocniční, a.s. (z toho: základ daně 29 407 tis.Kč + DPH 6 175 tis.Kč)</t>
  </si>
  <si>
    <t xml:space="preserve">pol. 4121 - Neinvestiční přijaté transfery od obcí </t>
  </si>
  <si>
    <t xml:space="preserve">Příjmy KIDSOK, p.o. - příjmy od krajů na úhradu prokazatelné ztráty - doprava. </t>
  </si>
  <si>
    <t xml:space="preserve">pol. 4122 - Neinvestiční přijaté transfery od krajů </t>
  </si>
  <si>
    <t xml:space="preserve">Neinvestiční přijaté transfery od obcí </t>
  </si>
  <si>
    <t>Neinvestiční přijaté transfery od krajů</t>
  </si>
  <si>
    <t>upravená predikce MF na rok 2023 
(k 9/2022)</t>
  </si>
  <si>
    <t>upravený rozpočet k 31.7.2022</t>
  </si>
  <si>
    <t>Příjem z daně z příjmů fyzických osob vybíraná srážkou podle zvláštní sazby</t>
  </si>
  <si>
    <t xml:space="preserve">Investiční přijaté  transfery od obcí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</si>
</sst>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K_č_-;\-* #,##0.00\ _K_č_-;_-* &quot;-&quot;??\ _K_č_-;_-@_-"/>
    <numFmt numFmtId="165" formatCode="##,##0"/>
    <numFmt numFmtId="166" formatCode="#,##0_\&quot;tis.Kč&quot;"/>
    <numFmt numFmtId="167" formatCode="#,##0.0"/>
    <numFmt numFmtId="168" formatCode="0.0"/>
    <numFmt numFmtId="169" formatCode="\-\ "/>
    <numFmt numFmtId="170" formatCode="#,##0.0_\&quot;tis.Kč&quot;"/>
    <numFmt numFmtId="171" formatCode="0.###_\&quot;tis.Kč&quot;"/>
    <numFmt numFmtId="172" formatCode="#,##0.0\ &quot;Kč&quot;"/>
    <numFmt numFmtId="173" formatCode="\+#,##0"/>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8"/>
      <name val="Arial"/>
      <family val="2"/>
      <charset val="238"/>
    </font>
    <font>
      <b/>
      <sz val="16"/>
      <name val="Arial"/>
      <family val="2"/>
      <charset val="238"/>
    </font>
    <font>
      <b/>
      <sz val="10"/>
      <name val="Arial"/>
      <family val="2"/>
      <charset val="238"/>
    </font>
    <font>
      <sz val="9"/>
      <name val="Arial"/>
      <family val="2"/>
      <charset val="238"/>
    </font>
    <font>
      <b/>
      <sz val="14"/>
      <name val="Arial"/>
      <family val="2"/>
      <charset val="238"/>
    </font>
    <font>
      <i/>
      <sz val="10"/>
      <name val="Arial"/>
      <family val="2"/>
      <charset val="238"/>
    </font>
    <font>
      <i/>
      <sz val="10"/>
      <color indexed="19"/>
      <name val="Arial"/>
      <family val="2"/>
      <charset val="238"/>
    </font>
    <font>
      <sz val="16"/>
      <name val="Arial"/>
      <family val="2"/>
      <charset val="238"/>
    </font>
    <font>
      <b/>
      <i/>
      <sz val="11"/>
      <name val="Arial"/>
      <family val="2"/>
      <charset val="238"/>
    </font>
    <font>
      <b/>
      <sz val="13"/>
      <name val="Arial"/>
      <family val="2"/>
      <charset val="238"/>
    </font>
    <font>
      <b/>
      <u/>
      <sz val="14"/>
      <name val="Arial"/>
      <family val="2"/>
      <charset val="238"/>
    </font>
    <font>
      <b/>
      <i/>
      <sz val="12"/>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b/>
      <sz val="11"/>
      <color rgb="FFFF0000"/>
      <name val="Arial"/>
      <family val="2"/>
      <charset val="238"/>
    </font>
    <font>
      <sz val="11"/>
      <color rgb="FFFF0000"/>
      <name val="Arial"/>
      <family val="2"/>
      <charset val="238"/>
    </font>
    <font>
      <b/>
      <sz val="12"/>
      <color rgb="FFFF0000"/>
      <name val="Arial"/>
      <family val="2"/>
      <charset val="238"/>
    </font>
    <font>
      <sz val="10"/>
      <color rgb="FFFF0000"/>
      <name val="Arial"/>
      <family val="2"/>
      <charset val="238"/>
    </font>
    <font>
      <b/>
      <sz val="16"/>
      <color rgb="FFFF0000"/>
      <name val="Arial"/>
      <family val="2"/>
      <charset val="238"/>
    </font>
    <font>
      <sz val="9"/>
      <color rgb="FFFF0000"/>
      <name val="Arial"/>
      <family val="2"/>
      <charset val="238"/>
    </font>
    <font>
      <sz val="10"/>
      <color theme="1"/>
      <name val="Arial"/>
      <family val="2"/>
      <charset val="238"/>
    </font>
    <font>
      <sz val="10"/>
      <name val="Arial CE"/>
      <charset val="238"/>
    </font>
    <font>
      <sz val="9.5"/>
      <name val="Arial"/>
      <family val="2"/>
      <charset val="238"/>
    </font>
    <font>
      <sz val="13"/>
      <name val="Arial"/>
      <family val="2"/>
      <charset val="238"/>
    </font>
    <font>
      <sz val="10.5"/>
      <name val="Arial"/>
      <family val="2"/>
      <charset val="238"/>
    </font>
    <font>
      <b/>
      <u/>
      <sz val="11"/>
      <name val="Arial"/>
      <family val="2"/>
      <charset val="238"/>
    </font>
    <font>
      <i/>
      <sz val="11"/>
      <name val="Arial"/>
      <family val="2"/>
      <charset val="238"/>
    </font>
    <font>
      <i/>
      <sz val="11"/>
      <color rgb="FFFF0000"/>
      <name val="Arial"/>
      <family val="2"/>
      <charset val="238"/>
    </font>
    <font>
      <b/>
      <i/>
      <sz val="12"/>
      <color rgb="FFFF0000"/>
      <name val="Arial"/>
      <family val="2"/>
      <charset val="238"/>
    </font>
    <font>
      <sz val="9"/>
      <color theme="1"/>
      <name val="Arial"/>
      <family val="2"/>
      <charset val="238"/>
    </font>
    <font>
      <b/>
      <sz val="11"/>
      <color theme="1"/>
      <name val="Arial"/>
      <family val="2"/>
      <charset val="238"/>
    </font>
    <font>
      <b/>
      <sz val="10"/>
      <color theme="1"/>
      <name val="Arial"/>
      <family val="2"/>
      <charset val="238"/>
    </font>
    <font>
      <sz val="14"/>
      <name val="Arial"/>
      <family val="2"/>
      <charset val="238"/>
    </font>
    <font>
      <sz val="11"/>
      <name val="Calibri"/>
      <family val="2"/>
      <charset val="238"/>
      <scheme val="minor"/>
    </font>
    <font>
      <vertAlign val="superscript"/>
      <sz val="10"/>
      <name val="Arial CE"/>
      <charset val="238"/>
    </font>
    <font>
      <vertAlign val="superscript"/>
      <sz val="11"/>
      <name val="Arial"/>
      <family val="2"/>
      <charset val="238"/>
    </font>
    <font>
      <vertAlign val="superscript"/>
      <sz val="10"/>
      <name val="Arial"/>
      <family val="2"/>
      <charset val="238"/>
    </font>
    <font>
      <sz val="11"/>
      <name val="Arial CE"/>
      <charset val="238"/>
    </font>
    <font>
      <vertAlign val="superscript"/>
      <sz val="10"/>
      <color theme="1"/>
      <name val="Arial"/>
      <family val="2"/>
      <charset val="238"/>
    </font>
    <font>
      <b/>
      <sz val="11.5"/>
      <name val="Arial"/>
      <family val="2"/>
      <charset val="238"/>
    </font>
    <font>
      <sz val="14"/>
      <color rgb="FFFF0000"/>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1"/>
        <bgColor indexed="64"/>
      </patternFill>
    </fill>
    <fill>
      <patternFill patternType="solid">
        <fgColor theme="9" tint="0.79998168889431442"/>
        <bgColor indexed="64"/>
      </patternFill>
    </fill>
  </fills>
  <borders count="72">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6">
    <xf numFmtId="0" fontId="0" fillId="0" borderId="0"/>
    <xf numFmtId="164" fontId="3" fillId="0" borderId="0" applyFont="0" applyFill="0" applyBorder="0" applyAlignment="0" applyProtection="0"/>
    <xf numFmtId="0" fontId="3" fillId="0" borderId="0"/>
    <xf numFmtId="0" fontId="2" fillId="0" borderId="0"/>
    <xf numFmtId="0" fontId="1" fillId="0" borderId="0"/>
    <xf numFmtId="0" fontId="31" fillId="0" borderId="0"/>
  </cellStyleXfs>
  <cellXfs count="747">
    <xf numFmtId="0" fontId="0" fillId="0" borderId="0" xfId="0"/>
    <xf numFmtId="0" fontId="8" fillId="0" borderId="0" xfId="0" applyFont="1"/>
    <xf numFmtId="0" fontId="13" fillId="0" borderId="0" xfId="0" applyFont="1"/>
    <xf numFmtId="168" fontId="0" fillId="0" borderId="0" xfId="0" applyNumberFormat="1" applyAlignment="1">
      <alignment horizontal="center"/>
    </xf>
    <xf numFmtId="0" fontId="11" fillId="0" borderId="8" xfId="0" applyFont="1" applyBorder="1"/>
    <xf numFmtId="0" fontId="11" fillId="0" borderId="9" xfId="0" applyFont="1" applyBorder="1"/>
    <xf numFmtId="0" fontId="11" fillId="0" borderId="0" xfId="0" applyFont="1"/>
    <xf numFmtId="0" fontId="11" fillId="2" borderId="10" xfId="0" applyFont="1" applyFill="1" applyBorder="1"/>
    <xf numFmtId="0" fontId="11" fillId="2" borderId="11" xfId="0" applyFont="1" applyFill="1" applyBorder="1"/>
    <xf numFmtId="0" fontId="14" fillId="0" borderId="10" xfId="0" applyFont="1" applyBorder="1"/>
    <xf numFmtId="0" fontId="14" fillId="0" borderId="11" xfId="0" applyFont="1" applyBorder="1"/>
    <xf numFmtId="0" fontId="14" fillId="0" borderId="0" xfId="0" applyFont="1"/>
    <xf numFmtId="0" fontId="11" fillId="0" borderId="10" xfId="0" applyFont="1" applyBorder="1"/>
    <xf numFmtId="0" fontId="11" fillId="0" borderId="11" xfId="0" applyFont="1" applyBorder="1"/>
    <xf numFmtId="0" fontId="15" fillId="0" borderId="10" xfId="0" applyFont="1" applyBorder="1"/>
    <xf numFmtId="0" fontId="15" fillId="0" borderId="11" xfId="0" applyFont="1" applyBorder="1"/>
    <xf numFmtId="0" fontId="15" fillId="0" borderId="0" xfId="0" applyFont="1"/>
    <xf numFmtId="0" fontId="11" fillId="0" borderId="0" xfId="0" applyFont="1" applyFill="1" applyBorder="1"/>
    <xf numFmtId="168" fontId="0" fillId="0" borderId="10" xfId="0" applyNumberFormat="1" applyBorder="1" applyAlignment="1">
      <alignment horizontal="center"/>
    </xf>
    <xf numFmtId="168" fontId="0" fillId="0" borderId="11" xfId="0" applyNumberFormat="1" applyBorder="1" applyAlignment="1">
      <alignment horizontal="center"/>
    </xf>
    <xf numFmtId="0" fontId="11" fillId="2" borderId="0" xfId="0" applyFont="1" applyFill="1"/>
    <xf numFmtId="0" fontId="8" fillId="0" borderId="0" xfId="0" applyFont="1" applyFill="1"/>
    <xf numFmtId="0" fontId="5" fillId="0" borderId="0" xfId="0" applyFont="1" applyFill="1"/>
    <xf numFmtId="3" fontId="5" fillId="0" borderId="0" xfId="0" applyNumberFormat="1" applyFont="1" applyFill="1"/>
    <xf numFmtId="167" fontId="11" fillId="0" borderId="15" xfId="0" applyNumberFormat="1" applyFont="1" applyBorder="1" applyAlignment="1">
      <alignment horizontal="center"/>
    </xf>
    <xf numFmtId="167" fontId="11" fillId="0" borderId="16" xfId="0" applyNumberFormat="1" applyFont="1" applyBorder="1" applyAlignment="1">
      <alignment horizontal="center"/>
    </xf>
    <xf numFmtId="167" fontId="11" fillId="0" borderId="17" xfId="0" applyNumberFormat="1" applyFont="1" applyBorder="1" applyAlignment="1">
      <alignment horizontal="center"/>
    </xf>
    <xf numFmtId="167" fontId="11" fillId="2" borderId="18" xfId="0" applyNumberFormat="1" applyFont="1" applyFill="1" applyBorder="1" applyAlignment="1">
      <alignment horizontal="center"/>
    </xf>
    <xf numFmtId="167" fontId="11" fillId="2" borderId="2" xfId="0" applyNumberFormat="1" applyFont="1" applyFill="1" applyBorder="1" applyAlignment="1">
      <alignment horizontal="center"/>
    </xf>
    <xf numFmtId="167" fontId="11" fillId="2" borderId="19" xfId="0" applyNumberFormat="1" applyFont="1" applyFill="1" applyBorder="1" applyAlignment="1">
      <alignment horizontal="center"/>
    </xf>
    <xf numFmtId="167" fontId="14" fillId="0" borderId="18" xfId="0" applyNumberFormat="1" applyFont="1" applyBorder="1" applyAlignment="1">
      <alignment horizontal="center"/>
    </xf>
    <xf numFmtId="167" fontId="14" fillId="0" borderId="2" xfId="0" applyNumberFormat="1" applyFont="1" applyBorder="1" applyAlignment="1">
      <alignment horizontal="center"/>
    </xf>
    <xf numFmtId="167" fontId="14" fillId="0" borderId="19" xfId="0" applyNumberFormat="1" applyFont="1" applyBorder="1" applyAlignment="1">
      <alignment horizontal="center"/>
    </xf>
    <xf numFmtId="167" fontId="15" fillId="0" borderId="18" xfId="0" applyNumberFormat="1" applyFont="1" applyBorder="1" applyAlignment="1">
      <alignment horizontal="center"/>
    </xf>
    <xf numFmtId="167" fontId="15" fillId="0" borderId="2" xfId="0" applyNumberFormat="1" applyFont="1" applyBorder="1" applyAlignment="1">
      <alignment horizontal="center"/>
    </xf>
    <xf numFmtId="167" fontId="15" fillId="0" borderId="19" xfId="0" applyNumberFormat="1" applyFont="1" applyBorder="1" applyAlignment="1">
      <alignment horizontal="center"/>
    </xf>
    <xf numFmtId="167" fontId="11" fillId="0" borderId="18" xfId="0" applyNumberFormat="1" applyFont="1" applyBorder="1" applyAlignment="1">
      <alignment horizontal="center"/>
    </xf>
    <xf numFmtId="167" fontId="11" fillId="0" borderId="2" xfId="0" applyNumberFormat="1" applyFont="1" applyBorder="1" applyAlignment="1">
      <alignment horizontal="center"/>
    </xf>
    <xf numFmtId="167" fontId="11" fillId="0" borderId="19" xfId="0" applyNumberFormat="1" applyFont="1" applyBorder="1" applyAlignment="1">
      <alignment horizontal="center"/>
    </xf>
    <xf numFmtId="0" fontId="8" fillId="0" borderId="1" xfId="0" applyFont="1" applyFill="1" applyBorder="1"/>
    <xf numFmtId="1" fontId="5" fillId="3" borderId="0" xfId="0" applyNumberFormat="1" applyFont="1" applyFill="1" applyAlignment="1">
      <alignment horizontal="left"/>
    </xf>
    <xf numFmtId="1" fontId="6" fillId="3" borderId="0" xfId="0" applyNumberFormat="1" applyFont="1" applyFill="1" applyAlignment="1">
      <alignment horizontal="left"/>
    </xf>
    <xf numFmtId="0" fontId="13" fillId="3" borderId="0" xfId="0" applyFont="1" applyFill="1"/>
    <xf numFmtId="0" fontId="7" fillId="3" borderId="0" xfId="0" applyFont="1" applyFill="1"/>
    <xf numFmtId="1" fontId="5" fillId="3" borderId="0" xfId="0" applyNumberFormat="1" applyFont="1" applyFill="1" applyAlignment="1">
      <alignment horizontal="center"/>
    </xf>
    <xf numFmtId="0" fontId="5" fillId="3" borderId="0" xfId="0" applyFont="1" applyFill="1"/>
    <xf numFmtId="3" fontId="5" fillId="3" borderId="0" xfId="0" applyNumberFormat="1" applyFont="1" applyFill="1"/>
    <xf numFmtId="10" fontId="5" fillId="3" borderId="0" xfId="0" applyNumberFormat="1" applyFont="1" applyFill="1"/>
    <xf numFmtId="0" fontId="8" fillId="3" borderId="0" xfId="0" applyFont="1" applyFill="1"/>
    <xf numFmtId="1" fontId="5" fillId="3" borderId="0" xfId="0" applyNumberFormat="1" applyFont="1" applyFill="1" applyBorder="1" applyAlignment="1">
      <alignment wrapText="1"/>
    </xf>
    <xf numFmtId="1" fontId="8" fillId="3" borderId="0" xfId="0" applyNumberFormat="1" applyFont="1" applyFill="1" applyBorder="1" applyAlignment="1">
      <alignment horizontal="left"/>
    </xf>
    <xf numFmtId="166" fontId="8" fillId="3" borderId="0" xfId="0" applyNumberFormat="1" applyFont="1" applyFill="1" applyBorder="1" applyAlignment="1">
      <alignment horizontal="right"/>
    </xf>
    <xf numFmtId="0" fontId="8" fillId="3" borderId="0" xfId="0" applyFont="1" applyFill="1" applyBorder="1"/>
    <xf numFmtId="0" fontId="5" fillId="3" borderId="0" xfId="0" applyFont="1" applyFill="1" applyAlignment="1">
      <alignment horizontal="left"/>
    </xf>
    <xf numFmtId="0" fontId="5" fillId="3" borderId="0" xfId="0" applyFont="1" applyFill="1" applyBorder="1" applyAlignment="1">
      <alignment horizontal="left"/>
    </xf>
    <xf numFmtId="0" fontId="3" fillId="0" borderId="0" xfId="0" applyFont="1" applyAlignment="1"/>
    <xf numFmtId="0" fontId="5" fillId="4" borderId="0" xfId="0" applyFont="1" applyFill="1"/>
    <xf numFmtId="1" fontId="3" fillId="0" borderId="23" xfId="0" applyNumberFormat="1" applyFont="1" applyFill="1" applyBorder="1" applyAlignment="1">
      <alignment horizontal="center"/>
    </xf>
    <xf numFmtId="1" fontId="3" fillId="0" borderId="2" xfId="0" applyNumberFormat="1" applyFont="1" applyFill="1" applyBorder="1" applyAlignment="1">
      <alignment horizontal="center"/>
    </xf>
    <xf numFmtId="3" fontId="5" fillId="0" borderId="2" xfId="0" applyNumberFormat="1" applyFont="1" applyFill="1" applyBorder="1"/>
    <xf numFmtId="4" fontId="5" fillId="0" borderId="22" xfId="0" applyNumberFormat="1" applyFont="1" applyFill="1" applyBorder="1"/>
    <xf numFmtId="0" fontId="3" fillId="0" borderId="0" xfId="0" applyFont="1" applyFill="1" applyBorder="1"/>
    <xf numFmtId="0" fontId="3" fillId="0" borderId="2" xfId="0" applyFont="1" applyFill="1" applyBorder="1"/>
    <xf numFmtId="0" fontId="17" fillId="3" borderId="0" xfId="0" applyFont="1" applyFill="1"/>
    <xf numFmtId="0" fontId="3" fillId="0" borderId="0" xfId="0" applyFont="1" applyFill="1"/>
    <xf numFmtId="1" fontId="5" fillId="0" borderId="0" xfId="0" applyNumberFormat="1" applyFont="1" applyFill="1" applyAlignment="1">
      <alignment horizontal="center"/>
    </xf>
    <xf numFmtId="10" fontId="5" fillId="0" borderId="0" xfId="0" applyNumberFormat="1" applyFont="1" applyFill="1"/>
    <xf numFmtId="0" fontId="3" fillId="0" borderId="2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5" fillId="0" borderId="22" xfId="0" applyNumberFormat="1" applyFont="1" applyFill="1" applyBorder="1" applyAlignment="1">
      <alignment vertical="center"/>
    </xf>
    <xf numFmtId="0" fontId="3" fillId="0" borderId="0" xfId="0" applyNumberFormat="1" applyFont="1" applyFill="1" applyBorder="1" applyAlignment="1">
      <alignment vertical="center"/>
    </xf>
    <xf numFmtId="1" fontId="19" fillId="0" borderId="0" xfId="0" applyNumberFormat="1" applyFont="1" applyFill="1" applyAlignment="1">
      <alignment horizontal="left"/>
    </xf>
    <xf numFmtId="3" fontId="3" fillId="5" borderId="26" xfId="0" applyNumberFormat="1" applyFont="1" applyFill="1" applyBorder="1" applyAlignment="1">
      <alignment horizontal="center" vertical="center" wrapText="1"/>
    </xf>
    <xf numFmtId="0" fontId="12" fillId="5" borderId="26" xfId="0" applyFont="1" applyFill="1" applyBorder="1" applyAlignment="1">
      <alignment horizontal="center" vertical="center" wrapText="1"/>
    </xf>
    <xf numFmtId="0" fontId="8" fillId="5" borderId="35" xfId="0" applyFont="1" applyFill="1" applyBorder="1"/>
    <xf numFmtId="1" fontId="3" fillId="5" borderId="53" xfId="0" applyNumberFormat="1" applyFont="1" applyFill="1" applyBorder="1" applyAlignment="1">
      <alignment horizontal="center"/>
    </xf>
    <xf numFmtId="3" fontId="7" fillId="5" borderId="26" xfId="0" applyNumberFormat="1" applyFont="1" applyFill="1" applyBorder="1"/>
    <xf numFmtId="4" fontId="7" fillId="5" borderId="27" xfId="0" applyNumberFormat="1" applyFont="1" applyFill="1" applyBorder="1"/>
    <xf numFmtId="0" fontId="7" fillId="5" borderId="0" xfId="0" applyFont="1" applyFill="1"/>
    <xf numFmtId="167" fontId="11" fillId="0" borderId="49" xfId="0" applyNumberFormat="1" applyFont="1" applyBorder="1" applyAlignment="1">
      <alignment horizontal="center"/>
    </xf>
    <xf numFmtId="1" fontId="5" fillId="3" borderId="0" xfId="0" applyNumberFormat="1" applyFont="1" applyFill="1" applyAlignment="1">
      <alignment horizontal="left" wrapText="1"/>
    </xf>
    <xf numFmtId="3" fontId="3" fillId="3" borderId="0" xfId="0" applyNumberFormat="1" applyFont="1" applyFill="1"/>
    <xf numFmtId="10" fontId="3" fillId="3" borderId="0" xfId="0" applyNumberFormat="1" applyFont="1" applyFill="1"/>
    <xf numFmtId="0" fontId="3" fillId="3" borderId="0" xfId="0" applyFont="1" applyFill="1"/>
    <xf numFmtId="0" fontId="3" fillId="4" borderId="0" xfId="0" applyFont="1" applyFill="1"/>
    <xf numFmtId="1" fontId="3" fillId="3" borderId="0" xfId="0" applyNumberFormat="1" applyFont="1" applyFill="1" applyAlignment="1">
      <alignment horizontal="center"/>
    </xf>
    <xf numFmtId="1" fontId="3" fillId="5" borderId="25" xfId="0" applyNumberFormat="1" applyFont="1" applyFill="1" applyBorder="1" applyAlignment="1">
      <alignment horizontal="center" vertical="center" wrapText="1"/>
    </xf>
    <xf numFmtId="1" fontId="3" fillId="5"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10" fontId="3" fillId="5" borderId="51" xfId="0" applyNumberFormat="1" applyFont="1" applyFill="1" applyBorder="1" applyAlignment="1">
      <alignment horizontal="center" vertical="center" wrapText="1"/>
    </xf>
    <xf numFmtId="1" fontId="3" fillId="5" borderId="30" xfId="0" applyNumberFormat="1" applyFont="1" applyFill="1" applyBorder="1" applyAlignment="1">
      <alignment horizontal="center"/>
    </xf>
    <xf numFmtId="1" fontId="3" fillId="5" borderId="31" xfId="0" applyNumberFormat="1" applyFont="1" applyFill="1" applyBorder="1" applyAlignment="1">
      <alignment horizontal="center"/>
    </xf>
    <xf numFmtId="3" fontId="3" fillId="5" borderId="52" xfId="0" applyNumberFormat="1" applyFont="1" applyFill="1" applyBorder="1" applyAlignment="1">
      <alignment horizontal="center"/>
    </xf>
    <xf numFmtId="3" fontId="5" fillId="3" borderId="2" xfId="0" applyNumberFormat="1" applyFont="1" applyFill="1" applyBorder="1"/>
    <xf numFmtId="1" fontId="3" fillId="3" borderId="23"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xf numFmtId="0" fontId="3" fillId="4" borderId="0" xfId="0" applyFont="1" applyFill="1" applyBorder="1"/>
    <xf numFmtId="0" fontId="3" fillId="3" borderId="0" xfId="0" applyFont="1" applyFill="1" applyBorder="1" applyAlignment="1">
      <alignment wrapText="1"/>
    </xf>
    <xf numFmtId="0" fontId="7" fillId="3" borderId="0" xfId="0" applyFont="1" applyFill="1" applyAlignment="1">
      <alignment horizontal="left"/>
    </xf>
    <xf numFmtId="166" fontId="5" fillId="3" borderId="0" xfId="0" applyNumberFormat="1" applyFont="1" applyFill="1" applyBorder="1" applyAlignment="1">
      <alignment horizontal="right"/>
    </xf>
    <xf numFmtId="0" fontId="20" fillId="3" borderId="0" xfId="0" applyFont="1" applyFill="1" applyBorder="1"/>
    <xf numFmtId="1" fontId="8" fillId="3" borderId="0" xfId="0" applyNumberFormat="1" applyFont="1" applyFill="1"/>
    <xf numFmtId="0" fontId="3" fillId="3" borderId="0" xfId="0" applyFont="1" applyFill="1" applyAlignment="1">
      <alignment wrapText="1"/>
    </xf>
    <xf numFmtId="1" fontId="3" fillId="4" borderId="0" xfId="0" applyNumberFormat="1" applyFont="1" applyFill="1" applyAlignment="1">
      <alignment horizontal="center"/>
    </xf>
    <xf numFmtId="3" fontId="3" fillId="4" borderId="0" xfId="0" applyNumberFormat="1" applyFont="1" applyFill="1"/>
    <xf numFmtId="10" fontId="3" fillId="4" borderId="0" xfId="0" applyNumberFormat="1" applyFont="1" applyFill="1"/>
    <xf numFmtId="1" fontId="7" fillId="3" borderId="0" xfId="0" applyNumberFormat="1" applyFont="1" applyFill="1" applyAlignment="1">
      <alignment horizontal="left"/>
    </xf>
    <xf numFmtId="1" fontId="7" fillId="3" borderId="1" xfId="0" applyNumberFormat="1" applyFont="1" applyFill="1" applyBorder="1" applyAlignment="1">
      <alignment horizontal="left"/>
    </xf>
    <xf numFmtId="1" fontId="7" fillId="3" borderId="1" xfId="0" applyNumberFormat="1" applyFont="1" applyFill="1" applyBorder="1" applyAlignment="1">
      <alignment horizontal="center"/>
    </xf>
    <xf numFmtId="0" fontId="7" fillId="3" borderId="1" xfId="0" applyFont="1" applyFill="1" applyBorder="1"/>
    <xf numFmtId="0" fontId="3" fillId="0" borderId="2" xfId="0" applyFont="1" applyFill="1" applyBorder="1" applyAlignment="1">
      <alignment wrapText="1"/>
    </xf>
    <xf numFmtId="1" fontId="6" fillId="3" borderId="0" xfId="0" applyNumberFormat="1" applyFont="1" applyFill="1" applyBorder="1" applyAlignment="1">
      <alignment horizontal="left"/>
    </xf>
    <xf numFmtId="166" fontId="5" fillId="3" borderId="0" xfId="0" applyNumberFormat="1" applyFont="1" applyFill="1" applyBorder="1" applyAlignment="1">
      <alignment horizontal="right"/>
    </xf>
    <xf numFmtId="0" fontId="12" fillId="5" borderId="0" xfId="0" applyFont="1" applyFill="1"/>
    <xf numFmtId="0" fontId="7" fillId="5" borderId="37" xfId="0" applyFont="1" applyFill="1" applyBorder="1"/>
    <xf numFmtId="0" fontId="7" fillId="5" borderId="38" xfId="0" applyFont="1" applyFill="1" applyBorder="1"/>
    <xf numFmtId="167" fontId="7" fillId="5" borderId="39" xfId="0" applyNumberFormat="1" applyFont="1" applyFill="1" applyBorder="1" applyAlignment="1">
      <alignment horizontal="center"/>
    </xf>
    <xf numFmtId="167" fontId="7" fillId="5" borderId="40" xfId="0" applyNumberFormat="1" applyFont="1" applyFill="1" applyBorder="1" applyAlignment="1">
      <alignment horizontal="center"/>
    </xf>
    <xf numFmtId="167" fontId="5" fillId="3" borderId="2" xfId="0" applyNumberFormat="1" applyFont="1" applyFill="1" applyBorder="1"/>
    <xf numFmtId="0" fontId="3" fillId="3" borderId="0" xfId="0" applyFont="1" applyFill="1" applyAlignment="1">
      <alignment horizontal="justify" wrapText="1"/>
    </xf>
    <xf numFmtId="0" fontId="3" fillId="3" borderId="0" xfId="0" applyFont="1" applyFill="1" applyAlignment="1">
      <alignment horizontal="justify"/>
    </xf>
    <xf numFmtId="0" fontId="3" fillId="3" borderId="0" xfId="0" applyFont="1" applyFill="1" applyBorder="1"/>
    <xf numFmtId="1" fontId="5" fillId="0" borderId="0" xfId="2" applyNumberFormat="1" applyFont="1" applyBorder="1" applyAlignment="1">
      <alignment horizontal="left" wrapText="1"/>
    </xf>
    <xf numFmtId="1" fontId="5" fillId="0" borderId="0" xfId="2" applyNumberFormat="1" applyFont="1" applyAlignment="1">
      <alignment horizontal="left"/>
    </xf>
    <xf numFmtId="1" fontId="5" fillId="0" borderId="0" xfId="2" applyNumberFormat="1" applyFont="1" applyBorder="1" applyAlignment="1">
      <alignment horizontal="left"/>
    </xf>
    <xf numFmtId="0" fontId="3" fillId="0" borderId="0" xfId="0" applyFont="1" applyAlignment="1">
      <alignment horizontal="justify"/>
    </xf>
    <xf numFmtId="166" fontId="5" fillId="3" borderId="0" xfId="0" applyNumberFormat="1" applyFont="1" applyFill="1" applyBorder="1" applyAlignment="1">
      <alignment horizontal="right"/>
    </xf>
    <xf numFmtId="0" fontId="5" fillId="3" borderId="0" xfId="0" applyFont="1" applyFill="1" applyAlignment="1">
      <alignment horizontal="justify" wrapText="1"/>
    </xf>
    <xf numFmtId="3" fontId="5" fillId="3" borderId="2" xfId="0" applyNumberFormat="1" applyFont="1" applyFill="1" applyBorder="1" applyAlignment="1">
      <alignment vertical="center"/>
    </xf>
    <xf numFmtId="0" fontId="5" fillId="3" borderId="0" xfId="0" applyFont="1" applyFill="1" applyAlignment="1">
      <alignment horizontal="left" vertical="top"/>
    </xf>
    <xf numFmtId="0" fontId="5" fillId="3" borderId="0" xfId="0" applyFont="1" applyFill="1" applyAlignment="1">
      <alignment horizontal="justify"/>
    </xf>
    <xf numFmtId="166" fontId="7" fillId="3" borderId="0" xfId="0" applyNumberFormat="1" applyFont="1" applyFill="1" applyBorder="1" applyAlignment="1">
      <alignment horizontal="left"/>
    </xf>
    <xf numFmtId="3" fontId="5" fillId="3" borderId="0" xfId="0" applyNumberFormat="1" applyFont="1" applyFill="1" applyAlignment="1">
      <alignment horizontal="left" vertical="top"/>
    </xf>
    <xf numFmtId="3" fontId="5" fillId="3" borderId="0" xfId="0" applyNumberFormat="1" applyFont="1" applyFill="1" applyAlignment="1">
      <alignment horizontal="left"/>
    </xf>
    <xf numFmtId="10" fontId="5" fillId="3" borderId="0" xfId="0" applyNumberFormat="1" applyFont="1" applyFill="1" applyAlignment="1">
      <alignment horizontal="left"/>
    </xf>
    <xf numFmtId="1" fontId="5" fillId="3" borderId="0" xfId="2" applyNumberFormat="1" applyFont="1" applyFill="1" applyBorder="1" applyAlignment="1">
      <alignment horizontal="left" wrapText="1"/>
    </xf>
    <xf numFmtId="1" fontId="5" fillId="3" borderId="0" xfId="2" applyNumberFormat="1" applyFont="1" applyFill="1" applyAlignment="1">
      <alignment horizontal="left"/>
    </xf>
    <xf numFmtId="167" fontId="3" fillId="4" borderId="0" xfId="0" applyNumberFormat="1" applyFont="1" applyFill="1"/>
    <xf numFmtId="0" fontId="21" fillId="3" borderId="0" xfId="0" applyFont="1" applyFill="1" applyAlignment="1">
      <alignment horizontal="justify" wrapText="1"/>
    </xf>
    <xf numFmtId="1" fontId="8" fillId="3" borderId="0" xfId="0" applyNumberFormat="1" applyFont="1" applyFill="1" applyBorder="1" applyAlignment="1">
      <alignment horizontal="left" wrapText="1"/>
    </xf>
    <xf numFmtId="0" fontId="3" fillId="0" borderId="0" xfId="0" applyFont="1" applyAlignment="1">
      <alignment wrapText="1"/>
    </xf>
    <xf numFmtId="0" fontId="7" fillId="3" borderId="0" xfId="0" applyNumberFormat="1" applyFont="1" applyFill="1" applyBorder="1" applyAlignment="1">
      <alignment horizontal="left" wrapText="1"/>
    </xf>
    <xf numFmtId="0" fontId="3" fillId="3" borderId="0" xfId="0" applyNumberFormat="1" applyFont="1" applyFill="1" applyBorder="1" applyAlignment="1">
      <alignment wrapText="1"/>
    </xf>
    <xf numFmtId="166" fontId="7" fillId="3" borderId="0" xfId="0" applyNumberFormat="1" applyFont="1" applyFill="1" applyBorder="1" applyAlignment="1">
      <alignment horizontal="right"/>
    </xf>
    <xf numFmtId="0" fontId="3" fillId="0" borderId="0" xfId="0" applyFont="1" applyBorder="1" applyAlignment="1">
      <alignment horizontal="justify"/>
    </xf>
    <xf numFmtId="166" fontId="3" fillId="4" borderId="0" xfId="0" applyNumberFormat="1" applyFont="1" applyFill="1"/>
    <xf numFmtId="173" fontId="3" fillId="4" borderId="0" xfId="0" applyNumberFormat="1" applyFont="1" applyFill="1"/>
    <xf numFmtId="173" fontId="3" fillId="0" borderId="0" xfId="0" applyNumberFormat="1" applyFont="1" applyFill="1"/>
    <xf numFmtId="173" fontId="7" fillId="5" borderId="0" xfId="0" applyNumberFormat="1" applyFont="1" applyFill="1"/>
    <xf numFmtId="0" fontId="3" fillId="3" borderId="0" xfId="3" applyFont="1" applyFill="1"/>
    <xf numFmtId="0" fontId="27" fillId="0" borderId="0" xfId="0" applyFont="1" applyFill="1"/>
    <xf numFmtId="0" fontId="27" fillId="0" borderId="0" xfId="0" applyFont="1" applyFill="1" applyAlignment="1">
      <alignment horizontal="right"/>
    </xf>
    <xf numFmtId="0" fontId="25" fillId="0" borderId="0" xfId="0" applyFont="1" applyFill="1"/>
    <xf numFmtId="0" fontId="27" fillId="5" borderId="0" xfId="0" applyFont="1" applyFill="1"/>
    <xf numFmtId="3" fontId="27" fillId="0" borderId="0" xfId="0" applyNumberFormat="1" applyFont="1" applyFill="1"/>
    <xf numFmtId="3" fontId="25" fillId="0" borderId="0" xfId="0" applyNumberFormat="1" applyFont="1" applyFill="1"/>
    <xf numFmtId="0" fontId="28" fillId="0" borderId="0" xfId="0" applyFont="1" applyFill="1" applyAlignment="1">
      <alignment horizontal="center"/>
    </xf>
    <xf numFmtId="0" fontId="27" fillId="5" borderId="8" xfId="0" applyFont="1" applyFill="1" applyBorder="1"/>
    <xf numFmtId="0" fontId="27" fillId="5" borderId="17" xfId="0" applyFont="1" applyFill="1" applyBorder="1"/>
    <xf numFmtId="0" fontId="27" fillId="0" borderId="0" xfId="0" applyFont="1" applyFill="1" applyAlignment="1">
      <alignment horizontal="center"/>
    </xf>
    <xf numFmtId="0" fontId="29" fillId="0" borderId="0" xfId="0" applyFont="1" applyFill="1" applyAlignment="1">
      <alignment horizontal="center"/>
    </xf>
    <xf numFmtId="0" fontId="27" fillId="0" borderId="0" xfId="0" applyFont="1" applyFill="1" applyBorder="1"/>
    <xf numFmtId="0" fontId="27" fillId="0" borderId="0" xfId="0" applyFont="1" applyFill="1" applyBorder="1" applyAlignment="1">
      <alignment vertical="center"/>
    </xf>
    <xf numFmtId="3" fontId="27" fillId="0" borderId="0" xfId="0" applyNumberFormat="1" applyFont="1" applyFill="1" applyBorder="1"/>
    <xf numFmtId="3" fontId="25" fillId="0" borderId="49" xfId="0" applyNumberFormat="1" applyFont="1" applyFill="1" applyBorder="1"/>
    <xf numFmtId="3" fontId="25" fillId="0" borderId="0" xfId="0" applyNumberFormat="1" applyFont="1" applyFill="1" applyBorder="1"/>
    <xf numFmtId="0" fontId="25" fillId="5" borderId="0" xfId="0" applyFont="1" applyFill="1"/>
    <xf numFmtId="4" fontId="3" fillId="0" borderId="0" xfId="0" applyNumberFormat="1" applyFont="1" applyFill="1"/>
    <xf numFmtId="4" fontId="3" fillId="0" borderId="0" xfId="0" applyNumberFormat="1" applyFont="1" applyFill="1" applyAlignment="1">
      <alignment horizontal="right"/>
    </xf>
    <xf numFmtId="0" fontId="12" fillId="0" borderId="0" xfId="0" applyFont="1" applyFill="1" applyAlignment="1">
      <alignment vertical="center"/>
    </xf>
    <xf numFmtId="0" fontId="12" fillId="0" borderId="0" xfId="0" applyFont="1" applyFill="1" applyAlignment="1">
      <alignment horizontal="center" vertical="center"/>
    </xf>
    <xf numFmtId="1" fontId="5" fillId="3" borderId="23" xfId="3" applyNumberFormat="1" applyFont="1" applyFill="1" applyBorder="1" applyAlignment="1">
      <alignment horizontal="center"/>
    </xf>
    <xf numFmtId="1" fontId="5" fillId="3" borderId="2" xfId="3" applyNumberFormat="1" applyFont="1" applyFill="1" applyBorder="1" applyAlignment="1">
      <alignment horizontal="center"/>
    </xf>
    <xf numFmtId="0" fontId="5" fillId="3" borderId="2" xfId="3" applyFont="1" applyFill="1" applyBorder="1"/>
    <xf numFmtId="0" fontId="5" fillId="3" borderId="2" xfId="3" applyFont="1" applyFill="1" applyBorder="1" applyAlignment="1">
      <alignment wrapText="1"/>
    </xf>
    <xf numFmtId="3" fontId="3" fillId="0" borderId="0" xfId="0" applyNumberFormat="1" applyFont="1" applyFill="1"/>
    <xf numFmtId="0" fontId="3" fillId="0" borderId="0" xfId="0" applyFont="1" applyFill="1" applyAlignment="1"/>
    <xf numFmtId="0" fontId="5" fillId="0" borderId="2" xfId="0" applyFont="1" applyFill="1" applyBorder="1"/>
    <xf numFmtId="4" fontId="5" fillId="0" borderId="22" xfId="0" applyNumberFormat="1" applyFont="1" applyFill="1" applyBorder="1" applyAlignment="1">
      <alignment vertical="center"/>
    </xf>
    <xf numFmtId="3" fontId="5" fillId="0" borderId="2" xfId="0" applyNumberFormat="1"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3" fontId="8" fillId="5" borderId="26" xfId="0" applyNumberFormat="1" applyFont="1" applyFill="1" applyBorder="1" applyAlignment="1"/>
    <xf numFmtId="4" fontId="7" fillId="5" borderId="27" xfId="0" applyNumberFormat="1" applyFont="1" applyFill="1" applyBorder="1" applyAlignment="1">
      <alignment vertical="center"/>
    </xf>
    <xf numFmtId="0" fontId="3" fillId="5" borderId="0" xfId="0" applyFont="1" applyFill="1"/>
    <xf numFmtId="4" fontId="5" fillId="0" borderId="0" xfId="0" applyNumberFormat="1" applyFont="1" applyFill="1" applyBorder="1" applyAlignment="1">
      <alignment vertical="center"/>
    </xf>
    <xf numFmtId="0" fontId="3" fillId="5" borderId="27" xfId="0" applyFont="1" applyFill="1" applyBorder="1" applyAlignment="1">
      <alignment horizontal="center" vertical="center"/>
    </xf>
    <xf numFmtId="3" fontId="9" fillId="5" borderId="26" xfId="0" applyNumberFormat="1" applyFont="1" applyFill="1" applyBorder="1" applyAlignment="1">
      <alignment horizontal="center" wrapText="1"/>
    </xf>
    <xf numFmtId="0" fontId="9" fillId="5" borderId="27" xfId="0" applyFont="1" applyFill="1" applyBorder="1" applyAlignment="1">
      <alignment horizontal="center"/>
    </xf>
    <xf numFmtId="0" fontId="3" fillId="5" borderId="25" xfId="0" applyFont="1" applyFill="1" applyBorder="1" applyAlignment="1">
      <alignment horizontal="center" vertical="center"/>
    </xf>
    <xf numFmtId="0" fontId="3" fillId="5" borderId="26" xfId="0" applyFont="1" applyFill="1" applyBorder="1" applyAlignment="1">
      <alignment horizontal="center" vertical="center"/>
    </xf>
    <xf numFmtId="0" fontId="9" fillId="5" borderId="25" xfId="0" applyFont="1" applyFill="1" applyBorder="1" applyAlignment="1">
      <alignment horizontal="center"/>
    </xf>
    <xf numFmtId="0" fontId="9" fillId="5" borderId="26" xfId="0" applyFont="1" applyFill="1" applyBorder="1" applyAlignment="1">
      <alignment horizontal="center"/>
    </xf>
    <xf numFmtId="0" fontId="13" fillId="0" borderId="0" xfId="0" applyFont="1" applyFill="1" applyAlignment="1">
      <alignment horizontal="center"/>
    </xf>
    <xf numFmtId="0" fontId="5" fillId="0" borderId="0" xfId="0" applyFont="1" applyFill="1" applyAlignment="1">
      <alignment horizontal="left"/>
    </xf>
    <xf numFmtId="0" fontId="10" fillId="0" borderId="0" xfId="0" applyFont="1" applyFill="1" applyAlignment="1">
      <alignment horizontal="center"/>
    </xf>
    <xf numFmtId="0" fontId="8" fillId="0" borderId="0" xfId="0" applyFont="1" applyFill="1" applyAlignment="1">
      <alignment horizontal="center"/>
    </xf>
    <xf numFmtId="0" fontId="5" fillId="0" borderId="42" xfId="0" applyFont="1" applyFill="1" applyBorder="1"/>
    <xf numFmtId="0" fontId="9" fillId="0" borderId="43" xfId="0" applyFont="1" applyFill="1" applyBorder="1" applyAlignment="1">
      <alignment horizontal="center"/>
    </xf>
    <xf numFmtId="0" fontId="3" fillId="5" borderId="10" xfId="0" applyFont="1" applyFill="1" applyBorder="1" applyAlignment="1">
      <alignment horizontal="center" vertical="center"/>
    </xf>
    <xf numFmtId="0" fontId="9" fillId="5" borderId="19" xfId="0" applyFont="1" applyFill="1" applyBorder="1" applyAlignment="1">
      <alignment horizontal="center" vertical="center"/>
    </xf>
    <xf numFmtId="0" fontId="12" fillId="5" borderId="37" xfId="0" applyFont="1" applyFill="1" applyBorder="1" applyAlignment="1">
      <alignment horizontal="center" vertical="center"/>
    </xf>
    <xf numFmtId="0" fontId="12" fillId="5" borderId="70" xfId="0" applyFont="1" applyFill="1" applyBorder="1" applyAlignment="1">
      <alignment horizontal="center" vertical="center"/>
    </xf>
    <xf numFmtId="0" fontId="5" fillId="0" borderId="44" xfId="0" applyFont="1" applyFill="1" applyBorder="1"/>
    <xf numFmtId="0" fontId="9" fillId="0" borderId="45" xfId="0" applyFont="1" applyFill="1" applyBorder="1" applyAlignment="1">
      <alignment horizontal="center"/>
    </xf>
    <xf numFmtId="0" fontId="12" fillId="5" borderId="41" xfId="0" applyFont="1" applyFill="1" applyBorder="1" applyAlignment="1">
      <alignment horizontal="center" vertical="center" wrapText="1"/>
    </xf>
    <xf numFmtId="3" fontId="8" fillId="5" borderId="38" xfId="0" applyNumberFormat="1" applyFont="1" applyFill="1" applyBorder="1" applyAlignment="1">
      <alignment horizontal="right"/>
    </xf>
    <xf numFmtId="0" fontId="12" fillId="5" borderId="41" xfId="0" applyNumberFormat="1" applyFont="1" applyFill="1" applyBorder="1" applyAlignment="1">
      <alignment horizontal="center" vertical="center" wrapText="1"/>
    </xf>
    <xf numFmtId="3" fontId="5" fillId="3" borderId="5" xfId="0" applyNumberFormat="1" applyFont="1" applyFill="1" applyBorder="1"/>
    <xf numFmtId="0" fontId="12" fillId="5" borderId="41" xfId="0" applyFont="1" applyFill="1" applyBorder="1" applyAlignment="1">
      <alignment horizontal="center" wrapText="1"/>
    </xf>
    <xf numFmtId="167" fontId="5" fillId="0" borderId="5" xfId="0" applyNumberFormat="1" applyFont="1" applyFill="1" applyBorder="1"/>
    <xf numFmtId="167" fontId="7" fillId="5" borderId="41" xfId="0" applyNumberFormat="1" applyFont="1" applyFill="1" applyBorder="1"/>
    <xf numFmtId="3" fontId="5" fillId="0" borderId="14" xfId="0" applyNumberFormat="1" applyFont="1" applyFill="1" applyBorder="1" applyAlignment="1">
      <alignment horizontal="right" vertical="center"/>
    </xf>
    <xf numFmtId="4" fontId="5" fillId="0" borderId="33" xfId="0" applyNumberFormat="1" applyFont="1" applyFill="1" applyBorder="1" applyAlignment="1">
      <alignment vertical="center"/>
    </xf>
    <xf numFmtId="169" fontId="5" fillId="0" borderId="23" xfId="0" applyNumberFormat="1" applyFont="1" applyFill="1" applyBorder="1" applyAlignment="1">
      <alignment horizontal="center" vertical="center"/>
    </xf>
    <xf numFmtId="169" fontId="5" fillId="0" borderId="30" xfId="0" applyNumberFormat="1" applyFont="1" applyFill="1" applyBorder="1" applyAlignment="1">
      <alignment horizontal="center"/>
    </xf>
    <xf numFmtId="0" fontId="5" fillId="0" borderId="31" xfId="0" applyFont="1" applyFill="1" applyBorder="1"/>
    <xf numFmtId="169" fontId="17" fillId="5" borderId="25" xfId="0" applyNumberFormat="1" applyFont="1" applyFill="1" applyBorder="1" applyAlignment="1">
      <alignment horizontal="left"/>
    </xf>
    <xf numFmtId="0" fontId="17" fillId="5" borderId="26" xfId="0" applyFont="1" applyFill="1" applyBorder="1" applyAlignment="1">
      <alignment horizontal="center"/>
    </xf>
    <xf numFmtId="0" fontId="17" fillId="5" borderId="26" xfId="0" applyFont="1" applyFill="1" applyBorder="1"/>
    <xf numFmtId="4" fontId="17" fillId="5" borderId="24" xfId="1" applyNumberFormat="1" applyFont="1" applyFill="1" applyBorder="1" applyAlignment="1">
      <alignment vertical="center" shrinkToFit="1"/>
    </xf>
    <xf numFmtId="0" fontId="17" fillId="0" borderId="0" xfId="0" applyFont="1" applyFill="1"/>
    <xf numFmtId="4" fontId="5" fillId="0" borderId="24" xfId="0" applyNumberFormat="1" applyFont="1" applyFill="1" applyBorder="1" applyAlignment="1">
      <alignment vertical="center"/>
    </xf>
    <xf numFmtId="0" fontId="5" fillId="0" borderId="23" xfId="0" applyFont="1" applyFill="1" applyBorder="1" applyAlignment="1">
      <alignment horizontal="center" vertical="center"/>
    </xf>
    <xf numFmtId="167" fontId="5" fillId="0" borderId="2" xfId="0" applyNumberFormat="1" applyFont="1" applyFill="1" applyBorder="1" applyAlignment="1"/>
    <xf numFmtId="0" fontId="5" fillId="3" borderId="2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wrapText="1"/>
    </xf>
    <xf numFmtId="167" fontId="5" fillId="3" borderId="2" xfId="0" applyNumberFormat="1" applyFont="1" applyFill="1" applyBorder="1" applyAlignment="1">
      <alignment horizontal="right" vertical="center"/>
    </xf>
    <xf numFmtId="4" fontId="5" fillId="3" borderId="22" xfId="0" applyNumberFormat="1" applyFont="1" applyFill="1" applyBorder="1" applyAlignment="1">
      <alignment vertical="center"/>
    </xf>
    <xf numFmtId="0" fontId="5" fillId="3" borderId="0" xfId="0" applyFont="1" applyFill="1" applyAlignment="1">
      <alignment vertical="center"/>
    </xf>
    <xf numFmtId="172" fontId="5" fillId="3" borderId="0" xfId="0" applyNumberFormat="1" applyFont="1" applyFill="1" applyAlignment="1">
      <alignment vertical="center"/>
    </xf>
    <xf numFmtId="3" fontId="8" fillId="5" borderId="35" xfId="0" applyNumberFormat="1" applyFont="1" applyFill="1" applyBorder="1"/>
    <xf numFmtId="3" fontId="8" fillId="0" borderId="1" xfId="0" applyNumberFormat="1" applyFont="1" applyFill="1" applyBorder="1"/>
    <xf numFmtId="3" fontId="18" fillId="5" borderId="35" xfId="0" applyNumberFormat="1" applyFont="1" applyFill="1" applyBorder="1"/>
    <xf numFmtId="4" fontId="7" fillId="0" borderId="1" xfId="0" applyNumberFormat="1" applyFont="1" applyFill="1" applyBorder="1" applyAlignment="1">
      <alignment vertical="center"/>
    </xf>
    <xf numFmtId="4" fontId="5" fillId="0" borderId="36" xfId="0" applyNumberFormat="1" applyFont="1" applyFill="1" applyBorder="1" applyAlignment="1">
      <alignment vertical="center"/>
    </xf>
    <xf numFmtId="4" fontId="7" fillId="5" borderId="35" xfId="0" applyNumberFormat="1" applyFont="1" applyFill="1" applyBorder="1" applyAlignment="1">
      <alignment vertical="center"/>
    </xf>
    <xf numFmtId="0" fontId="33" fillId="5" borderId="0" xfId="0" applyFont="1" applyFill="1"/>
    <xf numFmtId="4" fontId="5" fillId="0" borderId="1" xfId="0" applyNumberFormat="1" applyFont="1" applyFill="1" applyBorder="1" applyAlignment="1">
      <alignment vertical="center"/>
    </xf>
    <xf numFmtId="4" fontId="7" fillId="5" borderId="35" xfId="0" applyNumberFormat="1" applyFont="1" applyFill="1" applyBorder="1" applyAlignment="1"/>
    <xf numFmtId="3" fontId="5" fillId="3" borderId="2" xfId="0" applyNumberFormat="1" applyFont="1" applyFill="1" applyBorder="1" applyAlignment="1">
      <alignment horizontal="right" vertical="center"/>
    </xf>
    <xf numFmtId="4" fontId="34" fillId="3" borderId="22" xfId="0" applyNumberFormat="1" applyFont="1" applyFill="1" applyBorder="1" applyAlignment="1">
      <alignment vertical="center"/>
    </xf>
    <xf numFmtId="3" fontId="25" fillId="3" borderId="49" xfId="0" applyNumberFormat="1" applyFont="1" applyFill="1" applyBorder="1" applyAlignment="1">
      <alignment vertical="center"/>
    </xf>
    <xf numFmtId="0" fontId="27" fillId="3" borderId="0" xfId="0" applyFont="1" applyFill="1" applyBorder="1" applyAlignment="1">
      <alignment vertical="center"/>
    </xf>
    <xf numFmtId="0" fontId="27" fillId="3" borderId="0" xfId="0" applyFont="1" applyFill="1" applyBorder="1"/>
    <xf numFmtId="1" fontId="35" fillId="3" borderId="0" xfId="3" applyNumberFormat="1" applyFont="1" applyFill="1" applyAlignment="1">
      <alignment horizontal="left"/>
    </xf>
    <xf numFmtId="1" fontId="5" fillId="3" borderId="0" xfId="3" applyNumberFormat="1" applyFont="1" applyFill="1" applyAlignment="1">
      <alignment horizontal="left"/>
    </xf>
    <xf numFmtId="0" fontId="13" fillId="3" borderId="0" xfId="3" applyFont="1" applyFill="1"/>
    <xf numFmtId="1" fontId="4" fillId="3" borderId="0" xfId="3" applyNumberFormat="1" applyFont="1" applyFill="1" applyAlignment="1"/>
    <xf numFmtId="1" fontId="3" fillId="3" borderId="0" xfId="3" applyNumberFormat="1" applyFont="1" applyFill="1" applyAlignment="1">
      <alignment horizontal="center"/>
    </xf>
    <xf numFmtId="1" fontId="6" fillId="3" borderId="0" xfId="3" applyNumberFormat="1" applyFont="1" applyFill="1" applyAlignment="1">
      <alignment horizontal="left"/>
    </xf>
    <xf numFmtId="10" fontId="3" fillId="3" borderId="0" xfId="3" applyNumberFormat="1" applyFont="1" applyFill="1" applyAlignment="1">
      <alignment horizontal="right"/>
    </xf>
    <xf numFmtId="167" fontId="5" fillId="3" borderId="2" xfId="3" applyNumberFormat="1" applyFont="1" applyFill="1" applyBorder="1"/>
    <xf numFmtId="0" fontId="13" fillId="0" borderId="0" xfId="0" applyFont="1" applyFill="1" applyAlignment="1">
      <alignment horizontal="left"/>
    </xf>
    <xf numFmtId="3" fontId="8" fillId="5" borderId="41" xfId="0" applyNumberFormat="1" applyFont="1" applyFill="1" applyBorder="1" applyAlignment="1">
      <alignment horizontal="right"/>
    </xf>
    <xf numFmtId="0" fontId="29" fillId="5" borderId="41" xfId="0" applyNumberFormat="1" applyFont="1" applyFill="1" applyBorder="1" applyAlignment="1">
      <alignment horizontal="center" vertical="center" wrapText="1"/>
    </xf>
    <xf numFmtId="3" fontId="37" fillId="3" borderId="5" xfId="0" applyNumberFormat="1" applyFont="1" applyFill="1" applyBorder="1"/>
    <xf numFmtId="3" fontId="38" fillId="5" borderId="41" xfId="0" applyNumberFormat="1" applyFont="1" applyFill="1" applyBorder="1" applyAlignment="1">
      <alignment horizontal="right"/>
    </xf>
    <xf numFmtId="4" fontId="37" fillId="3" borderId="5" xfId="0" applyNumberFormat="1" applyFont="1" applyFill="1" applyBorder="1"/>
    <xf numFmtId="4" fontId="38" fillId="5" borderId="41" xfId="0" applyNumberFormat="1" applyFont="1" applyFill="1" applyBorder="1" applyAlignment="1">
      <alignment horizontal="right"/>
    </xf>
    <xf numFmtId="167" fontId="5" fillId="3" borderId="2" xfId="0" applyNumberFormat="1" applyFont="1" applyFill="1" applyBorder="1" applyAlignment="1"/>
    <xf numFmtId="0" fontId="11" fillId="0" borderId="0" xfId="0" applyFont="1" applyFill="1"/>
    <xf numFmtId="3" fontId="25" fillId="0" borderId="49" xfId="0" applyNumberFormat="1" applyFont="1" applyFill="1" applyBorder="1" applyAlignment="1">
      <alignment vertical="center"/>
    </xf>
    <xf numFmtId="3" fontId="27" fillId="0" borderId="0" xfId="0" applyNumberFormat="1" applyFont="1" applyFill="1" applyBorder="1" applyAlignment="1">
      <alignment vertical="center"/>
    </xf>
    <xf numFmtId="0" fontId="5" fillId="3" borderId="0" xfId="3" applyFont="1" applyFill="1"/>
    <xf numFmtId="1" fontId="5" fillId="3" borderId="0" xfId="3" applyNumberFormat="1" applyFont="1" applyFill="1" applyAlignment="1">
      <alignment horizontal="center"/>
    </xf>
    <xf numFmtId="1" fontId="27" fillId="3" borderId="0" xfId="0" applyNumberFormat="1" applyFont="1" applyFill="1" applyAlignment="1">
      <alignment horizontal="center"/>
    </xf>
    <xf numFmtId="165" fontId="27" fillId="3" borderId="0" xfId="0" applyNumberFormat="1" applyFont="1" applyFill="1" applyAlignment="1"/>
    <xf numFmtId="165" fontId="27" fillId="3" borderId="0" xfId="0" applyNumberFormat="1" applyFont="1" applyFill="1" applyAlignment="1">
      <alignment wrapText="1"/>
    </xf>
    <xf numFmtId="165" fontId="27" fillId="3" borderId="0" xfId="0" applyNumberFormat="1" applyFont="1" applyFill="1"/>
    <xf numFmtId="0" fontId="27" fillId="3" borderId="0" xfId="0" applyFont="1" applyFill="1"/>
    <xf numFmtId="165" fontId="27" fillId="3" borderId="46" xfId="0" applyNumberFormat="1" applyFont="1" applyFill="1" applyBorder="1" applyAlignment="1">
      <alignment wrapText="1"/>
    </xf>
    <xf numFmtId="1" fontId="27" fillId="3" borderId="46" xfId="0" applyNumberFormat="1" applyFont="1" applyFill="1" applyBorder="1" applyAlignment="1">
      <alignment horizontal="center"/>
    </xf>
    <xf numFmtId="165" fontId="27" fillId="3" borderId="46" xfId="0" applyNumberFormat="1" applyFont="1" applyFill="1" applyBorder="1" applyAlignment="1"/>
    <xf numFmtId="165" fontId="27" fillId="3" borderId="46" xfId="0" applyNumberFormat="1" applyFont="1" applyFill="1" applyBorder="1"/>
    <xf numFmtId="0" fontId="27" fillId="3" borderId="46" xfId="0" applyFont="1" applyFill="1" applyBorder="1"/>
    <xf numFmtId="1" fontId="30" fillId="5" borderId="25" xfId="0" applyNumberFormat="1" applyFont="1" applyFill="1" applyBorder="1" applyAlignment="1">
      <alignment horizontal="center" vertical="center" wrapText="1"/>
    </xf>
    <xf numFmtId="1" fontId="30" fillId="5" borderId="26" xfId="0" applyNumberFormat="1" applyFont="1" applyFill="1" applyBorder="1" applyAlignment="1">
      <alignment horizontal="center" vertical="center" wrapText="1"/>
    </xf>
    <xf numFmtId="165" fontId="30" fillId="5" borderId="26" xfId="0" applyNumberFormat="1" applyFont="1" applyFill="1" applyBorder="1" applyAlignment="1">
      <alignment horizontal="center" vertical="center" wrapText="1"/>
    </xf>
    <xf numFmtId="0" fontId="30" fillId="5" borderId="26" xfId="0" applyFont="1" applyFill="1" applyBorder="1" applyAlignment="1">
      <alignment horizontal="center" vertical="center" wrapText="1"/>
    </xf>
    <xf numFmtId="0" fontId="39" fillId="5" borderId="27" xfId="0" applyFont="1" applyFill="1" applyBorder="1" applyAlignment="1">
      <alignment horizontal="center" vertical="center" wrapText="1"/>
    </xf>
    <xf numFmtId="1" fontId="40" fillId="3" borderId="20" xfId="0" applyNumberFormat="1" applyFont="1" applyFill="1" applyBorder="1" applyAlignment="1">
      <alignment horizontal="left" vertical="center"/>
    </xf>
    <xf numFmtId="0" fontId="30" fillId="3" borderId="34" xfId="0" applyFont="1" applyFill="1" applyBorder="1" applyAlignment="1">
      <alignment horizontal="left" vertical="center"/>
    </xf>
    <xf numFmtId="0" fontId="30" fillId="3" borderId="14" xfId="0" applyFont="1" applyFill="1" applyBorder="1" applyAlignment="1">
      <alignment horizontal="left"/>
    </xf>
    <xf numFmtId="0" fontId="30" fillId="3" borderId="14" xfId="0" applyFont="1" applyFill="1" applyBorder="1" applyAlignment="1">
      <alignment horizontal="left" vertical="center" wrapText="1"/>
    </xf>
    <xf numFmtId="0" fontId="30" fillId="3" borderId="67" xfId="0" applyFont="1" applyFill="1" applyBorder="1" applyAlignment="1">
      <alignment horizontal="left" vertical="center"/>
    </xf>
    <xf numFmtId="0" fontId="30" fillId="3" borderId="14" xfId="0" applyFont="1" applyFill="1" applyBorder="1" applyAlignment="1">
      <alignment horizontal="center" vertical="center" wrapText="1"/>
    </xf>
    <xf numFmtId="0" fontId="39" fillId="3" borderId="21" xfId="0" applyFont="1" applyFill="1" applyBorder="1" applyAlignment="1">
      <alignment horizontal="center" vertical="center" wrapText="1"/>
    </xf>
    <xf numFmtId="1" fontId="30" fillId="3" borderId="23" xfId="0" applyNumberFormat="1" applyFont="1" applyFill="1" applyBorder="1" applyAlignment="1">
      <alignment horizontal="center"/>
    </xf>
    <xf numFmtId="1" fontId="30" fillId="3" borderId="2" xfId="0" applyNumberFormat="1" applyFont="1" applyFill="1" applyBorder="1" applyAlignment="1">
      <alignment horizontal="center"/>
    </xf>
    <xf numFmtId="165" fontId="30" fillId="3" borderId="2" xfId="0" applyNumberFormat="1" applyFont="1" applyFill="1" applyBorder="1" applyAlignment="1"/>
    <xf numFmtId="165" fontId="30" fillId="3" borderId="2" xfId="0" applyNumberFormat="1" applyFont="1" applyFill="1" applyBorder="1" applyAlignment="1">
      <alignment wrapText="1"/>
    </xf>
    <xf numFmtId="165" fontId="30" fillId="3" borderId="49" xfId="0" applyNumberFormat="1" applyFont="1" applyFill="1" applyBorder="1"/>
    <xf numFmtId="0" fontId="30" fillId="3" borderId="2" xfId="0" applyFont="1" applyFill="1" applyBorder="1"/>
    <xf numFmtId="1" fontId="30" fillId="3" borderId="30" xfId="0" applyNumberFormat="1" applyFont="1" applyFill="1" applyBorder="1" applyAlignment="1">
      <alignment horizontal="center" vertical="center"/>
    </xf>
    <xf numFmtId="1" fontId="30" fillId="3" borderId="31" xfId="0" applyNumberFormat="1" applyFont="1" applyFill="1" applyBorder="1" applyAlignment="1">
      <alignment horizontal="center" vertical="center"/>
    </xf>
    <xf numFmtId="165" fontId="30" fillId="3" borderId="31" xfId="0" applyNumberFormat="1" applyFont="1" applyFill="1" applyBorder="1" applyAlignment="1">
      <alignment vertical="center"/>
    </xf>
    <xf numFmtId="165" fontId="30" fillId="3" borderId="31" xfId="0" applyNumberFormat="1" applyFont="1" applyFill="1" applyBorder="1" applyAlignment="1">
      <alignment vertical="center" wrapText="1"/>
    </xf>
    <xf numFmtId="165" fontId="30" fillId="3" borderId="69" xfId="0" applyNumberFormat="1" applyFont="1" applyFill="1" applyBorder="1" applyAlignment="1">
      <alignment vertical="center"/>
    </xf>
    <xf numFmtId="0" fontId="30" fillId="3" borderId="31" xfId="0" applyFont="1" applyFill="1" applyBorder="1" applyAlignment="1">
      <alignment vertical="center"/>
    </xf>
    <xf numFmtId="0" fontId="40" fillId="5" borderId="48" xfId="0" applyFont="1" applyFill="1" applyBorder="1"/>
    <xf numFmtId="1" fontId="41" fillId="5" borderId="31" xfId="0" applyNumberFormat="1" applyFont="1" applyFill="1" applyBorder="1" applyAlignment="1">
      <alignment horizontal="center"/>
    </xf>
    <xf numFmtId="165" fontId="41" fillId="5" borderId="31" xfId="0" applyNumberFormat="1" applyFont="1" applyFill="1" applyBorder="1" applyAlignment="1"/>
    <xf numFmtId="165" fontId="41" fillId="5" borderId="31" xfId="0" applyNumberFormat="1" applyFont="1" applyFill="1" applyBorder="1" applyAlignment="1">
      <alignment wrapText="1"/>
    </xf>
    <xf numFmtId="165" fontId="41" fillId="5" borderId="69" xfId="0" applyNumberFormat="1" applyFont="1" applyFill="1" applyBorder="1"/>
    <xf numFmtId="0" fontId="41" fillId="5" borderId="31" xfId="0" applyFont="1" applyFill="1" applyBorder="1"/>
    <xf numFmtId="3" fontId="40" fillId="5" borderId="32" xfId="0" applyNumberFormat="1" applyFont="1" applyFill="1" applyBorder="1"/>
    <xf numFmtId="165" fontId="3" fillId="3" borderId="2" xfId="0" applyNumberFormat="1" applyFont="1" applyFill="1" applyBorder="1" applyAlignment="1"/>
    <xf numFmtId="167" fontId="3" fillId="3" borderId="0" xfId="0" applyNumberFormat="1" applyFont="1" applyFill="1" applyBorder="1" applyAlignment="1" applyProtection="1">
      <alignment horizontal="left" wrapText="1"/>
      <protection hidden="1"/>
    </xf>
    <xf numFmtId="165" fontId="3" fillId="3" borderId="49" xfId="0" applyNumberFormat="1" applyFont="1" applyFill="1" applyBorder="1"/>
    <xf numFmtId="3" fontId="3" fillId="3" borderId="29" xfId="0" applyNumberFormat="1" applyFont="1" applyFill="1" applyBorder="1"/>
    <xf numFmtId="1" fontId="3" fillId="3" borderId="23"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7" fontId="3" fillId="3" borderId="0" xfId="0" applyNumberFormat="1" applyFont="1" applyFill="1" applyBorder="1" applyAlignment="1" applyProtection="1">
      <alignment horizontal="left" vertical="center" wrapText="1"/>
      <protection hidden="1"/>
    </xf>
    <xf numFmtId="165" fontId="3" fillId="3" borderId="49" xfId="0" applyNumberFormat="1" applyFont="1" applyFill="1" applyBorder="1" applyAlignment="1">
      <alignment vertical="center"/>
    </xf>
    <xf numFmtId="0" fontId="3" fillId="3" borderId="2" xfId="0" applyFont="1" applyFill="1" applyBorder="1" applyAlignment="1">
      <alignment vertical="center"/>
    </xf>
    <xf numFmtId="165" fontId="3" fillId="3" borderId="2" xfId="0" applyNumberFormat="1" applyFont="1" applyFill="1" applyBorder="1" applyAlignment="1">
      <alignment vertical="center"/>
    </xf>
    <xf numFmtId="3" fontId="3" fillId="3" borderId="29" xfId="0" applyNumberFormat="1" applyFont="1" applyFill="1" applyBorder="1" applyAlignment="1">
      <alignment vertical="center"/>
    </xf>
    <xf numFmtId="167" fontId="3" fillId="3" borderId="0" xfId="0" applyNumberFormat="1" applyFont="1" applyFill="1" applyBorder="1" applyAlignment="1" applyProtection="1">
      <alignment horizontal="left" wrapText="1"/>
      <protection locked="0"/>
    </xf>
    <xf numFmtId="167" fontId="3" fillId="3" borderId="0" xfId="0" applyNumberFormat="1" applyFont="1" applyFill="1" applyBorder="1" applyAlignment="1" applyProtection="1">
      <alignment horizontal="left" wrapText="1" shrinkToFit="1"/>
      <protection hidden="1"/>
    </xf>
    <xf numFmtId="167" fontId="3" fillId="3" borderId="2" xfId="0" applyNumberFormat="1" applyFont="1" applyFill="1" applyBorder="1" applyAlignment="1" applyProtection="1">
      <alignment horizontal="left" wrapText="1" shrinkToFit="1"/>
      <protection hidden="1"/>
    </xf>
    <xf numFmtId="1" fontId="3" fillId="3" borderId="30" xfId="0" applyNumberFormat="1" applyFont="1" applyFill="1" applyBorder="1" applyAlignment="1">
      <alignment horizontal="center"/>
    </xf>
    <xf numFmtId="1" fontId="3" fillId="3" borderId="31" xfId="0" applyNumberFormat="1" applyFont="1" applyFill="1" applyBorder="1" applyAlignment="1">
      <alignment horizontal="center"/>
    </xf>
    <xf numFmtId="165" fontId="3" fillId="3" borderId="31" xfId="0" applyNumberFormat="1" applyFont="1" applyFill="1" applyBorder="1" applyAlignment="1"/>
    <xf numFmtId="167" fontId="3" fillId="3" borderId="31" xfId="0" applyNumberFormat="1" applyFont="1" applyFill="1" applyBorder="1" applyAlignment="1" applyProtection="1">
      <alignment horizontal="left" wrapText="1" shrinkToFit="1"/>
      <protection hidden="1"/>
    </xf>
    <xf numFmtId="165" fontId="3" fillId="3" borderId="31" xfId="0" applyNumberFormat="1" applyFont="1" applyFill="1" applyBorder="1"/>
    <xf numFmtId="0" fontId="3" fillId="3" borderId="31" xfId="0" applyFont="1" applyFill="1" applyBorder="1"/>
    <xf numFmtId="3" fontId="3" fillId="3" borderId="24" xfId="0" applyNumberFormat="1" applyFont="1" applyFill="1" applyBorder="1"/>
    <xf numFmtId="0" fontId="7" fillId="5" borderId="50" xfId="0" applyFont="1" applyFill="1" applyBorder="1"/>
    <xf numFmtId="1" fontId="7" fillId="5" borderId="26" xfId="0" applyNumberFormat="1" applyFont="1" applyFill="1" applyBorder="1" applyAlignment="1">
      <alignment horizontal="center"/>
    </xf>
    <xf numFmtId="165" fontId="7" fillId="5" borderId="26" xfId="0" applyNumberFormat="1" applyFont="1" applyFill="1" applyBorder="1" applyAlignment="1"/>
    <xf numFmtId="165" fontId="7" fillId="5" borderId="26" xfId="0" applyNumberFormat="1" applyFont="1" applyFill="1" applyBorder="1" applyAlignment="1">
      <alignment wrapText="1"/>
    </xf>
    <xf numFmtId="165" fontId="7" fillId="5" borderId="68" xfId="0" applyNumberFormat="1" applyFont="1" applyFill="1" applyBorder="1"/>
    <xf numFmtId="0" fontId="7" fillId="5" borderId="26" xfId="0" applyFont="1" applyFill="1" applyBorder="1"/>
    <xf numFmtId="3" fontId="7" fillId="5" borderId="65" xfId="0" applyNumberFormat="1" applyFont="1" applyFill="1" applyBorder="1"/>
    <xf numFmtId="4" fontId="3" fillId="3" borderId="0" xfId="3" applyNumberFormat="1" applyFont="1" applyFill="1"/>
    <xf numFmtId="165" fontId="3" fillId="3" borderId="2" xfId="0" applyNumberFormat="1" applyFont="1" applyFill="1" applyBorder="1" applyAlignment="1">
      <alignment wrapText="1"/>
    </xf>
    <xf numFmtId="165" fontId="3" fillId="3" borderId="2" xfId="0" applyNumberFormat="1" applyFont="1" applyFill="1" applyBorder="1" applyAlignment="1">
      <alignment wrapText="1" shrinkToFit="1"/>
    </xf>
    <xf numFmtId="0" fontId="7" fillId="5" borderId="25" xfId="0" applyFont="1" applyFill="1" applyBorder="1"/>
    <xf numFmtId="1" fontId="13" fillId="3" borderId="0" xfId="0" applyNumberFormat="1" applyFont="1" applyFill="1" applyAlignment="1">
      <alignment horizontal="left"/>
    </xf>
    <xf numFmtId="1" fontId="4" fillId="3" borderId="0" xfId="0" applyNumberFormat="1" applyFont="1" applyFill="1" applyAlignment="1">
      <alignment horizontal="left" wrapText="1"/>
    </xf>
    <xf numFmtId="0" fontId="12" fillId="5" borderId="27" xfId="0" applyFont="1" applyFill="1" applyBorder="1" applyAlignment="1">
      <alignment horizontal="center" vertical="center" wrapText="1"/>
    </xf>
    <xf numFmtId="10" fontId="3" fillId="3" borderId="0" xfId="0" applyNumberFormat="1" applyFont="1" applyFill="1" applyAlignment="1">
      <alignment horizontal="right"/>
    </xf>
    <xf numFmtId="0" fontId="3" fillId="3" borderId="23" xfId="0" applyNumberFormat="1" applyFont="1" applyFill="1" applyBorder="1" applyAlignment="1">
      <alignment horizontal="center"/>
    </xf>
    <xf numFmtId="0" fontId="3" fillId="3" borderId="2" xfId="0" applyNumberFormat="1" applyFont="1" applyFill="1" applyBorder="1" applyAlignment="1">
      <alignment horizontal="center"/>
    </xf>
    <xf numFmtId="165" fontId="3" fillId="3" borderId="2" xfId="0" applyNumberFormat="1" applyFont="1" applyFill="1" applyBorder="1"/>
    <xf numFmtId="0" fontId="31" fillId="3" borderId="0" xfId="0" applyFont="1" applyFill="1" applyBorder="1" applyAlignment="1" applyProtection="1">
      <alignment wrapText="1" shrinkToFit="1"/>
    </xf>
    <xf numFmtId="3" fontId="3" fillId="3" borderId="22" xfId="0" applyNumberFormat="1" applyFont="1" applyFill="1" applyBorder="1"/>
    <xf numFmtId="1" fontId="3" fillId="3" borderId="0" xfId="0" applyNumberFormat="1" applyFont="1" applyFill="1" applyBorder="1" applyAlignment="1">
      <alignment horizontal="center"/>
    </xf>
    <xf numFmtId="165" fontId="3" fillId="3" borderId="0" xfId="0" applyNumberFormat="1" applyFont="1" applyFill="1" applyBorder="1" applyAlignment="1"/>
    <xf numFmtId="165" fontId="3" fillId="3" borderId="0" xfId="0" applyNumberFormat="1" applyFont="1" applyFill="1" applyBorder="1"/>
    <xf numFmtId="3" fontId="3" fillId="3" borderId="0" xfId="0" applyNumberFormat="1" applyFont="1" applyFill="1" applyBorder="1"/>
    <xf numFmtId="165" fontId="3" fillId="3" borderId="0" xfId="0" applyNumberFormat="1" applyFont="1" applyFill="1" applyAlignment="1"/>
    <xf numFmtId="165" fontId="3" fillId="3" borderId="46" xfId="0" applyNumberFormat="1" applyFont="1" applyFill="1" applyBorder="1" applyAlignment="1">
      <alignment wrapText="1"/>
    </xf>
    <xf numFmtId="165" fontId="3" fillId="3" borderId="0" xfId="0" applyNumberFormat="1" applyFont="1" applyFill="1"/>
    <xf numFmtId="10" fontId="3" fillId="3" borderId="46" xfId="0" applyNumberFormat="1" applyFont="1" applyFill="1" applyBorder="1" applyAlignment="1">
      <alignment horizontal="right"/>
    </xf>
    <xf numFmtId="165" fontId="3" fillId="5" borderId="26" xfId="0" applyNumberFormat="1" applyFont="1" applyFill="1" applyBorder="1" applyAlignment="1">
      <alignment horizontal="center" vertical="center" wrapText="1"/>
    </xf>
    <xf numFmtId="0" fontId="31" fillId="3" borderId="2" xfId="0" applyFont="1" applyFill="1" applyBorder="1" applyAlignment="1" applyProtection="1">
      <alignment wrapText="1" shrinkToFit="1"/>
    </xf>
    <xf numFmtId="1" fontId="3" fillId="3" borderId="48" xfId="0" applyNumberFormat="1" applyFont="1" applyFill="1" applyBorder="1" applyAlignment="1">
      <alignment horizontal="center"/>
    </xf>
    <xf numFmtId="165" fontId="7" fillId="5" borderId="26" xfId="0" applyNumberFormat="1" applyFont="1" applyFill="1" applyBorder="1"/>
    <xf numFmtId="0" fontId="5" fillId="0" borderId="0" xfId="0" applyFont="1" applyAlignment="1">
      <alignment horizontal="left"/>
    </xf>
    <xf numFmtId="1" fontId="3" fillId="3" borderId="47" xfId="0" applyNumberFormat="1" applyFont="1" applyFill="1" applyBorder="1" applyAlignment="1">
      <alignment horizontal="center" vertical="center"/>
    </xf>
    <xf numFmtId="165" fontId="3" fillId="3" borderId="2" xfId="0" applyNumberFormat="1" applyFont="1" applyFill="1" applyBorder="1" applyAlignment="1">
      <alignment vertical="center" wrapText="1" shrinkToFit="1"/>
    </xf>
    <xf numFmtId="3" fontId="7" fillId="5" borderId="32" xfId="0" applyNumberFormat="1" applyFont="1" applyFill="1" applyBorder="1"/>
    <xf numFmtId="3" fontId="5" fillId="3" borderId="4" xfId="0" applyNumberFormat="1" applyFont="1" applyFill="1" applyBorder="1" applyAlignment="1">
      <alignment horizontal="right"/>
    </xf>
    <xf numFmtId="3" fontId="36" fillId="7" borderId="5" xfId="0" applyNumberFormat="1" applyFont="1" applyFill="1" applyBorder="1"/>
    <xf numFmtId="3" fontId="3" fillId="3" borderId="0" xfId="3" applyNumberFormat="1" applyFont="1" applyFill="1"/>
    <xf numFmtId="10" fontId="3" fillId="3" borderId="0" xfId="3" applyNumberFormat="1" applyFont="1" applyFill="1"/>
    <xf numFmtId="167" fontId="5" fillId="0" borderId="2" xfId="0" applyNumberFormat="1" applyFont="1" applyFill="1" applyBorder="1" applyAlignment="1">
      <alignment horizontal="right" vertical="center"/>
    </xf>
    <xf numFmtId="3" fontId="3" fillId="5" borderId="0" xfId="0" applyNumberFormat="1" applyFont="1" applyFill="1"/>
    <xf numFmtId="4" fontId="3" fillId="5" borderId="46" xfId="3" applyNumberFormat="1" applyFont="1" applyFill="1" applyBorder="1"/>
    <xf numFmtId="1" fontId="7" fillId="3" borderId="0" xfId="3" applyNumberFormat="1" applyFont="1" applyFill="1" applyBorder="1" applyAlignment="1">
      <alignment horizontal="left"/>
    </xf>
    <xf numFmtId="0" fontId="7" fillId="3" borderId="0" xfId="3" applyFont="1" applyFill="1"/>
    <xf numFmtId="1" fontId="8" fillId="3" borderId="0" xfId="3" applyNumberFormat="1" applyFont="1" applyFill="1" applyBorder="1" applyAlignment="1">
      <alignment horizontal="left"/>
    </xf>
    <xf numFmtId="4" fontId="3" fillId="4" borderId="0" xfId="3" applyNumberFormat="1" applyFont="1" applyFill="1"/>
    <xf numFmtId="4" fontId="3" fillId="3" borderId="0" xfId="3" applyNumberFormat="1" applyFont="1" applyFill="1" applyBorder="1"/>
    <xf numFmtId="4" fontId="3" fillId="3" borderId="0" xfId="3" applyNumberFormat="1" applyFont="1" applyFill="1" applyAlignment="1"/>
    <xf numFmtId="3" fontId="5" fillId="3" borderId="0" xfId="3" applyNumberFormat="1" applyFont="1" applyFill="1"/>
    <xf numFmtId="4" fontId="3" fillId="5" borderId="0" xfId="3" applyNumberFormat="1" applyFont="1" applyFill="1"/>
    <xf numFmtId="4" fontId="3" fillId="0" borderId="0" xfId="3" applyNumberFormat="1" applyFont="1" applyFill="1" applyBorder="1"/>
    <xf numFmtId="3" fontId="5" fillId="3" borderId="2" xfId="3" applyNumberFormat="1" applyFont="1" applyFill="1" applyBorder="1"/>
    <xf numFmtId="4" fontId="5" fillId="3" borderId="22" xfId="3" applyNumberFormat="1" applyFont="1" applyFill="1" applyBorder="1"/>
    <xf numFmtId="4" fontId="3" fillId="4" borderId="0" xfId="3" applyNumberFormat="1" applyFont="1" applyFill="1" applyBorder="1"/>
    <xf numFmtId="1" fontId="5" fillId="3" borderId="0" xfId="0" applyNumberFormat="1" applyFont="1" applyFill="1" applyAlignment="1">
      <alignment horizontal="left" wrapText="1"/>
    </xf>
    <xf numFmtId="1" fontId="4" fillId="3" borderId="0" xfId="0" applyNumberFormat="1" applyFont="1" applyFill="1" applyAlignment="1">
      <alignment horizontal="left"/>
    </xf>
    <xf numFmtId="165" fontId="3" fillId="3" borderId="0" xfId="0" applyNumberFormat="1" applyFont="1" applyFill="1" applyAlignment="1">
      <alignment wrapText="1"/>
    </xf>
    <xf numFmtId="1" fontId="6" fillId="3" borderId="0" xfId="0" applyNumberFormat="1" applyFont="1" applyFill="1" applyAlignment="1">
      <alignment horizontal="left" wrapText="1"/>
    </xf>
    <xf numFmtId="9" fontId="21" fillId="0" borderId="0" xfId="0" applyNumberFormat="1" applyFont="1" applyFill="1"/>
    <xf numFmtId="1" fontId="3" fillId="5" borderId="28" xfId="0" applyNumberFormat="1" applyFont="1" applyFill="1" applyBorder="1" applyAlignment="1">
      <alignment horizontal="center" vertical="center" wrapText="1"/>
    </xf>
    <xf numFmtId="1" fontId="3" fillId="5" borderId="14" xfId="0" applyNumberFormat="1" applyFont="1" applyFill="1" applyBorder="1" applyAlignment="1">
      <alignment horizontal="center" vertical="center" wrapText="1"/>
    </xf>
    <xf numFmtId="16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1" fontId="7" fillId="3" borderId="20" xfId="0" applyNumberFormat="1" applyFont="1" applyFill="1" applyBorder="1" applyAlignment="1">
      <alignment horizontal="left" vertical="center"/>
    </xf>
    <xf numFmtId="0" fontId="11" fillId="3" borderId="34" xfId="0" applyFont="1" applyFill="1" applyBorder="1" applyAlignment="1">
      <alignment horizontal="left" vertical="center"/>
    </xf>
    <xf numFmtId="0" fontId="3" fillId="3" borderId="14" xfId="0" applyFont="1" applyFill="1" applyBorder="1" applyAlignment="1">
      <alignment horizontal="left"/>
    </xf>
    <xf numFmtId="0" fontId="3" fillId="3" borderId="14" xfId="0" applyFont="1" applyFill="1" applyBorder="1" applyAlignment="1">
      <alignment horizontal="left" vertical="center" wrapText="1"/>
    </xf>
    <xf numFmtId="0" fontId="3" fillId="3" borderId="14" xfId="0" applyFont="1" applyFill="1" applyBorder="1" applyAlignment="1">
      <alignment horizontal="left" vertical="center"/>
    </xf>
    <xf numFmtId="0" fontId="3" fillId="3" borderId="14" xfId="0" applyFont="1" applyFill="1" applyBorder="1" applyAlignment="1">
      <alignment horizontal="center" vertical="center" wrapText="1"/>
    </xf>
    <xf numFmtId="1" fontId="3" fillId="0" borderId="28" xfId="0" applyNumberFormat="1" applyFont="1" applyFill="1" applyBorder="1" applyAlignment="1">
      <alignment horizontal="center"/>
    </xf>
    <xf numFmtId="165" fontId="3" fillId="0" borderId="14" xfId="0" applyNumberFormat="1" applyFont="1" applyFill="1" applyBorder="1" applyAlignment="1"/>
    <xf numFmtId="0" fontId="31" fillId="0" borderId="0" xfId="0" applyFont="1" applyFill="1" applyBorder="1" applyAlignment="1" applyProtection="1">
      <alignment wrapText="1" shrinkToFit="1"/>
    </xf>
    <xf numFmtId="165" fontId="3" fillId="0" borderId="2" xfId="0" applyNumberFormat="1" applyFont="1" applyFill="1" applyBorder="1"/>
    <xf numFmtId="3" fontId="3" fillId="0" borderId="33" xfId="0" applyNumberFormat="1" applyFont="1" applyFill="1" applyBorder="1" applyProtection="1"/>
    <xf numFmtId="1" fontId="3" fillId="3" borderId="28" xfId="0" applyNumberFormat="1" applyFont="1" applyFill="1" applyBorder="1" applyAlignment="1">
      <alignment horizontal="center" vertical="center"/>
    </xf>
    <xf numFmtId="3" fontId="25" fillId="3" borderId="49" xfId="0" applyNumberFormat="1" applyFont="1" applyFill="1" applyBorder="1"/>
    <xf numFmtId="1" fontId="3" fillId="3" borderId="46" xfId="0" applyNumberFormat="1" applyFont="1" applyFill="1" applyBorder="1" applyAlignment="1">
      <alignment horizontal="center"/>
    </xf>
    <xf numFmtId="165" fontId="3" fillId="3" borderId="46" xfId="0" applyNumberFormat="1" applyFont="1" applyFill="1" applyBorder="1" applyAlignment="1"/>
    <xf numFmtId="165" fontId="3" fillId="3" borderId="46" xfId="0" applyNumberFormat="1" applyFont="1" applyFill="1" applyBorder="1"/>
    <xf numFmtId="0" fontId="7" fillId="5" borderId="48" xfId="0" applyFont="1" applyFill="1" applyBorder="1"/>
    <xf numFmtId="1" fontId="7" fillId="5" borderId="31" xfId="0" applyNumberFormat="1" applyFont="1" applyFill="1" applyBorder="1" applyAlignment="1">
      <alignment horizontal="center"/>
    </xf>
    <xf numFmtId="165" fontId="7" fillId="5" borderId="31" xfId="0" applyNumberFormat="1" applyFont="1" applyFill="1" applyBorder="1" applyAlignment="1"/>
    <xf numFmtId="165" fontId="7" fillId="5" borderId="31" xfId="0" applyNumberFormat="1" applyFont="1" applyFill="1" applyBorder="1" applyAlignment="1">
      <alignment wrapText="1"/>
    </xf>
    <xf numFmtId="4" fontId="21" fillId="0" borderId="0" xfId="0" applyNumberFormat="1" applyFont="1" applyFill="1" applyBorder="1"/>
    <xf numFmtId="3" fontId="3" fillId="3" borderId="33" xfId="0" applyNumberFormat="1" applyFont="1" applyFill="1" applyBorder="1"/>
    <xf numFmtId="4" fontId="21" fillId="0" borderId="0" xfId="0" applyNumberFormat="1" applyFont="1" applyFill="1"/>
    <xf numFmtId="0" fontId="3" fillId="0" borderId="0" xfId="0" applyFont="1" applyFill="1" applyAlignment="1">
      <alignment wrapText="1"/>
    </xf>
    <xf numFmtId="1" fontId="3" fillId="0" borderId="0" xfId="0" applyNumberFormat="1" applyFont="1" applyFill="1" applyAlignment="1">
      <alignment horizontal="center"/>
    </xf>
    <xf numFmtId="165" fontId="3" fillId="0" borderId="0" xfId="0" applyNumberFormat="1" applyFont="1" applyFill="1" applyAlignment="1"/>
    <xf numFmtId="165" fontId="3" fillId="0" borderId="0" xfId="0" applyNumberFormat="1" applyFont="1" applyFill="1" applyAlignment="1">
      <alignment wrapText="1"/>
    </xf>
    <xf numFmtId="165" fontId="3" fillId="0" borderId="0" xfId="0" applyNumberFormat="1" applyFont="1" applyFill="1"/>
    <xf numFmtId="3" fontId="30" fillId="3" borderId="29" xfId="0" applyNumberFormat="1" applyFont="1" applyFill="1" applyBorder="1"/>
    <xf numFmtId="3" fontId="30" fillId="3" borderId="32" xfId="0" applyNumberFormat="1" applyFont="1" applyFill="1" applyBorder="1" applyAlignment="1">
      <alignment vertical="center"/>
    </xf>
    <xf numFmtId="4" fontId="24" fillId="0" borderId="0" xfId="0" applyNumberFormat="1" applyFont="1" applyFill="1"/>
    <xf numFmtId="1" fontId="5" fillId="3" borderId="0" xfId="3" applyNumberFormat="1" applyFont="1" applyFill="1" applyBorder="1" applyAlignment="1">
      <alignment horizontal="justify" wrapText="1"/>
    </xf>
    <xf numFmtId="0" fontId="3" fillId="3" borderId="0" xfId="3" applyFont="1" applyFill="1" applyBorder="1" applyAlignment="1">
      <alignment horizontal="justify" wrapText="1"/>
    </xf>
    <xf numFmtId="0" fontId="10" fillId="0" borderId="0" xfId="0" applyFont="1" applyFill="1" applyAlignment="1">
      <alignment horizontal="left"/>
    </xf>
    <xf numFmtId="0" fontId="16" fillId="0" borderId="0" xfId="0" applyFont="1" applyFill="1" applyAlignment="1">
      <alignment horizontal="left"/>
    </xf>
    <xf numFmtId="0" fontId="5" fillId="0" borderId="0" xfId="0" applyFont="1" applyFill="1" applyAlignment="1"/>
    <xf numFmtId="0" fontId="7" fillId="3" borderId="0" xfId="3" applyNumberFormat="1" applyFont="1" applyFill="1" applyBorder="1" applyAlignment="1">
      <alignment horizontal="left" wrapText="1"/>
    </xf>
    <xf numFmtId="0" fontId="3" fillId="3" borderId="0" xfId="3" applyNumberFormat="1" applyFont="1" applyFill="1" applyBorder="1" applyAlignment="1">
      <alignment wrapText="1"/>
    </xf>
    <xf numFmtId="166" fontId="7" fillId="0" borderId="0" xfId="3" applyNumberFormat="1" applyFont="1" applyFill="1" applyBorder="1" applyAlignment="1">
      <alignment horizontal="right"/>
    </xf>
    <xf numFmtId="0" fontId="5" fillId="3" borderId="0" xfId="3" applyFont="1" applyFill="1" applyAlignment="1">
      <alignment horizontal="left" wrapText="1"/>
    </xf>
    <xf numFmtId="1" fontId="5" fillId="3" borderId="0" xfId="3" applyNumberFormat="1" applyFont="1" applyFill="1" applyAlignment="1">
      <alignment horizontal="justify" wrapText="1"/>
    </xf>
    <xf numFmtId="0" fontId="3" fillId="3" borderId="0" xfId="3" applyFont="1" applyFill="1" applyAlignment="1">
      <alignment horizontal="justify" wrapText="1"/>
    </xf>
    <xf numFmtId="166" fontId="7" fillId="3" borderId="0" xfId="3" applyNumberFormat="1" applyFont="1" applyFill="1" applyBorder="1" applyAlignment="1">
      <alignment horizontal="right"/>
    </xf>
    <xf numFmtId="0" fontId="5" fillId="3" borderId="0" xfId="3" applyFont="1" applyFill="1" applyAlignment="1">
      <alignment horizontal="justify" wrapText="1"/>
    </xf>
    <xf numFmtId="166" fontId="5" fillId="3" borderId="0" xfId="3" applyNumberFormat="1" applyFont="1" applyFill="1" applyBorder="1" applyAlignment="1">
      <alignment horizontal="right"/>
    </xf>
    <xf numFmtId="0" fontId="3" fillId="0" borderId="0" xfId="0" applyFont="1" applyAlignment="1">
      <alignment wrapText="1"/>
    </xf>
    <xf numFmtId="0" fontId="43" fillId="3" borderId="0" xfId="3" applyFont="1" applyFill="1" applyAlignment="1">
      <alignment horizontal="justify" wrapText="1"/>
    </xf>
    <xf numFmtId="166" fontId="5" fillId="3" borderId="0" xfId="3" applyNumberFormat="1" applyFont="1" applyFill="1" applyBorder="1" applyAlignment="1">
      <alignment horizontal="right" vertical="center"/>
    </xf>
    <xf numFmtId="4" fontId="3" fillId="3" borderId="0" xfId="3" applyNumberFormat="1" applyFont="1" applyFill="1" applyAlignment="1">
      <alignment horizontal="center"/>
    </xf>
    <xf numFmtId="0" fontId="3" fillId="4" borderId="0" xfId="3" applyFont="1" applyFill="1" applyBorder="1"/>
    <xf numFmtId="0" fontId="3" fillId="4" borderId="0" xfId="3" applyFont="1" applyFill="1"/>
    <xf numFmtId="4" fontId="3" fillId="4" borderId="0" xfId="3" applyNumberFormat="1" applyFont="1" applyFill="1" applyAlignment="1">
      <alignment vertical="center"/>
    </xf>
    <xf numFmtId="0" fontId="3" fillId="4" borderId="0" xfId="3" applyFont="1" applyFill="1" applyAlignment="1">
      <alignment vertical="center"/>
    </xf>
    <xf numFmtId="1" fontId="3" fillId="3" borderId="23" xfId="3" applyNumberFormat="1" applyFont="1" applyFill="1" applyBorder="1" applyAlignment="1">
      <alignment horizontal="center"/>
    </xf>
    <xf numFmtId="167" fontId="7" fillId="5" borderId="26" xfId="3" applyNumberFormat="1" applyFont="1" applyFill="1" applyBorder="1"/>
    <xf numFmtId="4" fontId="7" fillId="5" borderId="27" xfId="3" applyNumberFormat="1" applyFont="1" applyFill="1" applyBorder="1"/>
    <xf numFmtId="167" fontId="7" fillId="5" borderId="0" xfId="3" applyNumberFormat="1" applyFont="1" applyFill="1"/>
    <xf numFmtId="0" fontId="7" fillId="5" borderId="0" xfId="3" applyFont="1" applyFill="1"/>
    <xf numFmtId="10" fontId="5" fillId="3" borderId="0" xfId="3" applyNumberFormat="1" applyFont="1" applyFill="1"/>
    <xf numFmtId="0" fontId="8" fillId="5" borderId="0" xfId="3" applyFont="1" applyFill="1"/>
    <xf numFmtId="1" fontId="8" fillId="3" borderId="0" xfId="3" applyNumberFormat="1" applyFont="1" applyFill="1"/>
    <xf numFmtId="0" fontId="8" fillId="3" borderId="0" xfId="3" applyFont="1" applyFill="1"/>
    <xf numFmtId="166" fontId="5" fillId="3" borderId="0" xfId="3" applyNumberFormat="1" applyFont="1" applyFill="1"/>
    <xf numFmtId="0" fontId="7" fillId="4" borderId="0" xfId="3" applyFont="1" applyFill="1"/>
    <xf numFmtId="0" fontId="5" fillId="4" borderId="0" xfId="3" applyFont="1" applyFill="1"/>
    <xf numFmtId="0" fontId="5" fillId="3" borderId="0" xfId="3" applyFont="1" applyFill="1" applyAlignment="1">
      <alignment horizontal="left" vertical="top"/>
    </xf>
    <xf numFmtId="0" fontId="5" fillId="3" borderId="0" xfId="3" applyFont="1" applyFill="1" applyAlignment="1">
      <alignment horizontal="justify"/>
    </xf>
    <xf numFmtId="1" fontId="8" fillId="0" borderId="0" xfId="3" applyNumberFormat="1" applyFont="1" applyFill="1" applyBorder="1"/>
    <xf numFmtId="0" fontId="8" fillId="0" borderId="0" xfId="3" applyFont="1" applyFill="1" applyBorder="1"/>
    <xf numFmtId="0" fontId="3" fillId="3" borderId="0" xfId="3" applyFont="1" applyFill="1" applyBorder="1"/>
    <xf numFmtId="0" fontId="8" fillId="5" borderId="0" xfId="3" applyFont="1" applyFill="1" applyBorder="1"/>
    <xf numFmtId="1" fontId="7" fillId="3" borderId="0" xfId="3" applyNumberFormat="1" applyFont="1" applyFill="1" applyAlignment="1">
      <alignment horizontal="left"/>
    </xf>
    <xf numFmtId="1" fontId="7" fillId="3" borderId="1" xfId="3" applyNumberFormat="1" applyFont="1" applyFill="1" applyBorder="1" applyAlignment="1">
      <alignment horizontal="left"/>
    </xf>
    <xf numFmtId="1" fontId="7" fillId="3" borderId="1" xfId="3" applyNumberFormat="1" applyFont="1" applyFill="1" applyBorder="1" applyAlignment="1">
      <alignment horizontal="center"/>
    </xf>
    <xf numFmtId="0" fontId="7" fillId="3" borderId="1" xfId="3" applyFont="1" applyFill="1" applyBorder="1"/>
    <xf numFmtId="166" fontId="7" fillId="3" borderId="1" xfId="3" applyNumberFormat="1" applyFont="1" applyFill="1" applyBorder="1" applyAlignment="1">
      <alignment horizontal="right"/>
    </xf>
    <xf numFmtId="1" fontId="5" fillId="3" borderId="0" xfId="3" applyNumberFormat="1" applyFont="1" applyFill="1" applyAlignment="1">
      <alignment horizontal="left" vertical="top"/>
    </xf>
    <xf numFmtId="0" fontId="8" fillId="4" borderId="0" xfId="3" applyFont="1" applyFill="1"/>
    <xf numFmtId="0" fontId="17" fillId="3" borderId="0" xfId="3" applyFont="1" applyFill="1"/>
    <xf numFmtId="1" fontId="8" fillId="5" borderId="0" xfId="3" applyNumberFormat="1" applyFont="1" applyFill="1"/>
    <xf numFmtId="0" fontId="43" fillId="3" borderId="0" xfId="3" applyFont="1" applyFill="1" applyAlignment="1">
      <alignment wrapText="1"/>
    </xf>
    <xf numFmtId="166" fontId="8" fillId="5" borderId="0" xfId="3" applyNumberFormat="1" applyFont="1" applyFill="1"/>
    <xf numFmtId="0" fontId="11" fillId="3" borderId="0" xfId="3" applyFont="1" applyFill="1" applyAlignment="1">
      <alignment horizontal="justify" wrapText="1"/>
    </xf>
    <xf numFmtId="1" fontId="7" fillId="4" borderId="0" xfId="3" applyNumberFormat="1" applyFont="1" applyFill="1" applyBorder="1" applyAlignment="1">
      <alignment horizontal="left"/>
    </xf>
    <xf numFmtId="1" fontId="8" fillId="4" borderId="0" xfId="3" applyNumberFormat="1" applyFont="1" applyFill="1" applyBorder="1" applyAlignment="1">
      <alignment horizontal="left"/>
    </xf>
    <xf numFmtId="0" fontId="3" fillId="5" borderId="0" xfId="3" applyFont="1" applyFill="1"/>
    <xf numFmtId="0" fontId="5" fillId="3" borderId="0" xfId="3" applyNumberFormat="1" applyFont="1" applyFill="1" applyBorder="1" applyAlignment="1">
      <alignment vertical="top" wrapText="1"/>
    </xf>
    <xf numFmtId="1" fontId="3" fillId="3" borderId="0" xfId="3" applyNumberFormat="1" applyFont="1" applyFill="1" applyBorder="1" applyAlignment="1">
      <alignment horizontal="left"/>
    </xf>
    <xf numFmtId="166" fontId="7" fillId="3" borderId="34" xfId="3" applyNumberFormat="1" applyFont="1" applyFill="1" applyBorder="1" applyAlignment="1">
      <alignment horizontal="right"/>
    </xf>
    <xf numFmtId="0" fontId="43" fillId="3" borderId="34" xfId="3" applyFont="1" applyFill="1" applyBorder="1" applyAlignment="1">
      <alignment horizontal="right"/>
    </xf>
    <xf numFmtId="0" fontId="43" fillId="3" borderId="0" xfId="3" applyFont="1" applyFill="1" applyBorder="1" applyAlignment="1">
      <alignment horizontal="right"/>
    </xf>
    <xf numFmtId="1" fontId="3" fillId="4" borderId="0" xfId="3" applyNumberFormat="1" applyFont="1" applyFill="1" applyAlignment="1">
      <alignment horizontal="center"/>
    </xf>
    <xf numFmtId="3" fontId="3" fillId="4" borderId="0" xfId="3" applyNumberFormat="1" applyFont="1" applyFill="1"/>
    <xf numFmtId="10" fontId="3" fillId="4" borderId="0" xfId="3" applyNumberFormat="1" applyFont="1" applyFill="1"/>
    <xf numFmtId="165" fontId="3" fillId="3" borderId="49" xfId="0" applyNumberFormat="1" applyFont="1" applyFill="1" applyBorder="1" applyAlignment="1"/>
    <xf numFmtId="165" fontId="3" fillId="3" borderId="69" xfId="0" applyNumberFormat="1" applyFont="1" applyFill="1" applyBorder="1" applyAlignment="1"/>
    <xf numFmtId="165" fontId="3" fillId="3" borderId="71" xfId="0" applyNumberFormat="1" applyFont="1" applyFill="1" applyBorder="1"/>
    <xf numFmtId="165" fontId="3" fillId="3" borderId="71" xfId="0" applyNumberFormat="1" applyFont="1" applyFill="1" applyBorder="1" applyAlignment="1">
      <alignment vertical="center"/>
    </xf>
    <xf numFmtId="165" fontId="3" fillId="3" borderId="64" xfId="0" applyNumberFormat="1" applyFont="1" applyFill="1" applyBorder="1"/>
    <xf numFmtId="49" fontId="3" fillId="0" borderId="2" xfId="2" applyNumberFormat="1" applyFont="1" applyFill="1" applyBorder="1" applyAlignment="1" applyProtection="1">
      <alignment horizontal="left" vertical="center" wrapText="1"/>
      <protection locked="0"/>
    </xf>
    <xf numFmtId="0" fontId="31" fillId="0" borderId="2" xfId="2" applyFont="1" applyFill="1" applyBorder="1" applyAlignment="1" applyProtection="1">
      <alignment wrapText="1" shrinkToFit="1"/>
    </xf>
    <xf numFmtId="165" fontId="3" fillId="3" borderId="67" xfId="0" applyNumberFormat="1" applyFont="1" applyFill="1" applyBorder="1" applyAlignment="1">
      <alignment vertical="center"/>
    </xf>
    <xf numFmtId="0" fontId="47" fillId="0" borderId="31" xfId="2" applyFont="1" applyFill="1" applyBorder="1" applyAlignment="1" applyProtection="1">
      <alignment wrapText="1" shrinkToFit="1"/>
    </xf>
    <xf numFmtId="0" fontId="31" fillId="0" borderId="31" xfId="2" applyFont="1" applyFill="1" applyBorder="1" applyAlignment="1" applyProtection="1">
      <alignment wrapText="1" shrinkToFit="1"/>
    </xf>
    <xf numFmtId="49" fontId="30" fillId="0" borderId="2" xfId="2" applyNumberFormat="1" applyFont="1" applyFill="1" applyBorder="1" applyAlignment="1" applyProtection="1">
      <alignment horizontal="left" vertical="center" wrapText="1"/>
      <protection locked="0"/>
    </xf>
    <xf numFmtId="0" fontId="31" fillId="0" borderId="14" xfId="2" applyFont="1" applyFill="1" applyBorder="1" applyAlignment="1" applyProtection="1">
      <alignment wrapText="1" shrinkToFit="1"/>
    </xf>
    <xf numFmtId="165" fontId="3" fillId="3" borderId="71" xfId="0" applyNumberFormat="1" applyFont="1" applyFill="1" applyBorder="1" applyAlignment="1"/>
    <xf numFmtId="0" fontId="3" fillId="3" borderId="2" xfId="0" applyFont="1" applyFill="1" applyBorder="1" applyAlignment="1"/>
    <xf numFmtId="3" fontId="3" fillId="3" borderId="29" xfId="0" applyNumberFormat="1" applyFont="1" applyFill="1" applyBorder="1" applyAlignment="1"/>
    <xf numFmtId="3" fontId="25" fillId="0" borderId="49" xfId="0" applyNumberFormat="1" applyFont="1" applyFill="1" applyBorder="1" applyAlignment="1"/>
    <xf numFmtId="0" fontId="27" fillId="0" borderId="0" xfId="0" applyFont="1" applyFill="1" applyBorder="1" applyAlignment="1"/>
    <xf numFmtId="167" fontId="5" fillId="0" borderId="0" xfId="0" applyNumberFormat="1" applyFont="1" applyFill="1"/>
    <xf numFmtId="3" fontId="7" fillId="3" borderId="5" xfId="0" applyNumberFormat="1" applyFont="1" applyFill="1" applyBorder="1" applyAlignment="1">
      <alignment horizontal="right"/>
    </xf>
    <xf numFmtId="3" fontId="7" fillId="3" borderId="6" xfId="0" applyNumberFormat="1" applyFont="1" applyFill="1" applyBorder="1" applyAlignment="1">
      <alignment horizontal="right"/>
    </xf>
    <xf numFmtId="3" fontId="7" fillId="3" borderId="7" xfId="0" applyNumberFormat="1" applyFont="1" applyFill="1" applyBorder="1" applyAlignment="1">
      <alignment horizontal="right"/>
    </xf>
    <xf numFmtId="0" fontId="5" fillId="0" borderId="6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9" xfId="0" applyFont="1" applyFill="1" applyBorder="1" applyAlignment="1">
      <alignment horizontal="center"/>
    </xf>
    <xf numFmtId="0" fontId="5" fillId="0" borderId="14" xfId="0" applyFont="1" applyFill="1" applyBorder="1"/>
    <xf numFmtId="0" fontId="5" fillId="0" borderId="14" xfId="0" applyFont="1" applyFill="1" applyBorder="1" applyAlignment="1">
      <alignment wrapText="1"/>
    </xf>
    <xf numFmtId="0" fontId="5" fillId="0" borderId="2" xfId="0" applyFont="1" applyFill="1" applyBorder="1" applyAlignment="1">
      <alignment wrapText="1"/>
    </xf>
    <xf numFmtId="169" fontId="5" fillId="0" borderId="23" xfId="0" applyNumberFormat="1" applyFont="1" applyFill="1" applyBorder="1" applyAlignment="1">
      <alignment horizontal="center"/>
    </xf>
    <xf numFmtId="0" fontId="5" fillId="0" borderId="49" xfId="0" applyFont="1" applyFill="1" applyBorder="1" applyAlignment="1">
      <alignment horizontal="center"/>
    </xf>
    <xf numFmtId="0" fontId="5" fillId="0" borderId="2" xfId="0" applyFont="1" applyFill="1" applyBorder="1" applyAlignment="1"/>
    <xf numFmtId="4" fontId="5" fillId="0" borderId="22" xfId="0" applyNumberFormat="1" applyFont="1" applyFill="1" applyBorder="1" applyAlignment="1"/>
    <xf numFmtId="169" fontId="5" fillId="0" borderId="28" xfId="0" applyNumberFormat="1" applyFont="1" applyFill="1" applyBorder="1" applyAlignment="1">
      <alignment horizontal="center" vertical="center"/>
    </xf>
    <xf numFmtId="167" fontId="16" fillId="0" borderId="0" xfId="0" applyNumberFormat="1" applyFont="1" applyFill="1" applyAlignment="1">
      <alignment horizontal="left"/>
    </xf>
    <xf numFmtId="167" fontId="3" fillId="0" borderId="0" xfId="0" applyNumberFormat="1" applyFont="1" applyFill="1"/>
    <xf numFmtId="167" fontId="3" fillId="0" borderId="0" xfId="0" applyNumberFormat="1" applyFont="1" applyFill="1" applyAlignment="1">
      <alignment horizontal="right"/>
    </xf>
    <xf numFmtId="167" fontId="3" fillId="5" borderId="26" xfId="0" applyNumberFormat="1" applyFont="1" applyFill="1" applyBorder="1" applyAlignment="1">
      <alignment horizontal="center" vertical="center" wrapText="1"/>
    </xf>
    <xf numFmtId="3" fontId="3" fillId="0" borderId="0" xfId="0" applyNumberFormat="1" applyFont="1" applyFill="1" applyAlignment="1">
      <alignment horizontal="right"/>
    </xf>
    <xf numFmtId="4" fontId="5" fillId="0" borderId="22" xfId="0" applyNumberFormat="1" applyFont="1" applyFill="1" applyBorder="1" applyAlignment="1">
      <alignment vertical="center" shrinkToFit="1"/>
    </xf>
    <xf numFmtId="167" fontId="5" fillId="0" borderId="14" xfId="0" applyNumberFormat="1" applyFont="1" applyFill="1" applyBorder="1" applyAlignment="1">
      <alignment horizontal="right" vertical="center"/>
    </xf>
    <xf numFmtId="167" fontId="5" fillId="3" borderId="14" xfId="0" applyNumberFormat="1" applyFont="1" applyFill="1" applyBorder="1" applyAlignment="1">
      <alignment horizontal="right" vertical="center"/>
    </xf>
    <xf numFmtId="167" fontId="5" fillId="0" borderId="2" xfId="0" applyNumberFormat="1" applyFont="1" applyFill="1" applyBorder="1" applyAlignment="1">
      <alignment vertical="center"/>
    </xf>
    <xf numFmtId="167" fontId="5" fillId="3" borderId="2" xfId="0" applyNumberFormat="1" applyFont="1" applyFill="1" applyBorder="1" applyAlignment="1">
      <alignment horizontal="right"/>
    </xf>
    <xf numFmtId="167" fontId="5" fillId="0" borderId="31" xfId="0" applyNumberFormat="1" applyFont="1" applyFill="1" applyBorder="1" applyAlignment="1">
      <alignment vertical="center"/>
    </xf>
    <xf numFmtId="167" fontId="17" fillId="5" borderId="31" xfId="0" applyNumberFormat="1" applyFont="1" applyFill="1" applyBorder="1" applyAlignment="1"/>
    <xf numFmtId="167" fontId="17" fillId="5" borderId="26" xfId="0" applyNumberFormat="1" applyFont="1" applyFill="1" applyBorder="1" applyAlignment="1"/>
    <xf numFmtId="0" fontId="5" fillId="0" borderId="2" xfId="0" applyFont="1" applyFill="1" applyBorder="1" applyAlignment="1">
      <alignment horizontal="center"/>
    </xf>
    <xf numFmtId="0" fontId="5" fillId="3" borderId="2" xfId="3" applyFont="1" applyFill="1" applyBorder="1" applyAlignment="1">
      <alignment vertical="center" wrapText="1"/>
    </xf>
    <xf numFmtId="167" fontId="5" fillId="3" borderId="2" xfId="0" applyNumberFormat="1" applyFont="1" applyFill="1" applyBorder="1" applyAlignment="1">
      <alignment vertical="center"/>
    </xf>
    <xf numFmtId="0" fontId="5" fillId="0" borderId="23" xfId="0" applyFont="1" applyFill="1" applyBorder="1" applyAlignment="1">
      <alignment horizontal="center"/>
    </xf>
    <xf numFmtId="1" fontId="5" fillId="3" borderId="23" xfId="3" applyNumberFormat="1" applyFont="1" applyFill="1" applyBorder="1" applyAlignment="1">
      <alignment horizontal="center" vertical="center"/>
    </xf>
    <xf numFmtId="1" fontId="5" fillId="3" borderId="2" xfId="3" applyNumberFormat="1" applyFont="1" applyFill="1" applyBorder="1" applyAlignment="1">
      <alignment horizontal="center" vertical="center"/>
    </xf>
    <xf numFmtId="0" fontId="12" fillId="5" borderId="25" xfId="0" applyFont="1" applyFill="1" applyBorder="1" applyAlignment="1">
      <alignment horizontal="center" vertical="center"/>
    </xf>
    <xf numFmtId="0" fontId="12" fillId="5" borderId="26" xfId="0" applyFont="1" applyFill="1" applyBorder="1" applyAlignment="1">
      <alignment vertical="center"/>
    </xf>
    <xf numFmtId="0" fontId="12" fillId="5" borderId="26" xfId="0" applyFont="1" applyFill="1" applyBorder="1" applyAlignment="1">
      <alignment horizontal="center" vertical="center"/>
    </xf>
    <xf numFmtId="3" fontId="5" fillId="0" borderId="2" xfId="0" applyNumberFormat="1" applyFont="1" applyFill="1" applyBorder="1" applyAlignment="1">
      <alignment horizontal="right" vertical="center"/>
    </xf>
    <xf numFmtId="49" fontId="5" fillId="0" borderId="23" xfId="0" applyNumberFormat="1" applyFont="1" applyFill="1" applyBorder="1" applyAlignment="1">
      <alignment horizontal="center" vertical="center"/>
    </xf>
    <xf numFmtId="0" fontId="5" fillId="0" borderId="28" xfId="0" applyFont="1" applyFill="1" applyBorder="1" applyAlignment="1">
      <alignment horizontal="center"/>
    </xf>
    <xf numFmtId="0" fontId="5" fillId="0" borderId="14" xfId="0" applyFont="1" applyFill="1" applyBorder="1" applyAlignment="1">
      <alignment horizontal="center"/>
    </xf>
    <xf numFmtId="3" fontId="5" fillId="0" borderId="14" xfId="0" applyNumberFormat="1" applyFont="1" applyFill="1" applyBorder="1" applyAlignment="1">
      <alignment vertical="center"/>
    </xf>
    <xf numFmtId="1" fontId="5" fillId="0" borderId="23" xfId="0" applyNumberFormat="1" applyFont="1" applyFill="1" applyBorder="1" applyAlignment="1">
      <alignment horizontal="center" vertical="center"/>
    </xf>
    <xf numFmtId="167" fontId="5" fillId="3" borderId="2" xfId="3" applyNumberFormat="1" applyFont="1" applyFill="1" applyBorder="1" applyAlignment="1">
      <alignment vertical="center"/>
    </xf>
    <xf numFmtId="4" fontId="5" fillId="3" borderId="22" xfId="3" applyNumberFormat="1" applyFont="1" applyFill="1" applyBorder="1" applyAlignment="1">
      <alignment vertical="center"/>
    </xf>
    <xf numFmtId="4" fontId="3" fillId="3" borderId="46" xfId="3" applyNumberFormat="1" applyFont="1" applyFill="1" applyBorder="1"/>
    <xf numFmtId="1" fontId="5" fillId="3" borderId="0" xfId="3" applyNumberFormat="1" applyFont="1" applyFill="1" applyBorder="1" applyAlignment="1">
      <alignment wrapText="1"/>
    </xf>
    <xf numFmtId="0" fontId="3" fillId="3" borderId="0" xfId="3" applyFont="1" applyFill="1" applyBorder="1" applyAlignment="1">
      <alignment wrapText="1"/>
    </xf>
    <xf numFmtId="166" fontId="5" fillId="4" borderId="0" xfId="3" applyNumberFormat="1" applyFont="1" applyFill="1"/>
    <xf numFmtId="4" fontId="3" fillId="0" borderId="0" xfId="3" applyNumberFormat="1" applyFont="1" applyFill="1"/>
    <xf numFmtId="0" fontId="3" fillId="0" borderId="0" xfId="3" applyFont="1" applyFill="1" applyAlignment="1">
      <alignment horizontal="justify" wrapText="1"/>
    </xf>
    <xf numFmtId="0" fontId="3" fillId="4" borderId="0" xfId="3" applyFont="1" applyFill="1" applyAlignment="1">
      <alignment horizontal="justify" wrapText="1"/>
    </xf>
    <xf numFmtId="0" fontId="7" fillId="0" borderId="0" xfId="3" applyFont="1" applyFill="1"/>
    <xf numFmtId="166" fontId="5" fillId="0" borderId="0" xfId="3" applyNumberFormat="1" applyFont="1" applyFill="1"/>
    <xf numFmtId="170" fontId="5" fillId="4" borderId="0" xfId="3" applyNumberFormat="1" applyFont="1" applyFill="1"/>
    <xf numFmtId="0" fontId="5" fillId="0" borderId="0" xfId="3" applyFont="1" applyFill="1"/>
    <xf numFmtId="167" fontId="5" fillId="4" borderId="0" xfId="3" applyNumberFormat="1" applyFont="1" applyFill="1"/>
    <xf numFmtId="1" fontId="8" fillId="0" borderId="0" xfId="3" applyNumberFormat="1" applyFont="1" applyFill="1" applyBorder="1" applyAlignment="1">
      <alignment horizontal="left"/>
    </xf>
    <xf numFmtId="4" fontId="3" fillId="6" borderId="0" xfId="3" applyNumberFormat="1" applyFont="1" applyFill="1"/>
    <xf numFmtId="3" fontId="5" fillId="3" borderId="0" xfId="3" applyNumberFormat="1" applyFont="1" applyFill="1" applyAlignment="1">
      <alignment horizontal="justify" vertical="top" wrapText="1"/>
    </xf>
    <xf numFmtId="49" fontId="43" fillId="3" borderId="0" xfId="3" applyNumberFormat="1" applyFont="1" applyFill="1" applyAlignment="1">
      <alignment vertical="top" wrapText="1"/>
    </xf>
    <xf numFmtId="4" fontId="3" fillId="3" borderId="0" xfId="3" applyNumberFormat="1" applyFont="1" applyFill="1" applyBorder="1" applyAlignment="1">
      <alignment horizontal="right"/>
    </xf>
    <xf numFmtId="1" fontId="8" fillId="3" borderId="0" xfId="3" applyNumberFormat="1" applyFont="1" applyFill="1" applyBorder="1" applyAlignment="1"/>
    <xf numFmtId="166" fontId="8" fillId="3" borderId="0" xfId="3" applyNumberFormat="1" applyFont="1" applyFill="1" applyBorder="1" applyAlignment="1">
      <alignment horizontal="right"/>
    </xf>
    <xf numFmtId="0" fontId="43" fillId="3" borderId="0" xfId="3" applyFont="1" applyFill="1" applyAlignment="1">
      <alignment horizontal="left" vertical="top" wrapText="1"/>
    </xf>
    <xf numFmtId="4" fontId="3" fillId="3" borderId="0" xfId="3" applyNumberFormat="1" applyFont="1" applyFill="1" applyBorder="1" applyAlignment="1">
      <alignment horizontal="justify"/>
    </xf>
    <xf numFmtId="3" fontId="5" fillId="3" borderId="2" xfId="3" applyNumberFormat="1" applyFont="1" applyFill="1" applyBorder="1" applyAlignment="1">
      <alignment vertical="center"/>
    </xf>
    <xf numFmtId="0" fontId="5" fillId="3" borderId="2" xfId="0" applyFont="1" applyFill="1" applyBorder="1"/>
    <xf numFmtId="3" fontId="3" fillId="0" borderId="0" xfId="0" applyNumberFormat="1" applyFont="1" applyFill="1" applyAlignment="1">
      <alignment horizontal="center"/>
    </xf>
    <xf numFmtId="3" fontId="12" fillId="0" borderId="0" xfId="0" applyNumberFormat="1" applyFont="1" applyFill="1" applyAlignment="1">
      <alignment horizontal="center"/>
    </xf>
    <xf numFmtId="0" fontId="13" fillId="3" borderId="0" xfId="0" applyFont="1" applyFill="1" applyAlignment="1">
      <alignment shrinkToFit="1"/>
    </xf>
    <xf numFmtId="0" fontId="3" fillId="3" borderId="0" xfId="0" applyFont="1" applyFill="1" applyAlignment="1">
      <alignment shrinkToFit="1"/>
    </xf>
    <xf numFmtId="0" fontId="21" fillId="0" borderId="0" xfId="0" applyFont="1" applyFill="1" applyAlignment="1">
      <alignment horizontal="center"/>
    </xf>
    <xf numFmtId="0" fontId="11" fillId="0" borderId="0" xfId="0" applyFont="1" applyAlignment="1">
      <alignment horizontal="center"/>
    </xf>
    <xf numFmtId="1" fontId="13" fillId="3" borderId="0" xfId="0" applyNumberFormat="1" applyFont="1" applyFill="1" applyAlignment="1">
      <alignment horizontal="left" wrapText="1"/>
    </xf>
    <xf numFmtId="0" fontId="50" fillId="0" borderId="0" xfId="0" applyFont="1" applyFill="1"/>
    <xf numFmtId="3" fontId="3" fillId="3" borderId="21" xfId="0" applyNumberFormat="1" applyFont="1" applyFill="1" applyBorder="1"/>
    <xf numFmtId="0" fontId="32" fillId="0" borderId="0" xfId="0" applyFont="1" applyFill="1" applyAlignment="1">
      <alignment horizontal="left" vertical="center" wrapText="1"/>
    </xf>
    <xf numFmtId="1" fontId="31" fillId="0" borderId="34" xfId="0" applyNumberFormat="1" applyFont="1" applyFill="1" applyBorder="1" applyAlignment="1">
      <alignment horizontal="left" wrapText="1"/>
    </xf>
    <xf numFmtId="0" fontId="10" fillId="0" borderId="0" xfId="0" applyFont="1" applyFill="1" applyAlignment="1">
      <alignment horizontal="left"/>
    </xf>
    <xf numFmtId="0" fontId="16" fillId="0" borderId="0" xfId="0" applyFont="1" applyFill="1" applyAlignment="1">
      <alignment horizontal="left"/>
    </xf>
    <xf numFmtId="0" fontId="8" fillId="5" borderId="25" xfId="0" applyFont="1" applyFill="1" applyBorder="1" applyAlignment="1"/>
    <xf numFmtId="0" fontId="8" fillId="5" borderId="26" xfId="0" applyFont="1" applyFill="1" applyBorder="1" applyAlignment="1"/>
    <xf numFmtId="0" fontId="18" fillId="5" borderId="35" xfId="0" applyFont="1" applyFill="1" applyBorder="1" applyAlignment="1">
      <alignment shrinkToFit="1"/>
    </xf>
    <xf numFmtId="0" fontId="49" fillId="0" borderId="46" xfId="0" applyFont="1" applyFill="1" applyBorder="1" applyAlignment="1">
      <alignment horizontal="left" wrapText="1"/>
    </xf>
    <xf numFmtId="0" fontId="11" fillId="5" borderId="62" xfId="0" applyNumberFormat="1" applyFont="1" applyFill="1" applyBorder="1" applyAlignment="1">
      <alignment horizontal="center" vertical="center" wrapText="1"/>
    </xf>
    <xf numFmtId="0" fontId="11" fillId="5" borderId="63" xfId="0" applyNumberFormat="1" applyFont="1" applyFill="1" applyBorder="1" applyAlignment="1">
      <alignment horizontal="center" vertical="center" wrapText="1"/>
    </xf>
    <xf numFmtId="0" fontId="3" fillId="5" borderId="62" xfId="0" applyNumberFormat="1" applyFont="1" applyFill="1" applyBorder="1" applyAlignment="1">
      <alignment horizontal="center" vertical="center" wrapText="1"/>
    </xf>
    <xf numFmtId="0" fontId="3" fillId="5" borderId="63" xfId="0" applyNumberFormat="1"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7" fillId="5" borderId="37" xfId="0" applyFont="1" applyFill="1" applyBorder="1" applyAlignment="1"/>
    <xf numFmtId="0" fontId="3" fillId="5" borderId="38" xfId="0" applyFont="1" applyFill="1" applyBorder="1" applyAlignment="1"/>
    <xf numFmtId="0" fontId="13" fillId="0" borderId="0" xfId="0" applyFont="1" applyFill="1" applyAlignment="1">
      <alignment horizontal="left"/>
    </xf>
    <xf numFmtId="0" fontId="7" fillId="0" borderId="0" xfId="0" applyFont="1" applyFill="1" applyAlignment="1">
      <alignment horizontal="center"/>
    </xf>
    <xf numFmtId="0" fontId="5" fillId="0" borderId="0" xfId="0" applyFont="1" applyFill="1" applyAlignment="1"/>
    <xf numFmtId="0" fontId="3" fillId="5" borderId="62"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66" xfId="0" applyNumberFormat="1" applyFont="1" applyFill="1" applyBorder="1" applyAlignment="1">
      <alignment horizontal="center" vertical="center" wrapText="1"/>
    </xf>
    <xf numFmtId="0" fontId="27" fillId="5" borderId="62" xfId="0" applyNumberFormat="1" applyFont="1" applyFill="1" applyBorder="1" applyAlignment="1">
      <alignment horizontal="center" vertical="center" wrapText="1"/>
    </xf>
    <xf numFmtId="0" fontId="27" fillId="5" borderId="63" xfId="0" applyNumberFormat="1" applyFont="1" applyFill="1" applyBorder="1" applyAlignment="1">
      <alignment horizontal="center" vertical="center" wrapText="1"/>
    </xf>
    <xf numFmtId="166" fontId="7" fillId="3" borderId="34" xfId="3" applyNumberFormat="1" applyFont="1" applyFill="1" applyBorder="1" applyAlignment="1">
      <alignment horizontal="right"/>
    </xf>
    <xf numFmtId="0" fontId="43" fillId="3" borderId="34" xfId="3" applyFont="1" applyFill="1" applyBorder="1" applyAlignment="1">
      <alignment horizontal="right"/>
    </xf>
    <xf numFmtId="0" fontId="7" fillId="3" borderId="0" xfId="3" applyNumberFormat="1" applyFont="1" applyFill="1" applyBorder="1" applyAlignment="1">
      <alignment horizontal="left" wrapText="1"/>
    </xf>
    <xf numFmtId="0" fontId="3" fillId="3" borderId="0" xfId="3" applyNumberFormat="1" applyFont="1" applyFill="1" applyBorder="1" applyAlignment="1">
      <alignment wrapText="1"/>
    </xf>
    <xf numFmtId="166" fontId="7" fillId="0" borderId="0" xfId="3" applyNumberFormat="1" applyFont="1" applyFill="1" applyBorder="1" applyAlignment="1">
      <alignment horizontal="right"/>
    </xf>
    <xf numFmtId="170" fontId="7" fillId="0" borderId="0" xfId="3" applyNumberFormat="1" applyFont="1" applyFill="1" applyBorder="1" applyAlignment="1">
      <alignment horizontal="right"/>
    </xf>
    <xf numFmtId="0" fontId="5" fillId="3" borderId="0" xfId="3" applyFont="1" applyFill="1" applyAlignment="1">
      <alignment horizontal="left" wrapText="1"/>
    </xf>
    <xf numFmtId="1" fontId="5" fillId="3" borderId="0" xfId="3" applyNumberFormat="1" applyFont="1" applyFill="1" applyAlignment="1">
      <alignment horizontal="justify" wrapText="1"/>
    </xf>
    <xf numFmtId="1" fontId="5" fillId="0" borderId="0" xfId="3" applyNumberFormat="1" applyFont="1" applyFill="1" applyAlignment="1">
      <alignment horizontal="justify" wrapText="1"/>
    </xf>
    <xf numFmtId="170" fontId="8" fillId="5" borderId="46" xfId="3" applyNumberFormat="1" applyFont="1" applyFill="1" applyBorder="1" applyAlignment="1">
      <alignment horizontal="right"/>
    </xf>
    <xf numFmtId="1" fontId="5" fillId="3" borderId="0" xfId="3" applyNumberFormat="1" applyFont="1" applyFill="1" applyBorder="1" applyAlignment="1">
      <alignment horizontal="justify" wrapText="1"/>
    </xf>
    <xf numFmtId="0" fontId="3" fillId="3" borderId="0" xfId="3" applyFont="1" applyFill="1" applyBorder="1" applyAlignment="1">
      <alignment horizontal="justify" wrapText="1"/>
    </xf>
    <xf numFmtId="1" fontId="8" fillId="5" borderId="46" xfId="3" applyNumberFormat="1" applyFont="1" applyFill="1" applyBorder="1" applyAlignment="1">
      <alignment horizontal="left"/>
    </xf>
    <xf numFmtId="0" fontId="3" fillId="3" borderId="0" xfId="3" applyFont="1" applyFill="1" applyAlignment="1">
      <alignment horizontal="justify" wrapText="1"/>
    </xf>
    <xf numFmtId="1" fontId="8" fillId="5" borderId="46" xfId="3" applyNumberFormat="1" applyFont="1" applyFill="1" applyBorder="1" applyAlignment="1">
      <alignment horizontal="left" wrapText="1"/>
    </xf>
    <xf numFmtId="166" fontId="8" fillId="5" borderId="46" xfId="3" applyNumberFormat="1" applyFont="1" applyFill="1" applyBorder="1" applyAlignment="1">
      <alignment horizontal="right"/>
    </xf>
    <xf numFmtId="0" fontId="5" fillId="3" borderId="0" xfId="3" applyNumberFormat="1" applyFont="1" applyFill="1" applyBorder="1" applyAlignment="1">
      <alignment horizontal="left" wrapText="1"/>
    </xf>
    <xf numFmtId="166" fontId="7" fillId="3" borderId="0" xfId="3" applyNumberFormat="1" applyFont="1" applyFill="1" applyBorder="1" applyAlignment="1">
      <alignment horizontal="right"/>
    </xf>
    <xf numFmtId="0" fontId="5" fillId="3" borderId="0" xfId="3" applyFont="1" applyFill="1" applyAlignment="1">
      <alignment horizontal="justify" wrapText="1"/>
    </xf>
    <xf numFmtId="170" fontId="7" fillId="3" borderId="0" xfId="3" applyNumberFormat="1" applyFont="1" applyFill="1" applyBorder="1" applyAlignment="1">
      <alignment horizontal="right"/>
    </xf>
    <xf numFmtId="0" fontId="5" fillId="3" borderId="0" xfId="3" applyFont="1" applyFill="1" applyAlignment="1">
      <alignment horizontal="justify" vertical="top" wrapText="1"/>
    </xf>
    <xf numFmtId="166" fontId="5" fillId="3" borderId="0" xfId="3" applyNumberFormat="1" applyFont="1" applyFill="1" applyBorder="1" applyAlignment="1">
      <alignment horizontal="right"/>
    </xf>
    <xf numFmtId="1" fontId="5" fillId="3" borderId="0" xfId="3" applyNumberFormat="1" applyFont="1" applyFill="1" applyAlignment="1">
      <alignment horizontal="left" vertical="top" wrapText="1"/>
    </xf>
    <xf numFmtId="0" fontId="25" fillId="3" borderId="0" xfId="3" applyNumberFormat="1" applyFont="1" applyFill="1" applyBorder="1" applyAlignment="1">
      <alignment vertical="top" wrapText="1"/>
    </xf>
    <xf numFmtId="0" fontId="27" fillId="0" borderId="0" xfId="0" applyFont="1" applyAlignment="1">
      <alignment wrapText="1"/>
    </xf>
    <xf numFmtId="1" fontId="5" fillId="3" borderId="0" xfId="3" applyNumberFormat="1" applyFont="1" applyFill="1" applyBorder="1" applyAlignment="1">
      <alignment horizontal="justify" vertical="top" wrapText="1"/>
    </xf>
    <xf numFmtId="0" fontId="43" fillId="0" borderId="0" xfId="3" applyFont="1" applyFill="1" applyBorder="1" applyAlignment="1">
      <alignment horizontal="right"/>
    </xf>
    <xf numFmtId="0" fontId="43" fillId="3" borderId="0" xfId="3" applyFont="1" applyFill="1" applyAlignment="1">
      <alignment horizontal="justify" vertical="top" wrapText="1"/>
    </xf>
    <xf numFmtId="166" fontId="7" fillId="0" borderId="34" xfId="3" applyNumberFormat="1" applyFont="1" applyFill="1" applyBorder="1" applyAlignment="1">
      <alignment horizontal="right"/>
    </xf>
    <xf numFmtId="0" fontId="5" fillId="3" borderId="0" xfId="3" applyFont="1" applyFill="1" applyBorder="1" applyAlignment="1">
      <alignment horizontal="justify" wrapText="1"/>
    </xf>
    <xf numFmtId="0" fontId="43" fillId="3" borderId="0" xfId="3" applyFont="1" applyFill="1" applyBorder="1" applyAlignment="1">
      <alignment horizontal="justify" wrapText="1"/>
    </xf>
    <xf numFmtId="0" fontId="43" fillId="3" borderId="0" xfId="3" applyFont="1" applyFill="1" applyAlignment="1">
      <alignment horizontal="justify" wrapText="1"/>
    </xf>
    <xf numFmtId="0" fontId="7" fillId="3" borderId="34" xfId="3" applyNumberFormat="1" applyFont="1" applyFill="1" applyBorder="1" applyAlignment="1">
      <alignment horizontal="left" wrapText="1"/>
    </xf>
    <xf numFmtId="0" fontId="3" fillId="3" borderId="34" xfId="3" applyNumberFormat="1" applyFont="1" applyFill="1" applyBorder="1" applyAlignment="1">
      <alignment wrapText="1"/>
    </xf>
    <xf numFmtId="1" fontId="26" fillId="5" borderId="46" xfId="3" applyNumberFormat="1" applyFont="1" applyFill="1" applyBorder="1" applyAlignment="1">
      <alignment horizontal="left"/>
    </xf>
    <xf numFmtId="166" fontId="26" fillId="5" borderId="46" xfId="3" applyNumberFormat="1" applyFont="1" applyFill="1" applyBorder="1" applyAlignment="1">
      <alignment horizontal="right"/>
    </xf>
    <xf numFmtId="0" fontId="24" fillId="3" borderId="34" xfId="3" applyNumberFormat="1" applyFont="1" applyFill="1" applyBorder="1" applyAlignment="1">
      <alignment horizontal="left" wrapText="1"/>
    </xf>
    <xf numFmtId="0" fontId="27" fillId="3" borderId="34" xfId="3" applyNumberFormat="1" applyFont="1" applyFill="1" applyBorder="1" applyAlignment="1">
      <alignment wrapText="1"/>
    </xf>
    <xf numFmtId="1" fontId="5" fillId="3" borderId="0" xfId="3" applyNumberFormat="1" applyFont="1" applyFill="1" applyAlignment="1">
      <alignment horizontal="justify" vertical="top" wrapText="1"/>
    </xf>
    <xf numFmtId="0" fontId="3" fillId="0" borderId="0" xfId="0" applyFont="1" applyAlignment="1">
      <alignment horizontal="justify" vertical="top" wrapText="1"/>
    </xf>
    <xf numFmtId="166" fontId="24" fillId="0" borderId="34" xfId="3" applyNumberFormat="1" applyFont="1" applyFill="1" applyBorder="1" applyAlignment="1">
      <alignment horizontal="right"/>
    </xf>
    <xf numFmtId="0" fontId="5" fillId="4" borderId="0" xfId="3" applyFont="1" applyFill="1" applyBorder="1" applyAlignment="1">
      <alignment horizontal="justify" wrapText="1"/>
    </xf>
    <xf numFmtId="166" fontId="7" fillId="4" borderId="34" xfId="3" applyNumberFormat="1" applyFont="1" applyFill="1" applyBorder="1" applyAlignment="1">
      <alignment horizontal="right"/>
    </xf>
    <xf numFmtId="171" fontId="7" fillId="3" borderId="0" xfId="3" applyNumberFormat="1" applyFont="1" applyFill="1" applyBorder="1" applyAlignment="1">
      <alignment horizontal="right"/>
    </xf>
    <xf numFmtId="0" fontId="3" fillId="4" borderId="0" xfId="3" applyFont="1" applyFill="1" applyAlignment="1">
      <alignment horizontal="justify" wrapText="1"/>
    </xf>
    <xf numFmtId="0" fontId="5" fillId="3" borderId="0" xfId="3" applyFont="1" applyFill="1" applyAlignment="1">
      <alignment wrapText="1"/>
    </xf>
    <xf numFmtId="0" fontId="5" fillId="3" borderId="0" xfId="3" applyFont="1" applyFill="1" applyAlignment="1">
      <alignment vertical="top" wrapText="1"/>
    </xf>
    <xf numFmtId="0" fontId="43" fillId="3" borderId="0" xfId="3" applyFont="1" applyFill="1" applyAlignment="1">
      <alignment vertical="top" wrapText="1"/>
    </xf>
    <xf numFmtId="170" fontId="7" fillId="0" borderId="34" xfId="3" applyNumberFormat="1" applyFont="1" applyFill="1" applyBorder="1" applyAlignment="1">
      <alignment horizontal="right"/>
    </xf>
    <xf numFmtId="166" fontId="7" fillId="0" borderId="0" xfId="3" applyNumberFormat="1" applyFont="1" applyFill="1" applyAlignment="1">
      <alignment horizontal="right"/>
    </xf>
    <xf numFmtId="0" fontId="3" fillId="3" borderId="0" xfId="0" applyFont="1" applyFill="1" applyAlignment="1">
      <alignment horizontal="justify" wrapText="1"/>
    </xf>
    <xf numFmtId="0" fontId="5" fillId="3" borderId="0" xfId="3" applyFont="1" applyFill="1" applyBorder="1" applyAlignment="1">
      <alignment wrapText="1"/>
    </xf>
    <xf numFmtId="0" fontId="3" fillId="3" borderId="0" xfId="3" applyFont="1" applyFill="1" applyAlignment="1">
      <alignment wrapText="1"/>
    </xf>
    <xf numFmtId="0" fontId="3" fillId="0" borderId="0" xfId="0" applyFont="1" applyAlignment="1">
      <alignment wrapText="1"/>
    </xf>
    <xf numFmtId="166" fontId="5" fillId="3" borderId="0" xfId="3" applyNumberFormat="1" applyFont="1" applyFill="1" applyAlignment="1"/>
    <xf numFmtId="166" fontId="3" fillId="3" borderId="0" xfId="0" applyNumberFormat="1" applyFont="1" applyFill="1" applyAlignment="1"/>
    <xf numFmtId="166" fontId="7" fillId="3" borderId="1" xfId="3" applyNumberFormat="1" applyFont="1" applyFill="1" applyBorder="1" applyAlignment="1"/>
    <xf numFmtId="166" fontId="11" fillId="3" borderId="1" xfId="0" applyNumberFormat="1" applyFont="1" applyFill="1" applyBorder="1" applyAlignment="1"/>
    <xf numFmtId="166" fontId="3" fillId="0" borderId="0" xfId="0" applyNumberFormat="1" applyFont="1" applyAlignment="1"/>
    <xf numFmtId="166" fontId="11" fillId="0" borderId="1" xfId="0" applyNumberFormat="1" applyFont="1" applyBorder="1" applyAlignment="1"/>
    <xf numFmtId="1" fontId="7" fillId="5" borderId="25" xfId="3" applyNumberFormat="1" applyFont="1" applyFill="1" applyBorder="1" applyAlignment="1">
      <alignment horizontal="left"/>
    </xf>
    <xf numFmtId="1" fontId="7" fillId="5" borderId="26" xfId="3" applyNumberFormat="1" applyFont="1" applyFill="1" applyBorder="1" applyAlignment="1">
      <alignment horizontal="left"/>
    </xf>
    <xf numFmtId="0" fontId="3" fillId="3" borderId="0" xfId="3" applyFont="1" applyFill="1" applyAlignment="1">
      <alignment horizontal="justify" vertical="top" wrapText="1"/>
    </xf>
    <xf numFmtId="0" fontId="5" fillId="3" borderId="0" xfId="3" applyFont="1" applyFill="1" applyBorder="1" applyAlignment="1">
      <alignment horizontal="left" wrapText="1"/>
    </xf>
    <xf numFmtId="0" fontId="43" fillId="3" borderId="34" xfId="3" applyFont="1" applyFill="1" applyBorder="1" applyAlignment="1">
      <alignment wrapText="1"/>
    </xf>
    <xf numFmtId="3" fontId="5" fillId="3" borderId="0" xfId="3" applyNumberFormat="1" applyFont="1" applyFill="1" applyAlignment="1">
      <alignment horizontal="justify" vertical="top" wrapText="1"/>
    </xf>
    <xf numFmtId="166" fontId="5" fillId="3" borderId="0" xfId="3" applyNumberFormat="1" applyFont="1" applyFill="1" applyBorder="1" applyAlignment="1">
      <alignment horizontal="right" vertical="center"/>
    </xf>
    <xf numFmtId="2" fontId="5" fillId="3" borderId="0" xfId="3" applyNumberFormat="1" applyFont="1" applyFill="1" applyAlignment="1">
      <alignment horizontal="justify" vertical="top" wrapText="1"/>
    </xf>
    <xf numFmtId="2" fontId="43" fillId="3" borderId="0" xfId="3" applyNumberFormat="1" applyFont="1" applyFill="1" applyAlignment="1">
      <alignment horizontal="justify" vertical="top" wrapText="1"/>
    </xf>
    <xf numFmtId="166" fontId="5" fillId="0" borderId="0" xfId="3" applyNumberFormat="1" applyFont="1" applyFill="1" applyBorder="1" applyAlignment="1">
      <alignment horizontal="right"/>
    </xf>
    <xf numFmtId="49" fontId="5" fillId="3" borderId="0" xfId="3" applyNumberFormat="1" applyFont="1" applyFill="1" applyAlignment="1">
      <alignment horizontal="left" vertical="top" wrapText="1"/>
    </xf>
    <xf numFmtId="166" fontId="5" fillId="0" borderId="0" xfId="3" applyNumberFormat="1" applyFont="1" applyFill="1" applyBorder="1" applyAlignment="1">
      <alignment horizontal="right" vertical="center"/>
    </xf>
    <xf numFmtId="166" fontId="5" fillId="3" borderId="0" xfId="3" applyNumberFormat="1" applyFont="1" applyFill="1" applyAlignment="1">
      <alignment horizontal="right"/>
    </xf>
    <xf numFmtId="166" fontId="43" fillId="3" borderId="0" xfId="3" applyNumberFormat="1" applyFont="1" applyFill="1" applyAlignment="1">
      <alignment horizontal="right"/>
    </xf>
    <xf numFmtId="0" fontId="5" fillId="3" borderId="0" xfId="3" applyNumberFormat="1" applyFont="1" applyFill="1" applyBorder="1" applyAlignment="1">
      <alignment vertical="top" wrapText="1"/>
    </xf>
    <xf numFmtId="1" fontId="8" fillId="3" borderId="46" xfId="0" applyNumberFormat="1" applyFont="1" applyFill="1" applyBorder="1" applyAlignment="1">
      <alignment horizontal="left"/>
    </xf>
    <xf numFmtId="166" fontId="8" fillId="3" borderId="46" xfId="0" applyNumberFormat="1" applyFont="1" applyFill="1" applyBorder="1" applyAlignment="1">
      <alignment horizontal="right"/>
    </xf>
    <xf numFmtId="0" fontId="3" fillId="3" borderId="0" xfId="0" applyFont="1" applyFill="1" applyBorder="1" applyAlignment="1">
      <alignment horizontal="left" wrapText="1"/>
    </xf>
    <xf numFmtId="0" fontId="7" fillId="3" borderId="0" xfId="0" applyNumberFormat="1" applyFont="1" applyFill="1" applyBorder="1" applyAlignment="1">
      <alignment horizontal="left" wrapText="1"/>
    </xf>
    <xf numFmtId="0" fontId="3" fillId="3" borderId="0" xfId="0" applyNumberFormat="1" applyFont="1" applyFill="1" applyBorder="1" applyAlignment="1">
      <alignment wrapText="1"/>
    </xf>
    <xf numFmtId="166" fontId="7" fillId="3" borderId="0" xfId="0" applyNumberFormat="1" applyFont="1" applyFill="1" applyBorder="1" applyAlignment="1">
      <alignment horizontal="right"/>
    </xf>
    <xf numFmtId="1" fontId="5" fillId="3" borderId="0" xfId="0" applyNumberFormat="1" applyFont="1" applyFill="1" applyAlignment="1">
      <alignment horizontal="justify" wrapText="1"/>
    </xf>
    <xf numFmtId="1" fontId="5" fillId="3" borderId="0" xfId="0" applyNumberFormat="1" applyFont="1" applyFill="1" applyAlignment="1">
      <alignment horizontal="left" wrapText="1"/>
    </xf>
    <xf numFmtId="0" fontId="3" fillId="0" borderId="0" xfId="0" applyFont="1" applyAlignment="1">
      <alignment horizontal="left" wrapText="1"/>
    </xf>
    <xf numFmtId="1" fontId="5" fillId="0" borderId="0" xfId="0" applyNumberFormat="1" applyFont="1" applyBorder="1" applyAlignment="1">
      <alignment horizontal="left" wrapText="1"/>
    </xf>
    <xf numFmtId="0" fontId="3" fillId="0" borderId="0" xfId="0" applyFont="1" applyBorder="1" applyAlignment="1">
      <alignment wrapText="1"/>
    </xf>
    <xf numFmtId="1" fontId="8" fillId="3" borderId="46" xfId="0" applyNumberFormat="1" applyFont="1" applyFill="1" applyBorder="1" applyAlignment="1">
      <alignment horizontal="left" wrapText="1"/>
    </xf>
    <xf numFmtId="0" fontId="3" fillId="0" borderId="0" xfId="0" applyFont="1" applyAlignment="1">
      <alignment horizontal="justify" wrapText="1"/>
    </xf>
    <xf numFmtId="0" fontId="7" fillId="3" borderId="34" xfId="0" applyNumberFormat="1" applyFont="1" applyFill="1" applyBorder="1" applyAlignment="1">
      <alignment horizontal="left" wrapText="1"/>
    </xf>
    <xf numFmtId="0" fontId="3" fillId="3" borderId="34" xfId="0" applyNumberFormat="1" applyFont="1" applyFill="1" applyBorder="1" applyAlignment="1">
      <alignment wrapText="1"/>
    </xf>
    <xf numFmtId="166" fontId="7" fillId="3" borderId="34" xfId="0" applyNumberFormat="1" applyFont="1" applyFill="1" applyBorder="1" applyAlignment="1">
      <alignment horizontal="right"/>
    </xf>
    <xf numFmtId="0" fontId="5" fillId="3" borderId="0" xfId="0" applyNumberFormat="1" applyFont="1" applyFill="1" applyBorder="1" applyAlignment="1">
      <alignment vertical="top" wrapText="1"/>
    </xf>
    <xf numFmtId="0" fontId="5" fillId="3" borderId="0" xfId="0" applyFont="1" applyFill="1" applyAlignment="1">
      <alignment wrapText="1"/>
    </xf>
    <xf numFmtId="0" fontId="5" fillId="3" borderId="0" xfId="0" applyFont="1" applyFill="1" applyBorder="1" applyAlignment="1">
      <alignment wrapText="1"/>
    </xf>
    <xf numFmtId="0" fontId="3" fillId="3" borderId="0" xfId="0" applyFont="1" applyFill="1" applyAlignment="1">
      <alignment wrapText="1"/>
    </xf>
    <xf numFmtId="166" fontId="5" fillId="3" borderId="0" xfId="0" applyNumberFormat="1" applyFont="1" applyFill="1" applyBorder="1" applyAlignment="1">
      <alignment horizontal="right"/>
    </xf>
    <xf numFmtId="0" fontId="5" fillId="3" borderId="0" xfId="0" applyFont="1" applyFill="1" applyAlignment="1">
      <alignment horizontal="justify" wrapText="1"/>
    </xf>
    <xf numFmtId="0" fontId="5" fillId="3" borderId="0" xfId="0" applyFont="1" applyFill="1" applyAlignment="1">
      <alignment horizontal="left" wrapText="1"/>
    </xf>
    <xf numFmtId="166" fontId="7" fillId="3" borderId="1" xfId="0" applyNumberFormat="1" applyFont="1" applyFill="1" applyBorder="1" applyAlignment="1">
      <alignment horizontal="right"/>
    </xf>
    <xf numFmtId="1" fontId="5" fillId="3" borderId="0" xfId="0" applyNumberFormat="1" applyFont="1" applyFill="1" applyBorder="1" applyAlignment="1">
      <alignment horizontal="justify" wrapText="1"/>
    </xf>
    <xf numFmtId="0" fontId="3" fillId="3" borderId="0" xfId="0" applyFont="1" applyFill="1" applyBorder="1" applyAlignment="1">
      <alignment horizontal="justify" wrapText="1"/>
    </xf>
    <xf numFmtId="1" fontId="4" fillId="3" borderId="0" xfId="0" applyNumberFormat="1" applyFont="1" applyFill="1" applyAlignment="1">
      <alignment horizontal="left"/>
    </xf>
    <xf numFmtId="1" fontId="7" fillId="5" borderId="25" xfId="0" applyNumberFormat="1" applyFont="1" applyFill="1" applyBorder="1" applyAlignment="1">
      <alignment horizontal="left"/>
    </xf>
    <xf numFmtId="1" fontId="7" fillId="5" borderId="26" xfId="0" applyNumberFormat="1" applyFont="1" applyFill="1" applyBorder="1" applyAlignment="1">
      <alignment horizontal="left"/>
    </xf>
    <xf numFmtId="171" fontId="7" fillId="3" borderId="0" xfId="0" applyNumberFormat="1" applyFont="1" applyFill="1" applyBorder="1" applyAlignment="1">
      <alignment horizontal="right"/>
    </xf>
    <xf numFmtId="170" fontId="8" fillId="3" borderId="46" xfId="0" applyNumberFormat="1" applyFont="1" applyFill="1" applyBorder="1" applyAlignment="1">
      <alignment horizontal="right"/>
    </xf>
    <xf numFmtId="0" fontId="5" fillId="3" borderId="0" xfId="0" applyNumberFormat="1" applyFont="1" applyFill="1" applyBorder="1" applyAlignment="1">
      <alignment horizontal="left" wrapText="1"/>
    </xf>
    <xf numFmtId="166" fontId="8" fillId="0" borderId="46" xfId="0" applyNumberFormat="1" applyFont="1" applyFill="1" applyBorder="1" applyAlignment="1">
      <alignment horizontal="right"/>
    </xf>
    <xf numFmtId="1" fontId="8" fillId="0" borderId="46" xfId="0" applyNumberFormat="1" applyFont="1" applyFill="1" applyBorder="1" applyAlignment="1">
      <alignment horizontal="left"/>
    </xf>
    <xf numFmtId="1" fontId="5" fillId="0" borderId="0" xfId="2" applyNumberFormat="1" applyFont="1" applyAlignment="1">
      <alignment horizontal="left" wrapText="1"/>
    </xf>
    <xf numFmtId="0" fontId="5" fillId="0" borderId="0" xfId="0" applyFont="1" applyAlignment="1">
      <alignment horizontal="left" vertical="top" wrapText="1"/>
    </xf>
    <xf numFmtId="0" fontId="5" fillId="0" borderId="0" xfId="0" applyFont="1" applyAlignment="1">
      <alignment wrapText="1"/>
    </xf>
    <xf numFmtId="1" fontId="5" fillId="0" borderId="0" xfId="2" applyNumberFormat="1" applyFont="1" applyBorder="1" applyAlignment="1">
      <alignment horizontal="left" wrapText="1"/>
    </xf>
    <xf numFmtId="0" fontId="3" fillId="0" borderId="0" xfId="0" applyFont="1" applyBorder="1" applyAlignment="1">
      <alignment horizontal="left" wrapText="1"/>
    </xf>
    <xf numFmtId="3" fontId="13" fillId="3" borderId="0" xfId="0" applyNumberFormat="1" applyFont="1" applyFill="1" applyAlignment="1">
      <alignment horizontal="right"/>
    </xf>
    <xf numFmtId="0" fontId="42" fillId="3" borderId="0" xfId="0" applyFont="1" applyFill="1" applyAlignment="1">
      <alignment horizontal="right"/>
    </xf>
    <xf numFmtId="1" fontId="7" fillId="5" borderId="48" xfId="0" applyNumberFormat="1" applyFont="1" applyFill="1" applyBorder="1" applyAlignment="1">
      <alignment horizontal="left" shrinkToFit="1"/>
    </xf>
    <xf numFmtId="0" fontId="7" fillId="5" borderId="46" xfId="0" applyFont="1" applyFill="1" applyBorder="1" applyAlignment="1">
      <alignment horizontal="left" shrinkToFit="1"/>
    </xf>
    <xf numFmtId="0" fontId="7" fillId="5" borderId="64" xfId="0" applyFont="1" applyFill="1" applyBorder="1" applyAlignment="1">
      <alignment horizontal="left" shrinkToFit="1"/>
    </xf>
    <xf numFmtId="0" fontId="13" fillId="3" borderId="0" xfId="0" applyFont="1" applyFill="1" applyAlignment="1">
      <alignment shrinkToFit="1"/>
    </xf>
    <xf numFmtId="0" fontId="3" fillId="3" borderId="0" xfId="0" applyFont="1" applyFill="1" applyAlignment="1">
      <alignment shrinkToFit="1"/>
    </xf>
    <xf numFmtId="0" fontId="21" fillId="0" borderId="0" xfId="0" applyFont="1" applyFill="1" applyAlignment="1">
      <alignment horizontal="center"/>
    </xf>
    <xf numFmtId="0" fontId="11" fillId="0" borderId="0" xfId="0" applyFont="1" applyAlignment="1">
      <alignment horizontal="center"/>
    </xf>
    <xf numFmtId="165" fontId="12" fillId="0" borderId="0" xfId="0" applyNumberFormat="1" applyFont="1" applyFill="1" applyAlignment="1">
      <alignment horizontal="justify" wrapText="1"/>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168" fontId="12" fillId="5" borderId="54" xfId="0" applyNumberFormat="1" applyFont="1" applyFill="1" applyBorder="1" applyAlignment="1">
      <alignment horizontal="center"/>
    </xf>
    <xf numFmtId="168" fontId="12" fillId="5" borderId="55" xfId="0" applyNumberFormat="1" applyFont="1" applyFill="1" applyBorder="1" applyAlignment="1">
      <alignment horizontal="center"/>
    </xf>
    <xf numFmtId="168" fontId="12" fillId="5" borderId="56" xfId="0" applyNumberFormat="1" applyFont="1" applyFill="1" applyBorder="1" applyAlignment="1">
      <alignment horizontal="center"/>
    </xf>
    <xf numFmtId="168" fontId="12" fillId="5" borderId="45" xfId="0" applyNumberFormat="1" applyFont="1" applyFill="1" applyBorder="1" applyAlignment="1">
      <alignment horizontal="center" vertical="center"/>
    </xf>
    <xf numFmtId="168" fontId="12" fillId="5" borderId="57" xfId="0" applyNumberFormat="1" applyFont="1" applyFill="1" applyBorder="1" applyAlignment="1">
      <alignment horizontal="center" vertical="center"/>
    </xf>
    <xf numFmtId="168" fontId="12" fillId="5" borderId="44" xfId="0" applyNumberFormat="1" applyFont="1" applyFill="1" applyBorder="1" applyAlignment="1">
      <alignment horizontal="center" vertical="center"/>
    </xf>
    <xf numFmtId="168" fontId="12" fillId="5" borderId="58" xfId="0" applyNumberFormat="1" applyFont="1" applyFill="1" applyBorder="1" applyAlignment="1">
      <alignment horizontal="center" vertical="center"/>
    </xf>
    <xf numFmtId="168" fontId="12" fillId="5" borderId="3" xfId="0" applyNumberFormat="1" applyFont="1" applyFill="1" applyBorder="1" applyAlignment="1">
      <alignment horizontal="center" vertical="center"/>
    </xf>
    <xf numFmtId="168" fontId="12" fillId="5" borderId="59" xfId="0" applyNumberFormat="1" applyFont="1" applyFill="1" applyBorder="1" applyAlignment="1">
      <alignment horizontal="center" vertical="center"/>
    </xf>
  </cellXfs>
  <cellStyles count="6">
    <cellStyle name="Čárka" xfId="1" builtinId="3"/>
    <cellStyle name="Normální" xfId="0" builtinId="0"/>
    <cellStyle name="Normální 2" xfId="2"/>
    <cellStyle name="Normální 2 2" xfId="5"/>
    <cellStyle name="Normální 3" xfId="3"/>
    <cellStyle name="Normální 4"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FF"/>
  </sheetPr>
  <dimension ref="A1:J82"/>
  <sheetViews>
    <sheetView showGridLines="0" tabSelected="1" view="pageBreakPreview" zoomScaleNormal="100" zoomScaleSheetLayoutView="100" workbookViewId="0">
      <selection activeCell="F44" sqref="F44"/>
    </sheetView>
  </sheetViews>
  <sheetFormatPr defaultColWidth="9.140625" defaultRowHeight="12.75" x14ac:dyDescent="0.2"/>
  <cols>
    <col min="1" max="1" width="5.7109375" style="64" customWidth="1"/>
    <col min="2" max="2" width="6.42578125" style="64" customWidth="1"/>
    <col min="3" max="3" width="49" style="64" customWidth="1"/>
    <col min="4" max="4" width="16.5703125" style="523" customWidth="1"/>
    <col min="5" max="5" width="17.7109375" style="523" customWidth="1"/>
    <col min="6" max="6" width="16.85546875" style="524" customWidth="1"/>
    <col min="7" max="7" width="9" style="169" customWidth="1"/>
    <col min="8" max="8" width="8" style="64" customWidth="1"/>
    <col min="9" max="9" width="17.28515625" style="64" customWidth="1"/>
    <col min="10" max="16384" width="9.140625" style="64"/>
  </cols>
  <sheetData>
    <row r="1" spans="1:7" ht="20.25" x14ac:dyDescent="0.3">
      <c r="A1" s="586" t="s">
        <v>476</v>
      </c>
      <c r="B1" s="587"/>
      <c r="C1" s="587"/>
      <c r="D1" s="587"/>
      <c r="E1" s="587"/>
      <c r="F1" s="587"/>
    </row>
    <row r="2" spans="1:7" ht="9.75" customHeight="1" x14ac:dyDescent="0.3">
      <c r="A2" s="429"/>
      <c r="B2" s="430"/>
      <c r="C2" s="430"/>
      <c r="D2" s="522"/>
      <c r="E2" s="522"/>
      <c r="F2" s="522"/>
    </row>
    <row r="3" spans="1:7" ht="9.75" customHeight="1" x14ac:dyDescent="0.3">
      <c r="A3" s="429"/>
      <c r="B3" s="430"/>
      <c r="C3" s="430"/>
      <c r="D3" s="522"/>
      <c r="E3" s="522"/>
      <c r="F3" s="522"/>
    </row>
    <row r="4" spans="1:7" ht="16.5" thickBot="1" x14ac:dyDescent="0.3">
      <c r="A4" s="21" t="s">
        <v>53</v>
      </c>
      <c r="G4" s="170" t="s">
        <v>2</v>
      </c>
    </row>
    <row r="5" spans="1:7" s="171" customFormat="1" ht="40.5" customHeight="1" thickTop="1" thickBot="1" x14ac:dyDescent="0.25">
      <c r="A5" s="192" t="s">
        <v>3</v>
      </c>
      <c r="B5" s="89" t="s">
        <v>250</v>
      </c>
      <c r="C5" s="193" t="s">
        <v>249</v>
      </c>
      <c r="D5" s="525" t="s">
        <v>307</v>
      </c>
      <c r="E5" s="525" t="s">
        <v>342</v>
      </c>
      <c r="F5" s="525" t="s">
        <v>308</v>
      </c>
      <c r="G5" s="189" t="s">
        <v>7</v>
      </c>
    </row>
    <row r="6" spans="1:7" s="172" customFormat="1" ht="13.5" thickTop="1" thickBot="1" x14ac:dyDescent="0.25">
      <c r="A6" s="194">
        <v>1</v>
      </c>
      <c r="B6" s="195">
        <v>2</v>
      </c>
      <c r="C6" s="195">
        <v>3</v>
      </c>
      <c r="D6" s="190">
        <v>4</v>
      </c>
      <c r="E6" s="190">
        <v>5</v>
      </c>
      <c r="F6" s="190">
        <v>6</v>
      </c>
      <c r="G6" s="191" t="s">
        <v>130</v>
      </c>
    </row>
    <row r="7" spans="1:7" s="182" customFormat="1" ht="27.75" customHeight="1" thickTop="1" x14ac:dyDescent="0.2">
      <c r="A7" s="521"/>
      <c r="B7" s="511">
        <v>1111</v>
      </c>
      <c r="C7" s="515" t="s">
        <v>472</v>
      </c>
      <c r="D7" s="528">
        <f>SUM(daně!C10)</f>
        <v>858841</v>
      </c>
      <c r="E7" s="528">
        <f>daně!D10</f>
        <v>858841</v>
      </c>
      <c r="F7" s="529">
        <f>SUM(daně!J10)</f>
        <v>1028400</v>
      </c>
      <c r="G7" s="216">
        <f>F7/D7*100</f>
        <v>119.74276961626191</v>
      </c>
    </row>
    <row r="8" spans="1:7" s="182" customFormat="1" ht="30.75" customHeight="1" x14ac:dyDescent="0.2">
      <c r="A8" s="217"/>
      <c r="B8" s="512">
        <v>1112</v>
      </c>
      <c r="C8" s="516" t="s">
        <v>473</v>
      </c>
      <c r="D8" s="530">
        <f>SUM(daně!C11)</f>
        <v>30000</v>
      </c>
      <c r="E8" s="530">
        <f>daně!D11</f>
        <v>30000</v>
      </c>
      <c r="F8" s="231">
        <f>SUM(daně!J11)</f>
        <v>69300</v>
      </c>
      <c r="G8" s="180">
        <f t="shared" ref="G8:G11" si="0">F8/D8*100</f>
        <v>231</v>
      </c>
    </row>
    <row r="9" spans="1:7" s="182" customFormat="1" ht="27.75" customHeight="1" x14ac:dyDescent="0.2">
      <c r="A9" s="217"/>
      <c r="B9" s="512">
        <v>1113</v>
      </c>
      <c r="C9" s="516" t="s">
        <v>487</v>
      </c>
      <c r="D9" s="530">
        <f>SUM(daně!C12)</f>
        <v>120000</v>
      </c>
      <c r="E9" s="530">
        <f>daně!D12</f>
        <v>120000</v>
      </c>
      <c r="F9" s="231">
        <f>SUM(daně!J12)</f>
        <v>215800</v>
      </c>
      <c r="G9" s="180">
        <f t="shared" si="0"/>
        <v>179.83333333333334</v>
      </c>
    </row>
    <row r="10" spans="1:7" s="431" customFormat="1" ht="17.25" customHeight="1" x14ac:dyDescent="0.2">
      <c r="A10" s="517"/>
      <c r="B10" s="518">
        <v>1121</v>
      </c>
      <c r="C10" s="519" t="s">
        <v>474</v>
      </c>
      <c r="D10" s="227">
        <f>SUM(daně!C13)</f>
        <v>1100000</v>
      </c>
      <c r="E10" s="227">
        <f>daně!D13</f>
        <v>1100000</v>
      </c>
      <c r="F10" s="531">
        <f>SUM(daně!J13)</f>
        <v>1517000</v>
      </c>
      <c r="G10" s="520">
        <f t="shared" si="0"/>
        <v>137.90909090909091</v>
      </c>
    </row>
    <row r="11" spans="1:7" s="22" customFormat="1" ht="17.100000000000001" customHeight="1" thickBot="1" x14ac:dyDescent="0.25">
      <c r="A11" s="218"/>
      <c r="B11" s="513">
        <v>1211</v>
      </c>
      <c r="C11" s="219" t="s">
        <v>475</v>
      </c>
      <c r="D11" s="532">
        <f>SUM(daně!C14)</f>
        <v>3100000</v>
      </c>
      <c r="E11" s="532">
        <f>daně!D14</f>
        <v>3100000</v>
      </c>
      <c r="F11" s="231">
        <f>SUM(daně!J14)</f>
        <v>3669500</v>
      </c>
      <c r="G11" s="225">
        <f t="shared" si="0"/>
        <v>118.37096774193547</v>
      </c>
    </row>
    <row r="12" spans="1:7" s="224" customFormat="1" ht="17.100000000000001" customHeight="1" thickTop="1" thickBot="1" x14ac:dyDescent="0.25">
      <c r="A12" s="220" t="s">
        <v>54</v>
      </c>
      <c r="B12" s="221"/>
      <c r="C12" s="222"/>
      <c r="D12" s="533">
        <f>SUM(D7:D11)</f>
        <v>5208841</v>
      </c>
      <c r="E12" s="533">
        <f>SUM(E7:E11)</f>
        <v>5208841</v>
      </c>
      <c r="F12" s="534">
        <f>SUM(F7:F11)</f>
        <v>6500000</v>
      </c>
      <c r="G12" s="223">
        <f>F12/D12*100</f>
        <v>124.78783667998312</v>
      </c>
    </row>
    <row r="13" spans="1:7" s="22" customFormat="1" ht="17.100000000000001" customHeight="1" thickTop="1" x14ac:dyDescent="0.2">
      <c r="A13" s="517" t="s">
        <v>64</v>
      </c>
      <c r="B13" s="535">
        <v>1361</v>
      </c>
      <c r="C13" s="179" t="s">
        <v>454</v>
      </c>
      <c r="D13" s="227">
        <f>SUM(odbory!D7)</f>
        <v>1165</v>
      </c>
      <c r="E13" s="264">
        <f>SUM(odbory!E7)</f>
        <v>1165</v>
      </c>
      <c r="F13" s="264">
        <f>SUM(odbory!F7)</f>
        <v>1190</v>
      </c>
      <c r="G13" s="180">
        <f t="shared" ref="G13" si="1">F13/D13*100</f>
        <v>102.14592274678111</v>
      </c>
    </row>
    <row r="14" spans="1:7" s="22" customFormat="1" ht="32.25" customHeight="1" x14ac:dyDescent="0.2">
      <c r="A14" s="226">
        <v>6409</v>
      </c>
      <c r="B14" s="183">
        <v>2111</v>
      </c>
      <c r="C14" s="536" t="s">
        <v>328</v>
      </c>
      <c r="D14" s="530">
        <f>SUM(odbory!D8)</f>
        <v>1540</v>
      </c>
      <c r="E14" s="537">
        <f>SUM(odbory!E8)</f>
        <v>1500</v>
      </c>
      <c r="F14" s="537">
        <f>SUM(odbory!F8)</f>
        <v>1540</v>
      </c>
      <c r="G14" s="180">
        <f t="shared" ref="G14:G21" si="2">F14/D14*100</f>
        <v>100</v>
      </c>
    </row>
    <row r="15" spans="1:7" s="22" customFormat="1" ht="17.100000000000001" customHeight="1" x14ac:dyDescent="0.2">
      <c r="A15" s="538">
        <v>6172</v>
      </c>
      <c r="B15" s="535">
        <v>2119</v>
      </c>
      <c r="C15" s="179" t="s">
        <v>188</v>
      </c>
      <c r="D15" s="227">
        <f>SUM(odbory!D9)</f>
        <v>160</v>
      </c>
      <c r="E15" s="264">
        <f>SUM(odbory!E9)</f>
        <v>160</v>
      </c>
      <c r="F15" s="264">
        <f>SUM(odbory!F9)</f>
        <v>90</v>
      </c>
      <c r="G15" s="180">
        <f t="shared" si="2"/>
        <v>56.25</v>
      </c>
    </row>
    <row r="16" spans="1:7" s="22" customFormat="1" ht="17.100000000000001" customHeight="1" x14ac:dyDescent="0.2">
      <c r="A16" s="538">
        <v>6172</v>
      </c>
      <c r="B16" s="535">
        <v>2122</v>
      </c>
      <c r="C16" s="175" t="s">
        <v>331</v>
      </c>
      <c r="D16" s="227">
        <f>SUM(odbory!D10)</f>
        <v>248807</v>
      </c>
      <c r="E16" s="264">
        <f>odbory!E10</f>
        <v>248807</v>
      </c>
      <c r="F16" s="264">
        <f>SUM(odbory!F10)</f>
        <v>254083</v>
      </c>
      <c r="G16" s="180">
        <f t="shared" si="2"/>
        <v>102.12051911722742</v>
      </c>
    </row>
    <row r="17" spans="1:9" s="22" customFormat="1" ht="17.100000000000001" customHeight="1" x14ac:dyDescent="0.2">
      <c r="A17" s="538">
        <v>1032</v>
      </c>
      <c r="B17" s="535">
        <v>2131</v>
      </c>
      <c r="C17" s="175" t="s">
        <v>456</v>
      </c>
      <c r="D17" s="227">
        <f>SUM(odbory!D11)</f>
        <v>25</v>
      </c>
      <c r="E17" s="227">
        <f>SUM(odbory!E11)</f>
        <v>25</v>
      </c>
      <c r="F17" s="264">
        <f>SUM(odbory!F11)</f>
        <v>25</v>
      </c>
      <c r="G17" s="180">
        <f t="shared" si="2"/>
        <v>100</v>
      </c>
      <c r="H17" s="23"/>
    </row>
    <row r="18" spans="1:9" s="22" customFormat="1" ht="17.100000000000001" customHeight="1" x14ac:dyDescent="0.2">
      <c r="A18" s="538">
        <v>6172</v>
      </c>
      <c r="B18" s="535">
        <v>2131</v>
      </c>
      <c r="C18" s="175" t="s">
        <v>456</v>
      </c>
      <c r="D18" s="227">
        <f>SUM(odbory!D12)</f>
        <v>223.3</v>
      </c>
      <c r="E18" s="227">
        <f>SUM(odbory!E12)</f>
        <v>223.3</v>
      </c>
      <c r="F18" s="264">
        <f>SUM(odbory!F12)</f>
        <v>223.3</v>
      </c>
      <c r="G18" s="180">
        <f t="shared" si="2"/>
        <v>100</v>
      </c>
    </row>
    <row r="19" spans="1:9" s="182" customFormat="1" ht="30" customHeight="1" x14ac:dyDescent="0.2">
      <c r="A19" s="226">
        <v>6172</v>
      </c>
      <c r="B19" s="183">
        <v>2132</v>
      </c>
      <c r="C19" s="176" t="s">
        <v>459</v>
      </c>
      <c r="D19" s="530">
        <f>SUM(odbory!D13)</f>
        <v>33165.1</v>
      </c>
      <c r="E19" s="530">
        <f>SUM(odbory!E13)</f>
        <v>33386.1</v>
      </c>
      <c r="F19" s="537">
        <f>SUM(odbory!F13)</f>
        <v>37699</v>
      </c>
      <c r="G19" s="180">
        <f t="shared" si="2"/>
        <v>113.67069600272576</v>
      </c>
    </row>
    <row r="20" spans="1:9" s="182" customFormat="1" ht="16.5" customHeight="1" x14ac:dyDescent="0.2">
      <c r="A20" s="226">
        <v>6172</v>
      </c>
      <c r="B20" s="183">
        <v>2133</v>
      </c>
      <c r="C20" s="175" t="s">
        <v>461</v>
      </c>
      <c r="D20" s="227">
        <f>SUM(odbory!D14)</f>
        <v>142</v>
      </c>
      <c r="E20" s="227">
        <f>odbory!E14</f>
        <v>142</v>
      </c>
      <c r="F20" s="264">
        <f>SUM(odbory!F14)</f>
        <v>142</v>
      </c>
      <c r="G20" s="180">
        <f t="shared" si="2"/>
        <v>100</v>
      </c>
    </row>
    <row r="21" spans="1:9" s="182" customFormat="1" ht="31.5" customHeight="1" x14ac:dyDescent="0.2">
      <c r="A21" s="226">
        <v>6172</v>
      </c>
      <c r="B21" s="183">
        <v>2211</v>
      </c>
      <c r="C21" s="176" t="s">
        <v>332</v>
      </c>
      <c r="D21" s="227">
        <f>SUM(odbory!D15)</f>
        <v>1000</v>
      </c>
      <c r="E21" s="227">
        <f>odbory!E15</f>
        <v>1000</v>
      </c>
      <c r="F21" s="264">
        <f>SUM(odbory!F15)</f>
        <v>1400</v>
      </c>
      <c r="G21" s="180">
        <f t="shared" si="2"/>
        <v>140</v>
      </c>
    </row>
    <row r="22" spans="1:9" s="182" customFormat="1" ht="16.5" customHeight="1" x14ac:dyDescent="0.2">
      <c r="A22" s="226">
        <v>6172</v>
      </c>
      <c r="B22" s="183">
        <v>2212</v>
      </c>
      <c r="C22" s="175" t="s">
        <v>333</v>
      </c>
      <c r="D22" s="227">
        <f>SUM(odbory!D16)</f>
        <v>2210.2999999999997</v>
      </c>
      <c r="E22" s="227">
        <f>odbory!E16</f>
        <v>2217.0499999999997</v>
      </c>
      <c r="F22" s="264">
        <f>SUM(odbory!F16)</f>
        <v>2210.2999999999997</v>
      </c>
      <c r="G22" s="180">
        <f>F22/D22*100</f>
        <v>100</v>
      </c>
    </row>
    <row r="23" spans="1:9" s="182" customFormat="1" ht="27" customHeight="1" x14ac:dyDescent="0.2">
      <c r="A23" s="539">
        <v>6172</v>
      </c>
      <c r="B23" s="540">
        <v>2310</v>
      </c>
      <c r="C23" s="536" t="s">
        <v>463</v>
      </c>
      <c r="D23" s="227">
        <f>odbory!D17</f>
        <v>5</v>
      </c>
      <c r="E23" s="227">
        <f>odbory!E17</f>
        <v>5</v>
      </c>
      <c r="F23" s="264">
        <f>odbory!F17</f>
        <v>20</v>
      </c>
      <c r="G23" s="520">
        <f t="shared" ref="G23" si="3">F23/D23*100</f>
        <v>400</v>
      </c>
    </row>
    <row r="24" spans="1:9" s="22" customFormat="1" ht="16.5" customHeight="1" x14ac:dyDescent="0.2">
      <c r="A24" s="226">
        <v>3635</v>
      </c>
      <c r="B24" s="183">
        <v>2324</v>
      </c>
      <c r="C24" s="179" t="s">
        <v>353</v>
      </c>
      <c r="D24" s="227">
        <f>SUM(odbory!D18)</f>
        <v>1597.2</v>
      </c>
      <c r="E24" s="227">
        <f>SUM(odbory!E18)</f>
        <v>1796.85</v>
      </c>
      <c r="F24" s="227">
        <f>SUM(odbory!F18)</f>
        <v>0</v>
      </c>
      <c r="G24" s="180">
        <f>F24/D24*100</f>
        <v>0</v>
      </c>
    </row>
    <row r="25" spans="1:9" s="182" customFormat="1" ht="16.5" customHeight="1" x14ac:dyDescent="0.2">
      <c r="A25" s="226">
        <v>6172</v>
      </c>
      <c r="B25" s="183">
        <v>2324</v>
      </c>
      <c r="C25" s="179" t="s">
        <v>353</v>
      </c>
      <c r="D25" s="227">
        <f>SUM(odbory!D19)</f>
        <v>2040.2999999999997</v>
      </c>
      <c r="E25" s="227">
        <f>odbory!E19</f>
        <v>2315.1999999999998</v>
      </c>
      <c r="F25" s="264">
        <f>SUM(odbory!F19)</f>
        <v>810.30000000000007</v>
      </c>
      <c r="G25" s="180">
        <f>F25/D25*100</f>
        <v>39.714747831201301</v>
      </c>
    </row>
    <row r="26" spans="1:9" s="182" customFormat="1" ht="16.5" customHeight="1" x14ac:dyDescent="0.2">
      <c r="A26" s="173">
        <v>6172</v>
      </c>
      <c r="B26" s="174">
        <v>2329</v>
      </c>
      <c r="C26" s="175" t="s">
        <v>185</v>
      </c>
      <c r="D26" s="256">
        <f>SUM(odbory!D20)</f>
        <v>1</v>
      </c>
      <c r="E26" s="227">
        <f>odbory!E20</f>
        <v>1</v>
      </c>
      <c r="F26" s="256">
        <f>odbory!F20</f>
        <v>1</v>
      </c>
      <c r="G26" s="180">
        <f>F26/D26*100</f>
        <v>100</v>
      </c>
    </row>
    <row r="27" spans="1:9" s="22" customFormat="1" ht="16.5" customHeight="1" x14ac:dyDescent="0.2">
      <c r="A27" s="226">
        <v>6172</v>
      </c>
      <c r="B27" s="183">
        <v>3111</v>
      </c>
      <c r="C27" s="175" t="s">
        <v>337</v>
      </c>
      <c r="D27" s="227">
        <f>SUM(odbory!D21)</f>
        <v>2500</v>
      </c>
      <c r="E27" s="530">
        <f>odbory!E21</f>
        <v>2500</v>
      </c>
      <c r="F27" s="264">
        <f>SUM(odbory!F21)</f>
        <v>500</v>
      </c>
      <c r="G27" s="527">
        <f t="shared" ref="G27:G38" si="4">F27/D27*100</f>
        <v>20</v>
      </c>
    </row>
    <row r="28" spans="1:9" s="182" customFormat="1" ht="30" customHeight="1" x14ac:dyDescent="0.2">
      <c r="A28" s="226">
        <v>6172</v>
      </c>
      <c r="B28" s="183">
        <v>3112</v>
      </c>
      <c r="C28" s="536" t="s">
        <v>338</v>
      </c>
      <c r="D28" s="227">
        <f>SUM(odbory!D22)</f>
        <v>6500</v>
      </c>
      <c r="E28" s="227">
        <f>odbory!E22</f>
        <v>6500</v>
      </c>
      <c r="F28" s="264">
        <f>SUM(odbory!F22)</f>
        <v>9500</v>
      </c>
      <c r="G28" s="520">
        <f t="shared" si="4"/>
        <v>146.15384615384613</v>
      </c>
    </row>
    <row r="29" spans="1:9" s="182" customFormat="1" ht="27.75" customHeight="1" x14ac:dyDescent="0.2">
      <c r="A29" s="539">
        <v>6172</v>
      </c>
      <c r="B29" s="540">
        <v>3113</v>
      </c>
      <c r="C29" s="536" t="s">
        <v>464</v>
      </c>
      <c r="D29" s="530">
        <f>odbory!D23</f>
        <v>5</v>
      </c>
      <c r="E29" s="530">
        <f>odbory!E23</f>
        <v>5</v>
      </c>
      <c r="F29" s="537">
        <f>odbory!F23</f>
        <v>10</v>
      </c>
      <c r="G29" s="180">
        <f t="shared" si="4"/>
        <v>200</v>
      </c>
    </row>
    <row r="30" spans="1:9" s="22" customFormat="1" ht="16.5" customHeight="1" x14ac:dyDescent="0.2">
      <c r="A30" s="226">
        <v>6310</v>
      </c>
      <c r="B30" s="183">
        <v>2141</v>
      </c>
      <c r="C30" s="179" t="s">
        <v>341</v>
      </c>
      <c r="D30" s="227">
        <f>SUM(odbory!D24)</f>
        <v>1000.6</v>
      </c>
      <c r="E30" s="530">
        <f>odbory!E24</f>
        <v>1000.6</v>
      </c>
      <c r="F30" s="264">
        <f>SUM(odbory!F24)</f>
        <v>29697.5</v>
      </c>
      <c r="G30" s="527">
        <f>F30/D30*100</f>
        <v>2967.9692184689184</v>
      </c>
      <c r="I30" s="23"/>
    </row>
    <row r="31" spans="1:9" s="182" customFormat="1" ht="30.75" customHeight="1" x14ac:dyDescent="0.2">
      <c r="A31" s="226"/>
      <c r="B31" s="183">
        <v>2420</v>
      </c>
      <c r="C31" s="184" t="s">
        <v>65</v>
      </c>
      <c r="D31" s="530">
        <v>0</v>
      </c>
      <c r="E31" s="530">
        <v>0</v>
      </c>
      <c r="F31" s="537">
        <f>SUM(odbory!F25)</f>
        <v>1293</v>
      </c>
      <c r="G31" s="180"/>
    </row>
    <row r="32" spans="1:9" s="233" customFormat="1" ht="27.75" customHeight="1" x14ac:dyDescent="0.2">
      <c r="A32" s="228"/>
      <c r="B32" s="229">
        <v>4112</v>
      </c>
      <c r="C32" s="230" t="s">
        <v>466</v>
      </c>
      <c r="D32" s="231">
        <v>128384.2</v>
      </c>
      <c r="E32" s="231">
        <v>128384.2</v>
      </c>
      <c r="F32" s="231">
        <v>140403.6</v>
      </c>
      <c r="G32" s="232">
        <f t="shared" si="4"/>
        <v>109.36205545542211</v>
      </c>
      <c r="I32" s="234"/>
    </row>
    <row r="33" spans="1:10" s="233" customFormat="1" ht="27.75" customHeight="1" x14ac:dyDescent="0.2">
      <c r="A33" s="228"/>
      <c r="B33" s="229">
        <v>4216</v>
      </c>
      <c r="C33" s="230" t="s">
        <v>263</v>
      </c>
      <c r="D33" s="231">
        <v>54875</v>
      </c>
      <c r="E33" s="231">
        <v>307579</v>
      </c>
      <c r="F33" s="372"/>
      <c r="G33" s="232">
        <f t="shared" si="4"/>
        <v>0</v>
      </c>
      <c r="I33" s="234"/>
    </row>
    <row r="34" spans="1:10" s="233" customFormat="1" ht="20.25" customHeight="1" x14ac:dyDescent="0.2">
      <c r="A34" s="228"/>
      <c r="B34" s="229">
        <v>4221</v>
      </c>
      <c r="C34" s="230" t="s">
        <v>488</v>
      </c>
      <c r="D34" s="231">
        <v>1575</v>
      </c>
      <c r="E34" s="231">
        <v>5202</v>
      </c>
      <c r="F34" s="231"/>
      <c r="G34" s="245">
        <f t="shared" si="4"/>
        <v>0</v>
      </c>
      <c r="I34" s="234"/>
    </row>
    <row r="35" spans="1:10" s="45" customFormat="1" ht="16.5" customHeight="1" x14ac:dyDescent="0.2">
      <c r="A35" s="228">
        <v>2221</v>
      </c>
      <c r="B35" s="229">
        <v>2324</v>
      </c>
      <c r="C35" s="574" t="s">
        <v>353</v>
      </c>
      <c r="D35" s="264">
        <f>SUM(odbory!D26)</f>
        <v>180780</v>
      </c>
      <c r="E35" s="264">
        <f>odbory!E26</f>
        <v>180780</v>
      </c>
      <c r="F35" s="264">
        <f>SUM(odbory!F26)</f>
        <v>0</v>
      </c>
      <c r="G35" s="232">
        <f>F35/D35*100</f>
        <v>0</v>
      </c>
    </row>
    <row r="36" spans="1:10" s="233" customFormat="1" ht="20.25" customHeight="1" x14ac:dyDescent="0.2">
      <c r="A36" s="228"/>
      <c r="B36" s="229">
        <v>4121</v>
      </c>
      <c r="C36" s="175" t="s">
        <v>483</v>
      </c>
      <c r="D36" s="231"/>
      <c r="E36" s="231"/>
      <c r="F36" s="231">
        <f>SUM(odbory!F27)</f>
        <v>101479</v>
      </c>
      <c r="G36" s="245"/>
      <c r="I36" s="234"/>
    </row>
    <row r="37" spans="1:10" s="233" customFormat="1" ht="20.25" customHeight="1" thickBot="1" x14ac:dyDescent="0.25">
      <c r="A37" s="228"/>
      <c r="B37" s="229">
        <v>4122</v>
      </c>
      <c r="C37" s="176" t="s">
        <v>484</v>
      </c>
      <c r="D37" s="231"/>
      <c r="E37" s="231"/>
      <c r="F37" s="231">
        <f>SUM(odbory!F28)</f>
        <v>98521</v>
      </c>
      <c r="G37" s="245"/>
      <c r="I37" s="234"/>
    </row>
    <row r="38" spans="1:10" ht="18.75" customHeight="1" thickTop="1" thickBot="1" x14ac:dyDescent="0.3">
      <c r="A38" s="588" t="s">
        <v>56</v>
      </c>
      <c r="B38" s="589"/>
      <c r="C38" s="589"/>
      <c r="D38" s="185">
        <f>SUM(D12:D37)</f>
        <v>5876541.9999999991</v>
      </c>
      <c r="E38" s="185">
        <f>SUM(E12:E37)</f>
        <v>6133535.2999999989</v>
      </c>
      <c r="F38" s="185">
        <f>SUM(F12:F37)</f>
        <v>7180837.9999999991</v>
      </c>
      <c r="G38" s="186">
        <f t="shared" si="4"/>
        <v>122.19495751072655</v>
      </c>
      <c r="I38" s="523"/>
      <c r="J38" s="523"/>
    </row>
    <row r="39" spans="1:10" ht="15" thickTop="1" x14ac:dyDescent="0.2">
      <c r="G39" s="188"/>
    </row>
    <row r="40" spans="1:10" ht="16.5" thickBot="1" x14ac:dyDescent="0.3">
      <c r="A40" s="21" t="s">
        <v>57</v>
      </c>
      <c r="G40" s="170" t="s">
        <v>2</v>
      </c>
    </row>
    <row r="41" spans="1:10" s="171" customFormat="1" ht="39.75" thickTop="1" thickBot="1" x14ac:dyDescent="0.25">
      <c r="A41" s="541" t="s">
        <v>3</v>
      </c>
      <c r="B41" s="542" t="s">
        <v>200</v>
      </c>
      <c r="C41" s="543" t="s">
        <v>199</v>
      </c>
      <c r="D41" s="525" t="s">
        <v>307</v>
      </c>
      <c r="E41" s="525" t="s">
        <v>342</v>
      </c>
      <c r="F41" s="525" t="s">
        <v>308</v>
      </c>
      <c r="G41" s="189" t="s">
        <v>7</v>
      </c>
    </row>
    <row r="42" spans="1:10" s="172" customFormat="1" ht="13.5" thickTop="1" thickBot="1" x14ac:dyDescent="0.25">
      <c r="A42" s="541">
        <v>1</v>
      </c>
      <c r="B42" s="543">
        <v>2</v>
      </c>
      <c r="C42" s="543">
        <v>3</v>
      </c>
      <c r="D42" s="190">
        <v>4</v>
      </c>
      <c r="E42" s="190">
        <v>5</v>
      </c>
      <c r="F42" s="190">
        <v>6</v>
      </c>
      <c r="G42" s="191" t="s">
        <v>130</v>
      </c>
    </row>
    <row r="43" spans="1:10" s="182" customFormat="1" ht="15" thickTop="1" x14ac:dyDescent="0.2">
      <c r="A43" s="538">
        <v>6310</v>
      </c>
      <c r="B43" s="535">
        <v>2141</v>
      </c>
      <c r="C43" s="179" t="s">
        <v>341</v>
      </c>
      <c r="D43" s="544">
        <v>2</v>
      </c>
      <c r="E43" s="181">
        <v>2</v>
      </c>
      <c r="F43" s="544">
        <v>80</v>
      </c>
      <c r="G43" s="180">
        <f>F43/D43*100</f>
        <v>4000</v>
      </c>
    </row>
    <row r="44" spans="1:10" s="182" customFormat="1" ht="14.25" x14ac:dyDescent="0.2">
      <c r="A44" s="538">
        <v>6113</v>
      </c>
      <c r="B44" s="535">
        <v>2324</v>
      </c>
      <c r="C44" s="179" t="s">
        <v>353</v>
      </c>
      <c r="D44" s="544">
        <v>1</v>
      </c>
      <c r="E44" s="181">
        <v>1</v>
      </c>
      <c r="F44" s="544">
        <v>1</v>
      </c>
      <c r="G44" s="180">
        <f>F44/D44*100</f>
        <v>100</v>
      </c>
    </row>
    <row r="45" spans="1:10" s="182" customFormat="1" ht="14.25" x14ac:dyDescent="0.2">
      <c r="A45" s="538">
        <v>6172</v>
      </c>
      <c r="B45" s="535">
        <v>2324</v>
      </c>
      <c r="C45" s="179" t="s">
        <v>353</v>
      </c>
      <c r="D45" s="544">
        <v>10</v>
      </c>
      <c r="E45" s="181">
        <v>10</v>
      </c>
      <c r="F45" s="544">
        <v>30</v>
      </c>
      <c r="G45" s="180">
        <f t="shared" ref="G45" si="5">F45/D45*100</f>
        <v>300</v>
      </c>
    </row>
    <row r="46" spans="1:10" s="182" customFormat="1" ht="15" thickBot="1" x14ac:dyDescent="0.25">
      <c r="A46" s="545">
        <v>6330</v>
      </c>
      <c r="B46" s="183">
        <v>4134</v>
      </c>
      <c r="C46" s="184" t="s">
        <v>58</v>
      </c>
      <c r="D46" s="544">
        <v>11315</v>
      </c>
      <c r="E46" s="181">
        <v>11555</v>
      </c>
      <c r="F46" s="544">
        <f>11630+49</f>
        <v>11679</v>
      </c>
      <c r="G46" s="180">
        <f>F46/D46*100</f>
        <v>103.21696862571808</v>
      </c>
    </row>
    <row r="47" spans="1:10" s="187" customFormat="1" ht="18.75" customHeight="1" thickTop="1" thickBot="1" x14ac:dyDescent="0.3">
      <c r="A47" s="588" t="s">
        <v>56</v>
      </c>
      <c r="B47" s="589"/>
      <c r="C47" s="589"/>
      <c r="D47" s="185">
        <f>SUM(D43:D46)</f>
        <v>11328</v>
      </c>
      <c r="E47" s="185">
        <f>SUM(E43:E46)</f>
        <v>11568</v>
      </c>
      <c r="F47" s="185">
        <f>SUM(F43:F46)</f>
        <v>11790</v>
      </c>
      <c r="G47" s="186">
        <f>F47/D47*100</f>
        <v>104.07838983050848</v>
      </c>
    </row>
    <row r="48" spans="1:10" ht="15" thickTop="1" x14ac:dyDescent="0.2">
      <c r="G48" s="188"/>
    </row>
    <row r="49" spans="1:7" ht="14.25" hidden="1" x14ac:dyDescent="0.2">
      <c r="G49" s="188"/>
    </row>
    <row r="50" spans="1:7" ht="14.25" hidden="1" x14ac:dyDescent="0.2">
      <c r="G50" s="188"/>
    </row>
    <row r="51" spans="1:7" ht="14.25" hidden="1" x14ac:dyDescent="0.2">
      <c r="G51" s="188"/>
    </row>
    <row r="52" spans="1:7" ht="14.25" hidden="1" x14ac:dyDescent="0.2">
      <c r="G52" s="188"/>
    </row>
    <row r="53" spans="1:7" ht="14.25" hidden="1" x14ac:dyDescent="0.2">
      <c r="G53" s="188"/>
    </row>
    <row r="54" spans="1:7" ht="14.25" hidden="1" x14ac:dyDescent="0.2">
      <c r="G54" s="188"/>
    </row>
    <row r="55" spans="1:7" ht="14.25" hidden="1" x14ac:dyDescent="0.2">
      <c r="G55" s="188"/>
    </row>
    <row r="56" spans="1:7" ht="14.25" hidden="1" x14ac:dyDescent="0.2">
      <c r="G56" s="188"/>
    </row>
    <row r="57" spans="1:7" ht="14.25" hidden="1" x14ac:dyDescent="0.2">
      <c r="G57" s="188"/>
    </row>
    <row r="58" spans="1:7" ht="30" customHeight="1" thickBot="1" x14ac:dyDescent="0.3">
      <c r="A58" s="591" t="s">
        <v>89</v>
      </c>
      <c r="B58" s="591"/>
      <c r="C58" s="591"/>
      <c r="D58" s="591"/>
      <c r="E58" s="591"/>
      <c r="F58" s="591"/>
      <c r="G58" s="170" t="s">
        <v>2</v>
      </c>
    </row>
    <row r="59" spans="1:7" s="171" customFormat="1" ht="39.75" thickTop="1" thickBot="1" x14ac:dyDescent="0.25">
      <c r="A59" s="541" t="s">
        <v>3</v>
      </c>
      <c r="B59" s="542" t="s">
        <v>200</v>
      </c>
      <c r="C59" s="543" t="s">
        <v>199</v>
      </c>
      <c r="D59" s="525" t="s">
        <v>307</v>
      </c>
      <c r="E59" s="525" t="s">
        <v>342</v>
      </c>
      <c r="F59" s="525" t="s">
        <v>308</v>
      </c>
      <c r="G59" s="189" t="s">
        <v>7</v>
      </c>
    </row>
    <row r="60" spans="1:7" s="172" customFormat="1" ht="13.5" thickTop="1" thickBot="1" x14ac:dyDescent="0.25">
      <c r="A60" s="541">
        <v>1</v>
      </c>
      <c r="B60" s="543">
        <v>2</v>
      </c>
      <c r="C60" s="543">
        <v>3</v>
      </c>
      <c r="D60" s="190">
        <v>4</v>
      </c>
      <c r="E60" s="190">
        <v>5</v>
      </c>
      <c r="F60" s="190">
        <v>6</v>
      </c>
      <c r="G60" s="191" t="s">
        <v>130</v>
      </c>
    </row>
    <row r="61" spans="1:7" s="182" customFormat="1" ht="15" thickTop="1" x14ac:dyDescent="0.2">
      <c r="A61" s="546"/>
      <c r="B61" s="547">
        <v>1332</v>
      </c>
      <c r="C61" s="514" t="s">
        <v>189</v>
      </c>
      <c r="D61" s="215">
        <v>4000</v>
      </c>
      <c r="E61" s="548">
        <v>4000</v>
      </c>
      <c r="F61" s="215">
        <v>4000</v>
      </c>
      <c r="G61" s="216">
        <f>F61/D61*100</f>
        <v>100</v>
      </c>
    </row>
    <row r="62" spans="1:7" s="182" customFormat="1" ht="14.25" x14ac:dyDescent="0.2">
      <c r="A62" s="538"/>
      <c r="B62" s="535">
        <v>1357</v>
      </c>
      <c r="C62" s="179" t="s">
        <v>259</v>
      </c>
      <c r="D62" s="544">
        <v>30000</v>
      </c>
      <c r="E62" s="181">
        <v>30000</v>
      </c>
      <c r="F62" s="544">
        <v>30000</v>
      </c>
      <c r="G62" s="180">
        <f t="shared" ref="G62:G63" si="6">F62/D62*100</f>
        <v>100</v>
      </c>
    </row>
    <row r="63" spans="1:7" s="182" customFormat="1" ht="15" thickBot="1" x14ac:dyDescent="0.25">
      <c r="A63" s="538">
        <v>6172</v>
      </c>
      <c r="B63" s="535">
        <v>2212</v>
      </c>
      <c r="C63" s="179" t="s">
        <v>82</v>
      </c>
      <c r="D63" s="544">
        <v>300</v>
      </c>
      <c r="E63" s="181">
        <v>300</v>
      </c>
      <c r="F63" s="244">
        <v>0</v>
      </c>
      <c r="G63" s="180">
        <f t="shared" si="6"/>
        <v>0</v>
      </c>
    </row>
    <row r="64" spans="1:7" s="182" customFormat="1" ht="15" hidden="1" thickBot="1" x14ac:dyDescent="0.25">
      <c r="A64" s="549">
        <v>2399</v>
      </c>
      <c r="B64" s="183">
        <v>2342</v>
      </c>
      <c r="C64" s="184" t="s">
        <v>59</v>
      </c>
      <c r="D64" s="544"/>
      <c r="E64" s="181"/>
      <c r="F64" s="544">
        <v>0</v>
      </c>
      <c r="G64" s="225" t="e">
        <f>F64/D64*100</f>
        <v>#DIV/0!</v>
      </c>
    </row>
    <row r="65" spans="1:10" s="187" customFormat="1" ht="18.75" customHeight="1" thickTop="1" thickBot="1" x14ac:dyDescent="0.3">
      <c r="A65" s="588" t="s">
        <v>56</v>
      </c>
      <c r="B65" s="589"/>
      <c r="C65" s="589"/>
      <c r="D65" s="185">
        <f>SUM(D61:D64)</f>
        <v>34300</v>
      </c>
      <c r="E65" s="185">
        <f t="shared" ref="E65:F65" si="7">SUM(E61:E64)</f>
        <v>34300</v>
      </c>
      <c r="F65" s="185">
        <f t="shared" si="7"/>
        <v>34000</v>
      </c>
      <c r="G65" s="186">
        <f>F65/D65*100</f>
        <v>99.125364431486886</v>
      </c>
      <c r="J65" s="373"/>
    </row>
    <row r="66" spans="1:10" ht="15" thickTop="1" x14ac:dyDescent="0.2">
      <c r="G66" s="242"/>
      <c r="J66" s="177"/>
    </row>
    <row r="67" spans="1:10" s="187" customFormat="1" ht="27.75" customHeight="1" thickBot="1" x14ac:dyDescent="0.3">
      <c r="A67" s="75" t="s">
        <v>60</v>
      </c>
      <c r="B67" s="75"/>
      <c r="C67" s="75"/>
      <c r="D67" s="235">
        <f>SUM(D65,D47,D38)</f>
        <v>5922169.9999999991</v>
      </c>
      <c r="E67" s="235">
        <f t="shared" ref="E67" si="8">SUM(E65,E47,E38)</f>
        <v>6179403.2999999989</v>
      </c>
      <c r="F67" s="235">
        <f>SUM(F65,F47,F38)</f>
        <v>7226627.9999999991</v>
      </c>
      <c r="G67" s="243">
        <f>F67/D67*100</f>
        <v>122.02668954116483</v>
      </c>
    </row>
    <row r="68" spans="1:10" ht="14.25" customHeight="1" thickTop="1" x14ac:dyDescent="0.2">
      <c r="D68" s="177"/>
      <c r="E68" s="177"/>
      <c r="F68" s="526"/>
      <c r="G68" s="188"/>
    </row>
    <row r="69" spans="1:10" ht="14.25" customHeight="1" x14ac:dyDescent="0.2">
      <c r="D69" s="177"/>
      <c r="E69" s="177"/>
      <c r="F69" s="526"/>
      <c r="G69" s="188"/>
    </row>
    <row r="70" spans="1:10" ht="14.25" customHeight="1" x14ac:dyDescent="0.2">
      <c r="D70" s="177"/>
      <c r="E70" s="177"/>
      <c r="F70" s="526"/>
      <c r="G70" s="188"/>
    </row>
    <row r="71" spans="1:10" ht="14.25" x14ac:dyDescent="0.2">
      <c r="A71" s="265" t="s">
        <v>78</v>
      </c>
      <c r="D71" s="177"/>
      <c r="E71" s="177"/>
      <c r="F71" s="526"/>
      <c r="G71" s="188"/>
    </row>
    <row r="72" spans="1:10" ht="15.75" x14ac:dyDescent="0.25">
      <c r="A72" s="39" t="s">
        <v>60</v>
      </c>
      <c r="B72" s="39"/>
      <c r="C72" s="39"/>
      <c r="D72" s="236">
        <f>SUM(D67)</f>
        <v>5922169.9999999991</v>
      </c>
      <c r="E72" s="236">
        <f>SUM(E67)</f>
        <v>6179403.2999999989</v>
      </c>
      <c r="F72" s="236">
        <f>SUM(F67)</f>
        <v>7226627.9999999991</v>
      </c>
      <c r="G72" s="238">
        <f>F72/D72*100</f>
        <v>122.02668954116483</v>
      </c>
    </row>
    <row r="73" spans="1:10" ht="14.25" x14ac:dyDescent="0.2">
      <c r="A73" s="22" t="s">
        <v>61</v>
      </c>
      <c r="B73" s="22"/>
      <c r="C73" s="22"/>
      <c r="D73" s="23">
        <f>-D46</f>
        <v>-11315</v>
      </c>
      <c r="E73" s="23">
        <f>-E46</f>
        <v>-11555</v>
      </c>
      <c r="F73" s="23">
        <v>-11679</v>
      </c>
      <c r="G73" s="239">
        <f>F73/D73*100</f>
        <v>103.21696862571808</v>
      </c>
    </row>
    <row r="74" spans="1:10" s="241" customFormat="1" ht="17.25" thickBot="1" x14ac:dyDescent="0.3">
      <c r="A74" s="590" t="s">
        <v>62</v>
      </c>
      <c r="B74" s="590"/>
      <c r="C74" s="590"/>
      <c r="D74" s="237">
        <f>D72+D73</f>
        <v>5910854.9999999991</v>
      </c>
      <c r="E74" s="237">
        <f>E72+E73</f>
        <v>6167848.2999999989</v>
      </c>
      <c r="F74" s="237">
        <f>F72+F73</f>
        <v>7214948.9999999991</v>
      </c>
      <c r="G74" s="240">
        <f>F74/D74*100</f>
        <v>122.06269651344857</v>
      </c>
    </row>
    <row r="75" spans="1:10" ht="14.25" customHeight="1" thickTop="1" x14ac:dyDescent="0.2">
      <c r="A75" s="585" t="s">
        <v>63</v>
      </c>
      <c r="B75" s="585"/>
      <c r="C75" s="585"/>
      <c r="D75" s="585"/>
      <c r="E75" s="585"/>
      <c r="F75" s="585"/>
      <c r="G75" s="585"/>
    </row>
    <row r="76" spans="1:10" ht="14.25" hidden="1" customHeight="1" x14ac:dyDescent="0.2">
      <c r="G76" s="188"/>
    </row>
    <row r="77" spans="1:10" ht="14.25" hidden="1" customHeight="1" x14ac:dyDescent="0.2">
      <c r="G77" s="188"/>
    </row>
    <row r="78" spans="1:10" ht="12.75" customHeight="1" x14ac:dyDescent="0.2">
      <c r="A78" s="584" t="s">
        <v>95</v>
      </c>
      <c r="B78" s="584"/>
      <c r="C78" s="584"/>
      <c r="D78" s="584"/>
      <c r="E78" s="584"/>
      <c r="F78" s="584"/>
      <c r="G78" s="584"/>
      <c r="H78" s="149"/>
    </row>
    <row r="79" spans="1:10" x14ac:dyDescent="0.2">
      <c r="A79" s="584"/>
      <c r="B79" s="584"/>
      <c r="C79" s="584"/>
      <c r="D79" s="584"/>
      <c r="E79" s="584"/>
      <c r="F79" s="584"/>
      <c r="G79" s="584"/>
      <c r="H79" s="149"/>
    </row>
    <row r="80" spans="1:10" x14ac:dyDescent="0.2">
      <c r="H80" s="149"/>
    </row>
    <row r="81" spans="6:8" x14ac:dyDescent="0.2">
      <c r="F81" s="523"/>
      <c r="H81" s="149"/>
    </row>
    <row r="82" spans="6:8" x14ac:dyDescent="0.2">
      <c r="F82" s="523"/>
    </row>
  </sheetData>
  <mergeCells count="8">
    <mergeCell ref="A78:G79"/>
    <mergeCell ref="A75:G75"/>
    <mergeCell ref="A1:F1"/>
    <mergeCell ref="A38:C38"/>
    <mergeCell ref="A47:C47"/>
    <mergeCell ref="A65:C65"/>
    <mergeCell ref="A74:C74"/>
    <mergeCell ref="A58:F58"/>
  </mergeCells>
  <phoneticPr fontId="9" type="noConversion"/>
  <pageMargins left="0.78740157480314965" right="0.78740157480314965" top="0.98425196850393704" bottom="0.98425196850393704" header="0.51181102362204722" footer="0.51181102362204722"/>
  <pageSetup paperSize="9" scale="71" firstPageNumber="20" orientation="portrait" useFirstPageNumber="1" r:id="rId1"/>
  <headerFooter alignWithMargins="0">
    <oddFooter>&amp;L&amp;"Arial,Kurzíva"&amp;11Zastupitelstvo Olomouckého kraje 12.12.2022
11.1. - Rozpočet Olomouckého kraje na rok 2023 - návrh rozpočtu
Příloha č. 2: Příjmy Olomouckého kraje&amp;R&amp;"Arial,Kurzíva"&amp;11Strana &amp;P (Celkem 193)</oddFooter>
  </headerFooter>
  <rowBreaks count="1" manualBreakCount="1">
    <brk id="4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CCFFFF"/>
  </sheetPr>
  <dimension ref="A1:L21"/>
  <sheetViews>
    <sheetView showGridLines="0" view="pageBreakPreview" zoomScaleNormal="100" zoomScaleSheetLayoutView="100" workbookViewId="0">
      <selection activeCell="A19" sqref="A19"/>
    </sheetView>
  </sheetViews>
  <sheetFormatPr defaultColWidth="9.140625" defaultRowHeight="12.75" x14ac:dyDescent="0.2"/>
  <cols>
    <col min="1" max="1" width="72.7109375" style="152" customWidth="1"/>
    <col min="2" max="2" width="6" style="152" customWidth="1"/>
    <col min="3" max="6" width="16.85546875" style="152" customWidth="1"/>
    <col min="7" max="8" width="16.85546875" style="152" hidden="1" customWidth="1"/>
    <col min="9" max="10" width="16.85546875" style="152" customWidth="1"/>
    <col min="11" max="11" width="7.28515625" style="64" customWidth="1"/>
    <col min="12" max="12" width="9.140625" style="177"/>
    <col min="13" max="16384" width="9.140625" style="152"/>
  </cols>
  <sheetData>
    <row r="1" spans="1:12" x14ac:dyDescent="0.2">
      <c r="A1" s="64"/>
      <c r="B1" s="64"/>
      <c r="C1" s="64"/>
      <c r="D1" s="64"/>
      <c r="E1" s="64"/>
      <c r="F1" s="64"/>
      <c r="G1" s="64"/>
      <c r="H1" s="64"/>
      <c r="I1" s="64"/>
      <c r="J1" s="64"/>
    </row>
    <row r="2" spans="1:12" ht="18" x14ac:dyDescent="0.25">
      <c r="A2" s="600" t="s">
        <v>467</v>
      </c>
      <c r="B2" s="600"/>
      <c r="C2" s="600"/>
      <c r="D2" s="600"/>
      <c r="E2" s="600"/>
      <c r="F2" s="600"/>
      <c r="G2" s="257"/>
      <c r="H2" s="257"/>
      <c r="I2" s="196"/>
      <c r="J2" s="178"/>
    </row>
    <row r="3" spans="1:12" ht="15" x14ac:dyDescent="0.25">
      <c r="A3" s="601"/>
      <c r="B3" s="602"/>
      <c r="C3" s="602"/>
      <c r="D3" s="602"/>
      <c r="E3" s="602"/>
      <c r="F3" s="602"/>
      <c r="G3" s="602"/>
      <c r="H3" s="602"/>
      <c r="I3" s="602"/>
      <c r="J3" s="602"/>
    </row>
    <row r="4" spans="1:12" ht="20.25" x14ac:dyDescent="0.3">
      <c r="A4" s="158"/>
      <c r="B4" s="158"/>
      <c r="C4" s="158"/>
      <c r="D4" s="158"/>
      <c r="E4" s="158"/>
      <c r="F4" s="158"/>
      <c r="G4" s="158"/>
      <c r="H4" s="158"/>
      <c r="I4" s="158"/>
    </row>
    <row r="5" spans="1:12" s="64" customFormat="1" ht="14.25" customHeight="1" x14ac:dyDescent="0.3">
      <c r="A5" s="197" t="s">
        <v>31</v>
      </c>
      <c r="B5" s="198"/>
      <c r="C5" s="198"/>
      <c r="D5" s="198"/>
      <c r="E5" s="198"/>
      <c r="F5" s="199"/>
      <c r="G5" s="199"/>
      <c r="H5" s="199"/>
      <c r="I5" s="199"/>
      <c r="L5" s="177"/>
    </row>
    <row r="6" spans="1:12" ht="13.5" thickBot="1" x14ac:dyDescent="0.25">
      <c r="I6" s="153"/>
      <c r="K6" s="64" t="s">
        <v>2</v>
      </c>
    </row>
    <row r="7" spans="1:12" ht="12.75" customHeight="1" x14ac:dyDescent="0.2">
      <c r="A7" s="159"/>
      <c r="B7" s="160"/>
      <c r="C7" s="603" t="s">
        <v>468</v>
      </c>
      <c r="D7" s="594" t="s">
        <v>486</v>
      </c>
      <c r="E7" s="594" t="s">
        <v>469</v>
      </c>
      <c r="F7" s="594" t="s">
        <v>471</v>
      </c>
      <c r="G7" s="606" t="s">
        <v>261</v>
      </c>
      <c r="H7" s="606" t="s">
        <v>260</v>
      </c>
      <c r="I7" s="594" t="s">
        <v>485</v>
      </c>
      <c r="J7" s="592" t="s">
        <v>470</v>
      </c>
      <c r="K7" s="596" t="s">
        <v>7</v>
      </c>
    </row>
    <row r="8" spans="1:12" s="161" customFormat="1" ht="52.5" customHeight="1" thickBot="1" x14ac:dyDescent="0.25">
      <c r="A8" s="202" t="s">
        <v>32</v>
      </c>
      <c r="B8" s="203" t="s">
        <v>4</v>
      </c>
      <c r="C8" s="604"/>
      <c r="D8" s="595"/>
      <c r="E8" s="595"/>
      <c r="F8" s="605"/>
      <c r="G8" s="607"/>
      <c r="H8" s="607"/>
      <c r="I8" s="605"/>
      <c r="J8" s="593"/>
      <c r="K8" s="597"/>
      <c r="L8" s="575"/>
    </row>
    <row r="9" spans="1:12" s="162" customFormat="1" ht="14.25" customHeight="1" thickBot="1" x14ac:dyDescent="0.25">
      <c r="A9" s="204">
        <v>1</v>
      </c>
      <c r="B9" s="205">
        <v>2</v>
      </c>
      <c r="C9" s="208">
        <v>3</v>
      </c>
      <c r="D9" s="210">
        <v>4</v>
      </c>
      <c r="E9" s="210">
        <v>5</v>
      </c>
      <c r="F9" s="210">
        <v>6</v>
      </c>
      <c r="G9" s="259"/>
      <c r="H9" s="259"/>
      <c r="I9" s="210">
        <v>7</v>
      </c>
      <c r="J9" s="210">
        <v>8</v>
      </c>
      <c r="K9" s="212" t="s">
        <v>301</v>
      </c>
      <c r="L9" s="576"/>
    </row>
    <row r="10" spans="1:12" ht="24.75" customHeight="1" x14ac:dyDescent="0.25">
      <c r="A10" s="200" t="s">
        <v>472</v>
      </c>
      <c r="B10" s="201">
        <v>1111</v>
      </c>
      <c r="C10" s="508">
        <v>858841</v>
      </c>
      <c r="D10" s="368">
        <v>858841</v>
      </c>
      <c r="E10" s="368">
        <v>610385</v>
      </c>
      <c r="F10" s="211">
        <f>(14200000/100)*6.751705</f>
        <v>958742.11</v>
      </c>
      <c r="G10" s="262">
        <f>(20000000/100)*6.751705</f>
        <v>1350341</v>
      </c>
      <c r="H10" s="260">
        <f>-(7600000/100)*6.751705</f>
        <v>-513129.58</v>
      </c>
      <c r="I10" s="211">
        <f>(16200000/100)*6.751705</f>
        <v>1093776.21</v>
      </c>
      <c r="J10" s="369">
        <v>1028400</v>
      </c>
      <c r="K10" s="213">
        <f t="shared" ref="K10:K15" si="0">J10/C10*100</f>
        <v>119.74276961626191</v>
      </c>
    </row>
    <row r="11" spans="1:12" ht="24.75" customHeight="1" x14ac:dyDescent="0.25">
      <c r="A11" s="206" t="s">
        <v>473</v>
      </c>
      <c r="B11" s="207">
        <v>1112</v>
      </c>
      <c r="C11" s="509">
        <v>30000</v>
      </c>
      <c r="D11" s="368">
        <v>30000</v>
      </c>
      <c r="E11" s="368">
        <v>47731</v>
      </c>
      <c r="F11" s="211">
        <f>(1200000/100)*6.751705</f>
        <v>81020.460000000006</v>
      </c>
      <c r="G11" s="262">
        <f>(300000/100)*6.751705</f>
        <v>20255.115000000002</v>
      </c>
      <c r="H11" s="260"/>
      <c r="I11" s="211">
        <f>(1100000/100)*6.751705</f>
        <v>74268.755000000005</v>
      </c>
      <c r="J11" s="369">
        <v>69300</v>
      </c>
      <c r="K11" s="213">
        <f t="shared" si="0"/>
        <v>231</v>
      </c>
    </row>
    <row r="12" spans="1:12" ht="24.75" customHeight="1" x14ac:dyDescent="0.25">
      <c r="A12" s="206" t="s">
        <v>487</v>
      </c>
      <c r="B12" s="207">
        <v>1113</v>
      </c>
      <c r="C12" s="509">
        <v>120000</v>
      </c>
      <c r="D12" s="368">
        <v>120000</v>
      </c>
      <c r="E12" s="368">
        <v>128390</v>
      </c>
      <c r="F12" s="211">
        <f>(3000000/100)*6.751705</f>
        <v>202551.15</v>
      </c>
      <c r="G12" s="262">
        <f>(1900000/100)*6.751705</f>
        <v>128282.395</v>
      </c>
      <c r="H12" s="260"/>
      <c r="I12" s="211">
        <f>(3400000/100)*6.751705</f>
        <v>229557.97</v>
      </c>
      <c r="J12" s="369">
        <v>215800</v>
      </c>
      <c r="K12" s="213">
        <f t="shared" si="0"/>
        <v>179.83333333333334</v>
      </c>
    </row>
    <row r="13" spans="1:12" ht="24.75" customHeight="1" x14ac:dyDescent="0.25">
      <c r="A13" s="206" t="s">
        <v>474</v>
      </c>
      <c r="B13" s="207">
        <v>1121</v>
      </c>
      <c r="C13" s="509">
        <v>1100000</v>
      </c>
      <c r="D13" s="368">
        <v>1100000</v>
      </c>
      <c r="E13" s="368">
        <v>982001</v>
      </c>
      <c r="F13" s="211">
        <f>(21000000/100)*6.751705</f>
        <v>1417858.05</v>
      </c>
      <c r="G13" s="262">
        <f>(11800000/100)*6.751705</f>
        <v>796701.19000000006</v>
      </c>
      <c r="H13" s="260"/>
      <c r="I13" s="211">
        <f>(24300000/100)*6.751705</f>
        <v>1640664.3150000002</v>
      </c>
      <c r="J13" s="369">
        <v>1517000</v>
      </c>
      <c r="K13" s="213">
        <f t="shared" si="0"/>
        <v>137.90909090909091</v>
      </c>
    </row>
    <row r="14" spans="1:12" ht="24.75" customHeight="1" thickBot="1" x14ac:dyDescent="0.3">
      <c r="A14" s="206" t="s">
        <v>475</v>
      </c>
      <c r="B14" s="207">
        <v>1211</v>
      </c>
      <c r="C14" s="510">
        <v>3100000</v>
      </c>
      <c r="D14" s="368">
        <v>3100000</v>
      </c>
      <c r="E14" s="368">
        <v>2303591</v>
      </c>
      <c r="F14" s="211">
        <f>(53400000/100)*6.751705</f>
        <v>3605410.47</v>
      </c>
      <c r="G14" s="262">
        <f>(39500000/100)*6.751705</f>
        <v>2666923.4750000001</v>
      </c>
      <c r="H14" s="260">
        <f>(1200000/100)*6.751705</f>
        <v>81020.460000000006</v>
      </c>
      <c r="I14" s="211">
        <f>(58000000/100)*6.751705</f>
        <v>3915988.9000000004</v>
      </c>
      <c r="J14" s="369">
        <v>3669500</v>
      </c>
      <c r="K14" s="213">
        <f t="shared" si="0"/>
        <v>118.37096774193547</v>
      </c>
    </row>
    <row r="15" spans="1:12" ht="24" customHeight="1" thickBot="1" x14ac:dyDescent="0.3">
      <c r="A15" s="598" t="s">
        <v>8</v>
      </c>
      <c r="B15" s="599"/>
      <c r="C15" s="209">
        <f>SUM(C10:C14)</f>
        <v>5208841</v>
      </c>
      <c r="D15" s="209">
        <f t="shared" ref="D15:E15" si="1">SUM(D10:D14)</f>
        <v>5208841</v>
      </c>
      <c r="E15" s="209">
        <f t="shared" si="1"/>
        <v>4072098</v>
      </c>
      <c r="F15" s="258">
        <f>SUM(F10:F14)</f>
        <v>6265582.2400000002</v>
      </c>
      <c r="G15" s="263">
        <f>SUM(G10:G14)+1</f>
        <v>4962504.1750000007</v>
      </c>
      <c r="H15" s="261">
        <f>SUM(H10:H14)+1</f>
        <v>-432108.12</v>
      </c>
      <c r="I15" s="258">
        <f>SUM(I10:I14)</f>
        <v>6954256.1500000004</v>
      </c>
      <c r="J15" s="209">
        <f>SUM(J10:J14)</f>
        <v>6500000</v>
      </c>
      <c r="K15" s="214">
        <f t="shared" si="0"/>
        <v>124.78783667998312</v>
      </c>
    </row>
    <row r="16" spans="1:12" ht="14.25" x14ac:dyDescent="0.2">
      <c r="C16" s="64"/>
      <c r="D16" s="64"/>
      <c r="E16" s="64"/>
      <c r="I16" s="157"/>
      <c r="J16" s="23"/>
      <c r="K16" s="507"/>
    </row>
    <row r="17" spans="9:10" x14ac:dyDescent="0.2">
      <c r="J17" s="64"/>
    </row>
    <row r="18" spans="9:10" x14ac:dyDescent="0.2">
      <c r="I18" s="156"/>
      <c r="J18" s="177"/>
    </row>
    <row r="19" spans="9:10" x14ac:dyDescent="0.2">
      <c r="J19" s="64"/>
    </row>
    <row r="20" spans="9:10" x14ac:dyDescent="0.2">
      <c r="J20" s="64"/>
    </row>
    <row r="21" spans="9:10" x14ac:dyDescent="0.2">
      <c r="J21" s="64"/>
    </row>
  </sheetData>
  <mergeCells count="12">
    <mergeCell ref="J7:J8"/>
    <mergeCell ref="E7:E8"/>
    <mergeCell ref="K7:K8"/>
    <mergeCell ref="A15:B15"/>
    <mergeCell ref="A2:F2"/>
    <mergeCell ref="A3:J3"/>
    <mergeCell ref="C7:C8"/>
    <mergeCell ref="D7:D8"/>
    <mergeCell ref="F7:F8"/>
    <mergeCell ref="I7:I8"/>
    <mergeCell ref="G7:G8"/>
    <mergeCell ref="H7:H8"/>
  </mergeCells>
  <phoneticPr fontId="9" type="noConversion"/>
  <pageMargins left="0.78740157480314965" right="0.78740157480314965" top="0.98425196850393704" bottom="0.98425196850393704" header="0.51181102362204722" footer="0.51181102362204722"/>
  <pageSetup paperSize="9" scale="68" firstPageNumber="22" orientation="landscape" useFirstPageNumber="1" r:id="rId1"/>
  <headerFooter alignWithMargins="0">
    <oddFooter>&amp;L&amp;"Arial,Kurzíva"&amp;11Zastupitelstvo Olomouckého kraje 12.12.2022
11.1. - Rozpočet Olomouckého kraje na rok 2023 - návrh rozpočtu
Příloha č. 2: Příjmy Olomouckého kraje&amp;R&amp;"Arial,Kurzíva"&amp;11Strana &amp;P (Celkem 193)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251"/>
  <sheetViews>
    <sheetView view="pageBreakPreview" zoomScaleNormal="100" zoomScaleSheetLayoutView="100" workbookViewId="0">
      <selection activeCell="J41" sqref="J41"/>
    </sheetView>
  </sheetViews>
  <sheetFormatPr defaultRowHeight="12.75" x14ac:dyDescent="0.2"/>
  <cols>
    <col min="1" max="1" width="5.7109375" style="487" customWidth="1"/>
    <col min="2" max="2" width="7.42578125" style="487" customWidth="1"/>
    <col min="3" max="3" width="44.42578125" style="446" customWidth="1"/>
    <col min="4" max="6" width="14.7109375" style="488" customWidth="1"/>
    <col min="7" max="7" width="9.140625" style="489" customWidth="1"/>
    <col min="8" max="9" width="12.42578125" style="378" customWidth="1"/>
    <col min="10" max="10" width="13.7109375" style="446" bestFit="1" customWidth="1"/>
    <col min="11" max="11" width="14.5703125" style="446" customWidth="1"/>
    <col min="12" max="12" width="9.140625" style="446"/>
    <col min="13" max="13" width="10.140625" style="446" bestFit="1" customWidth="1"/>
    <col min="14" max="16383" width="9.140625" style="446"/>
    <col min="16384" max="16384" width="13.85546875" style="446" bestFit="1" customWidth="1"/>
  </cols>
  <sheetData>
    <row r="1" spans="1:9" s="151" customFormat="1" ht="23.25" x14ac:dyDescent="0.35">
      <c r="A1" s="251" t="s">
        <v>306</v>
      </c>
      <c r="B1" s="252"/>
      <c r="C1" s="252"/>
      <c r="D1" s="370"/>
      <c r="E1" s="370"/>
      <c r="F1" s="370"/>
      <c r="G1" s="371"/>
      <c r="H1" s="339"/>
      <c r="I1" s="339"/>
    </row>
    <row r="2" spans="1:9" s="151" customFormat="1" ht="15" x14ac:dyDescent="0.2">
      <c r="A2" s="250" t="s">
        <v>120</v>
      </c>
      <c r="B2" s="253"/>
      <c r="C2" s="254"/>
      <c r="D2" s="254"/>
      <c r="E2" s="254"/>
      <c r="F2" s="370"/>
      <c r="G2" s="371"/>
      <c r="H2" s="339"/>
      <c r="I2" s="339"/>
    </row>
    <row r="3" spans="1:9" s="151" customFormat="1" ht="2.25" customHeight="1" x14ac:dyDescent="0.2">
      <c r="A3" s="250"/>
      <c r="B3" s="253"/>
      <c r="C3" s="254"/>
      <c r="D3" s="254"/>
      <c r="E3" s="254"/>
      <c r="F3" s="370"/>
      <c r="G3" s="371"/>
      <c r="H3" s="339"/>
      <c r="I3" s="339"/>
    </row>
    <row r="4" spans="1:9" s="151" customFormat="1" ht="18.75" customHeight="1" thickBot="1" x14ac:dyDescent="0.25">
      <c r="B4" s="253"/>
      <c r="D4" s="370"/>
      <c r="E4" s="370"/>
      <c r="F4" s="370"/>
      <c r="G4" s="255" t="s">
        <v>2</v>
      </c>
      <c r="H4" s="339"/>
      <c r="I4" s="339"/>
    </row>
    <row r="5" spans="1:9" s="151" customFormat="1" ht="39.75" thickTop="1" thickBot="1" x14ac:dyDescent="0.25">
      <c r="A5" s="192" t="s">
        <v>3</v>
      </c>
      <c r="B5" s="89" t="s">
        <v>250</v>
      </c>
      <c r="C5" s="193" t="s">
        <v>249</v>
      </c>
      <c r="D5" s="73" t="s">
        <v>307</v>
      </c>
      <c r="E5" s="73" t="s">
        <v>342</v>
      </c>
      <c r="F5" s="73" t="s">
        <v>308</v>
      </c>
      <c r="G5" s="189" t="s">
        <v>7</v>
      </c>
      <c r="H5" s="339"/>
      <c r="I5" s="339"/>
    </row>
    <row r="6" spans="1:9" s="253" customFormat="1" ht="14.25" thickTop="1" thickBot="1" x14ac:dyDescent="0.25">
      <c r="A6" s="194">
        <v>1</v>
      </c>
      <c r="B6" s="195">
        <v>2</v>
      </c>
      <c r="C6" s="195">
        <v>3</v>
      </c>
      <c r="D6" s="190">
        <v>4</v>
      </c>
      <c r="E6" s="190">
        <v>5</v>
      </c>
      <c r="F6" s="190">
        <v>6</v>
      </c>
      <c r="G6" s="191" t="s">
        <v>130</v>
      </c>
      <c r="H6" s="444"/>
      <c r="I6" s="444"/>
    </row>
    <row r="7" spans="1:9" s="445" customFormat="1" ht="17.100000000000001" customHeight="1" thickTop="1" x14ac:dyDescent="0.2">
      <c r="A7" s="173" t="str">
        <f>MID(A39,93,4)</f>
        <v/>
      </c>
      <c r="B7" s="174" t="str">
        <f>MID(A39,6,4)</f>
        <v>1361</v>
      </c>
      <c r="C7" s="175" t="str">
        <f>MID(A39,13,60)</f>
        <v>Příjem ze správních poplatků</v>
      </c>
      <c r="D7" s="256">
        <f>SUM(H39)</f>
        <v>1165</v>
      </c>
      <c r="E7" s="256">
        <f>SUM(I39)</f>
        <v>1165</v>
      </c>
      <c r="F7" s="256">
        <f>SUM(F39)</f>
        <v>1190</v>
      </c>
      <c r="G7" s="385">
        <f>F7/D7*100</f>
        <v>102.14592274678111</v>
      </c>
      <c r="H7" s="386"/>
      <c r="I7" s="386"/>
    </row>
    <row r="8" spans="1:9" s="445" customFormat="1" ht="32.25" customHeight="1" x14ac:dyDescent="0.2">
      <c r="A8" s="173">
        <v>6409</v>
      </c>
      <c r="B8" s="174">
        <v>2111</v>
      </c>
      <c r="C8" s="176" t="s">
        <v>328</v>
      </c>
      <c r="D8" s="256">
        <f>SUM(H79)</f>
        <v>1540</v>
      </c>
      <c r="E8" s="256">
        <f>SUM(I79)</f>
        <v>1500</v>
      </c>
      <c r="F8" s="256">
        <f>SUM(F79)</f>
        <v>1540</v>
      </c>
      <c r="G8" s="385">
        <f>F8/D8*100</f>
        <v>100</v>
      </c>
      <c r="H8" s="386"/>
      <c r="I8" s="386"/>
    </row>
    <row r="9" spans="1:9" s="445" customFormat="1" ht="17.100000000000001" customHeight="1" x14ac:dyDescent="0.2">
      <c r="A9" s="173">
        <v>6172</v>
      </c>
      <c r="B9" s="174">
        <v>2119</v>
      </c>
      <c r="C9" s="175" t="s">
        <v>329</v>
      </c>
      <c r="D9" s="256">
        <f>SUM(H85)</f>
        <v>160</v>
      </c>
      <c r="E9" s="256">
        <f>SUM(I85)</f>
        <v>160</v>
      </c>
      <c r="F9" s="256">
        <f>SUM(F85)</f>
        <v>90</v>
      </c>
      <c r="G9" s="385">
        <f t="shared" ref="G9:G15" si="0">F9/D9*100</f>
        <v>56.25</v>
      </c>
      <c r="H9" s="386"/>
      <c r="I9" s="386"/>
    </row>
    <row r="10" spans="1:9" s="445" customFormat="1" ht="17.100000000000001" customHeight="1" x14ac:dyDescent="0.2">
      <c r="A10" s="173" t="str">
        <f>MID(A90,3,4)</f>
        <v>6172</v>
      </c>
      <c r="B10" s="174" t="str">
        <f>MID(A90,14,4)</f>
        <v>2122</v>
      </c>
      <c r="C10" s="175" t="s">
        <v>331</v>
      </c>
      <c r="D10" s="256">
        <f>SUM(H90)</f>
        <v>248807</v>
      </c>
      <c r="E10" s="256">
        <f>SUM(I90)</f>
        <v>248807</v>
      </c>
      <c r="F10" s="256">
        <f>F90</f>
        <v>254083</v>
      </c>
      <c r="G10" s="385">
        <f t="shared" si="0"/>
        <v>102.12051911722742</v>
      </c>
      <c r="H10" s="386"/>
      <c r="I10" s="386"/>
    </row>
    <row r="11" spans="1:9" s="445" customFormat="1" ht="17.100000000000001" customHeight="1" x14ac:dyDescent="0.2">
      <c r="A11" s="173" t="str">
        <f>MID(A109,3,4)</f>
        <v>1032</v>
      </c>
      <c r="B11" s="174" t="str">
        <f>MID(A109,14,4)</f>
        <v>2131</v>
      </c>
      <c r="C11" s="175" t="s">
        <v>456</v>
      </c>
      <c r="D11" s="256">
        <f>SUM(H109)</f>
        <v>25</v>
      </c>
      <c r="E11" s="256">
        <f>SUM(I109)</f>
        <v>25</v>
      </c>
      <c r="F11" s="256">
        <f>SUM(F109)</f>
        <v>25</v>
      </c>
      <c r="G11" s="385">
        <f t="shared" si="0"/>
        <v>100</v>
      </c>
      <c r="H11" s="386"/>
      <c r="I11" s="386"/>
    </row>
    <row r="12" spans="1:9" s="445" customFormat="1" ht="17.100000000000001" customHeight="1" x14ac:dyDescent="0.2">
      <c r="A12" s="173" t="str">
        <f>MID(A116,3,4)</f>
        <v>6172</v>
      </c>
      <c r="B12" s="174" t="str">
        <f>MID(A116,14,4)</f>
        <v>2131</v>
      </c>
      <c r="C12" s="175" t="s">
        <v>456</v>
      </c>
      <c r="D12" s="256">
        <f>SUM(H116)</f>
        <v>223.3</v>
      </c>
      <c r="E12" s="256">
        <f>SUM(I116)</f>
        <v>223.3</v>
      </c>
      <c r="F12" s="256">
        <f>SUM(F116)</f>
        <v>223.3</v>
      </c>
      <c r="G12" s="385">
        <f t="shared" si="0"/>
        <v>100</v>
      </c>
      <c r="H12" s="386"/>
      <c r="I12" s="386"/>
    </row>
    <row r="13" spans="1:9" s="445" customFormat="1" ht="31.5" customHeight="1" x14ac:dyDescent="0.2">
      <c r="A13" s="539" t="str">
        <f>MID(A124,3,4)</f>
        <v>6172</v>
      </c>
      <c r="B13" s="540" t="str">
        <f>MID(A124,14,4)</f>
        <v>2132</v>
      </c>
      <c r="C13" s="176" t="s">
        <v>459</v>
      </c>
      <c r="D13" s="550">
        <f>SUM(H124)</f>
        <v>33165.1</v>
      </c>
      <c r="E13" s="550">
        <f>SUM(I124)</f>
        <v>33386.1</v>
      </c>
      <c r="F13" s="550">
        <f>SUM(F124)</f>
        <v>37699</v>
      </c>
      <c r="G13" s="551">
        <f t="shared" si="0"/>
        <v>113.67069600272576</v>
      </c>
      <c r="H13" s="386"/>
      <c r="I13" s="386"/>
    </row>
    <row r="14" spans="1:9" s="445" customFormat="1" ht="17.100000000000001" customHeight="1" x14ac:dyDescent="0.2">
      <c r="A14" s="173" t="str">
        <f>MID(A137,3,4)</f>
        <v>6172</v>
      </c>
      <c r="B14" s="174" t="str">
        <f>MID(A137,14,4)</f>
        <v>2133</v>
      </c>
      <c r="C14" s="175" t="s">
        <v>461</v>
      </c>
      <c r="D14" s="256">
        <f>SUM(H137)</f>
        <v>142</v>
      </c>
      <c r="E14" s="256">
        <f>SUM(I137)</f>
        <v>142</v>
      </c>
      <c r="F14" s="256">
        <f>SUM(F137)</f>
        <v>142</v>
      </c>
      <c r="G14" s="385">
        <f t="shared" si="0"/>
        <v>100</v>
      </c>
      <c r="H14" s="379"/>
      <c r="I14" s="386"/>
    </row>
    <row r="15" spans="1:9" s="445" customFormat="1" ht="32.25" customHeight="1" x14ac:dyDescent="0.2">
      <c r="A15" s="173">
        <v>6172</v>
      </c>
      <c r="B15" s="174">
        <v>2211</v>
      </c>
      <c r="C15" s="176" t="s">
        <v>332</v>
      </c>
      <c r="D15" s="256">
        <f>SUM(H142)</f>
        <v>1000</v>
      </c>
      <c r="E15" s="256">
        <f>SUM(I142)</f>
        <v>1000</v>
      </c>
      <c r="F15" s="256">
        <f>SUM(F142)</f>
        <v>1400</v>
      </c>
      <c r="G15" s="385">
        <f t="shared" si="0"/>
        <v>140</v>
      </c>
      <c r="H15" s="386"/>
      <c r="I15" s="386"/>
    </row>
    <row r="16" spans="1:9" s="445" customFormat="1" ht="17.100000000000001" customHeight="1" x14ac:dyDescent="0.2">
      <c r="A16" s="173" t="str">
        <f>MID(A152,3,4)</f>
        <v>6172</v>
      </c>
      <c r="B16" s="174" t="str">
        <f>MID(A152,14,4)</f>
        <v>2212</v>
      </c>
      <c r="C16" s="175" t="s">
        <v>333</v>
      </c>
      <c r="D16" s="256">
        <f>SUM(H152)</f>
        <v>2210.2999999999997</v>
      </c>
      <c r="E16" s="256">
        <f>SUM(I152)</f>
        <v>2217.0499999999997</v>
      </c>
      <c r="F16" s="256">
        <f>SUM(F152)</f>
        <v>2210.2999999999997</v>
      </c>
      <c r="G16" s="385">
        <f>F16/D16*100</f>
        <v>100</v>
      </c>
      <c r="H16" s="386"/>
      <c r="I16" s="386"/>
    </row>
    <row r="17" spans="1:10" s="445" customFormat="1" ht="26.25" customHeight="1" x14ac:dyDescent="0.2">
      <c r="A17" s="539">
        <v>6172</v>
      </c>
      <c r="B17" s="540">
        <v>2310</v>
      </c>
      <c r="C17" s="536" t="s">
        <v>463</v>
      </c>
      <c r="D17" s="550">
        <f>SUM(H170)</f>
        <v>5</v>
      </c>
      <c r="E17" s="550">
        <f>SUM(I170)</f>
        <v>5</v>
      </c>
      <c r="F17" s="550">
        <f>SUM(F170)</f>
        <v>20</v>
      </c>
      <c r="G17" s="551">
        <f t="shared" ref="G17" si="1">F17/D17*100</f>
        <v>400</v>
      </c>
      <c r="H17" s="386"/>
      <c r="I17" s="386"/>
    </row>
    <row r="18" spans="1:10" s="445" customFormat="1" ht="17.100000000000001" customHeight="1" x14ac:dyDescent="0.2">
      <c r="A18" s="173">
        <v>3635</v>
      </c>
      <c r="B18" s="174">
        <v>2324</v>
      </c>
      <c r="C18" s="175" t="s">
        <v>335</v>
      </c>
      <c r="D18" s="384">
        <f>SUM(H182)</f>
        <v>1597.2</v>
      </c>
      <c r="E18" s="384">
        <f>SUM(I182)</f>
        <v>1796.85</v>
      </c>
      <c r="F18" s="256"/>
      <c r="G18" s="385">
        <f t="shared" ref="G18:G24" si="2">F18/D18*100</f>
        <v>0</v>
      </c>
      <c r="H18" s="386"/>
      <c r="I18" s="386"/>
    </row>
    <row r="19" spans="1:10" s="445" customFormat="1" ht="17.100000000000001" customHeight="1" x14ac:dyDescent="0.2">
      <c r="A19" s="173">
        <v>6172</v>
      </c>
      <c r="B19" s="174">
        <v>2324</v>
      </c>
      <c r="C19" s="175" t="s">
        <v>335</v>
      </c>
      <c r="D19" s="256">
        <f>SUM(H185)</f>
        <v>2040.2999999999997</v>
      </c>
      <c r="E19" s="256">
        <f>SUM(I185)</f>
        <v>2315.1999999999998</v>
      </c>
      <c r="F19" s="256">
        <f>SUM(F185)</f>
        <v>810.30000000000007</v>
      </c>
      <c r="G19" s="385">
        <f t="shared" si="2"/>
        <v>39.714747831201301</v>
      </c>
      <c r="H19" s="386"/>
      <c r="I19" s="386"/>
    </row>
    <row r="20" spans="1:10" s="445" customFormat="1" ht="17.100000000000001" customHeight="1" x14ac:dyDescent="0.2">
      <c r="A20" s="173">
        <v>6172</v>
      </c>
      <c r="B20" s="174">
        <v>2329</v>
      </c>
      <c r="C20" s="175" t="s">
        <v>336</v>
      </c>
      <c r="D20" s="256">
        <f>SUM(H217)</f>
        <v>1</v>
      </c>
      <c r="E20" s="256">
        <f>SUM(I217)</f>
        <v>1</v>
      </c>
      <c r="F20" s="256">
        <f>F217</f>
        <v>1</v>
      </c>
      <c r="G20" s="385">
        <f t="shared" si="2"/>
        <v>100</v>
      </c>
      <c r="H20" s="386"/>
      <c r="I20" s="386"/>
    </row>
    <row r="21" spans="1:10" ht="17.100000000000001" customHeight="1" x14ac:dyDescent="0.2">
      <c r="A21" s="173" t="str">
        <f>MID(A221,3,4)</f>
        <v>6172</v>
      </c>
      <c r="B21" s="174" t="str">
        <f>MID(A221,14,4)</f>
        <v>3111</v>
      </c>
      <c r="C21" s="175" t="s">
        <v>337</v>
      </c>
      <c r="D21" s="256">
        <f>SUM(H221)</f>
        <v>2500</v>
      </c>
      <c r="E21" s="256">
        <f>SUM(I221)</f>
        <v>2500</v>
      </c>
      <c r="F21" s="256">
        <f>SUM(F221)</f>
        <v>500</v>
      </c>
      <c r="G21" s="385">
        <f t="shared" si="2"/>
        <v>20</v>
      </c>
    </row>
    <row r="22" spans="1:10" ht="27.75" customHeight="1" x14ac:dyDescent="0.2">
      <c r="A22" s="539" t="str">
        <f>MID(A227,3,4)</f>
        <v>6172</v>
      </c>
      <c r="B22" s="540" t="str">
        <f>MID(A227,14,4)</f>
        <v>3112</v>
      </c>
      <c r="C22" s="536" t="s">
        <v>338</v>
      </c>
      <c r="D22" s="550">
        <f>SUM(H227)</f>
        <v>6500</v>
      </c>
      <c r="E22" s="550">
        <f>SUM(I227)</f>
        <v>6500</v>
      </c>
      <c r="F22" s="550">
        <f>SUM(F227)</f>
        <v>9500</v>
      </c>
      <c r="G22" s="551">
        <f t="shared" si="2"/>
        <v>146.15384615384613</v>
      </c>
    </row>
    <row r="23" spans="1:10" s="448" customFormat="1" ht="27.75" customHeight="1" x14ac:dyDescent="0.2">
      <c r="A23" s="539">
        <v>6172</v>
      </c>
      <c r="B23" s="540">
        <v>3113</v>
      </c>
      <c r="C23" s="536" t="s">
        <v>464</v>
      </c>
      <c r="D23" s="550">
        <f>SUM(H233)</f>
        <v>5</v>
      </c>
      <c r="E23" s="550">
        <f>SUM(I233)</f>
        <v>5</v>
      </c>
      <c r="F23" s="550">
        <f>SUM(F233)</f>
        <v>10</v>
      </c>
      <c r="G23" s="551">
        <f t="shared" si="2"/>
        <v>200</v>
      </c>
      <c r="H23" s="447"/>
      <c r="I23" s="447"/>
    </row>
    <row r="24" spans="1:10" ht="17.100000000000001" customHeight="1" x14ac:dyDescent="0.2">
      <c r="A24" s="173" t="str">
        <f>MID(A237,3,4)</f>
        <v>6310</v>
      </c>
      <c r="B24" s="174" t="str">
        <f>MID(A237,14,4)</f>
        <v>2141</v>
      </c>
      <c r="C24" s="175" t="s">
        <v>341</v>
      </c>
      <c r="D24" s="256">
        <f>SUM(H237)</f>
        <v>1000.6</v>
      </c>
      <c r="E24" s="256">
        <f>SUM(I237)</f>
        <v>1000.6</v>
      </c>
      <c r="F24" s="256">
        <f>F237</f>
        <v>29697.5</v>
      </c>
      <c r="G24" s="385">
        <f t="shared" si="2"/>
        <v>2967.9692184689184</v>
      </c>
    </row>
    <row r="25" spans="1:10" ht="31.5" customHeight="1" x14ac:dyDescent="0.2">
      <c r="A25" s="449"/>
      <c r="B25" s="540">
        <v>2420</v>
      </c>
      <c r="C25" s="176" t="s">
        <v>339</v>
      </c>
      <c r="D25" s="550">
        <v>0</v>
      </c>
      <c r="E25" s="550">
        <v>0</v>
      </c>
      <c r="F25" s="550">
        <f>SUM(F241)</f>
        <v>1293</v>
      </c>
      <c r="G25" s="551"/>
    </row>
    <row r="26" spans="1:10" s="445" customFormat="1" ht="17.100000000000001" customHeight="1" x14ac:dyDescent="0.2">
      <c r="A26" s="173">
        <v>2221</v>
      </c>
      <c r="B26" s="174">
        <v>2324</v>
      </c>
      <c r="C26" s="175" t="s">
        <v>335</v>
      </c>
      <c r="D26" s="384">
        <f>SUM(H178)</f>
        <v>180780</v>
      </c>
      <c r="E26" s="384">
        <f>SUM(I178)</f>
        <v>180780</v>
      </c>
      <c r="F26" s="384"/>
      <c r="G26" s="385">
        <f>F26/D26*100</f>
        <v>0</v>
      </c>
      <c r="H26" s="386"/>
      <c r="I26" s="386"/>
    </row>
    <row r="27" spans="1:10" s="445" customFormat="1" ht="17.100000000000001" customHeight="1" x14ac:dyDescent="0.2">
      <c r="A27" s="173"/>
      <c r="B27" s="174">
        <v>4121</v>
      </c>
      <c r="C27" s="175" t="s">
        <v>483</v>
      </c>
      <c r="D27" s="384"/>
      <c r="E27" s="384"/>
      <c r="F27" s="384">
        <f>SUM(F246)</f>
        <v>101479</v>
      </c>
      <c r="G27" s="385"/>
      <c r="H27" s="386"/>
      <c r="I27" s="386"/>
    </row>
    <row r="28" spans="1:10" ht="19.5" customHeight="1" thickBot="1" x14ac:dyDescent="0.25">
      <c r="A28" s="449"/>
      <c r="B28" s="540">
        <v>4122</v>
      </c>
      <c r="C28" s="176" t="s">
        <v>484</v>
      </c>
      <c r="D28" s="550"/>
      <c r="E28" s="550"/>
      <c r="F28" s="573">
        <f>SUM(F249)</f>
        <v>98521</v>
      </c>
      <c r="G28" s="551"/>
    </row>
    <row r="29" spans="1:10" s="453" customFormat="1" ht="25.5" customHeight="1" thickTop="1" thickBot="1" x14ac:dyDescent="0.3">
      <c r="A29" s="668" t="s">
        <v>8</v>
      </c>
      <c r="B29" s="669"/>
      <c r="C29" s="669"/>
      <c r="D29" s="450">
        <f>SUM(D7:D25)</f>
        <v>302086.79999999993</v>
      </c>
      <c r="E29" s="450">
        <f>SUM(E7:E25)</f>
        <v>302749.09999999992</v>
      </c>
      <c r="F29" s="450">
        <f>SUM(F7:F28)</f>
        <v>540434.39999999991</v>
      </c>
      <c r="G29" s="451">
        <f>F29/D29*100</f>
        <v>178.9003690330064</v>
      </c>
      <c r="H29" s="382"/>
      <c r="I29" s="382"/>
      <c r="J29" s="452"/>
    </row>
    <row r="30" spans="1:10" s="268" customFormat="1" ht="15" thickTop="1" x14ac:dyDescent="0.2">
      <c r="A30" s="269"/>
      <c r="B30" s="269"/>
      <c r="D30" s="381"/>
      <c r="E30" s="381"/>
      <c r="G30" s="454"/>
      <c r="H30" s="339"/>
      <c r="I30" s="339"/>
    </row>
    <row r="31" spans="1:10" s="268" customFormat="1" ht="15" x14ac:dyDescent="0.25">
      <c r="A31" s="249" t="s">
        <v>119</v>
      </c>
      <c r="B31" s="269"/>
      <c r="D31" s="381"/>
      <c r="E31" s="381"/>
      <c r="F31" s="381"/>
      <c r="G31" s="454"/>
      <c r="H31" s="339"/>
      <c r="I31" s="339"/>
    </row>
    <row r="32" spans="1:10" s="455" customFormat="1" ht="16.5" hidden="1" thickBot="1" x14ac:dyDescent="0.3">
      <c r="A32" s="620" t="s">
        <v>190</v>
      </c>
      <c r="B32" s="620"/>
      <c r="C32" s="620"/>
      <c r="D32" s="620"/>
      <c r="E32" s="620"/>
      <c r="F32" s="623">
        <f>SUM(F43,F33,F37)</f>
        <v>0</v>
      </c>
      <c r="G32" s="623"/>
      <c r="H32" s="374"/>
      <c r="I32" s="374"/>
    </row>
    <row r="33" spans="1:13" s="457" customFormat="1" ht="16.5" hidden="1" thickTop="1" x14ac:dyDescent="0.25">
      <c r="A33" s="610" t="s">
        <v>20</v>
      </c>
      <c r="B33" s="611"/>
      <c r="C33" s="611"/>
      <c r="D33" s="611"/>
      <c r="E33" s="611"/>
      <c r="F33" s="625">
        <v>0</v>
      </c>
      <c r="G33" s="625"/>
      <c r="H33" s="339"/>
      <c r="I33" s="339"/>
      <c r="J33" s="456"/>
      <c r="K33" s="456"/>
    </row>
    <row r="34" spans="1:13" s="151" customFormat="1" hidden="1" x14ac:dyDescent="0.2">
      <c r="A34" s="628" t="s">
        <v>184</v>
      </c>
      <c r="B34" s="628"/>
      <c r="C34" s="628"/>
      <c r="D34" s="628"/>
      <c r="E34" s="628"/>
      <c r="F34" s="628"/>
      <c r="G34" s="628"/>
      <c r="H34" s="380"/>
      <c r="I34" s="380"/>
    </row>
    <row r="35" spans="1:13" s="151" customFormat="1" hidden="1" x14ac:dyDescent="0.2">
      <c r="A35" s="628"/>
      <c r="B35" s="628"/>
      <c r="C35" s="628"/>
      <c r="D35" s="628"/>
      <c r="E35" s="628"/>
      <c r="F35" s="628"/>
      <c r="G35" s="628"/>
      <c r="H35" s="380"/>
      <c r="I35" s="380"/>
    </row>
    <row r="36" spans="1:13" s="151" customFormat="1" ht="17.25" hidden="1" customHeight="1" x14ac:dyDescent="0.2">
      <c r="A36" s="628"/>
      <c r="B36" s="628"/>
      <c r="C36" s="628"/>
      <c r="D36" s="628"/>
      <c r="E36" s="628"/>
      <c r="F36" s="628"/>
      <c r="G36" s="628"/>
      <c r="H36" s="380"/>
      <c r="I36" s="380"/>
    </row>
    <row r="37" spans="1:13" s="268" customFormat="1" ht="15" hidden="1" x14ac:dyDescent="0.25">
      <c r="A37" s="249"/>
      <c r="B37" s="269"/>
      <c r="D37" s="381"/>
      <c r="E37" s="381"/>
      <c r="F37" s="381"/>
      <c r="G37" s="454"/>
      <c r="H37" s="339"/>
      <c r="I37" s="339"/>
    </row>
    <row r="38" spans="1:13" s="268" customFormat="1" ht="15" x14ac:dyDescent="0.25">
      <c r="A38" s="249"/>
      <c r="B38" s="269"/>
      <c r="D38" s="381"/>
      <c r="E38" s="381"/>
      <c r="F38" s="381"/>
      <c r="G38" s="454"/>
      <c r="H38" s="339"/>
      <c r="I38" s="339"/>
    </row>
    <row r="39" spans="1:13" s="457" customFormat="1" ht="16.5" thickBot="1" x14ac:dyDescent="0.3">
      <c r="A39" s="620" t="s">
        <v>312</v>
      </c>
      <c r="B39" s="620"/>
      <c r="C39" s="620"/>
      <c r="D39" s="620"/>
      <c r="E39" s="620"/>
      <c r="F39" s="623">
        <f>SUM(F40,F44,F67,F70,F76)</f>
        <v>1190</v>
      </c>
      <c r="G39" s="623"/>
      <c r="H39" s="552">
        <f>SUM(H40,H44,H67,H70,H76)</f>
        <v>1165</v>
      </c>
      <c r="I39" s="552">
        <f>SUM(I40,I44,I67,I70,I76)</f>
        <v>1165</v>
      </c>
    </row>
    <row r="40" spans="1:13" s="268" customFormat="1" ht="15.75" customHeight="1" thickTop="1" x14ac:dyDescent="0.25">
      <c r="A40" s="640" t="s">
        <v>176</v>
      </c>
      <c r="B40" s="640"/>
      <c r="C40" s="640"/>
      <c r="D40" s="640"/>
      <c r="E40" s="640"/>
      <c r="F40" s="612">
        <v>140</v>
      </c>
      <c r="G40" s="612"/>
      <c r="H40" s="339">
        <v>115</v>
      </c>
      <c r="I40" s="339">
        <v>115</v>
      </c>
      <c r="J40" s="458"/>
      <c r="K40" s="458"/>
    </row>
    <row r="41" spans="1:13" s="268" customFormat="1" ht="15" x14ac:dyDescent="0.25">
      <c r="A41" s="628" t="s">
        <v>253</v>
      </c>
      <c r="B41" s="628"/>
      <c r="C41" s="628"/>
      <c r="D41" s="628"/>
      <c r="E41" s="628"/>
      <c r="F41" s="628"/>
      <c r="G41" s="628"/>
      <c r="H41" s="339"/>
      <c r="I41" s="339"/>
      <c r="J41" s="376"/>
      <c r="K41" s="376"/>
    </row>
    <row r="42" spans="1:13" s="268" customFormat="1" ht="14.25" x14ac:dyDescent="0.2">
      <c r="A42" s="670"/>
      <c r="B42" s="670"/>
      <c r="C42" s="670"/>
      <c r="D42" s="670"/>
      <c r="E42" s="670"/>
      <c r="F42" s="670"/>
      <c r="G42" s="670"/>
      <c r="H42" s="339"/>
      <c r="I42" s="339"/>
      <c r="J42" s="458"/>
      <c r="K42" s="458"/>
    </row>
    <row r="43" spans="1:13" s="268" customFormat="1" ht="13.5" customHeight="1" x14ac:dyDescent="0.2">
      <c r="A43" s="553"/>
      <c r="B43" s="554"/>
      <c r="C43" s="554"/>
      <c r="D43" s="554"/>
      <c r="E43" s="554"/>
      <c r="F43" s="554"/>
      <c r="G43" s="554"/>
      <c r="H43" s="339"/>
      <c r="I43" s="339"/>
    </row>
    <row r="44" spans="1:13" s="460" customFormat="1" ht="15" x14ac:dyDescent="0.25">
      <c r="A44" s="610" t="s">
        <v>171</v>
      </c>
      <c r="B44" s="611"/>
      <c r="C44" s="611"/>
      <c r="D44" s="611"/>
      <c r="E44" s="611"/>
      <c r="F44" s="612">
        <v>500</v>
      </c>
      <c r="G44" s="612"/>
      <c r="H44" s="339">
        <v>500</v>
      </c>
      <c r="I44" s="339">
        <v>500</v>
      </c>
      <c r="J44" s="459"/>
      <c r="K44" s="459"/>
    </row>
    <row r="45" spans="1:13" s="460" customFormat="1" ht="14.25" x14ac:dyDescent="0.2">
      <c r="A45" s="626" t="s">
        <v>14</v>
      </c>
      <c r="B45" s="626"/>
      <c r="C45" s="626"/>
      <c r="D45" s="626"/>
      <c r="E45" s="626"/>
      <c r="F45" s="626"/>
      <c r="G45" s="626"/>
      <c r="H45" s="339"/>
      <c r="I45" s="339"/>
      <c r="J45" s="555"/>
      <c r="K45" s="555"/>
    </row>
    <row r="46" spans="1:13" s="460" customFormat="1" ht="14.25" x14ac:dyDescent="0.2">
      <c r="A46" s="621"/>
      <c r="B46" s="621"/>
      <c r="C46" s="621"/>
      <c r="D46" s="621"/>
      <c r="E46" s="621"/>
      <c r="F46" s="621"/>
      <c r="G46" s="621"/>
      <c r="H46" s="378"/>
      <c r="I46" s="378"/>
      <c r="J46" s="652"/>
      <c r="K46" s="652"/>
      <c r="L46" s="652"/>
      <c r="M46" s="652"/>
    </row>
    <row r="47" spans="1:13" s="460" customFormat="1" ht="14.25" x14ac:dyDescent="0.2">
      <c r="A47" s="653" t="s">
        <v>191</v>
      </c>
      <c r="B47" s="653"/>
      <c r="C47" s="653"/>
      <c r="D47" s="437"/>
      <c r="E47" s="437"/>
      <c r="F47" s="437"/>
      <c r="G47" s="437"/>
      <c r="H47" s="556"/>
      <c r="I47" s="556"/>
      <c r="J47" s="557"/>
      <c r="K47" s="558"/>
      <c r="L47" s="558"/>
      <c r="M47" s="558"/>
    </row>
    <row r="48" spans="1:13" s="460" customFormat="1" ht="15" x14ac:dyDescent="0.25">
      <c r="A48" s="653" t="s">
        <v>15</v>
      </c>
      <c r="B48" s="653"/>
      <c r="C48" s="653"/>
      <c r="D48" s="439"/>
      <c r="E48" s="439"/>
      <c r="F48" s="439"/>
      <c r="G48" s="439"/>
      <c r="H48" s="556"/>
      <c r="I48" s="556"/>
      <c r="J48" s="559"/>
      <c r="K48" s="459"/>
    </row>
    <row r="49" spans="1:11" s="460" customFormat="1" ht="15" x14ac:dyDescent="0.25">
      <c r="A49" s="653" t="s">
        <v>192</v>
      </c>
      <c r="B49" s="653"/>
      <c r="C49" s="653"/>
      <c r="D49" s="439"/>
      <c r="E49" s="439"/>
      <c r="F49" s="439"/>
      <c r="G49" s="439"/>
      <c r="H49" s="556"/>
      <c r="I49" s="556"/>
      <c r="J49" s="559"/>
      <c r="K49" s="459"/>
    </row>
    <row r="50" spans="1:11" s="460" customFormat="1" ht="15" x14ac:dyDescent="0.25">
      <c r="A50" s="653" t="s">
        <v>242</v>
      </c>
      <c r="B50" s="653"/>
      <c r="C50" s="653"/>
      <c r="D50" s="661"/>
      <c r="E50" s="661"/>
      <c r="F50" s="661"/>
      <c r="G50" s="661"/>
      <c r="H50" s="556"/>
      <c r="I50" s="556"/>
      <c r="J50" s="559"/>
      <c r="K50" s="459"/>
    </row>
    <row r="51" spans="1:11" s="460" customFormat="1" ht="14.25" customHeight="1" x14ac:dyDescent="0.2">
      <c r="A51" s="659" t="s">
        <v>74</v>
      </c>
      <c r="B51" s="659"/>
      <c r="C51" s="659"/>
      <c r="D51" s="661"/>
      <c r="E51" s="441"/>
      <c r="F51" s="439"/>
      <c r="G51" s="439"/>
      <c r="H51" s="556"/>
      <c r="I51" s="556"/>
      <c r="J51" s="560"/>
      <c r="K51" s="561"/>
    </row>
    <row r="52" spans="1:11" s="460" customFormat="1" ht="14.25" customHeight="1" x14ac:dyDescent="0.2">
      <c r="A52" s="671" t="s">
        <v>180</v>
      </c>
      <c r="B52" s="671"/>
      <c r="C52" s="671"/>
      <c r="D52" s="671"/>
      <c r="E52" s="671"/>
      <c r="F52" s="671"/>
      <c r="G52" s="671"/>
      <c r="H52" s="556"/>
      <c r="I52" s="556"/>
      <c r="J52" s="560"/>
      <c r="K52" s="561"/>
    </row>
    <row r="53" spans="1:11" s="460" customFormat="1" ht="14.25" x14ac:dyDescent="0.2">
      <c r="A53" s="659" t="s">
        <v>75</v>
      </c>
      <c r="B53" s="659"/>
      <c r="C53" s="659"/>
      <c r="D53" s="660"/>
      <c r="E53" s="660"/>
      <c r="F53" s="661"/>
      <c r="G53" s="439"/>
      <c r="H53" s="556"/>
      <c r="I53" s="556"/>
      <c r="J53" s="562"/>
    </row>
    <row r="54" spans="1:11" s="460" customFormat="1" ht="71.25" hidden="1" customHeight="1" x14ac:dyDescent="0.2">
      <c r="A54" s="637" t="s">
        <v>181</v>
      </c>
      <c r="B54" s="637"/>
      <c r="C54" s="637"/>
      <c r="D54" s="637"/>
      <c r="E54" s="637"/>
      <c r="F54" s="637"/>
      <c r="G54" s="637"/>
      <c r="H54" s="556"/>
      <c r="I54" s="556"/>
      <c r="J54" s="562"/>
    </row>
    <row r="55" spans="1:11" s="460" customFormat="1" ht="15.75" hidden="1" customHeight="1" x14ac:dyDescent="0.25">
      <c r="A55" s="618" t="s">
        <v>182</v>
      </c>
      <c r="B55" s="618"/>
      <c r="C55" s="618"/>
      <c r="D55" s="618"/>
      <c r="E55" s="618"/>
      <c r="F55" s="618"/>
      <c r="G55" s="618"/>
      <c r="H55" s="556"/>
      <c r="I55" s="556"/>
      <c r="J55" s="559"/>
      <c r="K55" s="459"/>
    </row>
    <row r="56" spans="1:11" s="460" customFormat="1" ht="15.75" hidden="1" customHeight="1" x14ac:dyDescent="0.25">
      <c r="A56" s="618"/>
      <c r="B56" s="618"/>
      <c r="C56" s="618"/>
      <c r="D56" s="618"/>
      <c r="E56" s="618"/>
      <c r="F56" s="618"/>
      <c r="G56" s="618"/>
      <c r="H56" s="556"/>
      <c r="I56" s="556"/>
      <c r="J56" s="559"/>
      <c r="K56" s="459"/>
    </row>
    <row r="57" spans="1:11" s="460" customFormat="1" ht="15.75" hidden="1" customHeight="1" x14ac:dyDescent="0.25">
      <c r="A57" s="618"/>
      <c r="B57" s="618"/>
      <c r="C57" s="618"/>
      <c r="D57" s="618"/>
      <c r="E57" s="618"/>
      <c r="F57" s="618"/>
      <c r="G57" s="618"/>
      <c r="H57" s="556"/>
      <c r="I57" s="556"/>
      <c r="J57" s="559"/>
      <c r="K57" s="459"/>
    </row>
    <row r="58" spans="1:11" s="460" customFormat="1" ht="15.75" hidden="1" customHeight="1" x14ac:dyDescent="0.25">
      <c r="A58" s="618"/>
      <c r="B58" s="618"/>
      <c r="C58" s="618"/>
      <c r="D58" s="618"/>
      <c r="E58" s="618"/>
      <c r="F58" s="618"/>
      <c r="G58" s="618"/>
      <c r="H58" s="556"/>
      <c r="I58" s="556"/>
      <c r="J58" s="559"/>
      <c r="K58" s="459"/>
    </row>
    <row r="59" spans="1:11" s="460" customFormat="1" ht="15.75" hidden="1" customHeight="1" x14ac:dyDescent="0.25">
      <c r="A59" s="618"/>
      <c r="B59" s="618"/>
      <c r="C59" s="618"/>
      <c r="D59" s="618"/>
      <c r="E59" s="618"/>
      <c r="F59" s="618"/>
      <c r="G59" s="618"/>
      <c r="H59" s="556"/>
      <c r="I59" s="556"/>
      <c r="J59" s="559"/>
      <c r="K59" s="459"/>
    </row>
    <row r="60" spans="1:11" s="460" customFormat="1" ht="15.75" hidden="1" customHeight="1" x14ac:dyDescent="0.25">
      <c r="A60" s="618"/>
      <c r="B60" s="618"/>
      <c r="C60" s="618"/>
      <c r="D60" s="618"/>
      <c r="E60" s="618"/>
      <c r="F60" s="618"/>
      <c r="G60" s="618"/>
      <c r="H60" s="556"/>
      <c r="I60" s="556"/>
      <c r="J60" s="559"/>
      <c r="K60" s="459"/>
    </row>
    <row r="61" spans="1:11" s="460" customFormat="1" ht="15.75" hidden="1" customHeight="1" x14ac:dyDescent="0.25">
      <c r="A61" s="618"/>
      <c r="B61" s="618"/>
      <c r="C61" s="618"/>
      <c r="D61" s="618"/>
      <c r="E61" s="618"/>
      <c r="F61" s="618"/>
      <c r="G61" s="618"/>
      <c r="H61" s="556"/>
      <c r="I61" s="556"/>
      <c r="J61" s="559"/>
      <c r="K61" s="459"/>
    </row>
    <row r="62" spans="1:11" s="460" customFormat="1" ht="15.75" hidden="1" customHeight="1" x14ac:dyDescent="0.25">
      <c r="A62" s="618"/>
      <c r="B62" s="618"/>
      <c r="C62" s="618"/>
      <c r="D62" s="618"/>
      <c r="E62" s="618"/>
      <c r="F62" s="618"/>
      <c r="G62" s="618"/>
      <c r="H62" s="556"/>
      <c r="I62" s="556"/>
      <c r="J62" s="559"/>
      <c r="K62" s="459"/>
    </row>
    <row r="63" spans="1:11" s="460" customFormat="1" ht="15.75" hidden="1" customHeight="1" x14ac:dyDescent="0.25">
      <c r="A63" s="618"/>
      <c r="B63" s="618"/>
      <c r="C63" s="618"/>
      <c r="D63" s="618"/>
      <c r="E63" s="618"/>
      <c r="F63" s="618"/>
      <c r="G63" s="618"/>
      <c r="H63" s="556"/>
      <c r="I63" s="556"/>
      <c r="J63" s="559"/>
      <c r="K63" s="459"/>
    </row>
    <row r="64" spans="1:11" s="460" customFormat="1" ht="15.75" hidden="1" customHeight="1" x14ac:dyDescent="0.25">
      <c r="A64" s="618"/>
      <c r="B64" s="618"/>
      <c r="C64" s="618"/>
      <c r="D64" s="618"/>
      <c r="E64" s="618"/>
      <c r="F64" s="618"/>
      <c r="G64" s="618"/>
      <c r="H64" s="556"/>
      <c r="I64" s="556"/>
      <c r="J64" s="559"/>
      <c r="K64" s="459"/>
    </row>
    <row r="65" spans="1:13" s="460" customFormat="1" ht="15.75" hidden="1" customHeight="1" x14ac:dyDescent="0.25">
      <c r="A65" s="618"/>
      <c r="B65" s="618"/>
      <c r="C65" s="618"/>
      <c r="D65" s="618"/>
      <c r="E65" s="618"/>
      <c r="F65" s="618"/>
      <c r="G65" s="618"/>
      <c r="H65" s="556"/>
      <c r="I65" s="556"/>
      <c r="J65" s="559"/>
      <c r="K65" s="459"/>
    </row>
    <row r="66" spans="1:13" s="460" customFormat="1" ht="15.75" customHeight="1" x14ac:dyDescent="0.25">
      <c r="A66" s="553"/>
      <c r="B66" s="554"/>
      <c r="C66" s="554"/>
      <c r="D66" s="554"/>
      <c r="E66" s="554"/>
      <c r="F66" s="554"/>
      <c r="G66" s="554"/>
      <c r="H66" s="556"/>
      <c r="I66" s="556"/>
      <c r="J66" s="559"/>
      <c r="K66" s="459"/>
    </row>
    <row r="67" spans="1:13" s="460" customFormat="1" ht="15" x14ac:dyDescent="0.25">
      <c r="A67" s="610" t="s">
        <v>196</v>
      </c>
      <c r="B67" s="611"/>
      <c r="C67" s="611"/>
      <c r="D67" s="611"/>
      <c r="E67" s="611"/>
      <c r="F67" s="612">
        <v>30</v>
      </c>
      <c r="G67" s="612"/>
      <c r="H67" s="556">
        <v>30</v>
      </c>
      <c r="I67" s="556">
        <v>30</v>
      </c>
      <c r="J67" s="560"/>
      <c r="M67" s="563"/>
    </row>
    <row r="68" spans="1:13" s="460" customFormat="1" ht="14.25" x14ac:dyDescent="0.2">
      <c r="A68" s="628" t="s">
        <v>194</v>
      </c>
      <c r="B68" s="628"/>
      <c r="C68" s="628"/>
      <c r="D68" s="628"/>
      <c r="E68" s="628"/>
      <c r="F68" s="628"/>
      <c r="G68" s="628"/>
      <c r="H68" s="556"/>
      <c r="I68" s="556"/>
      <c r="J68" s="562"/>
    </row>
    <row r="69" spans="1:13" s="460" customFormat="1" ht="15.75" customHeight="1" x14ac:dyDescent="0.2">
      <c r="A69" s="553"/>
      <c r="B69" s="554"/>
      <c r="C69" s="554"/>
      <c r="D69" s="554"/>
      <c r="E69" s="554"/>
      <c r="F69" s="554"/>
      <c r="G69" s="554"/>
      <c r="H69" s="556"/>
      <c r="I69" s="556"/>
      <c r="J69" s="562"/>
    </row>
    <row r="70" spans="1:13" s="268" customFormat="1" ht="15" x14ac:dyDescent="0.25">
      <c r="A70" s="610" t="s">
        <v>172</v>
      </c>
      <c r="B70" s="611"/>
      <c r="C70" s="611"/>
      <c r="D70" s="611"/>
      <c r="E70" s="611"/>
      <c r="F70" s="612">
        <v>400</v>
      </c>
      <c r="G70" s="612"/>
      <c r="H70" s="556">
        <v>400</v>
      </c>
      <c r="I70" s="556">
        <v>400</v>
      </c>
      <c r="J70" s="562"/>
    </row>
    <row r="71" spans="1:13" s="268" customFormat="1" ht="14.25" hidden="1" customHeight="1" x14ac:dyDescent="0.2">
      <c r="A71" s="628" t="s">
        <v>268</v>
      </c>
      <c r="B71" s="635"/>
      <c r="C71" s="635"/>
      <c r="D71" s="635"/>
      <c r="E71" s="635"/>
      <c r="F71" s="635"/>
      <c r="G71" s="635"/>
      <c r="H71" s="556"/>
      <c r="I71" s="556"/>
      <c r="J71" s="562"/>
    </row>
    <row r="72" spans="1:13" s="268" customFormat="1" ht="14.25" x14ac:dyDescent="0.2">
      <c r="A72" s="635"/>
      <c r="B72" s="635"/>
      <c r="C72" s="635"/>
      <c r="D72" s="635"/>
      <c r="E72" s="635"/>
      <c r="F72" s="635"/>
      <c r="G72" s="635"/>
      <c r="H72" s="556"/>
      <c r="I72" s="556"/>
      <c r="J72" s="562"/>
    </row>
    <row r="73" spans="1:13" s="268" customFormat="1" ht="14.25" x14ac:dyDescent="0.2">
      <c r="A73" s="635"/>
      <c r="B73" s="635"/>
      <c r="C73" s="635"/>
      <c r="D73" s="635"/>
      <c r="E73" s="635"/>
      <c r="F73" s="635"/>
      <c r="G73" s="635"/>
      <c r="H73" s="556"/>
      <c r="I73" s="556"/>
      <c r="J73" s="562"/>
    </row>
    <row r="74" spans="1:13" s="268" customFormat="1" ht="28.5" customHeight="1" x14ac:dyDescent="0.2">
      <c r="A74" s="635"/>
      <c r="B74" s="635"/>
      <c r="C74" s="635"/>
      <c r="D74" s="635"/>
      <c r="E74" s="635"/>
      <c r="F74" s="635"/>
      <c r="G74" s="635"/>
      <c r="H74" s="556"/>
      <c r="I74" s="556"/>
      <c r="J74" s="562"/>
    </row>
    <row r="75" spans="1:13" s="268" customFormat="1" ht="15" x14ac:dyDescent="0.25">
      <c r="A75" s="442"/>
      <c r="B75" s="442"/>
      <c r="C75" s="442"/>
      <c r="D75" s="442"/>
      <c r="E75" s="442"/>
      <c r="F75" s="442"/>
      <c r="G75" s="442"/>
      <c r="H75" s="339"/>
      <c r="I75" s="339"/>
    </row>
    <row r="76" spans="1:13" s="268" customFormat="1" ht="15" x14ac:dyDescent="0.25">
      <c r="A76" s="610" t="s">
        <v>173</v>
      </c>
      <c r="B76" s="611"/>
      <c r="C76" s="611"/>
      <c r="D76" s="611"/>
      <c r="E76" s="611"/>
      <c r="F76" s="612">
        <v>120</v>
      </c>
      <c r="G76" s="612"/>
      <c r="H76" s="339">
        <v>120</v>
      </c>
      <c r="I76" s="339">
        <v>120</v>
      </c>
    </row>
    <row r="77" spans="1:13" s="268" customFormat="1" ht="31.5" customHeight="1" x14ac:dyDescent="0.2">
      <c r="A77" s="628" t="s">
        <v>322</v>
      </c>
      <c r="B77" s="658"/>
      <c r="C77" s="658"/>
      <c r="D77" s="658"/>
      <c r="E77" s="658"/>
      <c r="F77" s="658"/>
      <c r="G77" s="658"/>
      <c r="H77" s="339"/>
      <c r="I77" s="339"/>
    </row>
    <row r="78" spans="1:13" s="268" customFormat="1" ht="14.25" x14ac:dyDescent="0.2">
      <c r="A78" s="461"/>
      <c r="B78" s="462"/>
      <c r="C78" s="462"/>
      <c r="D78" s="462"/>
      <c r="E78" s="462"/>
      <c r="F78" s="462"/>
      <c r="G78" s="462"/>
      <c r="H78" s="339"/>
      <c r="I78" s="339"/>
    </row>
    <row r="79" spans="1:13" s="455" customFormat="1" ht="16.5" thickBot="1" x14ac:dyDescent="0.3">
      <c r="A79" s="620" t="s">
        <v>326</v>
      </c>
      <c r="B79" s="620"/>
      <c r="C79" s="620"/>
      <c r="D79" s="620"/>
      <c r="E79" s="620"/>
      <c r="F79" s="623">
        <f>SUM(F80)</f>
        <v>1540</v>
      </c>
      <c r="G79" s="623"/>
      <c r="H79" s="374">
        <v>1540</v>
      </c>
      <c r="I79" s="374">
        <v>1500</v>
      </c>
    </row>
    <row r="80" spans="1:13" s="464" customFormat="1" ht="18" customHeight="1" thickTop="1" x14ac:dyDescent="0.25">
      <c r="A80" s="375" t="s">
        <v>204</v>
      </c>
      <c r="B80" s="564"/>
      <c r="C80" s="377"/>
      <c r="D80" s="377"/>
      <c r="E80" s="377"/>
      <c r="F80" s="612">
        <v>1540</v>
      </c>
      <c r="G80" s="612"/>
      <c r="H80" s="383"/>
      <c r="I80" s="383"/>
      <c r="J80" s="463"/>
      <c r="K80" s="463"/>
    </row>
    <row r="81" spans="1:11" s="465" customFormat="1" ht="30" customHeight="1" x14ac:dyDescent="0.2">
      <c r="A81" s="637" t="s">
        <v>327</v>
      </c>
      <c r="B81" s="637"/>
      <c r="C81" s="637"/>
      <c r="D81" s="637"/>
      <c r="E81" s="637"/>
      <c r="F81" s="637"/>
      <c r="G81" s="637"/>
      <c r="H81" s="379"/>
      <c r="I81" s="379"/>
    </row>
    <row r="82" spans="1:11" s="465" customFormat="1" ht="22.5" customHeight="1" x14ac:dyDescent="0.2">
      <c r="A82" s="637"/>
      <c r="B82" s="637"/>
      <c r="C82" s="637"/>
      <c r="D82" s="637"/>
      <c r="E82" s="637"/>
      <c r="F82" s="637"/>
      <c r="G82" s="637"/>
      <c r="H82" s="379"/>
      <c r="I82" s="379"/>
    </row>
    <row r="83" spans="1:11" s="268" customFormat="1" ht="45.75" customHeight="1" x14ac:dyDescent="0.2">
      <c r="A83" s="637"/>
      <c r="B83" s="637"/>
      <c r="C83" s="637"/>
      <c r="D83" s="637"/>
      <c r="E83" s="637"/>
      <c r="F83" s="637"/>
      <c r="G83" s="637"/>
      <c r="H83" s="339"/>
      <c r="I83" s="339"/>
    </row>
    <row r="84" spans="1:11" s="268" customFormat="1" ht="14.25" x14ac:dyDescent="0.2">
      <c r="A84" s="461"/>
      <c r="B84" s="462"/>
      <c r="C84" s="462"/>
      <c r="D84" s="462"/>
      <c r="E84" s="462"/>
      <c r="F84" s="462"/>
      <c r="G84" s="462"/>
      <c r="H84" s="339"/>
      <c r="I84" s="339"/>
    </row>
    <row r="85" spans="1:11" s="455" customFormat="1" ht="16.5" thickBot="1" x14ac:dyDescent="0.3">
      <c r="A85" s="620" t="s">
        <v>178</v>
      </c>
      <c r="B85" s="620"/>
      <c r="C85" s="620"/>
      <c r="D85" s="620"/>
      <c r="E85" s="620"/>
      <c r="F85" s="623">
        <f>SUM(F86)</f>
        <v>90</v>
      </c>
      <c r="G85" s="623"/>
      <c r="H85" s="374">
        <v>160</v>
      </c>
      <c r="I85" s="374">
        <v>160</v>
      </c>
      <c r="J85" s="466"/>
    </row>
    <row r="86" spans="1:11" s="268" customFormat="1" ht="15.75" customHeight="1" thickTop="1" x14ac:dyDescent="0.25">
      <c r="A86" s="640" t="s">
        <v>177</v>
      </c>
      <c r="B86" s="640"/>
      <c r="C86" s="640"/>
      <c r="D86" s="640"/>
      <c r="E86" s="640"/>
      <c r="F86" s="612">
        <v>90</v>
      </c>
      <c r="G86" s="612"/>
      <c r="H86" s="339"/>
      <c r="I86" s="339"/>
      <c r="J86" s="458"/>
      <c r="K86" s="458"/>
    </row>
    <row r="87" spans="1:11" s="268" customFormat="1" ht="12" customHeight="1" x14ac:dyDescent="0.2">
      <c r="A87" s="628" t="s">
        <v>254</v>
      </c>
      <c r="B87" s="628"/>
      <c r="C87" s="628"/>
      <c r="D87" s="628"/>
      <c r="E87" s="628"/>
      <c r="F87" s="628"/>
      <c r="G87" s="628"/>
      <c r="H87" s="339"/>
      <c r="I87" s="339"/>
    </row>
    <row r="88" spans="1:11" s="268" customFormat="1" ht="18.75" customHeight="1" x14ac:dyDescent="0.2">
      <c r="A88" s="628"/>
      <c r="B88" s="628"/>
      <c r="C88" s="628"/>
      <c r="D88" s="628"/>
      <c r="E88" s="628"/>
      <c r="F88" s="628"/>
      <c r="G88" s="628"/>
      <c r="H88" s="339"/>
      <c r="I88" s="339"/>
    </row>
    <row r="89" spans="1:11" s="268" customFormat="1" ht="14.25" x14ac:dyDescent="0.2">
      <c r="A89" s="461"/>
      <c r="B89" s="462"/>
      <c r="C89" s="462"/>
      <c r="D89" s="462"/>
      <c r="E89" s="462"/>
      <c r="F89" s="462"/>
      <c r="G89" s="462"/>
      <c r="H89" s="339"/>
      <c r="I89" s="339"/>
    </row>
    <row r="90" spans="1:11" s="455" customFormat="1" ht="16.5" thickBot="1" x14ac:dyDescent="0.3">
      <c r="A90" s="620" t="s">
        <v>330</v>
      </c>
      <c r="B90" s="620"/>
      <c r="C90" s="620"/>
      <c r="D90" s="620"/>
      <c r="E90" s="620"/>
      <c r="F90" s="623">
        <f>SUM(F97)</f>
        <v>254083</v>
      </c>
      <c r="G90" s="623"/>
      <c r="H90" s="374">
        <f>SUM(H92:H96)</f>
        <v>248807</v>
      </c>
      <c r="I90" s="374">
        <f>SUM(I92:I96)</f>
        <v>248807</v>
      </c>
    </row>
    <row r="91" spans="1:11" s="268" customFormat="1" ht="15.75" thickTop="1" x14ac:dyDescent="0.25">
      <c r="A91" s="467" t="s">
        <v>248</v>
      </c>
      <c r="B91" s="269"/>
      <c r="D91" s="381"/>
      <c r="E91" s="381"/>
      <c r="F91" s="381"/>
      <c r="G91" s="454"/>
      <c r="H91" s="339"/>
      <c r="I91" s="339"/>
    </row>
    <row r="92" spans="1:11" s="268" customFormat="1" ht="14.25" x14ac:dyDescent="0.2">
      <c r="A92" s="250" t="s">
        <v>300</v>
      </c>
      <c r="B92" s="269"/>
      <c r="D92" s="440"/>
      <c r="E92" s="440"/>
      <c r="F92" s="662">
        <f>'PO - odvody 100%'!G121</f>
        <v>88602</v>
      </c>
      <c r="G92" s="663"/>
      <c r="H92" s="339">
        <v>87560</v>
      </c>
      <c r="I92" s="339">
        <v>87560</v>
      </c>
    </row>
    <row r="93" spans="1:11" s="268" customFormat="1" ht="15" customHeight="1" x14ac:dyDescent="0.2">
      <c r="A93" s="268" t="s">
        <v>287</v>
      </c>
      <c r="B93" s="269"/>
      <c r="D93" s="440"/>
      <c r="E93" s="440"/>
      <c r="F93" s="662">
        <f>'PO - odvody 100%'!G154</f>
        <v>52607</v>
      </c>
      <c r="G93" s="663"/>
      <c r="H93" s="339">
        <v>51360</v>
      </c>
      <c r="I93" s="339">
        <v>51360</v>
      </c>
    </row>
    <row r="94" spans="1:11" s="268" customFormat="1" ht="15" customHeight="1" x14ac:dyDescent="0.2">
      <c r="A94" s="250" t="s">
        <v>299</v>
      </c>
      <c r="B94" s="269"/>
      <c r="D94" s="440"/>
      <c r="E94" s="440"/>
      <c r="F94" s="662">
        <f>'PO - odvody 100%'!G163</f>
        <v>54361</v>
      </c>
      <c r="G94" s="663"/>
      <c r="H94" s="339">
        <v>51374</v>
      </c>
      <c r="I94" s="339">
        <v>51374</v>
      </c>
    </row>
    <row r="95" spans="1:11" s="268" customFormat="1" ht="14.25" x14ac:dyDescent="0.2">
      <c r="A95" s="250" t="s">
        <v>288</v>
      </c>
      <c r="B95" s="269"/>
      <c r="D95" s="440"/>
      <c r="E95" s="440"/>
      <c r="F95" s="662">
        <f>'PO - odvody 100%'!G177</f>
        <v>15980</v>
      </c>
      <c r="G95" s="663"/>
      <c r="H95" s="339">
        <v>15686</v>
      </c>
      <c r="I95" s="339">
        <v>15686</v>
      </c>
    </row>
    <row r="96" spans="1:11" s="268" customFormat="1" ht="14.25" x14ac:dyDescent="0.2">
      <c r="A96" s="250" t="s">
        <v>286</v>
      </c>
      <c r="B96" s="269"/>
      <c r="D96" s="440"/>
      <c r="E96" s="440"/>
      <c r="F96" s="662">
        <f>'PO - odvody 100%'!G189</f>
        <v>42533</v>
      </c>
      <c r="G96" s="663"/>
      <c r="H96" s="339">
        <v>42827</v>
      </c>
      <c r="I96" s="339">
        <v>42827</v>
      </c>
    </row>
    <row r="97" spans="1:9" s="268" customFormat="1" ht="15" x14ac:dyDescent="0.25">
      <c r="A97" s="468" t="s">
        <v>8</v>
      </c>
      <c r="B97" s="469"/>
      <c r="C97" s="470"/>
      <c r="D97" s="471"/>
      <c r="E97" s="471"/>
      <c r="F97" s="664">
        <f>SUM(F92:G96)</f>
        <v>254083</v>
      </c>
      <c r="G97" s="665"/>
      <c r="H97" s="339"/>
      <c r="I97" s="339"/>
    </row>
    <row r="98" spans="1:9" s="268" customFormat="1" ht="9.75" customHeight="1" x14ac:dyDescent="0.2">
      <c r="A98" s="269"/>
      <c r="B98" s="269"/>
      <c r="D98" s="381"/>
      <c r="E98" s="381"/>
      <c r="F98" s="458"/>
      <c r="G98" s="458"/>
      <c r="H98" s="339"/>
      <c r="I98" s="339"/>
    </row>
    <row r="99" spans="1:9" s="268" customFormat="1" ht="15" hidden="1" x14ac:dyDescent="0.25">
      <c r="A99" s="467" t="s">
        <v>198</v>
      </c>
      <c r="B99" s="269"/>
      <c r="D99" s="381"/>
      <c r="E99" s="381"/>
      <c r="F99" s="458"/>
      <c r="G99" s="458"/>
      <c r="H99" s="339"/>
      <c r="I99" s="339"/>
    </row>
    <row r="100" spans="1:9" s="268" customFormat="1" ht="14.25" hidden="1" x14ac:dyDescent="0.2">
      <c r="A100" s="250" t="s">
        <v>115</v>
      </c>
      <c r="B100" s="269"/>
      <c r="D100" s="629"/>
      <c r="E100" s="629"/>
      <c r="F100" s="458"/>
      <c r="G100" s="458"/>
      <c r="H100" s="339"/>
      <c r="I100" s="339"/>
    </row>
    <row r="101" spans="1:9" s="268" customFormat="1" ht="14.25" hidden="1" x14ac:dyDescent="0.2">
      <c r="A101" s="250" t="s">
        <v>186</v>
      </c>
      <c r="B101" s="269"/>
      <c r="D101" s="440"/>
      <c r="E101" s="440"/>
      <c r="F101" s="458"/>
      <c r="G101" s="458"/>
      <c r="H101" s="339"/>
      <c r="I101" s="339"/>
    </row>
    <row r="102" spans="1:9" s="268" customFormat="1" ht="14.25" hidden="1" x14ac:dyDescent="0.2">
      <c r="A102" s="250" t="s">
        <v>134</v>
      </c>
      <c r="B102" s="269"/>
      <c r="D102" s="440"/>
      <c r="E102" s="440"/>
      <c r="F102" s="458"/>
      <c r="G102" s="458"/>
      <c r="H102" s="339"/>
      <c r="I102" s="339"/>
    </row>
    <row r="103" spans="1:9" s="268" customFormat="1" ht="14.25" hidden="1" x14ac:dyDescent="0.2">
      <c r="A103" s="250" t="s">
        <v>79</v>
      </c>
      <c r="B103" s="269"/>
      <c r="D103" s="440"/>
      <c r="E103" s="440"/>
      <c r="F103" s="458"/>
      <c r="G103" s="458"/>
      <c r="H103" s="339"/>
      <c r="I103" s="339"/>
    </row>
    <row r="104" spans="1:9" s="268" customFormat="1" ht="14.25" hidden="1" x14ac:dyDescent="0.2">
      <c r="A104" s="250" t="s">
        <v>202</v>
      </c>
      <c r="B104" s="269"/>
      <c r="D104" s="440"/>
      <c r="E104" s="440"/>
      <c r="F104" s="458"/>
      <c r="G104" s="458"/>
      <c r="H104" s="339"/>
      <c r="I104" s="339"/>
    </row>
    <row r="105" spans="1:9" s="268" customFormat="1" ht="14.25" hidden="1" x14ac:dyDescent="0.2">
      <c r="A105" s="472" t="s">
        <v>197</v>
      </c>
      <c r="B105" s="269"/>
      <c r="D105" s="440"/>
      <c r="E105" s="440"/>
      <c r="F105" s="662">
        <v>0</v>
      </c>
      <c r="G105" s="666"/>
      <c r="H105" s="339"/>
      <c r="I105" s="339"/>
    </row>
    <row r="106" spans="1:9" s="268" customFormat="1" ht="14.25" hidden="1" x14ac:dyDescent="0.2">
      <c r="A106" s="250" t="s">
        <v>73</v>
      </c>
      <c r="B106" s="269"/>
      <c r="D106" s="440"/>
      <c r="E106" s="440"/>
      <c r="F106" s="458"/>
      <c r="G106" s="458"/>
      <c r="H106" s="339"/>
      <c r="I106" s="339"/>
    </row>
    <row r="107" spans="1:9" s="268" customFormat="1" ht="15" hidden="1" x14ac:dyDescent="0.25">
      <c r="A107" s="468" t="s">
        <v>8</v>
      </c>
      <c r="B107" s="469"/>
      <c r="C107" s="470"/>
      <c r="D107" s="471"/>
      <c r="E107" s="471"/>
      <c r="F107" s="664">
        <f>SUM(F105)</f>
        <v>0</v>
      </c>
      <c r="G107" s="667"/>
      <c r="H107" s="339"/>
      <c r="I107" s="339"/>
    </row>
    <row r="108" spans="1:9" s="268" customFormat="1" ht="14.25" x14ac:dyDescent="0.2">
      <c r="A108" s="269"/>
      <c r="B108" s="269"/>
      <c r="D108" s="381"/>
      <c r="E108" s="381"/>
      <c r="F108" s="381"/>
      <c r="G108" s="454"/>
      <c r="H108" s="339"/>
      <c r="I108" s="339"/>
    </row>
    <row r="109" spans="1:9" s="455" customFormat="1" ht="16.5" thickBot="1" x14ac:dyDescent="0.3">
      <c r="A109" s="620" t="s">
        <v>455</v>
      </c>
      <c r="B109" s="620"/>
      <c r="C109" s="620"/>
      <c r="D109" s="620"/>
      <c r="E109" s="620"/>
      <c r="F109" s="623">
        <f>SUM(F110)</f>
        <v>25</v>
      </c>
      <c r="G109" s="623"/>
      <c r="H109" s="374">
        <v>25</v>
      </c>
      <c r="I109" s="374">
        <v>25</v>
      </c>
    </row>
    <row r="110" spans="1:9" s="473" customFormat="1" ht="16.5" customHeight="1" thickTop="1" x14ac:dyDescent="0.25">
      <c r="A110" s="640" t="s">
        <v>20</v>
      </c>
      <c r="B110" s="640"/>
      <c r="C110" s="640"/>
      <c r="D110" s="640"/>
      <c r="E110" s="640"/>
      <c r="F110" s="636">
        <v>25</v>
      </c>
      <c r="G110" s="636"/>
      <c r="H110" s="339"/>
      <c r="I110" s="339"/>
    </row>
    <row r="111" spans="1:9" s="460" customFormat="1" ht="14.25" customHeight="1" x14ac:dyDescent="0.2">
      <c r="A111" s="633" t="s">
        <v>183</v>
      </c>
      <c r="B111" s="633"/>
      <c r="C111" s="633"/>
      <c r="D111" s="633"/>
      <c r="E111" s="633"/>
      <c r="F111" s="633"/>
      <c r="G111" s="633"/>
      <c r="H111" s="339"/>
      <c r="I111" s="339"/>
    </row>
    <row r="112" spans="1:9" s="460" customFormat="1" ht="14.25" x14ac:dyDescent="0.2">
      <c r="A112" s="633"/>
      <c r="B112" s="633"/>
      <c r="C112" s="633"/>
      <c r="D112" s="633"/>
      <c r="E112" s="633"/>
      <c r="F112" s="633"/>
      <c r="G112" s="633"/>
      <c r="H112" s="339"/>
      <c r="I112" s="339"/>
    </row>
    <row r="113" spans="1:12" s="460" customFormat="1" ht="14.25" x14ac:dyDescent="0.2">
      <c r="A113" s="633"/>
      <c r="B113" s="633"/>
      <c r="C113" s="633"/>
      <c r="D113" s="633"/>
      <c r="E113" s="633"/>
      <c r="F113" s="633"/>
      <c r="G113" s="633"/>
      <c r="H113" s="339"/>
      <c r="I113" s="339"/>
    </row>
    <row r="114" spans="1:12" s="268" customFormat="1" ht="13.5" customHeight="1" x14ac:dyDescent="0.2">
      <c r="A114" s="633"/>
      <c r="B114" s="633"/>
      <c r="C114" s="633"/>
      <c r="D114" s="633"/>
      <c r="E114" s="633"/>
      <c r="F114" s="633"/>
      <c r="G114" s="633"/>
      <c r="H114" s="339"/>
      <c r="I114" s="339"/>
    </row>
    <row r="115" spans="1:12" s="268" customFormat="1" ht="20.25" customHeight="1" x14ac:dyDescent="0.2">
      <c r="A115" s="269"/>
      <c r="B115" s="269"/>
      <c r="D115" s="381"/>
      <c r="E115" s="381"/>
      <c r="F115" s="381"/>
      <c r="G115" s="454"/>
      <c r="H115" s="339"/>
      <c r="I115" s="339"/>
    </row>
    <row r="116" spans="1:12" s="455" customFormat="1" ht="16.5" thickBot="1" x14ac:dyDescent="0.3">
      <c r="A116" s="620" t="s">
        <v>457</v>
      </c>
      <c r="B116" s="620"/>
      <c r="C116" s="620"/>
      <c r="D116" s="620"/>
      <c r="E116" s="620"/>
      <c r="F116" s="617">
        <f>SUM(F117,F120)</f>
        <v>223.3</v>
      </c>
      <c r="G116" s="617"/>
      <c r="H116" s="374">
        <f>SUM(H117:H120)</f>
        <v>223.3</v>
      </c>
      <c r="I116" s="374">
        <f>SUM(I117:I120)</f>
        <v>223.3</v>
      </c>
    </row>
    <row r="117" spans="1:12" s="268" customFormat="1" ht="16.5" customHeight="1" thickTop="1" x14ac:dyDescent="0.25">
      <c r="A117" s="640" t="s">
        <v>175</v>
      </c>
      <c r="B117" s="640"/>
      <c r="C117" s="640"/>
      <c r="D117" s="640"/>
      <c r="E117" s="640"/>
      <c r="F117" s="656">
        <v>43.3</v>
      </c>
      <c r="G117" s="656"/>
      <c r="H117" s="565">
        <v>43.3</v>
      </c>
      <c r="I117" s="565">
        <v>43.3</v>
      </c>
      <c r="J117" s="457"/>
      <c r="K117" s="457"/>
      <c r="L117" s="457"/>
    </row>
    <row r="118" spans="1:12" s="268" customFormat="1" ht="15.75" customHeight="1" x14ac:dyDescent="0.2">
      <c r="A118" s="628" t="s">
        <v>267</v>
      </c>
      <c r="B118" s="628"/>
      <c r="C118" s="628"/>
      <c r="D118" s="628"/>
      <c r="E118" s="628"/>
      <c r="F118" s="628"/>
      <c r="G118" s="628"/>
      <c r="H118" s="339"/>
      <c r="I118" s="339"/>
    </row>
    <row r="119" spans="1:12" s="268" customFormat="1" ht="10.5" customHeight="1" x14ac:dyDescent="0.2">
      <c r="H119" s="339"/>
      <c r="I119" s="339"/>
    </row>
    <row r="120" spans="1:12" s="268" customFormat="1" ht="14.25" customHeight="1" x14ac:dyDescent="0.25">
      <c r="A120" s="376" t="s">
        <v>201</v>
      </c>
      <c r="B120" s="376"/>
      <c r="C120" s="376"/>
      <c r="D120" s="376"/>
      <c r="E120" s="376"/>
      <c r="F120" s="657">
        <v>180</v>
      </c>
      <c r="G120" s="657"/>
      <c r="H120" s="339">
        <v>180</v>
      </c>
      <c r="I120" s="339">
        <v>180</v>
      </c>
    </row>
    <row r="121" spans="1:12" s="268" customFormat="1" ht="14.25" customHeight="1" x14ac:dyDescent="0.2">
      <c r="A121" s="654" t="s">
        <v>277</v>
      </c>
      <c r="B121" s="655"/>
      <c r="C121" s="655"/>
      <c r="D121" s="655"/>
      <c r="E121" s="655"/>
      <c r="F121" s="655"/>
      <c r="G121" s="655"/>
      <c r="H121" s="339"/>
      <c r="I121" s="339"/>
    </row>
    <row r="122" spans="1:12" s="268" customFormat="1" ht="14.25" customHeight="1" x14ac:dyDescent="0.2">
      <c r="A122" s="655"/>
      <c r="B122" s="655"/>
      <c r="C122" s="655"/>
      <c r="D122" s="655"/>
      <c r="E122" s="655"/>
      <c r="F122" s="655"/>
      <c r="G122" s="655"/>
      <c r="H122" s="339"/>
      <c r="I122" s="339"/>
    </row>
    <row r="123" spans="1:12" s="268" customFormat="1" ht="14.25" customHeight="1" x14ac:dyDescent="0.2">
      <c r="H123" s="339"/>
      <c r="I123" s="339"/>
    </row>
    <row r="124" spans="1:12" s="455" customFormat="1" ht="31.5" customHeight="1" thickBot="1" x14ac:dyDescent="0.3">
      <c r="A124" s="622" t="s">
        <v>458</v>
      </c>
      <c r="B124" s="622"/>
      <c r="C124" s="622"/>
      <c r="D124" s="622"/>
      <c r="E124" s="622"/>
      <c r="F124" s="623">
        <f>SUM(F125,F133,F129)</f>
        <v>37699</v>
      </c>
      <c r="G124" s="623"/>
      <c r="H124" s="374">
        <f>SUM(H125,H133,H129)</f>
        <v>33165.1</v>
      </c>
      <c r="I124" s="374">
        <f>SUM(I125,I133,I129)</f>
        <v>33386.1</v>
      </c>
    </row>
    <row r="125" spans="1:12" s="268" customFormat="1" ht="15.75" thickTop="1" x14ac:dyDescent="0.25">
      <c r="A125" s="610" t="s">
        <v>175</v>
      </c>
      <c r="B125" s="611"/>
      <c r="C125" s="611"/>
      <c r="D125" s="611"/>
      <c r="E125" s="611"/>
      <c r="F125" s="612">
        <f>SUM(F126:G127)</f>
        <v>147</v>
      </c>
      <c r="G125" s="612"/>
      <c r="H125" s="339">
        <v>147.1</v>
      </c>
      <c r="I125" s="339">
        <v>147.1</v>
      </c>
      <c r="J125" s="376"/>
      <c r="K125" s="376"/>
    </row>
    <row r="126" spans="1:12" s="268" customFormat="1" ht="27" customHeight="1" x14ac:dyDescent="0.25">
      <c r="A126" s="626" t="s">
        <v>251</v>
      </c>
      <c r="B126" s="626"/>
      <c r="C126" s="626"/>
      <c r="D126" s="626"/>
      <c r="E126" s="626"/>
      <c r="F126" s="629">
        <v>143</v>
      </c>
      <c r="G126" s="629"/>
      <c r="H126" s="339"/>
      <c r="I126" s="339"/>
      <c r="J126" s="376"/>
      <c r="K126" s="376"/>
    </row>
    <row r="127" spans="1:12" s="268" customFormat="1" ht="29.25" customHeight="1" x14ac:dyDescent="0.2">
      <c r="A127" s="673" t="s">
        <v>276</v>
      </c>
      <c r="B127" s="673"/>
      <c r="C127" s="673"/>
      <c r="D127" s="673"/>
      <c r="E127" s="673"/>
      <c r="F127" s="674">
        <v>4</v>
      </c>
      <c r="G127" s="674"/>
      <c r="H127" s="339"/>
      <c r="I127" s="339"/>
    </row>
    <row r="128" spans="1:12" s="268" customFormat="1" ht="18" customHeight="1" x14ac:dyDescent="0.2">
      <c r="A128" s="566"/>
      <c r="B128" s="566"/>
      <c r="C128" s="566"/>
      <c r="D128" s="566"/>
      <c r="E128" s="566"/>
      <c r="F128" s="443"/>
      <c r="G128" s="443"/>
      <c r="H128" s="339"/>
      <c r="I128" s="339"/>
    </row>
    <row r="129" spans="1:12" s="460" customFormat="1" ht="15" x14ac:dyDescent="0.25">
      <c r="A129" s="610" t="s">
        <v>321</v>
      </c>
      <c r="B129" s="611"/>
      <c r="C129" s="611"/>
      <c r="D129" s="611"/>
      <c r="E129" s="611"/>
      <c r="F129" s="625">
        <f>SUM(F130:G131)</f>
        <v>1970</v>
      </c>
      <c r="G129" s="625"/>
      <c r="H129" s="339">
        <v>1926</v>
      </c>
      <c r="I129" s="378">
        <v>1926</v>
      </c>
      <c r="J129" s="459"/>
      <c r="K129" s="459"/>
    </row>
    <row r="130" spans="1:12" s="460" customFormat="1" ht="17.25" hidden="1" customHeight="1" x14ac:dyDescent="0.2">
      <c r="A130" s="675" t="s">
        <v>245</v>
      </c>
      <c r="B130" s="676"/>
      <c r="C130" s="676"/>
      <c r="D130" s="676"/>
      <c r="E130" s="676"/>
      <c r="F130" s="629">
        <v>0</v>
      </c>
      <c r="G130" s="629"/>
      <c r="H130" s="339"/>
      <c r="I130" s="378"/>
    </row>
    <row r="131" spans="1:12" s="460" customFormat="1" ht="14.25" customHeight="1" x14ac:dyDescent="0.2">
      <c r="A131" s="678" t="s">
        <v>244</v>
      </c>
      <c r="B131" s="678"/>
      <c r="C131" s="678"/>
      <c r="D131" s="678"/>
      <c r="E131" s="567"/>
      <c r="F131" s="677">
        <v>1970</v>
      </c>
      <c r="G131" s="677"/>
      <c r="H131" s="339"/>
      <c r="I131" s="378"/>
    </row>
    <row r="132" spans="1:12" s="268" customFormat="1" ht="11.25" customHeight="1" x14ac:dyDescent="0.2">
      <c r="A132" s="553"/>
      <c r="B132" s="553"/>
      <c r="C132" s="553"/>
      <c r="D132" s="553"/>
      <c r="E132" s="553"/>
      <c r="F132" s="553"/>
      <c r="G132" s="553"/>
      <c r="H132" s="339"/>
      <c r="I132" s="339"/>
    </row>
    <row r="133" spans="1:12" s="268" customFormat="1" ht="15" x14ac:dyDescent="0.25">
      <c r="A133" s="610" t="s">
        <v>323</v>
      </c>
      <c r="B133" s="611"/>
      <c r="C133" s="611"/>
      <c r="D133" s="611"/>
      <c r="E133" s="611"/>
      <c r="F133" s="612">
        <f>SUM(F135)</f>
        <v>35582</v>
      </c>
      <c r="G133" s="612"/>
      <c r="H133" s="339">
        <v>31092</v>
      </c>
      <c r="I133" s="339">
        <v>31313</v>
      </c>
      <c r="J133" s="376"/>
      <c r="K133" s="376"/>
    </row>
    <row r="134" spans="1:12" s="268" customFormat="1" ht="14.25" x14ac:dyDescent="0.2">
      <c r="A134" s="250" t="s">
        <v>22</v>
      </c>
      <c r="B134" s="269"/>
      <c r="D134" s="381"/>
      <c r="E134" s="381"/>
      <c r="F134" s="629"/>
      <c r="G134" s="629"/>
      <c r="H134" s="339"/>
      <c r="I134" s="339"/>
    </row>
    <row r="135" spans="1:12" s="268" customFormat="1" ht="28.5" customHeight="1" x14ac:dyDescent="0.2">
      <c r="A135" s="646" t="s">
        <v>479</v>
      </c>
      <c r="B135" s="647"/>
      <c r="C135" s="647"/>
      <c r="D135" s="647"/>
      <c r="E135" s="381"/>
      <c r="F135" s="679">
        <v>35582</v>
      </c>
      <c r="G135" s="679"/>
    </row>
    <row r="136" spans="1:12" s="268" customFormat="1" ht="14.25" x14ac:dyDescent="0.2">
      <c r="A136" s="250"/>
      <c r="B136" s="269"/>
      <c r="D136" s="381"/>
      <c r="E136" s="381"/>
      <c r="F136" s="440"/>
      <c r="G136" s="440"/>
      <c r="H136" s="339"/>
      <c r="I136" s="339"/>
    </row>
    <row r="137" spans="1:12" s="455" customFormat="1" ht="16.5" thickBot="1" x14ac:dyDescent="0.3">
      <c r="A137" s="620" t="s">
        <v>460</v>
      </c>
      <c r="B137" s="620"/>
      <c r="C137" s="620"/>
      <c r="D137" s="620"/>
      <c r="E137" s="620"/>
      <c r="F137" s="623">
        <f>SUM(F138,F140)</f>
        <v>142</v>
      </c>
      <c r="G137" s="623"/>
      <c r="H137" s="552">
        <f>SUM(H138)</f>
        <v>142</v>
      </c>
      <c r="I137" s="552">
        <f>SUM(I138)</f>
        <v>142</v>
      </c>
    </row>
    <row r="138" spans="1:12" s="268" customFormat="1" ht="15.75" thickTop="1" x14ac:dyDescent="0.25">
      <c r="A138" s="610" t="s">
        <v>252</v>
      </c>
      <c r="B138" s="611"/>
      <c r="C138" s="611"/>
      <c r="D138" s="611"/>
      <c r="E138" s="611"/>
      <c r="F138" s="625">
        <v>22</v>
      </c>
      <c r="G138" s="625"/>
      <c r="H138" s="339">
        <v>142</v>
      </c>
      <c r="I138" s="339">
        <v>142</v>
      </c>
      <c r="J138" s="474"/>
      <c r="K138" s="474"/>
      <c r="L138" s="474"/>
    </row>
    <row r="139" spans="1:12" s="268" customFormat="1" ht="30.75" customHeight="1" x14ac:dyDescent="0.25">
      <c r="A139" s="646" t="s">
        <v>477</v>
      </c>
      <c r="B139" s="646"/>
      <c r="C139" s="646"/>
      <c r="D139" s="646"/>
      <c r="E139" s="646"/>
      <c r="F139" s="680"/>
      <c r="G139" s="681"/>
      <c r="H139" s="568"/>
      <c r="I139" s="568"/>
      <c r="J139" s="474"/>
      <c r="K139" s="474"/>
      <c r="L139" s="474"/>
    </row>
    <row r="140" spans="1:12" s="268" customFormat="1" ht="30.75" customHeight="1" x14ac:dyDescent="0.25">
      <c r="A140" s="630" t="s">
        <v>478</v>
      </c>
      <c r="B140" s="630"/>
      <c r="C140" s="630"/>
      <c r="D140" s="630"/>
      <c r="E140" s="630"/>
      <c r="F140" s="625">
        <v>120</v>
      </c>
      <c r="G140" s="625"/>
      <c r="H140" s="568"/>
      <c r="I140" s="568"/>
      <c r="J140" s="474"/>
      <c r="K140" s="474"/>
      <c r="L140" s="474"/>
    </row>
    <row r="141" spans="1:12" s="268" customFormat="1" ht="14.25" x14ac:dyDescent="0.2">
      <c r="A141" s="439"/>
      <c r="B141" s="439"/>
      <c r="C141" s="439"/>
      <c r="D141" s="439"/>
      <c r="E141" s="439"/>
      <c r="F141" s="439"/>
      <c r="G141" s="439"/>
      <c r="H141" s="339"/>
      <c r="I141" s="339"/>
    </row>
    <row r="142" spans="1:12" s="455" customFormat="1" ht="16.5" thickBot="1" x14ac:dyDescent="0.3">
      <c r="A142" s="620" t="s">
        <v>319</v>
      </c>
      <c r="B142" s="620"/>
      <c r="C142" s="620"/>
      <c r="D142" s="620"/>
      <c r="E142" s="620"/>
      <c r="F142" s="623">
        <f>SUM(F143)</f>
        <v>1400</v>
      </c>
      <c r="G142" s="623"/>
      <c r="H142" s="374">
        <v>1000</v>
      </c>
      <c r="I142" s="374">
        <v>1000</v>
      </c>
      <c r="J142" s="475"/>
      <c r="K142" s="475"/>
    </row>
    <row r="143" spans="1:12" s="457" customFormat="1" ht="16.5" thickTop="1" x14ac:dyDescent="0.25">
      <c r="A143" s="640" t="s">
        <v>174</v>
      </c>
      <c r="B143" s="641"/>
      <c r="C143" s="641"/>
      <c r="D143" s="641"/>
      <c r="E143" s="641"/>
      <c r="F143" s="636">
        <v>1400</v>
      </c>
      <c r="G143" s="636"/>
      <c r="H143" s="339"/>
      <c r="I143" s="339"/>
      <c r="J143" s="456"/>
      <c r="K143" s="456"/>
    </row>
    <row r="144" spans="1:12" s="268" customFormat="1" ht="14.25" x14ac:dyDescent="0.2">
      <c r="A144" s="637" t="s">
        <v>269</v>
      </c>
      <c r="B144" s="638"/>
      <c r="C144" s="638"/>
      <c r="D144" s="638"/>
      <c r="E144" s="638"/>
      <c r="F144" s="638"/>
      <c r="G144" s="638"/>
      <c r="H144" s="339"/>
      <c r="I144" s="339"/>
    </row>
    <row r="145" spans="1:11 16384:16384" s="268" customFormat="1" ht="14.25" x14ac:dyDescent="0.2">
      <c r="A145" s="639"/>
      <c r="B145" s="639"/>
      <c r="C145" s="639"/>
      <c r="D145" s="639"/>
      <c r="E145" s="639"/>
      <c r="F145" s="639"/>
      <c r="G145" s="639"/>
      <c r="H145" s="339"/>
      <c r="I145" s="339"/>
    </row>
    <row r="146" spans="1:11 16384:16384" s="268" customFormat="1" ht="15" x14ac:dyDescent="0.25">
      <c r="A146" s="476"/>
      <c r="B146" s="476"/>
      <c r="C146" s="476"/>
      <c r="D146" s="476"/>
      <c r="E146" s="476"/>
      <c r="F146" s="476"/>
      <c r="G146" s="476"/>
      <c r="H146" s="339"/>
      <c r="I146" s="339"/>
    </row>
    <row r="147" spans="1:11 16384:16384" s="455" customFormat="1" ht="16.5" hidden="1" thickBot="1" x14ac:dyDescent="0.3">
      <c r="A147" s="620" t="s">
        <v>193</v>
      </c>
      <c r="B147" s="620"/>
      <c r="C147" s="620"/>
      <c r="D147" s="620"/>
      <c r="E147" s="620"/>
      <c r="F147" s="617">
        <f>SUM(F148)</f>
        <v>0</v>
      </c>
      <c r="G147" s="617"/>
      <c r="H147" s="374"/>
      <c r="I147" s="374"/>
      <c r="J147" s="475"/>
      <c r="K147" s="475"/>
    </row>
    <row r="148" spans="1:11 16384:16384" s="457" customFormat="1" ht="16.5" hidden="1" thickTop="1" x14ac:dyDescent="0.25">
      <c r="A148" s="640" t="s">
        <v>203</v>
      </c>
      <c r="B148" s="641"/>
      <c r="C148" s="641"/>
      <c r="D148" s="641"/>
      <c r="E148" s="641"/>
      <c r="F148" s="651"/>
      <c r="G148" s="651"/>
      <c r="H148" s="339"/>
      <c r="I148" s="339"/>
      <c r="J148" s="456"/>
      <c r="K148" s="456"/>
    </row>
    <row r="149" spans="1:11 16384:16384" s="268" customFormat="1" ht="14.25" hidden="1" x14ac:dyDescent="0.2">
      <c r="A149" s="637" t="s">
        <v>243</v>
      </c>
      <c r="B149" s="638"/>
      <c r="C149" s="638"/>
      <c r="D149" s="638"/>
      <c r="E149" s="638"/>
      <c r="F149" s="638"/>
      <c r="G149" s="638"/>
      <c r="H149" s="339"/>
      <c r="I149" s="339"/>
    </row>
    <row r="150" spans="1:11 16384:16384" s="268" customFormat="1" ht="14.25" hidden="1" x14ac:dyDescent="0.2">
      <c r="A150" s="639"/>
      <c r="B150" s="639"/>
      <c r="C150" s="639"/>
      <c r="D150" s="639"/>
      <c r="E150" s="639"/>
      <c r="F150" s="639"/>
      <c r="G150" s="639"/>
      <c r="H150" s="339"/>
      <c r="I150" s="339"/>
    </row>
    <row r="151" spans="1:11 16384:16384" s="268" customFormat="1" ht="14.25" x14ac:dyDescent="0.2">
      <c r="A151" s="439"/>
      <c r="B151" s="439"/>
      <c r="C151" s="439"/>
      <c r="D151" s="439"/>
      <c r="E151" s="439"/>
      <c r="F151" s="439"/>
      <c r="G151" s="439"/>
      <c r="H151" s="339"/>
      <c r="I151" s="339"/>
    </row>
    <row r="152" spans="1:11 16384:16384" s="455" customFormat="1" ht="16.5" thickBot="1" x14ac:dyDescent="0.3">
      <c r="A152" s="620" t="s">
        <v>313</v>
      </c>
      <c r="B152" s="620"/>
      <c r="C152" s="620"/>
      <c r="D152" s="620"/>
      <c r="E152" s="620"/>
      <c r="F152" s="617">
        <f>SUM(F153,F157,F161,F164,F167)</f>
        <v>2210.2999999999997</v>
      </c>
      <c r="G152" s="617"/>
      <c r="H152" s="374">
        <f>SUM(H153,H157,H161,H164,H167)</f>
        <v>2210.2999999999997</v>
      </c>
      <c r="I152" s="374">
        <f>SUM(I153,I157,I161,I164,I167)</f>
        <v>2217.0499999999997</v>
      </c>
      <c r="J152" s="475"/>
      <c r="K152" s="475"/>
      <c r="XFD152" s="477">
        <f>SUM(F152:XFC152)</f>
        <v>6637.65</v>
      </c>
    </row>
    <row r="153" spans="1:11 16384:16384" s="151" customFormat="1" ht="17.25" customHeight="1" thickTop="1" x14ac:dyDescent="0.25">
      <c r="A153" s="640" t="s">
        <v>195</v>
      </c>
      <c r="B153" s="672"/>
      <c r="C153" s="672"/>
      <c r="D153" s="672"/>
      <c r="E153" s="672"/>
      <c r="F153" s="612">
        <v>10</v>
      </c>
      <c r="G153" s="612"/>
      <c r="H153" s="339">
        <v>10</v>
      </c>
      <c r="I153" s="339">
        <v>10</v>
      </c>
    </row>
    <row r="154" spans="1:11 16384:16384" s="151" customFormat="1" ht="17.25" customHeight="1" x14ac:dyDescent="0.2">
      <c r="A154" s="615" t="s">
        <v>247</v>
      </c>
      <c r="B154" s="621"/>
      <c r="C154" s="621"/>
      <c r="D154" s="621"/>
      <c r="E154" s="621"/>
      <c r="F154" s="621"/>
      <c r="G154" s="621"/>
      <c r="H154" s="339"/>
      <c r="I154" s="339"/>
    </row>
    <row r="155" spans="1:11 16384:16384" s="151" customFormat="1" ht="24" customHeight="1" x14ac:dyDescent="0.2">
      <c r="A155" s="621"/>
      <c r="B155" s="621"/>
      <c r="C155" s="621"/>
      <c r="D155" s="621"/>
      <c r="E155" s="621"/>
      <c r="F155" s="621"/>
      <c r="G155" s="621"/>
      <c r="H155" s="339"/>
      <c r="I155" s="339"/>
    </row>
    <row r="156" spans="1:11 16384:16384" s="457" customFormat="1" ht="15.75" x14ac:dyDescent="0.25">
      <c r="A156" s="377"/>
      <c r="B156" s="569"/>
      <c r="C156" s="377"/>
      <c r="D156" s="377"/>
      <c r="E156" s="377"/>
      <c r="F156" s="570"/>
      <c r="G156" s="570"/>
      <c r="H156" s="339"/>
      <c r="I156" s="339"/>
      <c r="J156" s="456"/>
      <c r="K156" s="456"/>
    </row>
    <row r="157" spans="1:11 16384:16384" s="151" customFormat="1" ht="17.25" customHeight="1" x14ac:dyDescent="0.25">
      <c r="A157" s="610" t="s">
        <v>262</v>
      </c>
      <c r="B157" s="611"/>
      <c r="C157" s="611"/>
      <c r="D157" s="611"/>
      <c r="E157" s="611"/>
      <c r="F157" s="612">
        <v>2200</v>
      </c>
      <c r="G157" s="612"/>
      <c r="H157" s="339">
        <v>2200</v>
      </c>
      <c r="I157" s="339">
        <v>2200</v>
      </c>
    </row>
    <row r="158" spans="1:11 16384:16384" s="151" customFormat="1" x14ac:dyDescent="0.2">
      <c r="A158" s="615" t="s">
        <v>320</v>
      </c>
      <c r="B158" s="621"/>
      <c r="C158" s="621"/>
      <c r="D158" s="621"/>
      <c r="E158" s="621"/>
      <c r="F158" s="621"/>
      <c r="G158" s="621"/>
      <c r="H158" s="339"/>
      <c r="I158" s="339"/>
    </row>
    <row r="159" spans="1:11 16384:16384" s="151" customFormat="1" ht="16.5" customHeight="1" x14ac:dyDescent="0.2">
      <c r="A159" s="621"/>
      <c r="B159" s="621"/>
      <c r="C159" s="621"/>
      <c r="D159" s="621"/>
      <c r="E159" s="621"/>
      <c r="F159" s="621"/>
      <c r="G159" s="621"/>
      <c r="H159" s="339"/>
      <c r="I159" s="339"/>
    </row>
    <row r="160" spans="1:11 16384:16384" s="151" customFormat="1" ht="16.5" customHeight="1" x14ac:dyDescent="0.2">
      <c r="A160" s="437"/>
      <c r="B160" s="437"/>
      <c r="C160" s="437"/>
      <c r="D160" s="437"/>
      <c r="E160" s="437"/>
      <c r="F160" s="437"/>
      <c r="G160" s="437"/>
      <c r="H160" s="339"/>
      <c r="I160" s="339"/>
    </row>
    <row r="161" spans="1:11" s="151" customFormat="1" ht="17.25" customHeight="1" x14ac:dyDescent="0.25">
      <c r="A161" s="610" t="s">
        <v>271</v>
      </c>
      <c r="B161" s="611"/>
      <c r="C161" s="611"/>
      <c r="D161" s="611"/>
      <c r="E161" s="611"/>
      <c r="F161" s="613">
        <v>0.1</v>
      </c>
      <c r="G161" s="613"/>
      <c r="H161" s="339">
        <v>0.1</v>
      </c>
      <c r="I161" s="339">
        <v>3.85</v>
      </c>
    </row>
    <row r="162" spans="1:11" s="151" customFormat="1" ht="16.5" customHeight="1" x14ac:dyDescent="0.2">
      <c r="A162" s="614" t="s">
        <v>272</v>
      </c>
      <c r="B162" s="614"/>
      <c r="C162" s="614"/>
      <c r="D162" s="614"/>
      <c r="E162" s="614"/>
      <c r="F162" s="614"/>
      <c r="G162" s="614"/>
      <c r="H162" s="339"/>
      <c r="I162" s="339"/>
    </row>
    <row r="163" spans="1:11" s="151" customFormat="1" ht="16.5" customHeight="1" x14ac:dyDescent="0.2">
      <c r="A163" s="435"/>
      <c r="B163" s="435"/>
      <c r="C163" s="435"/>
      <c r="D163" s="435"/>
      <c r="E163" s="435"/>
      <c r="F163" s="435"/>
      <c r="G163" s="435"/>
      <c r="H163" s="339"/>
      <c r="I163" s="339"/>
    </row>
    <row r="164" spans="1:11" s="151" customFormat="1" ht="17.25" customHeight="1" x14ac:dyDescent="0.25">
      <c r="A164" s="610" t="s">
        <v>274</v>
      </c>
      <c r="B164" s="611"/>
      <c r="C164" s="611"/>
      <c r="D164" s="611"/>
      <c r="E164" s="611"/>
      <c r="F164" s="613">
        <v>0.1</v>
      </c>
      <c r="G164" s="613"/>
      <c r="H164" s="339">
        <v>0.1</v>
      </c>
      <c r="I164" s="339">
        <v>0.1</v>
      </c>
    </row>
    <row r="165" spans="1:11" s="151" customFormat="1" ht="16.5" customHeight="1" x14ac:dyDescent="0.2">
      <c r="A165" s="614" t="s">
        <v>272</v>
      </c>
      <c r="B165" s="614"/>
      <c r="C165" s="614"/>
      <c r="D165" s="614"/>
      <c r="E165" s="614"/>
      <c r="F165" s="614"/>
      <c r="G165" s="614"/>
      <c r="H165" s="339"/>
      <c r="I165" s="339"/>
    </row>
    <row r="166" spans="1:11" s="151" customFormat="1" ht="16.5" customHeight="1" x14ac:dyDescent="0.2">
      <c r="A166" s="435"/>
      <c r="B166" s="435"/>
      <c r="C166" s="435"/>
      <c r="D166" s="435"/>
      <c r="E166" s="435"/>
      <c r="F166" s="435"/>
      <c r="G166" s="435"/>
      <c r="H166" s="339"/>
      <c r="I166" s="339"/>
    </row>
    <row r="167" spans="1:11" s="151" customFormat="1" ht="17.25" customHeight="1" x14ac:dyDescent="0.25">
      <c r="A167" s="610" t="s">
        <v>275</v>
      </c>
      <c r="B167" s="611"/>
      <c r="C167" s="611"/>
      <c r="D167" s="611"/>
      <c r="E167" s="611"/>
      <c r="F167" s="613">
        <v>0.1</v>
      </c>
      <c r="G167" s="613"/>
      <c r="H167" s="339">
        <v>0.1</v>
      </c>
      <c r="I167" s="339">
        <v>3.1</v>
      </c>
    </row>
    <row r="168" spans="1:11" s="151" customFormat="1" ht="16.5" customHeight="1" x14ac:dyDescent="0.2">
      <c r="A168" s="614" t="s">
        <v>272</v>
      </c>
      <c r="B168" s="614"/>
      <c r="C168" s="614"/>
      <c r="D168" s="614"/>
      <c r="E168" s="614"/>
      <c r="F168" s="614"/>
      <c r="G168" s="614"/>
      <c r="H168" s="339"/>
      <c r="I168" s="339"/>
    </row>
    <row r="169" spans="1:11" s="151" customFormat="1" ht="16.5" customHeight="1" x14ac:dyDescent="0.2">
      <c r="A169" s="435"/>
      <c r="B169" s="435"/>
      <c r="C169" s="435"/>
      <c r="D169" s="435"/>
      <c r="E169" s="435"/>
      <c r="F169" s="435"/>
      <c r="G169" s="435"/>
      <c r="H169" s="339"/>
      <c r="I169" s="339"/>
    </row>
    <row r="170" spans="1:11" s="455" customFormat="1" ht="32.25" customHeight="1" thickBot="1" x14ac:dyDescent="0.3">
      <c r="A170" s="622" t="s">
        <v>462</v>
      </c>
      <c r="B170" s="622"/>
      <c r="C170" s="622"/>
      <c r="D170" s="622"/>
      <c r="E170" s="622"/>
      <c r="F170" s="623">
        <f>SUM(F171)</f>
        <v>20</v>
      </c>
      <c r="G170" s="623"/>
      <c r="H170" s="374">
        <v>5</v>
      </c>
      <c r="I170" s="374">
        <v>5</v>
      </c>
      <c r="J170" s="475"/>
      <c r="K170" s="475"/>
    </row>
    <row r="171" spans="1:11" s="268" customFormat="1" ht="15.75" thickTop="1" x14ac:dyDescent="0.25">
      <c r="A171" s="610" t="s">
        <v>252</v>
      </c>
      <c r="B171" s="611"/>
      <c r="C171" s="611"/>
      <c r="D171" s="611"/>
      <c r="E171" s="611"/>
      <c r="F171" s="612">
        <v>20</v>
      </c>
      <c r="G171" s="612"/>
      <c r="H171" s="339"/>
      <c r="I171" s="339"/>
      <c r="J171" s="376"/>
      <c r="K171" s="376"/>
    </row>
    <row r="172" spans="1:11" s="151" customFormat="1" ht="14.25" customHeight="1" x14ac:dyDescent="0.2">
      <c r="A172" s="626" t="s">
        <v>264</v>
      </c>
      <c r="B172" s="626"/>
      <c r="C172" s="626"/>
      <c r="D172" s="626"/>
      <c r="E172" s="626"/>
      <c r="F172" s="626"/>
      <c r="G172" s="626"/>
      <c r="H172" s="339"/>
      <c r="I172" s="339"/>
    </row>
    <row r="173" spans="1:11" s="455" customFormat="1" ht="16.5" hidden="1" thickBot="1" x14ac:dyDescent="0.3">
      <c r="A173" s="620" t="s">
        <v>246</v>
      </c>
      <c r="B173" s="620"/>
      <c r="C173" s="620"/>
      <c r="D173" s="620"/>
      <c r="E173" s="620"/>
      <c r="F173" s="623">
        <f>SUM(F174)</f>
        <v>0</v>
      </c>
      <c r="G173" s="623"/>
      <c r="H173" s="374">
        <v>300</v>
      </c>
      <c r="I173" s="374">
        <v>300</v>
      </c>
      <c r="J173" s="475"/>
      <c r="K173" s="475"/>
    </row>
    <row r="174" spans="1:11" s="464" customFormat="1" ht="18" hidden="1" customHeight="1" thickTop="1" x14ac:dyDescent="0.25">
      <c r="A174" s="479" t="s">
        <v>204</v>
      </c>
      <c r="B174" s="480"/>
      <c r="C174" s="480"/>
      <c r="D174" s="480"/>
      <c r="E174" s="480"/>
      <c r="F174" s="650">
        <v>0</v>
      </c>
      <c r="G174" s="650"/>
      <c r="H174" s="383"/>
      <c r="I174" s="383"/>
      <c r="J174" s="463"/>
      <c r="K174" s="463"/>
    </row>
    <row r="175" spans="1:11" s="465" customFormat="1" ht="14.25" hidden="1" customHeight="1" x14ac:dyDescent="0.2">
      <c r="A175" s="649" t="s">
        <v>265</v>
      </c>
      <c r="B175" s="649"/>
      <c r="C175" s="649"/>
      <c r="D175" s="649"/>
      <c r="E175" s="649"/>
      <c r="F175" s="649"/>
      <c r="G175" s="649"/>
      <c r="H175" s="379"/>
      <c r="I175" s="379"/>
    </row>
    <row r="176" spans="1:11" s="465" customFormat="1" ht="14.25" hidden="1" customHeight="1" x14ac:dyDescent="0.2">
      <c r="A176" s="649"/>
      <c r="B176" s="649"/>
      <c r="C176" s="649"/>
      <c r="D176" s="649"/>
      <c r="E176" s="649"/>
      <c r="F176" s="649"/>
      <c r="G176" s="649"/>
      <c r="H176" s="379"/>
      <c r="I176" s="379"/>
    </row>
    <row r="177" spans="1:16384" s="151" customFormat="1" ht="14.25" hidden="1" customHeight="1" x14ac:dyDescent="0.2">
      <c r="A177" s="437"/>
      <c r="B177" s="437"/>
      <c r="C177" s="478"/>
      <c r="D177" s="437"/>
      <c r="E177" s="437"/>
      <c r="F177" s="437"/>
      <c r="G177" s="437"/>
      <c r="H177" s="339"/>
      <c r="I177" s="339"/>
    </row>
    <row r="178" spans="1:16384" s="481" customFormat="1" ht="18" hidden="1" customHeight="1" thickBot="1" x14ac:dyDescent="0.3">
      <c r="A178" s="642" t="s">
        <v>334</v>
      </c>
      <c r="B178" s="642"/>
      <c r="C178" s="642"/>
      <c r="D178" s="642"/>
      <c r="E178" s="642"/>
      <c r="F178" s="643">
        <f>SUM(F179)</f>
        <v>0</v>
      </c>
      <c r="G178" s="643"/>
      <c r="H178" s="374">
        <v>180780</v>
      </c>
      <c r="I178" s="374">
        <v>180780</v>
      </c>
    </row>
    <row r="179" spans="1:16384" s="151" customFormat="1" ht="18" hidden="1" customHeight="1" thickTop="1" x14ac:dyDescent="0.25">
      <c r="A179" s="644" t="s">
        <v>174</v>
      </c>
      <c r="B179" s="645"/>
      <c r="C179" s="645"/>
      <c r="D179" s="645"/>
      <c r="E179" s="645"/>
      <c r="F179" s="648"/>
      <c r="G179" s="648"/>
      <c r="H179" s="339"/>
      <c r="I179" s="339"/>
    </row>
    <row r="180" spans="1:16384" s="151" customFormat="1" ht="18" hidden="1" customHeight="1" x14ac:dyDescent="0.2">
      <c r="A180" s="631" t="s">
        <v>258</v>
      </c>
      <c r="B180" s="632"/>
      <c r="C180" s="632"/>
      <c r="D180" s="632"/>
      <c r="E180" s="632"/>
      <c r="F180" s="632"/>
      <c r="G180" s="632"/>
      <c r="H180" s="339"/>
      <c r="I180" s="339"/>
    </row>
    <row r="181" spans="1:16384" s="151" customFormat="1" ht="18" hidden="1" customHeight="1" x14ac:dyDescent="0.2">
      <c r="A181" s="482"/>
      <c r="B181" s="441"/>
      <c r="C181" s="441"/>
      <c r="D181" s="441"/>
      <c r="E181" s="441"/>
      <c r="F181" s="441"/>
      <c r="G181" s="441"/>
      <c r="H181" s="339"/>
      <c r="I181" s="339"/>
    </row>
    <row r="182" spans="1:16384" s="455" customFormat="1" ht="16.5" hidden="1" thickBot="1" x14ac:dyDescent="0.3">
      <c r="A182" s="620" t="s">
        <v>318</v>
      </c>
      <c r="B182" s="620"/>
      <c r="C182" s="620"/>
      <c r="D182" s="620"/>
      <c r="E182" s="620"/>
      <c r="F182" s="617">
        <f>SUM(F183)</f>
        <v>0</v>
      </c>
      <c r="G182" s="617"/>
      <c r="H182" s="374">
        <v>1597.2</v>
      </c>
      <c r="I182" s="374">
        <v>1796.85</v>
      </c>
    </row>
    <row r="183" spans="1:16384" s="455" customFormat="1" ht="16.5" hidden="1" thickTop="1" x14ac:dyDescent="0.25">
      <c r="A183" s="610" t="s">
        <v>257</v>
      </c>
      <c r="B183" s="611"/>
      <c r="C183" s="611"/>
      <c r="D183" s="611"/>
      <c r="E183" s="611"/>
      <c r="F183" s="613"/>
      <c r="G183" s="613"/>
      <c r="H183" s="339">
        <v>0</v>
      </c>
      <c r="I183" s="339">
        <v>0</v>
      </c>
      <c r="J183" s="377"/>
      <c r="K183" s="377"/>
      <c r="L183" s="377"/>
      <c r="M183" s="608"/>
      <c r="N183" s="609"/>
      <c r="O183" s="375"/>
      <c r="P183" s="377"/>
      <c r="Q183" s="377"/>
      <c r="R183" s="377"/>
      <c r="S183" s="377"/>
      <c r="T183" s="608"/>
      <c r="U183" s="609"/>
      <c r="V183" s="375"/>
      <c r="W183" s="377"/>
      <c r="X183" s="377"/>
      <c r="Y183" s="377"/>
      <c r="Z183" s="377"/>
      <c r="AA183" s="608"/>
      <c r="AB183" s="609"/>
      <c r="AC183" s="375"/>
      <c r="AD183" s="377"/>
      <c r="AE183" s="377"/>
      <c r="AF183" s="377"/>
      <c r="AG183" s="377"/>
      <c r="AH183" s="608"/>
      <c r="AI183" s="609"/>
      <c r="AJ183" s="375"/>
      <c r="AK183" s="377"/>
      <c r="AL183" s="377"/>
      <c r="AM183" s="377"/>
      <c r="AN183" s="377"/>
      <c r="AO183" s="608"/>
      <c r="AP183" s="609"/>
      <c r="AQ183" s="375"/>
      <c r="AR183" s="377"/>
      <c r="AS183" s="377"/>
      <c r="AT183" s="377"/>
      <c r="AU183" s="377"/>
      <c r="AV183" s="608"/>
      <c r="AW183" s="609"/>
      <c r="AX183" s="375"/>
      <c r="AY183" s="377"/>
      <c r="AZ183" s="377"/>
      <c r="BA183" s="377"/>
      <c r="BB183" s="377"/>
      <c r="BC183" s="608"/>
      <c r="BD183" s="609"/>
      <c r="BE183" s="375"/>
      <c r="BF183" s="377"/>
      <c r="BG183" s="377"/>
      <c r="BH183" s="377"/>
      <c r="BI183" s="377"/>
      <c r="BJ183" s="608"/>
      <c r="BK183" s="609"/>
      <c r="BL183" s="375"/>
      <c r="BM183" s="377"/>
      <c r="BN183" s="377"/>
      <c r="BO183" s="377"/>
      <c r="BP183" s="377"/>
      <c r="BQ183" s="608"/>
      <c r="BR183" s="609"/>
      <c r="BS183" s="375"/>
      <c r="BT183" s="377"/>
      <c r="BU183" s="377"/>
      <c r="BV183" s="377"/>
      <c r="BW183" s="377"/>
      <c r="BX183" s="608"/>
      <c r="BY183" s="609"/>
      <c r="BZ183" s="375"/>
      <c r="CA183" s="377"/>
      <c r="CB183" s="377"/>
      <c r="CC183" s="377"/>
      <c r="CD183" s="377"/>
      <c r="CE183" s="608"/>
      <c r="CF183" s="609"/>
      <c r="CG183" s="375"/>
      <c r="CH183" s="377"/>
      <c r="CI183" s="377"/>
      <c r="CJ183" s="377"/>
      <c r="CK183" s="377"/>
      <c r="CL183" s="608"/>
      <c r="CM183" s="609"/>
      <c r="CN183" s="375"/>
      <c r="CO183" s="377"/>
      <c r="CP183" s="377"/>
      <c r="CQ183" s="377"/>
      <c r="CR183" s="377"/>
      <c r="CS183" s="608"/>
      <c r="CT183" s="609"/>
      <c r="CU183" s="375"/>
      <c r="CV183" s="377"/>
      <c r="CW183" s="377"/>
      <c r="CX183" s="377"/>
      <c r="CY183" s="377"/>
      <c r="CZ183" s="608"/>
      <c r="DA183" s="609"/>
      <c r="DB183" s="375"/>
      <c r="DC183" s="377"/>
      <c r="DD183" s="377"/>
      <c r="DE183" s="377"/>
      <c r="DF183" s="377"/>
      <c r="DG183" s="608"/>
      <c r="DH183" s="609"/>
      <c r="DI183" s="375"/>
      <c r="DJ183" s="377"/>
      <c r="DK183" s="377"/>
      <c r="DL183" s="377"/>
      <c r="DM183" s="377"/>
      <c r="DN183" s="608"/>
      <c r="DO183" s="609"/>
      <c r="DP183" s="375"/>
      <c r="DQ183" s="377"/>
      <c r="DR183" s="377"/>
      <c r="DS183" s="377"/>
      <c r="DT183" s="377"/>
      <c r="DU183" s="608"/>
      <c r="DV183" s="609"/>
      <c r="DW183" s="375"/>
      <c r="DX183" s="377"/>
      <c r="DY183" s="377"/>
      <c r="DZ183" s="377"/>
      <c r="EA183" s="377"/>
      <c r="EB183" s="608"/>
      <c r="EC183" s="609"/>
      <c r="ED183" s="375"/>
      <c r="EE183" s="377"/>
      <c r="EF183" s="377"/>
      <c r="EG183" s="377"/>
      <c r="EH183" s="377"/>
      <c r="EI183" s="608"/>
      <c r="EJ183" s="609"/>
      <c r="EK183" s="375"/>
      <c r="EL183" s="377"/>
      <c r="EM183" s="377"/>
      <c r="EN183" s="377"/>
      <c r="EO183" s="377"/>
      <c r="EP183" s="608"/>
      <c r="EQ183" s="609"/>
      <c r="ER183" s="375"/>
      <c r="ES183" s="377"/>
      <c r="ET183" s="377"/>
      <c r="EU183" s="377"/>
      <c r="EV183" s="377"/>
      <c r="EW183" s="608"/>
      <c r="EX183" s="609"/>
      <c r="EY183" s="375"/>
      <c r="EZ183" s="377"/>
      <c r="FA183" s="377"/>
      <c r="FB183" s="377"/>
      <c r="FC183" s="377"/>
      <c r="FD183" s="608"/>
      <c r="FE183" s="609"/>
      <c r="FF183" s="375"/>
      <c r="FG183" s="377"/>
      <c r="FH183" s="377"/>
      <c r="FI183" s="377"/>
      <c r="FJ183" s="377"/>
      <c r="FK183" s="608"/>
      <c r="FL183" s="609"/>
      <c r="FM183" s="375"/>
      <c r="FN183" s="377"/>
      <c r="FO183" s="377"/>
      <c r="FP183" s="377"/>
      <c r="FQ183" s="377"/>
      <c r="FR183" s="608"/>
      <c r="FS183" s="609"/>
      <c r="FT183" s="375"/>
      <c r="FU183" s="377"/>
      <c r="FV183" s="377"/>
      <c r="FW183" s="377"/>
      <c r="FX183" s="377"/>
      <c r="FY183" s="608"/>
      <c r="FZ183" s="609"/>
      <c r="GA183" s="375"/>
      <c r="GB183" s="377"/>
      <c r="GC183" s="377"/>
      <c r="GD183" s="377"/>
      <c r="GE183" s="377"/>
      <c r="GF183" s="608"/>
      <c r="GG183" s="609"/>
      <c r="GH183" s="375"/>
      <c r="GI183" s="377"/>
      <c r="GJ183" s="377"/>
      <c r="GK183" s="377"/>
      <c r="GL183" s="377"/>
      <c r="GM183" s="608"/>
      <c r="GN183" s="609"/>
      <c r="GO183" s="375"/>
      <c r="GP183" s="377"/>
      <c r="GQ183" s="377"/>
      <c r="GR183" s="377"/>
      <c r="GS183" s="377"/>
      <c r="GT183" s="608"/>
      <c r="GU183" s="609"/>
      <c r="GV183" s="375"/>
      <c r="GW183" s="377"/>
      <c r="GX183" s="377"/>
      <c r="GY183" s="377"/>
      <c r="GZ183" s="377"/>
      <c r="HA183" s="608"/>
      <c r="HB183" s="609"/>
      <c r="HC183" s="375"/>
      <c r="HD183" s="377"/>
      <c r="HE183" s="377"/>
      <c r="HF183" s="377"/>
      <c r="HG183" s="377"/>
      <c r="HH183" s="608"/>
      <c r="HI183" s="609"/>
      <c r="HJ183" s="375"/>
      <c r="HK183" s="377"/>
      <c r="HL183" s="377"/>
      <c r="HM183" s="377"/>
      <c r="HN183" s="377"/>
      <c r="HO183" s="608"/>
      <c r="HP183" s="609"/>
      <c r="HQ183" s="375"/>
      <c r="HR183" s="377"/>
      <c r="HS183" s="377"/>
      <c r="HT183" s="377"/>
      <c r="HU183" s="377"/>
      <c r="HV183" s="608"/>
      <c r="HW183" s="609"/>
      <c r="HX183" s="375"/>
      <c r="HY183" s="377"/>
      <c r="HZ183" s="377"/>
      <c r="IA183" s="377"/>
      <c r="IB183" s="377"/>
      <c r="IC183" s="608"/>
      <c r="ID183" s="609"/>
      <c r="IE183" s="375"/>
      <c r="IF183" s="377"/>
      <c r="IG183" s="377"/>
      <c r="IH183" s="377"/>
      <c r="II183" s="377"/>
      <c r="IJ183" s="608"/>
      <c r="IK183" s="609"/>
      <c r="IL183" s="375"/>
      <c r="IM183" s="377"/>
      <c r="IN183" s="377"/>
      <c r="IO183" s="377"/>
      <c r="IP183" s="377"/>
      <c r="IQ183" s="608"/>
      <c r="IR183" s="609"/>
      <c r="IS183" s="375"/>
      <c r="IT183" s="377"/>
      <c r="IU183" s="377"/>
      <c r="IV183" s="377"/>
      <c r="IW183" s="377"/>
      <c r="IX183" s="608"/>
      <c r="IY183" s="609"/>
      <c r="IZ183" s="375"/>
      <c r="JA183" s="377"/>
      <c r="JB183" s="377"/>
      <c r="JC183" s="377"/>
      <c r="JD183" s="377"/>
      <c r="JE183" s="608"/>
      <c r="JF183" s="609"/>
      <c r="JG183" s="375"/>
      <c r="JH183" s="377"/>
      <c r="JI183" s="377"/>
      <c r="JJ183" s="377"/>
      <c r="JK183" s="377"/>
      <c r="JL183" s="608"/>
      <c r="JM183" s="609"/>
      <c r="JN183" s="375"/>
      <c r="JO183" s="377"/>
      <c r="JP183" s="377"/>
      <c r="JQ183" s="377"/>
      <c r="JR183" s="377"/>
      <c r="JS183" s="608"/>
      <c r="JT183" s="609"/>
      <c r="JU183" s="375"/>
      <c r="JV183" s="377"/>
      <c r="JW183" s="377"/>
      <c r="JX183" s="377"/>
      <c r="JY183" s="377"/>
      <c r="JZ183" s="608"/>
      <c r="KA183" s="609"/>
      <c r="KB183" s="375"/>
      <c r="KC183" s="377"/>
      <c r="KD183" s="377"/>
      <c r="KE183" s="377"/>
      <c r="KF183" s="377"/>
      <c r="KG183" s="608"/>
      <c r="KH183" s="609"/>
      <c r="KI183" s="375"/>
      <c r="KJ183" s="377"/>
      <c r="KK183" s="377"/>
      <c r="KL183" s="377"/>
      <c r="KM183" s="377"/>
      <c r="KN183" s="608"/>
      <c r="KO183" s="609"/>
      <c r="KP183" s="375"/>
      <c r="KQ183" s="377"/>
      <c r="KR183" s="377"/>
      <c r="KS183" s="377"/>
      <c r="KT183" s="377"/>
      <c r="KU183" s="608"/>
      <c r="KV183" s="609"/>
      <c r="KW183" s="375"/>
      <c r="KX183" s="377"/>
      <c r="KY183" s="377"/>
      <c r="KZ183" s="377"/>
      <c r="LA183" s="377"/>
      <c r="LB183" s="608"/>
      <c r="LC183" s="609"/>
      <c r="LD183" s="375"/>
      <c r="LE183" s="377"/>
      <c r="LF183" s="377"/>
      <c r="LG183" s="377"/>
      <c r="LH183" s="377"/>
      <c r="LI183" s="608"/>
      <c r="LJ183" s="609"/>
      <c r="LK183" s="375"/>
      <c r="LL183" s="377"/>
      <c r="LM183" s="377"/>
      <c r="LN183" s="377"/>
      <c r="LO183" s="377"/>
      <c r="LP183" s="608"/>
      <c r="LQ183" s="609"/>
      <c r="LR183" s="375"/>
      <c r="LS183" s="377"/>
      <c r="LT183" s="377"/>
      <c r="LU183" s="377"/>
      <c r="LV183" s="377"/>
      <c r="LW183" s="608"/>
      <c r="LX183" s="609"/>
      <c r="LY183" s="375"/>
      <c r="LZ183" s="377"/>
      <c r="MA183" s="377"/>
      <c r="MB183" s="377"/>
      <c r="MC183" s="377"/>
      <c r="MD183" s="608"/>
      <c r="ME183" s="609"/>
      <c r="MF183" s="375"/>
      <c r="MG183" s="377"/>
      <c r="MH183" s="377"/>
      <c r="MI183" s="377"/>
      <c r="MJ183" s="377"/>
      <c r="MK183" s="608"/>
      <c r="ML183" s="609"/>
      <c r="MM183" s="375"/>
      <c r="MN183" s="377"/>
      <c r="MO183" s="377"/>
      <c r="MP183" s="377"/>
      <c r="MQ183" s="377"/>
      <c r="MR183" s="608"/>
      <c r="MS183" s="609"/>
      <c r="MT183" s="375"/>
      <c r="MU183" s="377"/>
      <c r="MV183" s="377"/>
      <c r="MW183" s="377"/>
      <c r="MX183" s="377"/>
      <c r="MY183" s="608"/>
      <c r="MZ183" s="609"/>
      <c r="NA183" s="375"/>
      <c r="NB183" s="377"/>
      <c r="NC183" s="377"/>
      <c r="ND183" s="377"/>
      <c r="NE183" s="377"/>
      <c r="NF183" s="608"/>
      <c r="NG183" s="609"/>
      <c r="NH183" s="375"/>
      <c r="NI183" s="377"/>
      <c r="NJ183" s="377"/>
      <c r="NK183" s="377"/>
      <c r="NL183" s="377"/>
      <c r="NM183" s="608"/>
      <c r="NN183" s="609"/>
      <c r="NO183" s="375"/>
      <c r="NP183" s="377"/>
      <c r="NQ183" s="377"/>
      <c r="NR183" s="377"/>
      <c r="NS183" s="377"/>
      <c r="NT183" s="608"/>
      <c r="NU183" s="609"/>
      <c r="NV183" s="375"/>
      <c r="NW183" s="377"/>
      <c r="NX183" s="377"/>
      <c r="NY183" s="377"/>
      <c r="NZ183" s="377"/>
      <c r="OA183" s="608"/>
      <c r="OB183" s="609"/>
      <c r="OC183" s="375"/>
      <c r="OD183" s="377"/>
      <c r="OE183" s="377"/>
      <c r="OF183" s="377"/>
      <c r="OG183" s="377"/>
      <c r="OH183" s="608"/>
      <c r="OI183" s="609"/>
      <c r="OJ183" s="375"/>
      <c r="OK183" s="377"/>
      <c r="OL183" s="377"/>
      <c r="OM183" s="377"/>
      <c r="ON183" s="377"/>
      <c r="OO183" s="608"/>
      <c r="OP183" s="609"/>
      <c r="OQ183" s="375"/>
      <c r="OR183" s="377"/>
      <c r="OS183" s="377"/>
      <c r="OT183" s="377"/>
      <c r="OU183" s="377"/>
      <c r="OV183" s="608"/>
      <c r="OW183" s="609"/>
      <c r="OX183" s="375"/>
      <c r="OY183" s="377"/>
      <c r="OZ183" s="377"/>
      <c r="PA183" s="377"/>
      <c r="PB183" s="377"/>
      <c r="PC183" s="608"/>
      <c r="PD183" s="609"/>
      <c r="PE183" s="375"/>
      <c r="PF183" s="377"/>
      <c r="PG183" s="377"/>
      <c r="PH183" s="377"/>
      <c r="PI183" s="377"/>
      <c r="PJ183" s="608"/>
      <c r="PK183" s="609"/>
      <c r="PL183" s="375"/>
      <c r="PM183" s="377"/>
      <c r="PN183" s="377"/>
      <c r="PO183" s="377"/>
      <c r="PP183" s="377"/>
      <c r="PQ183" s="608"/>
      <c r="PR183" s="609"/>
      <c r="PS183" s="375"/>
      <c r="PT183" s="377"/>
      <c r="PU183" s="377"/>
      <c r="PV183" s="377"/>
      <c r="PW183" s="377"/>
      <c r="PX183" s="608"/>
      <c r="PY183" s="609"/>
      <c r="PZ183" s="375"/>
      <c r="QA183" s="377"/>
      <c r="QB183" s="377"/>
      <c r="QC183" s="377"/>
      <c r="QD183" s="377"/>
      <c r="QE183" s="608"/>
      <c r="QF183" s="609"/>
      <c r="QG183" s="375"/>
      <c r="QH183" s="377"/>
      <c r="QI183" s="377"/>
      <c r="QJ183" s="377"/>
      <c r="QK183" s="377"/>
      <c r="QL183" s="608"/>
      <c r="QM183" s="609"/>
      <c r="QN183" s="375"/>
      <c r="QO183" s="377"/>
      <c r="QP183" s="377"/>
      <c r="QQ183" s="377"/>
      <c r="QR183" s="377"/>
      <c r="QS183" s="608"/>
      <c r="QT183" s="609"/>
      <c r="QU183" s="375"/>
      <c r="QV183" s="377"/>
      <c r="QW183" s="377"/>
      <c r="QX183" s="377"/>
      <c r="QY183" s="377"/>
      <c r="QZ183" s="608"/>
      <c r="RA183" s="609"/>
      <c r="RB183" s="375"/>
      <c r="RC183" s="377"/>
      <c r="RD183" s="377"/>
      <c r="RE183" s="377"/>
      <c r="RF183" s="377"/>
      <c r="RG183" s="608"/>
      <c r="RH183" s="609"/>
      <c r="RI183" s="375"/>
      <c r="RJ183" s="377"/>
      <c r="RK183" s="377"/>
      <c r="RL183" s="377"/>
      <c r="RM183" s="377"/>
      <c r="RN183" s="608"/>
      <c r="RO183" s="609"/>
      <c r="RP183" s="375"/>
      <c r="RQ183" s="377"/>
      <c r="RR183" s="377"/>
      <c r="RS183" s="377"/>
      <c r="RT183" s="377"/>
      <c r="RU183" s="608"/>
      <c r="RV183" s="609"/>
      <c r="RW183" s="375"/>
      <c r="RX183" s="377"/>
      <c r="RY183" s="377"/>
      <c r="RZ183" s="377"/>
      <c r="SA183" s="377"/>
      <c r="SB183" s="608"/>
      <c r="SC183" s="609"/>
      <c r="SD183" s="375"/>
      <c r="SE183" s="377"/>
      <c r="SF183" s="377"/>
      <c r="SG183" s="377"/>
      <c r="SH183" s="377"/>
      <c r="SI183" s="608"/>
      <c r="SJ183" s="609"/>
      <c r="SK183" s="375"/>
      <c r="SL183" s="377"/>
      <c r="SM183" s="377"/>
      <c r="SN183" s="377"/>
      <c r="SO183" s="377"/>
      <c r="SP183" s="608"/>
      <c r="SQ183" s="609"/>
      <c r="SR183" s="375"/>
      <c r="SS183" s="377"/>
      <c r="ST183" s="377"/>
      <c r="SU183" s="377"/>
      <c r="SV183" s="377"/>
      <c r="SW183" s="608"/>
      <c r="SX183" s="609"/>
      <c r="SY183" s="375"/>
      <c r="SZ183" s="377"/>
      <c r="TA183" s="377"/>
      <c r="TB183" s="377"/>
      <c r="TC183" s="377"/>
      <c r="TD183" s="608"/>
      <c r="TE183" s="609"/>
      <c r="TF183" s="375"/>
      <c r="TG183" s="377"/>
      <c r="TH183" s="377"/>
      <c r="TI183" s="377"/>
      <c r="TJ183" s="377"/>
      <c r="TK183" s="608"/>
      <c r="TL183" s="609"/>
      <c r="TM183" s="375"/>
      <c r="TN183" s="377"/>
      <c r="TO183" s="377"/>
      <c r="TP183" s="377"/>
      <c r="TQ183" s="377"/>
      <c r="TR183" s="608"/>
      <c r="TS183" s="609"/>
      <c r="TT183" s="375"/>
      <c r="TU183" s="377"/>
      <c r="TV183" s="377"/>
      <c r="TW183" s="377"/>
      <c r="TX183" s="377"/>
      <c r="TY183" s="608"/>
      <c r="TZ183" s="609"/>
      <c r="UA183" s="375"/>
      <c r="UB183" s="377"/>
      <c r="UC183" s="377"/>
      <c r="UD183" s="377"/>
      <c r="UE183" s="377"/>
      <c r="UF183" s="608"/>
      <c r="UG183" s="609"/>
      <c r="UH183" s="375"/>
      <c r="UI183" s="377"/>
      <c r="UJ183" s="377"/>
      <c r="UK183" s="377"/>
      <c r="UL183" s="377"/>
      <c r="UM183" s="608"/>
      <c r="UN183" s="609"/>
      <c r="UO183" s="375"/>
      <c r="UP183" s="377"/>
      <c r="UQ183" s="377"/>
      <c r="UR183" s="377"/>
      <c r="US183" s="377"/>
      <c r="UT183" s="608"/>
      <c r="UU183" s="609"/>
      <c r="UV183" s="375"/>
      <c r="UW183" s="377"/>
      <c r="UX183" s="377"/>
      <c r="UY183" s="377"/>
      <c r="UZ183" s="377"/>
      <c r="VA183" s="608"/>
      <c r="VB183" s="609"/>
      <c r="VC183" s="375"/>
      <c r="VD183" s="377"/>
      <c r="VE183" s="377"/>
      <c r="VF183" s="377"/>
      <c r="VG183" s="377"/>
      <c r="VH183" s="608"/>
      <c r="VI183" s="609"/>
      <c r="VJ183" s="375"/>
      <c r="VK183" s="377"/>
      <c r="VL183" s="377"/>
      <c r="VM183" s="377"/>
      <c r="VN183" s="377"/>
      <c r="VO183" s="608"/>
      <c r="VP183" s="609"/>
      <c r="VQ183" s="375"/>
      <c r="VR183" s="377"/>
      <c r="VS183" s="377"/>
      <c r="VT183" s="377"/>
      <c r="VU183" s="377"/>
      <c r="VV183" s="608"/>
      <c r="VW183" s="609"/>
      <c r="VX183" s="375"/>
      <c r="VY183" s="377"/>
      <c r="VZ183" s="377"/>
      <c r="WA183" s="377"/>
      <c r="WB183" s="377"/>
      <c r="WC183" s="608"/>
      <c r="WD183" s="609"/>
      <c r="WE183" s="375"/>
      <c r="WF183" s="377"/>
      <c r="WG183" s="377"/>
      <c r="WH183" s="377"/>
      <c r="WI183" s="377"/>
      <c r="WJ183" s="608"/>
      <c r="WK183" s="609"/>
      <c r="WL183" s="375"/>
      <c r="WM183" s="377"/>
      <c r="WN183" s="377"/>
      <c r="WO183" s="377"/>
      <c r="WP183" s="377"/>
      <c r="WQ183" s="608"/>
      <c r="WR183" s="609"/>
      <c r="WS183" s="375"/>
      <c r="WT183" s="377"/>
      <c r="WU183" s="377"/>
      <c r="WV183" s="377"/>
      <c r="WW183" s="377"/>
      <c r="WX183" s="608"/>
      <c r="WY183" s="609"/>
      <c r="WZ183" s="375"/>
      <c r="XA183" s="377"/>
      <c r="XB183" s="377"/>
      <c r="XC183" s="377"/>
      <c r="XD183" s="377"/>
      <c r="XE183" s="608"/>
      <c r="XF183" s="609"/>
      <c r="XG183" s="375"/>
      <c r="XH183" s="377"/>
      <c r="XI183" s="377"/>
      <c r="XJ183" s="377"/>
      <c r="XK183" s="377"/>
      <c r="XL183" s="608"/>
      <c r="XM183" s="609"/>
      <c r="XN183" s="375"/>
      <c r="XO183" s="377"/>
      <c r="XP183" s="377"/>
      <c r="XQ183" s="377"/>
      <c r="XR183" s="377"/>
      <c r="XS183" s="608"/>
      <c r="XT183" s="609"/>
      <c r="XU183" s="375"/>
      <c r="XV183" s="377"/>
      <c r="XW183" s="377"/>
      <c r="XX183" s="377"/>
      <c r="XY183" s="377"/>
      <c r="XZ183" s="608"/>
      <c r="YA183" s="609"/>
      <c r="YB183" s="375"/>
      <c r="YC183" s="377"/>
      <c r="YD183" s="377"/>
      <c r="YE183" s="377"/>
      <c r="YF183" s="377"/>
      <c r="YG183" s="608"/>
      <c r="YH183" s="609"/>
      <c r="YI183" s="375"/>
      <c r="YJ183" s="377"/>
      <c r="YK183" s="377"/>
      <c r="YL183" s="377"/>
      <c r="YM183" s="377"/>
      <c r="YN183" s="608"/>
      <c r="YO183" s="609"/>
      <c r="YP183" s="375"/>
      <c r="YQ183" s="377"/>
      <c r="YR183" s="377"/>
      <c r="YS183" s="377"/>
      <c r="YT183" s="377"/>
      <c r="YU183" s="608"/>
      <c r="YV183" s="609"/>
      <c r="YW183" s="375"/>
      <c r="YX183" s="377"/>
      <c r="YY183" s="377"/>
      <c r="YZ183" s="377"/>
      <c r="ZA183" s="377"/>
      <c r="ZB183" s="608"/>
      <c r="ZC183" s="609"/>
      <c r="ZD183" s="375"/>
      <c r="ZE183" s="377"/>
      <c r="ZF183" s="377"/>
      <c r="ZG183" s="377"/>
      <c r="ZH183" s="377"/>
      <c r="ZI183" s="608"/>
      <c r="ZJ183" s="609"/>
      <c r="ZK183" s="375"/>
      <c r="ZL183" s="377"/>
      <c r="ZM183" s="377"/>
      <c r="ZN183" s="377"/>
      <c r="ZO183" s="377"/>
      <c r="ZP183" s="608"/>
      <c r="ZQ183" s="609"/>
      <c r="ZR183" s="375"/>
      <c r="ZS183" s="377"/>
      <c r="ZT183" s="377"/>
      <c r="ZU183" s="377"/>
      <c r="ZV183" s="377"/>
      <c r="ZW183" s="608"/>
      <c r="ZX183" s="609"/>
      <c r="ZY183" s="375"/>
      <c r="ZZ183" s="377"/>
      <c r="AAA183" s="377"/>
      <c r="AAB183" s="377"/>
      <c r="AAC183" s="377"/>
      <c r="AAD183" s="608"/>
      <c r="AAE183" s="609"/>
      <c r="AAF183" s="375"/>
      <c r="AAG183" s="377"/>
      <c r="AAH183" s="377"/>
      <c r="AAI183" s="377"/>
      <c r="AAJ183" s="377"/>
      <c r="AAK183" s="608"/>
      <c r="AAL183" s="609"/>
      <c r="AAM183" s="375"/>
      <c r="AAN183" s="377"/>
      <c r="AAO183" s="377"/>
      <c r="AAP183" s="377"/>
      <c r="AAQ183" s="377"/>
      <c r="AAR183" s="608"/>
      <c r="AAS183" s="609"/>
      <c r="AAT183" s="375"/>
      <c r="AAU183" s="377"/>
      <c r="AAV183" s="377"/>
      <c r="AAW183" s="377"/>
      <c r="AAX183" s="377"/>
      <c r="AAY183" s="608"/>
      <c r="AAZ183" s="609"/>
      <c r="ABA183" s="375"/>
      <c r="ABB183" s="377"/>
      <c r="ABC183" s="377"/>
      <c r="ABD183" s="377"/>
      <c r="ABE183" s="377"/>
      <c r="ABF183" s="608"/>
      <c r="ABG183" s="609"/>
      <c r="ABH183" s="375"/>
      <c r="ABI183" s="377"/>
      <c r="ABJ183" s="377"/>
      <c r="ABK183" s="377"/>
      <c r="ABL183" s="377"/>
      <c r="ABM183" s="608"/>
      <c r="ABN183" s="609"/>
      <c r="ABO183" s="375"/>
      <c r="ABP183" s="377"/>
      <c r="ABQ183" s="377"/>
      <c r="ABR183" s="377"/>
      <c r="ABS183" s="377"/>
      <c r="ABT183" s="608"/>
      <c r="ABU183" s="609"/>
      <c r="ABV183" s="375"/>
      <c r="ABW183" s="377"/>
      <c r="ABX183" s="377"/>
      <c r="ABY183" s="377"/>
      <c r="ABZ183" s="377"/>
      <c r="ACA183" s="608"/>
      <c r="ACB183" s="609"/>
      <c r="ACC183" s="375"/>
      <c r="ACD183" s="377"/>
      <c r="ACE183" s="377"/>
      <c r="ACF183" s="377"/>
      <c r="ACG183" s="377"/>
      <c r="ACH183" s="608"/>
      <c r="ACI183" s="609"/>
      <c r="ACJ183" s="375"/>
      <c r="ACK183" s="377"/>
      <c r="ACL183" s="377"/>
      <c r="ACM183" s="377"/>
      <c r="ACN183" s="377"/>
      <c r="ACO183" s="608"/>
      <c r="ACP183" s="609"/>
      <c r="ACQ183" s="375"/>
      <c r="ACR183" s="377"/>
      <c r="ACS183" s="377"/>
      <c r="ACT183" s="377"/>
      <c r="ACU183" s="377"/>
      <c r="ACV183" s="608"/>
      <c r="ACW183" s="609"/>
      <c r="ACX183" s="375"/>
      <c r="ACY183" s="377"/>
      <c r="ACZ183" s="377"/>
      <c r="ADA183" s="377"/>
      <c r="ADB183" s="377"/>
      <c r="ADC183" s="608"/>
      <c r="ADD183" s="609"/>
      <c r="ADE183" s="375"/>
      <c r="ADF183" s="377"/>
      <c r="ADG183" s="377"/>
      <c r="ADH183" s="377"/>
      <c r="ADI183" s="377"/>
      <c r="ADJ183" s="608"/>
      <c r="ADK183" s="609"/>
      <c r="ADL183" s="375"/>
      <c r="ADM183" s="377"/>
      <c r="ADN183" s="377"/>
      <c r="ADO183" s="377"/>
      <c r="ADP183" s="377"/>
      <c r="ADQ183" s="608"/>
      <c r="ADR183" s="609"/>
      <c r="ADS183" s="375"/>
      <c r="ADT183" s="377"/>
      <c r="ADU183" s="377"/>
      <c r="ADV183" s="377"/>
      <c r="ADW183" s="377"/>
      <c r="ADX183" s="608"/>
      <c r="ADY183" s="609"/>
      <c r="ADZ183" s="375"/>
      <c r="AEA183" s="377"/>
      <c r="AEB183" s="377"/>
      <c r="AEC183" s="377"/>
      <c r="AED183" s="377"/>
      <c r="AEE183" s="608"/>
      <c r="AEF183" s="609"/>
      <c r="AEG183" s="375"/>
      <c r="AEH183" s="377"/>
      <c r="AEI183" s="377"/>
      <c r="AEJ183" s="377"/>
      <c r="AEK183" s="377"/>
      <c r="AEL183" s="608"/>
      <c r="AEM183" s="609"/>
      <c r="AEN183" s="375"/>
      <c r="AEO183" s="377"/>
      <c r="AEP183" s="377"/>
      <c r="AEQ183" s="377"/>
      <c r="AER183" s="377"/>
      <c r="AES183" s="608"/>
      <c r="AET183" s="609"/>
      <c r="AEU183" s="375"/>
      <c r="AEV183" s="377"/>
      <c r="AEW183" s="377"/>
      <c r="AEX183" s="377"/>
      <c r="AEY183" s="377"/>
      <c r="AEZ183" s="608"/>
      <c r="AFA183" s="609"/>
      <c r="AFB183" s="375"/>
      <c r="AFC183" s="377"/>
      <c r="AFD183" s="377"/>
      <c r="AFE183" s="377"/>
      <c r="AFF183" s="377"/>
      <c r="AFG183" s="608"/>
      <c r="AFH183" s="609"/>
      <c r="AFI183" s="375"/>
      <c r="AFJ183" s="377"/>
      <c r="AFK183" s="377"/>
      <c r="AFL183" s="377"/>
      <c r="AFM183" s="377"/>
      <c r="AFN183" s="608"/>
      <c r="AFO183" s="609"/>
      <c r="AFP183" s="375"/>
      <c r="AFQ183" s="377"/>
      <c r="AFR183" s="377"/>
      <c r="AFS183" s="377"/>
      <c r="AFT183" s="377"/>
      <c r="AFU183" s="608"/>
      <c r="AFV183" s="609"/>
      <c r="AFW183" s="375"/>
      <c r="AFX183" s="377"/>
      <c r="AFY183" s="377"/>
      <c r="AFZ183" s="377"/>
      <c r="AGA183" s="377"/>
      <c r="AGB183" s="608"/>
      <c r="AGC183" s="609"/>
      <c r="AGD183" s="375"/>
      <c r="AGE183" s="377"/>
      <c r="AGF183" s="377"/>
      <c r="AGG183" s="377"/>
      <c r="AGH183" s="377"/>
      <c r="AGI183" s="608"/>
      <c r="AGJ183" s="609"/>
      <c r="AGK183" s="375"/>
      <c r="AGL183" s="377"/>
      <c r="AGM183" s="377"/>
      <c r="AGN183" s="377"/>
      <c r="AGO183" s="377"/>
      <c r="AGP183" s="608"/>
      <c r="AGQ183" s="609"/>
      <c r="AGR183" s="375"/>
      <c r="AGS183" s="377"/>
      <c r="AGT183" s="377"/>
      <c r="AGU183" s="377"/>
      <c r="AGV183" s="377"/>
      <c r="AGW183" s="608"/>
      <c r="AGX183" s="609"/>
      <c r="AGY183" s="375"/>
      <c r="AGZ183" s="377"/>
      <c r="AHA183" s="377"/>
      <c r="AHB183" s="377"/>
      <c r="AHC183" s="377"/>
      <c r="AHD183" s="608"/>
      <c r="AHE183" s="609"/>
      <c r="AHF183" s="375"/>
      <c r="AHG183" s="377"/>
      <c r="AHH183" s="377"/>
      <c r="AHI183" s="377"/>
      <c r="AHJ183" s="377"/>
      <c r="AHK183" s="608"/>
      <c r="AHL183" s="609"/>
      <c r="AHM183" s="375"/>
      <c r="AHN183" s="377"/>
      <c r="AHO183" s="377"/>
      <c r="AHP183" s="377"/>
      <c r="AHQ183" s="377"/>
      <c r="AHR183" s="608"/>
      <c r="AHS183" s="609"/>
      <c r="AHT183" s="375"/>
      <c r="AHU183" s="377"/>
      <c r="AHV183" s="377"/>
      <c r="AHW183" s="377"/>
      <c r="AHX183" s="377"/>
      <c r="AHY183" s="608"/>
      <c r="AHZ183" s="609"/>
      <c r="AIA183" s="375"/>
      <c r="AIB183" s="377"/>
      <c r="AIC183" s="377"/>
      <c r="AID183" s="377"/>
      <c r="AIE183" s="377"/>
      <c r="AIF183" s="608"/>
      <c r="AIG183" s="609"/>
      <c r="AIH183" s="375"/>
      <c r="AII183" s="377"/>
      <c r="AIJ183" s="377"/>
      <c r="AIK183" s="377"/>
      <c r="AIL183" s="377"/>
      <c r="AIM183" s="608"/>
      <c r="AIN183" s="609"/>
      <c r="AIO183" s="375"/>
      <c r="AIP183" s="377"/>
      <c r="AIQ183" s="377"/>
      <c r="AIR183" s="377"/>
      <c r="AIS183" s="377"/>
      <c r="AIT183" s="608"/>
      <c r="AIU183" s="609"/>
      <c r="AIV183" s="375"/>
      <c r="AIW183" s="377"/>
      <c r="AIX183" s="377"/>
      <c r="AIY183" s="377"/>
      <c r="AIZ183" s="377"/>
      <c r="AJA183" s="608"/>
      <c r="AJB183" s="609"/>
      <c r="AJC183" s="375"/>
      <c r="AJD183" s="377"/>
      <c r="AJE183" s="377"/>
      <c r="AJF183" s="377"/>
      <c r="AJG183" s="377"/>
      <c r="AJH183" s="608"/>
      <c r="AJI183" s="609"/>
      <c r="AJJ183" s="375"/>
      <c r="AJK183" s="377"/>
      <c r="AJL183" s="377"/>
      <c r="AJM183" s="377"/>
      <c r="AJN183" s="377"/>
      <c r="AJO183" s="608"/>
      <c r="AJP183" s="609"/>
      <c r="AJQ183" s="375"/>
      <c r="AJR183" s="377"/>
      <c r="AJS183" s="377"/>
      <c r="AJT183" s="377"/>
      <c r="AJU183" s="377"/>
      <c r="AJV183" s="608"/>
      <c r="AJW183" s="609"/>
      <c r="AJX183" s="375"/>
      <c r="AJY183" s="377"/>
      <c r="AJZ183" s="377"/>
      <c r="AKA183" s="377"/>
      <c r="AKB183" s="377"/>
      <c r="AKC183" s="608"/>
      <c r="AKD183" s="609"/>
      <c r="AKE183" s="375"/>
      <c r="AKF183" s="377"/>
      <c r="AKG183" s="377"/>
      <c r="AKH183" s="377"/>
      <c r="AKI183" s="377"/>
      <c r="AKJ183" s="608"/>
      <c r="AKK183" s="609"/>
      <c r="AKL183" s="375"/>
      <c r="AKM183" s="377"/>
      <c r="AKN183" s="377"/>
      <c r="AKO183" s="377"/>
      <c r="AKP183" s="377"/>
      <c r="AKQ183" s="608"/>
      <c r="AKR183" s="609"/>
      <c r="AKS183" s="375"/>
      <c r="AKT183" s="377"/>
      <c r="AKU183" s="377"/>
      <c r="AKV183" s="377"/>
      <c r="AKW183" s="377"/>
      <c r="AKX183" s="608"/>
      <c r="AKY183" s="609"/>
      <c r="AKZ183" s="375"/>
      <c r="ALA183" s="377"/>
      <c r="ALB183" s="377"/>
      <c r="ALC183" s="377"/>
      <c r="ALD183" s="377"/>
      <c r="ALE183" s="608"/>
      <c r="ALF183" s="609"/>
      <c r="ALG183" s="375"/>
      <c r="ALH183" s="377"/>
      <c r="ALI183" s="377"/>
      <c r="ALJ183" s="377"/>
      <c r="ALK183" s="377"/>
      <c r="ALL183" s="608"/>
      <c r="ALM183" s="609"/>
      <c r="ALN183" s="375"/>
      <c r="ALO183" s="377"/>
      <c r="ALP183" s="377"/>
      <c r="ALQ183" s="377"/>
      <c r="ALR183" s="377"/>
      <c r="ALS183" s="608"/>
      <c r="ALT183" s="609"/>
      <c r="ALU183" s="375"/>
      <c r="ALV183" s="377"/>
      <c r="ALW183" s="377"/>
      <c r="ALX183" s="377"/>
      <c r="ALY183" s="377"/>
      <c r="ALZ183" s="608"/>
      <c r="AMA183" s="609"/>
      <c r="AMB183" s="375"/>
      <c r="AMC183" s="377"/>
      <c r="AMD183" s="377"/>
      <c r="AME183" s="377"/>
      <c r="AMF183" s="377"/>
      <c r="AMG183" s="608"/>
      <c r="AMH183" s="609"/>
      <c r="AMI183" s="375"/>
      <c r="AMJ183" s="377"/>
      <c r="AMK183" s="377"/>
      <c r="AML183" s="377"/>
      <c r="AMM183" s="377"/>
      <c r="AMN183" s="608"/>
      <c r="AMO183" s="609"/>
      <c r="AMP183" s="375"/>
      <c r="AMQ183" s="377"/>
      <c r="AMR183" s="377"/>
      <c r="AMS183" s="377"/>
      <c r="AMT183" s="377"/>
      <c r="AMU183" s="608"/>
      <c r="AMV183" s="609"/>
      <c r="AMW183" s="375"/>
      <c r="AMX183" s="377"/>
      <c r="AMY183" s="377"/>
      <c r="AMZ183" s="377"/>
      <c r="ANA183" s="377"/>
      <c r="ANB183" s="608"/>
      <c r="ANC183" s="609"/>
      <c r="AND183" s="375"/>
      <c r="ANE183" s="377"/>
      <c r="ANF183" s="377"/>
      <c r="ANG183" s="377"/>
      <c r="ANH183" s="377"/>
      <c r="ANI183" s="608"/>
      <c r="ANJ183" s="609"/>
      <c r="ANK183" s="375"/>
      <c r="ANL183" s="377"/>
      <c r="ANM183" s="377"/>
      <c r="ANN183" s="377"/>
      <c r="ANO183" s="377"/>
      <c r="ANP183" s="608"/>
      <c r="ANQ183" s="609"/>
      <c r="ANR183" s="375"/>
      <c r="ANS183" s="377"/>
      <c r="ANT183" s="377"/>
      <c r="ANU183" s="377"/>
      <c r="ANV183" s="377"/>
      <c r="ANW183" s="608"/>
      <c r="ANX183" s="609"/>
      <c r="ANY183" s="375"/>
      <c r="ANZ183" s="377"/>
      <c r="AOA183" s="377"/>
      <c r="AOB183" s="377"/>
      <c r="AOC183" s="377"/>
      <c r="AOD183" s="608"/>
      <c r="AOE183" s="609"/>
      <c r="AOF183" s="375"/>
      <c r="AOG183" s="377"/>
      <c r="AOH183" s="377"/>
      <c r="AOI183" s="377"/>
      <c r="AOJ183" s="377"/>
      <c r="AOK183" s="608"/>
      <c r="AOL183" s="609"/>
      <c r="AOM183" s="375"/>
      <c r="AON183" s="377"/>
      <c r="AOO183" s="377"/>
      <c r="AOP183" s="377"/>
      <c r="AOQ183" s="377"/>
      <c r="AOR183" s="608"/>
      <c r="AOS183" s="609"/>
      <c r="AOT183" s="375"/>
      <c r="AOU183" s="377"/>
      <c r="AOV183" s="377"/>
      <c r="AOW183" s="377"/>
      <c r="AOX183" s="377"/>
      <c r="AOY183" s="608"/>
      <c r="AOZ183" s="609"/>
      <c r="APA183" s="375"/>
      <c r="APB183" s="377"/>
      <c r="APC183" s="377"/>
      <c r="APD183" s="377"/>
      <c r="APE183" s="377"/>
      <c r="APF183" s="608"/>
      <c r="APG183" s="609"/>
      <c r="APH183" s="375"/>
      <c r="API183" s="377"/>
      <c r="APJ183" s="377"/>
      <c r="APK183" s="377"/>
      <c r="APL183" s="377"/>
      <c r="APM183" s="608"/>
      <c r="APN183" s="609"/>
      <c r="APO183" s="375"/>
      <c r="APP183" s="377"/>
      <c r="APQ183" s="377"/>
      <c r="APR183" s="377"/>
      <c r="APS183" s="377"/>
      <c r="APT183" s="608"/>
      <c r="APU183" s="609"/>
      <c r="APV183" s="375"/>
      <c r="APW183" s="377"/>
      <c r="APX183" s="377"/>
      <c r="APY183" s="377"/>
      <c r="APZ183" s="377"/>
      <c r="AQA183" s="608"/>
      <c r="AQB183" s="609"/>
      <c r="AQC183" s="375"/>
      <c r="AQD183" s="377"/>
      <c r="AQE183" s="377"/>
      <c r="AQF183" s="377"/>
      <c r="AQG183" s="377"/>
      <c r="AQH183" s="608"/>
      <c r="AQI183" s="609"/>
      <c r="AQJ183" s="375"/>
      <c r="AQK183" s="377"/>
      <c r="AQL183" s="377"/>
      <c r="AQM183" s="377"/>
      <c r="AQN183" s="377"/>
      <c r="AQO183" s="608"/>
      <c r="AQP183" s="609"/>
      <c r="AQQ183" s="375"/>
      <c r="AQR183" s="377"/>
      <c r="AQS183" s="377"/>
      <c r="AQT183" s="377"/>
      <c r="AQU183" s="377"/>
      <c r="AQV183" s="608"/>
      <c r="AQW183" s="609"/>
      <c r="AQX183" s="375"/>
      <c r="AQY183" s="377"/>
      <c r="AQZ183" s="377"/>
      <c r="ARA183" s="377"/>
      <c r="ARB183" s="377"/>
      <c r="ARC183" s="608"/>
      <c r="ARD183" s="609"/>
      <c r="ARE183" s="375"/>
      <c r="ARF183" s="377"/>
      <c r="ARG183" s="377"/>
      <c r="ARH183" s="377"/>
      <c r="ARI183" s="377"/>
      <c r="ARJ183" s="608"/>
      <c r="ARK183" s="609"/>
      <c r="ARL183" s="375"/>
      <c r="ARM183" s="377"/>
      <c r="ARN183" s="377"/>
      <c r="ARO183" s="377"/>
      <c r="ARP183" s="377"/>
      <c r="ARQ183" s="608"/>
      <c r="ARR183" s="609"/>
      <c r="ARS183" s="375"/>
      <c r="ART183" s="377"/>
      <c r="ARU183" s="377"/>
      <c r="ARV183" s="377"/>
      <c r="ARW183" s="377"/>
      <c r="ARX183" s="608"/>
      <c r="ARY183" s="609"/>
      <c r="ARZ183" s="375"/>
      <c r="ASA183" s="377"/>
      <c r="ASB183" s="377"/>
      <c r="ASC183" s="377"/>
      <c r="ASD183" s="377"/>
      <c r="ASE183" s="608"/>
      <c r="ASF183" s="609"/>
      <c r="ASG183" s="375"/>
      <c r="ASH183" s="377"/>
      <c r="ASI183" s="377"/>
      <c r="ASJ183" s="377"/>
      <c r="ASK183" s="377"/>
      <c r="ASL183" s="608"/>
      <c r="ASM183" s="609"/>
      <c r="ASN183" s="375"/>
      <c r="ASO183" s="377"/>
      <c r="ASP183" s="377"/>
      <c r="ASQ183" s="377"/>
      <c r="ASR183" s="377"/>
      <c r="ASS183" s="608"/>
      <c r="AST183" s="609"/>
      <c r="ASU183" s="375"/>
      <c r="ASV183" s="377"/>
      <c r="ASW183" s="377"/>
      <c r="ASX183" s="377"/>
      <c r="ASY183" s="377"/>
      <c r="ASZ183" s="608"/>
      <c r="ATA183" s="609"/>
      <c r="ATB183" s="375"/>
      <c r="ATC183" s="377"/>
      <c r="ATD183" s="377"/>
      <c r="ATE183" s="377"/>
      <c r="ATF183" s="377"/>
      <c r="ATG183" s="608"/>
      <c r="ATH183" s="609"/>
      <c r="ATI183" s="375"/>
      <c r="ATJ183" s="377"/>
      <c r="ATK183" s="377"/>
      <c r="ATL183" s="377"/>
      <c r="ATM183" s="377"/>
      <c r="ATN183" s="608"/>
      <c r="ATO183" s="609"/>
      <c r="ATP183" s="375"/>
      <c r="ATQ183" s="377"/>
      <c r="ATR183" s="377"/>
      <c r="ATS183" s="377"/>
      <c r="ATT183" s="377"/>
      <c r="ATU183" s="608"/>
      <c r="ATV183" s="609"/>
      <c r="ATW183" s="375"/>
      <c r="ATX183" s="377"/>
      <c r="ATY183" s="377"/>
      <c r="ATZ183" s="377"/>
      <c r="AUA183" s="377"/>
      <c r="AUB183" s="608"/>
      <c r="AUC183" s="609"/>
      <c r="AUD183" s="375"/>
      <c r="AUE183" s="377"/>
      <c r="AUF183" s="377"/>
      <c r="AUG183" s="377"/>
      <c r="AUH183" s="377"/>
      <c r="AUI183" s="608"/>
      <c r="AUJ183" s="609"/>
      <c r="AUK183" s="375"/>
      <c r="AUL183" s="377"/>
      <c r="AUM183" s="377"/>
      <c r="AUN183" s="377"/>
      <c r="AUO183" s="377"/>
      <c r="AUP183" s="608"/>
      <c r="AUQ183" s="609"/>
      <c r="AUR183" s="375"/>
      <c r="AUS183" s="377"/>
      <c r="AUT183" s="377"/>
      <c r="AUU183" s="377"/>
      <c r="AUV183" s="377"/>
      <c r="AUW183" s="608"/>
      <c r="AUX183" s="609"/>
      <c r="AUY183" s="375"/>
      <c r="AUZ183" s="377"/>
      <c r="AVA183" s="377"/>
      <c r="AVB183" s="377"/>
      <c r="AVC183" s="377"/>
      <c r="AVD183" s="608"/>
      <c r="AVE183" s="609"/>
      <c r="AVF183" s="375"/>
      <c r="AVG183" s="377"/>
      <c r="AVH183" s="377"/>
      <c r="AVI183" s="377"/>
      <c r="AVJ183" s="377"/>
      <c r="AVK183" s="608"/>
      <c r="AVL183" s="609"/>
      <c r="AVM183" s="375"/>
      <c r="AVN183" s="377"/>
      <c r="AVO183" s="377"/>
      <c r="AVP183" s="377"/>
      <c r="AVQ183" s="377"/>
      <c r="AVR183" s="608"/>
      <c r="AVS183" s="609"/>
      <c r="AVT183" s="375"/>
      <c r="AVU183" s="377"/>
      <c r="AVV183" s="377"/>
      <c r="AVW183" s="377"/>
      <c r="AVX183" s="377"/>
      <c r="AVY183" s="608"/>
      <c r="AVZ183" s="609"/>
      <c r="AWA183" s="375"/>
      <c r="AWB183" s="377"/>
      <c r="AWC183" s="377"/>
      <c r="AWD183" s="377"/>
      <c r="AWE183" s="377"/>
      <c r="AWF183" s="608"/>
      <c r="AWG183" s="609"/>
      <c r="AWH183" s="375"/>
      <c r="AWI183" s="377"/>
      <c r="AWJ183" s="377"/>
      <c r="AWK183" s="377"/>
      <c r="AWL183" s="377"/>
      <c r="AWM183" s="608"/>
      <c r="AWN183" s="609"/>
      <c r="AWO183" s="375"/>
      <c r="AWP183" s="377"/>
      <c r="AWQ183" s="377"/>
      <c r="AWR183" s="377"/>
      <c r="AWS183" s="377"/>
      <c r="AWT183" s="608"/>
      <c r="AWU183" s="609"/>
      <c r="AWV183" s="375"/>
      <c r="AWW183" s="377"/>
      <c r="AWX183" s="377"/>
      <c r="AWY183" s="377"/>
      <c r="AWZ183" s="377"/>
      <c r="AXA183" s="608"/>
      <c r="AXB183" s="609"/>
      <c r="AXC183" s="375"/>
      <c r="AXD183" s="377"/>
      <c r="AXE183" s="377"/>
      <c r="AXF183" s="377"/>
      <c r="AXG183" s="377"/>
      <c r="AXH183" s="608"/>
      <c r="AXI183" s="609"/>
      <c r="AXJ183" s="375"/>
      <c r="AXK183" s="377"/>
      <c r="AXL183" s="377"/>
      <c r="AXM183" s="377"/>
      <c r="AXN183" s="377"/>
      <c r="AXO183" s="608"/>
      <c r="AXP183" s="609"/>
      <c r="AXQ183" s="375"/>
      <c r="AXR183" s="377"/>
      <c r="AXS183" s="377"/>
      <c r="AXT183" s="377"/>
      <c r="AXU183" s="377"/>
      <c r="AXV183" s="608"/>
      <c r="AXW183" s="609"/>
      <c r="AXX183" s="375"/>
      <c r="AXY183" s="377"/>
      <c r="AXZ183" s="377"/>
      <c r="AYA183" s="377"/>
      <c r="AYB183" s="377"/>
      <c r="AYC183" s="608"/>
      <c r="AYD183" s="609"/>
      <c r="AYE183" s="375"/>
      <c r="AYF183" s="377"/>
      <c r="AYG183" s="377"/>
      <c r="AYH183" s="377"/>
      <c r="AYI183" s="377"/>
      <c r="AYJ183" s="608"/>
      <c r="AYK183" s="609"/>
      <c r="AYL183" s="375"/>
      <c r="AYM183" s="377"/>
      <c r="AYN183" s="377"/>
      <c r="AYO183" s="377"/>
      <c r="AYP183" s="377"/>
      <c r="AYQ183" s="608"/>
      <c r="AYR183" s="609"/>
      <c r="AYS183" s="375"/>
      <c r="AYT183" s="377"/>
      <c r="AYU183" s="377"/>
      <c r="AYV183" s="377"/>
      <c r="AYW183" s="377"/>
      <c r="AYX183" s="608"/>
      <c r="AYY183" s="609"/>
      <c r="AYZ183" s="375"/>
      <c r="AZA183" s="377"/>
      <c r="AZB183" s="377"/>
      <c r="AZC183" s="377"/>
      <c r="AZD183" s="377"/>
      <c r="AZE183" s="608"/>
      <c r="AZF183" s="609"/>
      <c r="AZG183" s="375"/>
      <c r="AZH183" s="377"/>
      <c r="AZI183" s="377"/>
      <c r="AZJ183" s="377"/>
      <c r="AZK183" s="377"/>
      <c r="AZL183" s="608"/>
      <c r="AZM183" s="609"/>
      <c r="AZN183" s="375"/>
      <c r="AZO183" s="377"/>
      <c r="AZP183" s="377"/>
      <c r="AZQ183" s="377"/>
      <c r="AZR183" s="377"/>
      <c r="AZS183" s="608"/>
      <c r="AZT183" s="609"/>
      <c r="AZU183" s="375"/>
      <c r="AZV183" s="377"/>
      <c r="AZW183" s="377"/>
      <c r="AZX183" s="377"/>
      <c r="AZY183" s="377"/>
      <c r="AZZ183" s="608"/>
      <c r="BAA183" s="609"/>
      <c r="BAB183" s="375"/>
      <c r="BAC183" s="377"/>
      <c r="BAD183" s="377"/>
      <c r="BAE183" s="377"/>
      <c r="BAF183" s="377"/>
      <c r="BAG183" s="608"/>
      <c r="BAH183" s="609"/>
      <c r="BAI183" s="375"/>
      <c r="BAJ183" s="377"/>
      <c r="BAK183" s="377"/>
      <c r="BAL183" s="377"/>
      <c r="BAM183" s="377"/>
      <c r="BAN183" s="608"/>
      <c r="BAO183" s="609"/>
      <c r="BAP183" s="375"/>
      <c r="BAQ183" s="377"/>
      <c r="BAR183" s="377"/>
      <c r="BAS183" s="377"/>
      <c r="BAT183" s="377"/>
      <c r="BAU183" s="608"/>
      <c r="BAV183" s="609"/>
      <c r="BAW183" s="375"/>
      <c r="BAX183" s="377"/>
      <c r="BAY183" s="377"/>
      <c r="BAZ183" s="377"/>
      <c r="BBA183" s="377"/>
      <c r="BBB183" s="608"/>
      <c r="BBC183" s="609"/>
      <c r="BBD183" s="375"/>
      <c r="BBE183" s="377"/>
      <c r="BBF183" s="377"/>
      <c r="BBG183" s="377"/>
      <c r="BBH183" s="377"/>
      <c r="BBI183" s="608"/>
      <c r="BBJ183" s="609"/>
      <c r="BBK183" s="375"/>
      <c r="BBL183" s="377"/>
      <c r="BBM183" s="377"/>
      <c r="BBN183" s="377"/>
      <c r="BBO183" s="377"/>
      <c r="BBP183" s="608"/>
      <c r="BBQ183" s="609"/>
      <c r="BBR183" s="375"/>
      <c r="BBS183" s="377"/>
      <c r="BBT183" s="377"/>
      <c r="BBU183" s="377"/>
      <c r="BBV183" s="377"/>
      <c r="BBW183" s="608"/>
      <c r="BBX183" s="609"/>
      <c r="BBY183" s="375"/>
      <c r="BBZ183" s="377"/>
      <c r="BCA183" s="377"/>
      <c r="BCB183" s="377"/>
      <c r="BCC183" s="377"/>
      <c r="BCD183" s="608"/>
      <c r="BCE183" s="609"/>
      <c r="BCF183" s="375"/>
      <c r="BCG183" s="377"/>
      <c r="BCH183" s="377"/>
      <c r="BCI183" s="377"/>
      <c r="BCJ183" s="377"/>
      <c r="BCK183" s="608"/>
      <c r="BCL183" s="609"/>
      <c r="BCM183" s="375"/>
      <c r="BCN183" s="377"/>
      <c r="BCO183" s="377"/>
      <c r="BCP183" s="377"/>
      <c r="BCQ183" s="377"/>
      <c r="BCR183" s="608"/>
      <c r="BCS183" s="609"/>
      <c r="BCT183" s="375"/>
      <c r="BCU183" s="377"/>
      <c r="BCV183" s="377"/>
      <c r="BCW183" s="377"/>
      <c r="BCX183" s="377"/>
      <c r="BCY183" s="608"/>
      <c r="BCZ183" s="609"/>
      <c r="BDA183" s="375"/>
      <c r="BDB183" s="377"/>
      <c r="BDC183" s="377"/>
      <c r="BDD183" s="377"/>
      <c r="BDE183" s="377"/>
      <c r="BDF183" s="608"/>
      <c r="BDG183" s="609"/>
      <c r="BDH183" s="375"/>
      <c r="BDI183" s="377"/>
      <c r="BDJ183" s="377"/>
      <c r="BDK183" s="377"/>
      <c r="BDL183" s="377"/>
      <c r="BDM183" s="608"/>
      <c r="BDN183" s="609"/>
      <c r="BDO183" s="375"/>
      <c r="BDP183" s="377"/>
      <c r="BDQ183" s="377"/>
      <c r="BDR183" s="377"/>
      <c r="BDS183" s="377"/>
      <c r="BDT183" s="608"/>
      <c r="BDU183" s="609"/>
      <c r="BDV183" s="375"/>
      <c r="BDW183" s="377"/>
      <c r="BDX183" s="377"/>
      <c r="BDY183" s="377"/>
      <c r="BDZ183" s="377"/>
      <c r="BEA183" s="608"/>
      <c r="BEB183" s="609"/>
      <c r="BEC183" s="375"/>
      <c r="BED183" s="377"/>
      <c r="BEE183" s="377"/>
      <c r="BEF183" s="377"/>
      <c r="BEG183" s="377"/>
      <c r="BEH183" s="608"/>
      <c r="BEI183" s="609"/>
      <c r="BEJ183" s="375"/>
      <c r="BEK183" s="377"/>
      <c r="BEL183" s="377"/>
      <c r="BEM183" s="377"/>
      <c r="BEN183" s="377"/>
      <c r="BEO183" s="608"/>
      <c r="BEP183" s="609"/>
      <c r="BEQ183" s="375"/>
      <c r="BER183" s="377"/>
      <c r="BES183" s="377"/>
      <c r="BET183" s="377"/>
      <c r="BEU183" s="377"/>
      <c r="BEV183" s="608"/>
      <c r="BEW183" s="609"/>
      <c r="BEX183" s="375"/>
      <c r="BEY183" s="377"/>
      <c r="BEZ183" s="377"/>
      <c r="BFA183" s="377"/>
      <c r="BFB183" s="377"/>
      <c r="BFC183" s="608"/>
      <c r="BFD183" s="609"/>
      <c r="BFE183" s="375"/>
      <c r="BFF183" s="377"/>
      <c r="BFG183" s="377"/>
      <c r="BFH183" s="377"/>
      <c r="BFI183" s="377"/>
      <c r="BFJ183" s="608"/>
      <c r="BFK183" s="609"/>
      <c r="BFL183" s="375"/>
      <c r="BFM183" s="377"/>
      <c r="BFN183" s="377"/>
      <c r="BFO183" s="377"/>
      <c r="BFP183" s="377"/>
      <c r="BFQ183" s="608"/>
      <c r="BFR183" s="609"/>
      <c r="BFS183" s="375"/>
      <c r="BFT183" s="377"/>
      <c r="BFU183" s="377"/>
      <c r="BFV183" s="377"/>
      <c r="BFW183" s="377"/>
      <c r="BFX183" s="608"/>
      <c r="BFY183" s="609"/>
      <c r="BFZ183" s="375"/>
      <c r="BGA183" s="377"/>
      <c r="BGB183" s="377"/>
      <c r="BGC183" s="377"/>
      <c r="BGD183" s="377"/>
      <c r="BGE183" s="608"/>
      <c r="BGF183" s="609"/>
      <c r="BGG183" s="375"/>
      <c r="BGH183" s="377"/>
      <c r="BGI183" s="377"/>
      <c r="BGJ183" s="377"/>
      <c r="BGK183" s="377"/>
      <c r="BGL183" s="608"/>
      <c r="BGM183" s="609"/>
      <c r="BGN183" s="375"/>
      <c r="BGO183" s="377"/>
      <c r="BGP183" s="377"/>
      <c r="BGQ183" s="377"/>
      <c r="BGR183" s="377"/>
      <c r="BGS183" s="608"/>
      <c r="BGT183" s="609"/>
      <c r="BGU183" s="375"/>
      <c r="BGV183" s="377"/>
      <c r="BGW183" s="377"/>
      <c r="BGX183" s="377"/>
      <c r="BGY183" s="377"/>
      <c r="BGZ183" s="608"/>
      <c r="BHA183" s="609"/>
      <c r="BHB183" s="375"/>
      <c r="BHC183" s="377"/>
      <c r="BHD183" s="377"/>
      <c r="BHE183" s="377"/>
      <c r="BHF183" s="377"/>
      <c r="BHG183" s="608"/>
      <c r="BHH183" s="609"/>
      <c r="BHI183" s="375"/>
      <c r="BHJ183" s="377"/>
      <c r="BHK183" s="377"/>
      <c r="BHL183" s="377"/>
      <c r="BHM183" s="377"/>
      <c r="BHN183" s="608"/>
      <c r="BHO183" s="609"/>
      <c r="BHP183" s="375"/>
      <c r="BHQ183" s="377"/>
      <c r="BHR183" s="377"/>
      <c r="BHS183" s="377"/>
      <c r="BHT183" s="377"/>
      <c r="BHU183" s="608"/>
      <c r="BHV183" s="609"/>
      <c r="BHW183" s="375"/>
      <c r="BHX183" s="377"/>
      <c r="BHY183" s="377"/>
      <c r="BHZ183" s="377"/>
      <c r="BIA183" s="377"/>
      <c r="BIB183" s="608"/>
      <c r="BIC183" s="609"/>
      <c r="BID183" s="375"/>
      <c r="BIE183" s="377"/>
      <c r="BIF183" s="377"/>
      <c r="BIG183" s="377"/>
      <c r="BIH183" s="377"/>
      <c r="BII183" s="608"/>
      <c r="BIJ183" s="609"/>
      <c r="BIK183" s="375"/>
      <c r="BIL183" s="377"/>
      <c r="BIM183" s="377"/>
      <c r="BIN183" s="377"/>
      <c r="BIO183" s="377"/>
      <c r="BIP183" s="608"/>
      <c r="BIQ183" s="609"/>
      <c r="BIR183" s="375"/>
      <c r="BIS183" s="377"/>
      <c r="BIT183" s="377"/>
      <c r="BIU183" s="377"/>
      <c r="BIV183" s="377"/>
      <c r="BIW183" s="608"/>
      <c r="BIX183" s="609"/>
      <c r="BIY183" s="375"/>
      <c r="BIZ183" s="377"/>
      <c r="BJA183" s="377"/>
      <c r="BJB183" s="377"/>
      <c r="BJC183" s="377"/>
      <c r="BJD183" s="608"/>
      <c r="BJE183" s="609"/>
      <c r="BJF183" s="375"/>
      <c r="BJG183" s="377"/>
      <c r="BJH183" s="377"/>
      <c r="BJI183" s="377"/>
      <c r="BJJ183" s="377"/>
      <c r="BJK183" s="608"/>
      <c r="BJL183" s="609"/>
      <c r="BJM183" s="375"/>
      <c r="BJN183" s="377"/>
      <c r="BJO183" s="377"/>
      <c r="BJP183" s="377"/>
      <c r="BJQ183" s="377"/>
      <c r="BJR183" s="608"/>
      <c r="BJS183" s="609"/>
      <c r="BJT183" s="375"/>
      <c r="BJU183" s="377"/>
      <c r="BJV183" s="377"/>
      <c r="BJW183" s="377"/>
      <c r="BJX183" s="377"/>
      <c r="BJY183" s="608"/>
      <c r="BJZ183" s="609"/>
      <c r="BKA183" s="375"/>
      <c r="BKB183" s="377"/>
      <c r="BKC183" s="377"/>
      <c r="BKD183" s="377"/>
      <c r="BKE183" s="377"/>
      <c r="BKF183" s="608"/>
      <c r="BKG183" s="609"/>
      <c r="BKH183" s="375"/>
      <c r="BKI183" s="377"/>
      <c r="BKJ183" s="377"/>
      <c r="BKK183" s="377"/>
      <c r="BKL183" s="377"/>
      <c r="BKM183" s="608"/>
      <c r="BKN183" s="609"/>
      <c r="BKO183" s="375"/>
      <c r="BKP183" s="377"/>
      <c r="BKQ183" s="377"/>
      <c r="BKR183" s="377"/>
      <c r="BKS183" s="377"/>
      <c r="BKT183" s="608"/>
      <c r="BKU183" s="609"/>
      <c r="BKV183" s="375"/>
      <c r="BKW183" s="377"/>
      <c r="BKX183" s="377"/>
      <c r="BKY183" s="377"/>
      <c r="BKZ183" s="377"/>
      <c r="BLA183" s="608"/>
      <c r="BLB183" s="609"/>
      <c r="BLC183" s="375"/>
      <c r="BLD183" s="377"/>
      <c r="BLE183" s="377"/>
      <c r="BLF183" s="377"/>
      <c r="BLG183" s="377"/>
      <c r="BLH183" s="608"/>
      <c r="BLI183" s="609"/>
      <c r="BLJ183" s="375"/>
      <c r="BLK183" s="377"/>
      <c r="BLL183" s="377"/>
      <c r="BLM183" s="377"/>
      <c r="BLN183" s="377"/>
      <c r="BLO183" s="608"/>
      <c r="BLP183" s="609"/>
      <c r="BLQ183" s="375"/>
      <c r="BLR183" s="377"/>
      <c r="BLS183" s="377"/>
      <c r="BLT183" s="377"/>
      <c r="BLU183" s="377"/>
      <c r="BLV183" s="608"/>
      <c r="BLW183" s="609"/>
      <c r="BLX183" s="375"/>
      <c r="BLY183" s="377"/>
      <c r="BLZ183" s="377"/>
      <c r="BMA183" s="377"/>
      <c r="BMB183" s="377"/>
      <c r="BMC183" s="608"/>
      <c r="BMD183" s="609"/>
      <c r="BME183" s="375"/>
      <c r="BMF183" s="377"/>
      <c r="BMG183" s="377"/>
      <c r="BMH183" s="377"/>
      <c r="BMI183" s="377"/>
      <c r="BMJ183" s="608"/>
      <c r="BMK183" s="609"/>
      <c r="BML183" s="375"/>
      <c r="BMM183" s="377"/>
      <c r="BMN183" s="377"/>
      <c r="BMO183" s="377"/>
      <c r="BMP183" s="377"/>
      <c r="BMQ183" s="608"/>
      <c r="BMR183" s="609"/>
      <c r="BMS183" s="375"/>
      <c r="BMT183" s="377"/>
      <c r="BMU183" s="377"/>
      <c r="BMV183" s="377"/>
      <c r="BMW183" s="377"/>
      <c r="BMX183" s="608"/>
      <c r="BMY183" s="609"/>
      <c r="BMZ183" s="375"/>
      <c r="BNA183" s="377"/>
      <c r="BNB183" s="377"/>
      <c r="BNC183" s="377"/>
      <c r="BND183" s="377"/>
      <c r="BNE183" s="608"/>
      <c r="BNF183" s="609"/>
      <c r="BNG183" s="375"/>
      <c r="BNH183" s="377"/>
      <c r="BNI183" s="377"/>
      <c r="BNJ183" s="377"/>
      <c r="BNK183" s="377"/>
      <c r="BNL183" s="608"/>
      <c r="BNM183" s="609"/>
      <c r="BNN183" s="375"/>
      <c r="BNO183" s="377"/>
      <c r="BNP183" s="377"/>
      <c r="BNQ183" s="377"/>
      <c r="BNR183" s="377"/>
      <c r="BNS183" s="608"/>
      <c r="BNT183" s="609"/>
      <c r="BNU183" s="375"/>
      <c r="BNV183" s="377"/>
      <c r="BNW183" s="377"/>
      <c r="BNX183" s="377"/>
      <c r="BNY183" s="377"/>
      <c r="BNZ183" s="608"/>
      <c r="BOA183" s="609"/>
      <c r="BOB183" s="375"/>
      <c r="BOC183" s="377"/>
      <c r="BOD183" s="377"/>
      <c r="BOE183" s="377"/>
      <c r="BOF183" s="377"/>
      <c r="BOG183" s="608"/>
      <c r="BOH183" s="609"/>
      <c r="BOI183" s="375"/>
      <c r="BOJ183" s="377"/>
      <c r="BOK183" s="377"/>
      <c r="BOL183" s="377"/>
      <c r="BOM183" s="377"/>
      <c r="BON183" s="608"/>
      <c r="BOO183" s="609"/>
      <c r="BOP183" s="375"/>
      <c r="BOQ183" s="377"/>
      <c r="BOR183" s="377"/>
      <c r="BOS183" s="377"/>
      <c r="BOT183" s="377"/>
      <c r="BOU183" s="608"/>
      <c r="BOV183" s="609"/>
      <c r="BOW183" s="375"/>
      <c r="BOX183" s="377"/>
      <c r="BOY183" s="377"/>
      <c r="BOZ183" s="377"/>
      <c r="BPA183" s="377"/>
      <c r="BPB183" s="608"/>
      <c r="BPC183" s="609"/>
      <c r="BPD183" s="375"/>
      <c r="BPE183" s="377"/>
      <c r="BPF183" s="377"/>
      <c r="BPG183" s="377"/>
      <c r="BPH183" s="377"/>
      <c r="BPI183" s="608"/>
      <c r="BPJ183" s="609"/>
      <c r="BPK183" s="375"/>
      <c r="BPL183" s="377"/>
      <c r="BPM183" s="377"/>
      <c r="BPN183" s="377"/>
      <c r="BPO183" s="377"/>
      <c r="BPP183" s="608"/>
      <c r="BPQ183" s="609"/>
      <c r="BPR183" s="375"/>
      <c r="BPS183" s="377"/>
      <c r="BPT183" s="377"/>
      <c r="BPU183" s="377"/>
      <c r="BPV183" s="377"/>
      <c r="BPW183" s="608"/>
      <c r="BPX183" s="609"/>
      <c r="BPY183" s="375"/>
      <c r="BPZ183" s="377"/>
      <c r="BQA183" s="377"/>
      <c r="BQB183" s="377"/>
      <c r="BQC183" s="377"/>
      <c r="BQD183" s="608"/>
      <c r="BQE183" s="609"/>
      <c r="BQF183" s="375"/>
      <c r="BQG183" s="377"/>
      <c r="BQH183" s="377"/>
      <c r="BQI183" s="377"/>
      <c r="BQJ183" s="377"/>
      <c r="BQK183" s="608"/>
      <c r="BQL183" s="609"/>
      <c r="BQM183" s="375"/>
      <c r="BQN183" s="377"/>
      <c r="BQO183" s="377"/>
      <c r="BQP183" s="377"/>
      <c r="BQQ183" s="377"/>
      <c r="BQR183" s="608"/>
      <c r="BQS183" s="609"/>
      <c r="BQT183" s="375"/>
      <c r="BQU183" s="377"/>
      <c r="BQV183" s="377"/>
      <c r="BQW183" s="377"/>
      <c r="BQX183" s="377"/>
      <c r="BQY183" s="608"/>
      <c r="BQZ183" s="609"/>
      <c r="BRA183" s="375"/>
      <c r="BRB183" s="377"/>
      <c r="BRC183" s="377"/>
      <c r="BRD183" s="377"/>
      <c r="BRE183" s="377"/>
      <c r="BRF183" s="608"/>
      <c r="BRG183" s="609"/>
      <c r="BRH183" s="375"/>
      <c r="BRI183" s="377"/>
      <c r="BRJ183" s="377"/>
      <c r="BRK183" s="377"/>
      <c r="BRL183" s="377"/>
      <c r="BRM183" s="608"/>
      <c r="BRN183" s="609"/>
      <c r="BRO183" s="375"/>
      <c r="BRP183" s="377"/>
      <c r="BRQ183" s="377"/>
      <c r="BRR183" s="377"/>
      <c r="BRS183" s="377"/>
      <c r="BRT183" s="608"/>
      <c r="BRU183" s="609"/>
      <c r="BRV183" s="375"/>
      <c r="BRW183" s="377"/>
      <c r="BRX183" s="377"/>
      <c r="BRY183" s="377"/>
      <c r="BRZ183" s="377"/>
      <c r="BSA183" s="608"/>
      <c r="BSB183" s="609"/>
      <c r="BSC183" s="375"/>
      <c r="BSD183" s="377"/>
      <c r="BSE183" s="377"/>
      <c r="BSF183" s="377"/>
      <c r="BSG183" s="377"/>
      <c r="BSH183" s="608"/>
      <c r="BSI183" s="609"/>
      <c r="BSJ183" s="375"/>
      <c r="BSK183" s="377"/>
      <c r="BSL183" s="377"/>
      <c r="BSM183" s="377"/>
      <c r="BSN183" s="377"/>
      <c r="BSO183" s="608"/>
      <c r="BSP183" s="609"/>
      <c r="BSQ183" s="375"/>
      <c r="BSR183" s="377"/>
      <c r="BSS183" s="377"/>
      <c r="BST183" s="377"/>
      <c r="BSU183" s="377"/>
      <c r="BSV183" s="608"/>
      <c r="BSW183" s="609"/>
      <c r="BSX183" s="375"/>
      <c r="BSY183" s="377"/>
      <c r="BSZ183" s="377"/>
      <c r="BTA183" s="377"/>
      <c r="BTB183" s="377"/>
      <c r="BTC183" s="608"/>
      <c r="BTD183" s="609"/>
      <c r="BTE183" s="375"/>
      <c r="BTF183" s="377"/>
      <c r="BTG183" s="377"/>
      <c r="BTH183" s="377"/>
      <c r="BTI183" s="377"/>
      <c r="BTJ183" s="608"/>
      <c r="BTK183" s="609"/>
      <c r="BTL183" s="375"/>
      <c r="BTM183" s="377"/>
      <c r="BTN183" s="377"/>
      <c r="BTO183" s="377"/>
      <c r="BTP183" s="377"/>
      <c r="BTQ183" s="608"/>
      <c r="BTR183" s="609"/>
      <c r="BTS183" s="375"/>
      <c r="BTT183" s="377"/>
      <c r="BTU183" s="377"/>
      <c r="BTV183" s="377"/>
      <c r="BTW183" s="377"/>
      <c r="BTX183" s="608"/>
      <c r="BTY183" s="609"/>
      <c r="BTZ183" s="375"/>
      <c r="BUA183" s="377"/>
      <c r="BUB183" s="377"/>
      <c r="BUC183" s="377"/>
      <c r="BUD183" s="377"/>
      <c r="BUE183" s="608"/>
      <c r="BUF183" s="609"/>
      <c r="BUG183" s="375"/>
      <c r="BUH183" s="377"/>
      <c r="BUI183" s="377"/>
      <c r="BUJ183" s="377"/>
      <c r="BUK183" s="377"/>
      <c r="BUL183" s="608"/>
      <c r="BUM183" s="609"/>
      <c r="BUN183" s="375"/>
      <c r="BUO183" s="377"/>
      <c r="BUP183" s="377"/>
      <c r="BUQ183" s="377"/>
      <c r="BUR183" s="377"/>
      <c r="BUS183" s="608"/>
      <c r="BUT183" s="609"/>
      <c r="BUU183" s="375"/>
      <c r="BUV183" s="377"/>
      <c r="BUW183" s="377"/>
      <c r="BUX183" s="377"/>
      <c r="BUY183" s="377"/>
      <c r="BUZ183" s="608"/>
      <c r="BVA183" s="609"/>
      <c r="BVB183" s="375"/>
      <c r="BVC183" s="377"/>
      <c r="BVD183" s="377"/>
      <c r="BVE183" s="377"/>
      <c r="BVF183" s="377"/>
      <c r="BVG183" s="608"/>
      <c r="BVH183" s="609"/>
      <c r="BVI183" s="375"/>
      <c r="BVJ183" s="377"/>
      <c r="BVK183" s="377"/>
      <c r="BVL183" s="377"/>
      <c r="BVM183" s="377"/>
      <c r="BVN183" s="608"/>
      <c r="BVO183" s="609"/>
      <c r="BVP183" s="375"/>
      <c r="BVQ183" s="377"/>
      <c r="BVR183" s="377"/>
      <c r="BVS183" s="377"/>
      <c r="BVT183" s="377"/>
      <c r="BVU183" s="608"/>
      <c r="BVV183" s="609"/>
      <c r="BVW183" s="375"/>
      <c r="BVX183" s="377"/>
      <c r="BVY183" s="377"/>
      <c r="BVZ183" s="377"/>
      <c r="BWA183" s="377"/>
      <c r="BWB183" s="608"/>
      <c r="BWC183" s="609"/>
      <c r="BWD183" s="375"/>
      <c r="BWE183" s="377"/>
      <c r="BWF183" s="377"/>
      <c r="BWG183" s="377"/>
      <c r="BWH183" s="377"/>
      <c r="BWI183" s="608"/>
      <c r="BWJ183" s="609"/>
      <c r="BWK183" s="375"/>
      <c r="BWL183" s="377"/>
      <c r="BWM183" s="377"/>
      <c r="BWN183" s="377"/>
      <c r="BWO183" s="377"/>
      <c r="BWP183" s="608"/>
      <c r="BWQ183" s="609"/>
      <c r="BWR183" s="375"/>
      <c r="BWS183" s="377"/>
      <c r="BWT183" s="377"/>
      <c r="BWU183" s="377"/>
      <c r="BWV183" s="377"/>
      <c r="BWW183" s="608"/>
      <c r="BWX183" s="609"/>
      <c r="BWY183" s="375"/>
      <c r="BWZ183" s="377"/>
      <c r="BXA183" s="377"/>
      <c r="BXB183" s="377"/>
      <c r="BXC183" s="377"/>
      <c r="BXD183" s="608"/>
      <c r="BXE183" s="609"/>
      <c r="BXF183" s="375"/>
      <c r="BXG183" s="377"/>
      <c r="BXH183" s="377"/>
      <c r="BXI183" s="377"/>
      <c r="BXJ183" s="377"/>
      <c r="BXK183" s="608"/>
      <c r="BXL183" s="609"/>
      <c r="BXM183" s="375"/>
      <c r="BXN183" s="377"/>
      <c r="BXO183" s="377"/>
      <c r="BXP183" s="377"/>
      <c r="BXQ183" s="377"/>
      <c r="BXR183" s="608"/>
      <c r="BXS183" s="609"/>
      <c r="BXT183" s="375"/>
      <c r="BXU183" s="377"/>
      <c r="BXV183" s="377"/>
      <c r="BXW183" s="377"/>
      <c r="BXX183" s="377"/>
      <c r="BXY183" s="608"/>
      <c r="BXZ183" s="609"/>
      <c r="BYA183" s="375"/>
      <c r="BYB183" s="377"/>
      <c r="BYC183" s="377"/>
      <c r="BYD183" s="377"/>
      <c r="BYE183" s="377"/>
      <c r="BYF183" s="608"/>
      <c r="BYG183" s="609"/>
      <c r="BYH183" s="375"/>
      <c r="BYI183" s="377"/>
      <c r="BYJ183" s="377"/>
      <c r="BYK183" s="377"/>
      <c r="BYL183" s="377"/>
      <c r="BYM183" s="608"/>
      <c r="BYN183" s="609"/>
      <c r="BYO183" s="375"/>
      <c r="BYP183" s="377"/>
      <c r="BYQ183" s="377"/>
      <c r="BYR183" s="377"/>
      <c r="BYS183" s="377"/>
      <c r="BYT183" s="608"/>
      <c r="BYU183" s="609"/>
      <c r="BYV183" s="375"/>
      <c r="BYW183" s="377"/>
      <c r="BYX183" s="377"/>
      <c r="BYY183" s="377"/>
      <c r="BYZ183" s="377"/>
      <c r="BZA183" s="608"/>
      <c r="BZB183" s="609"/>
      <c r="BZC183" s="375"/>
      <c r="BZD183" s="377"/>
      <c r="BZE183" s="377"/>
      <c r="BZF183" s="377"/>
      <c r="BZG183" s="377"/>
      <c r="BZH183" s="608"/>
      <c r="BZI183" s="609"/>
      <c r="BZJ183" s="375"/>
      <c r="BZK183" s="377"/>
      <c r="BZL183" s="377"/>
      <c r="BZM183" s="377"/>
      <c r="BZN183" s="377"/>
      <c r="BZO183" s="608"/>
      <c r="BZP183" s="609"/>
      <c r="BZQ183" s="375"/>
      <c r="BZR183" s="377"/>
      <c r="BZS183" s="377"/>
      <c r="BZT183" s="377"/>
      <c r="BZU183" s="377"/>
      <c r="BZV183" s="608"/>
      <c r="BZW183" s="609"/>
      <c r="BZX183" s="375"/>
      <c r="BZY183" s="377"/>
      <c r="BZZ183" s="377"/>
      <c r="CAA183" s="377"/>
      <c r="CAB183" s="377"/>
      <c r="CAC183" s="608"/>
      <c r="CAD183" s="609"/>
      <c r="CAE183" s="375"/>
      <c r="CAF183" s="377"/>
      <c r="CAG183" s="377"/>
      <c r="CAH183" s="377"/>
      <c r="CAI183" s="377"/>
      <c r="CAJ183" s="608"/>
      <c r="CAK183" s="609"/>
      <c r="CAL183" s="375"/>
      <c r="CAM183" s="377"/>
      <c r="CAN183" s="377"/>
      <c r="CAO183" s="377"/>
      <c r="CAP183" s="377"/>
      <c r="CAQ183" s="608"/>
      <c r="CAR183" s="609"/>
      <c r="CAS183" s="375"/>
      <c r="CAT183" s="377"/>
      <c r="CAU183" s="377"/>
      <c r="CAV183" s="377"/>
      <c r="CAW183" s="377"/>
      <c r="CAX183" s="608"/>
      <c r="CAY183" s="609"/>
      <c r="CAZ183" s="375"/>
      <c r="CBA183" s="377"/>
      <c r="CBB183" s="377"/>
      <c r="CBC183" s="377"/>
      <c r="CBD183" s="377"/>
      <c r="CBE183" s="608"/>
      <c r="CBF183" s="609"/>
      <c r="CBG183" s="375"/>
      <c r="CBH183" s="377"/>
      <c r="CBI183" s="377"/>
      <c r="CBJ183" s="377"/>
      <c r="CBK183" s="377"/>
      <c r="CBL183" s="608"/>
      <c r="CBM183" s="609"/>
      <c r="CBN183" s="375"/>
      <c r="CBO183" s="377"/>
      <c r="CBP183" s="377"/>
      <c r="CBQ183" s="377"/>
      <c r="CBR183" s="377"/>
      <c r="CBS183" s="608"/>
      <c r="CBT183" s="609"/>
      <c r="CBU183" s="375"/>
      <c r="CBV183" s="377"/>
      <c r="CBW183" s="377"/>
      <c r="CBX183" s="377"/>
      <c r="CBY183" s="377"/>
      <c r="CBZ183" s="608"/>
      <c r="CCA183" s="609"/>
      <c r="CCB183" s="375"/>
      <c r="CCC183" s="377"/>
      <c r="CCD183" s="377"/>
      <c r="CCE183" s="377"/>
      <c r="CCF183" s="377"/>
      <c r="CCG183" s="608"/>
      <c r="CCH183" s="609"/>
      <c r="CCI183" s="375"/>
      <c r="CCJ183" s="377"/>
      <c r="CCK183" s="377"/>
      <c r="CCL183" s="377"/>
      <c r="CCM183" s="377"/>
      <c r="CCN183" s="608"/>
      <c r="CCO183" s="609"/>
      <c r="CCP183" s="375"/>
      <c r="CCQ183" s="377"/>
      <c r="CCR183" s="377"/>
      <c r="CCS183" s="377"/>
      <c r="CCT183" s="377"/>
      <c r="CCU183" s="608"/>
      <c r="CCV183" s="609"/>
      <c r="CCW183" s="375"/>
      <c r="CCX183" s="377"/>
      <c r="CCY183" s="377"/>
      <c r="CCZ183" s="377"/>
      <c r="CDA183" s="377"/>
      <c r="CDB183" s="608"/>
      <c r="CDC183" s="609"/>
      <c r="CDD183" s="375"/>
      <c r="CDE183" s="377"/>
      <c r="CDF183" s="377"/>
      <c r="CDG183" s="377"/>
      <c r="CDH183" s="377"/>
      <c r="CDI183" s="608"/>
      <c r="CDJ183" s="609"/>
      <c r="CDK183" s="375"/>
      <c r="CDL183" s="377"/>
      <c r="CDM183" s="377"/>
      <c r="CDN183" s="377"/>
      <c r="CDO183" s="377"/>
      <c r="CDP183" s="608"/>
      <c r="CDQ183" s="609"/>
      <c r="CDR183" s="375"/>
      <c r="CDS183" s="377"/>
      <c r="CDT183" s="377"/>
      <c r="CDU183" s="377"/>
      <c r="CDV183" s="377"/>
      <c r="CDW183" s="608"/>
      <c r="CDX183" s="609"/>
      <c r="CDY183" s="375"/>
      <c r="CDZ183" s="377"/>
      <c r="CEA183" s="377"/>
      <c r="CEB183" s="377"/>
      <c r="CEC183" s="377"/>
      <c r="CED183" s="608"/>
      <c r="CEE183" s="609"/>
      <c r="CEF183" s="375"/>
      <c r="CEG183" s="377"/>
      <c r="CEH183" s="377"/>
      <c r="CEI183" s="377"/>
      <c r="CEJ183" s="377"/>
      <c r="CEK183" s="608"/>
      <c r="CEL183" s="609"/>
      <c r="CEM183" s="375"/>
      <c r="CEN183" s="377"/>
      <c r="CEO183" s="377"/>
      <c r="CEP183" s="377"/>
      <c r="CEQ183" s="377"/>
      <c r="CER183" s="608"/>
      <c r="CES183" s="609"/>
      <c r="CET183" s="375"/>
      <c r="CEU183" s="377"/>
      <c r="CEV183" s="377"/>
      <c r="CEW183" s="377"/>
      <c r="CEX183" s="377"/>
      <c r="CEY183" s="608"/>
      <c r="CEZ183" s="609"/>
      <c r="CFA183" s="375"/>
      <c r="CFB183" s="377"/>
      <c r="CFC183" s="377"/>
      <c r="CFD183" s="377"/>
      <c r="CFE183" s="377"/>
      <c r="CFF183" s="608"/>
      <c r="CFG183" s="609"/>
      <c r="CFH183" s="375"/>
      <c r="CFI183" s="377"/>
      <c r="CFJ183" s="377"/>
      <c r="CFK183" s="377"/>
      <c r="CFL183" s="377"/>
      <c r="CFM183" s="608"/>
      <c r="CFN183" s="609"/>
      <c r="CFO183" s="375"/>
      <c r="CFP183" s="377"/>
      <c r="CFQ183" s="377"/>
      <c r="CFR183" s="377"/>
      <c r="CFS183" s="377"/>
      <c r="CFT183" s="608"/>
      <c r="CFU183" s="609"/>
      <c r="CFV183" s="375"/>
      <c r="CFW183" s="377"/>
      <c r="CFX183" s="377"/>
      <c r="CFY183" s="377"/>
      <c r="CFZ183" s="377"/>
      <c r="CGA183" s="608"/>
      <c r="CGB183" s="609"/>
      <c r="CGC183" s="375"/>
      <c r="CGD183" s="377"/>
      <c r="CGE183" s="377"/>
      <c r="CGF183" s="377"/>
      <c r="CGG183" s="377"/>
      <c r="CGH183" s="608"/>
      <c r="CGI183" s="609"/>
      <c r="CGJ183" s="375"/>
      <c r="CGK183" s="377"/>
      <c r="CGL183" s="377"/>
      <c r="CGM183" s="377"/>
      <c r="CGN183" s="377"/>
      <c r="CGO183" s="608"/>
      <c r="CGP183" s="609"/>
      <c r="CGQ183" s="375"/>
      <c r="CGR183" s="377"/>
      <c r="CGS183" s="377"/>
      <c r="CGT183" s="377"/>
      <c r="CGU183" s="377"/>
      <c r="CGV183" s="608"/>
      <c r="CGW183" s="609"/>
      <c r="CGX183" s="375"/>
      <c r="CGY183" s="377"/>
      <c r="CGZ183" s="377"/>
      <c r="CHA183" s="377"/>
      <c r="CHB183" s="377"/>
      <c r="CHC183" s="608"/>
      <c r="CHD183" s="609"/>
      <c r="CHE183" s="375"/>
      <c r="CHF183" s="377"/>
      <c r="CHG183" s="377"/>
      <c r="CHH183" s="377"/>
      <c r="CHI183" s="377"/>
      <c r="CHJ183" s="608"/>
      <c r="CHK183" s="609"/>
      <c r="CHL183" s="375"/>
      <c r="CHM183" s="377"/>
      <c r="CHN183" s="377"/>
      <c r="CHO183" s="377"/>
      <c r="CHP183" s="377"/>
      <c r="CHQ183" s="608"/>
      <c r="CHR183" s="609"/>
      <c r="CHS183" s="375"/>
      <c r="CHT183" s="377"/>
      <c r="CHU183" s="377"/>
      <c r="CHV183" s="377"/>
      <c r="CHW183" s="377"/>
      <c r="CHX183" s="608"/>
      <c r="CHY183" s="609"/>
      <c r="CHZ183" s="375"/>
      <c r="CIA183" s="377"/>
      <c r="CIB183" s="377"/>
      <c r="CIC183" s="377"/>
      <c r="CID183" s="377"/>
      <c r="CIE183" s="608"/>
      <c r="CIF183" s="609"/>
      <c r="CIG183" s="375"/>
      <c r="CIH183" s="377"/>
      <c r="CII183" s="377"/>
      <c r="CIJ183" s="377"/>
      <c r="CIK183" s="377"/>
      <c r="CIL183" s="608"/>
      <c r="CIM183" s="609"/>
      <c r="CIN183" s="375"/>
      <c r="CIO183" s="377"/>
      <c r="CIP183" s="377"/>
      <c r="CIQ183" s="377"/>
      <c r="CIR183" s="377"/>
      <c r="CIS183" s="608"/>
      <c r="CIT183" s="609"/>
      <c r="CIU183" s="375"/>
      <c r="CIV183" s="377"/>
      <c r="CIW183" s="377"/>
      <c r="CIX183" s="377"/>
      <c r="CIY183" s="377"/>
      <c r="CIZ183" s="608"/>
      <c r="CJA183" s="609"/>
      <c r="CJB183" s="375"/>
      <c r="CJC183" s="377"/>
      <c r="CJD183" s="377"/>
      <c r="CJE183" s="377"/>
      <c r="CJF183" s="377"/>
      <c r="CJG183" s="608"/>
      <c r="CJH183" s="609"/>
      <c r="CJI183" s="375"/>
      <c r="CJJ183" s="377"/>
      <c r="CJK183" s="377"/>
      <c r="CJL183" s="377"/>
      <c r="CJM183" s="377"/>
      <c r="CJN183" s="608"/>
      <c r="CJO183" s="609"/>
      <c r="CJP183" s="375"/>
      <c r="CJQ183" s="377"/>
      <c r="CJR183" s="377"/>
      <c r="CJS183" s="377"/>
      <c r="CJT183" s="377"/>
      <c r="CJU183" s="608"/>
      <c r="CJV183" s="609"/>
      <c r="CJW183" s="375"/>
      <c r="CJX183" s="377"/>
      <c r="CJY183" s="377"/>
      <c r="CJZ183" s="377"/>
      <c r="CKA183" s="377"/>
      <c r="CKB183" s="608"/>
      <c r="CKC183" s="609"/>
      <c r="CKD183" s="375"/>
      <c r="CKE183" s="377"/>
      <c r="CKF183" s="377"/>
      <c r="CKG183" s="377"/>
      <c r="CKH183" s="377"/>
      <c r="CKI183" s="608"/>
      <c r="CKJ183" s="609"/>
      <c r="CKK183" s="375"/>
      <c r="CKL183" s="377"/>
      <c r="CKM183" s="377"/>
      <c r="CKN183" s="377"/>
      <c r="CKO183" s="377"/>
      <c r="CKP183" s="608"/>
      <c r="CKQ183" s="609"/>
      <c r="CKR183" s="375"/>
      <c r="CKS183" s="377"/>
      <c r="CKT183" s="377"/>
      <c r="CKU183" s="377"/>
      <c r="CKV183" s="377"/>
      <c r="CKW183" s="608"/>
      <c r="CKX183" s="609"/>
      <c r="CKY183" s="375"/>
      <c r="CKZ183" s="377"/>
      <c r="CLA183" s="377"/>
      <c r="CLB183" s="377"/>
      <c r="CLC183" s="377"/>
      <c r="CLD183" s="608"/>
      <c r="CLE183" s="609"/>
      <c r="CLF183" s="375"/>
      <c r="CLG183" s="377"/>
      <c r="CLH183" s="377"/>
      <c r="CLI183" s="377"/>
      <c r="CLJ183" s="377"/>
      <c r="CLK183" s="608"/>
      <c r="CLL183" s="609"/>
      <c r="CLM183" s="375"/>
      <c r="CLN183" s="377"/>
      <c r="CLO183" s="377"/>
      <c r="CLP183" s="377"/>
      <c r="CLQ183" s="377"/>
      <c r="CLR183" s="608"/>
      <c r="CLS183" s="609"/>
      <c r="CLT183" s="375"/>
      <c r="CLU183" s="377"/>
      <c r="CLV183" s="377"/>
      <c r="CLW183" s="377"/>
      <c r="CLX183" s="377"/>
      <c r="CLY183" s="608"/>
      <c r="CLZ183" s="609"/>
      <c r="CMA183" s="375"/>
      <c r="CMB183" s="377"/>
      <c r="CMC183" s="377"/>
      <c r="CMD183" s="377"/>
      <c r="CME183" s="377"/>
      <c r="CMF183" s="608"/>
      <c r="CMG183" s="609"/>
      <c r="CMH183" s="375"/>
      <c r="CMI183" s="377"/>
      <c r="CMJ183" s="377"/>
      <c r="CMK183" s="377"/>
      <c r="CML183" s="377"/>
      <c r="CMM183" s="608"/>
      <c r="CMN183" s="609"/>
      <c r="CMO183" s="375"/>
      <c r="CMP183" s="377"/>
      <c r="CMQ183" s="377"/>
      <c r="CMR183" s="377"/>
      <c r="CMS183" s="377"/>
      <c r="CMT183" s="608"/>
      <c r="CMU183" s="609"/>
      <c r="CMV183" s="375"/>
      <c r="CMW183" s="377"/>
      <c r="CMX183" s="377"/>
      <c r="CMY183" s="377"/>
      <c r="CMZ183" s="377"/>
      <c r="CNA183" s="608"/>
      <c r="CNB183" s="609"/>
      <c r="CNC183" s="375"/>
      <c r="CND183" s="377"/>
      <c r="CNE183" s="377"/>
      <c r="CNF183" s="377"/>
      <c r="CNG183" s="377"/>
      <c r="CNH183" s="608"/>
      <c r="CNI183" s="609"/>
      <c r="CNJ183" s="375"/>
      <c r="CNK183" s="377"/>
      <c r="CNL183" s="377"/>
      <c r="CNM183" s="377"/>
      <c r="CNN183" s="377"/>
      <c r="CNO183" s="608"/>
      <c r="CNP183" s="609"/>
      <c r="CNQ183" s="375"/>
      <c r="CNR183" s="377"/>
      <c r="CNS183" s="377"/>
      <c r="CNT183" s="377"/>
      <c r="CNU183" s="377"/>
      <c r="CNV183" s="608"/>
      <c r="CNW183" s="609"/>
      <c r="CNX183" s="375"/>
      <c r="CNY183" s="377"/>
      <c r="CNZ183" s="377"/>
      <c r="COA183" s="377"/>
      <c r="COB183" s="377"/>
      <c r="COC183" s="608"/>
      <c r="COD183" s="609"/>
      <c r="COE183" s="375"/>
      <c r="COF183" s="377"/>
      <c r="COG183" s="377"/>
      <c r="COH183" s="377"/>
      <c r="COI183" s="377"/>
      <c r="COJ183" s="608"/>
      <c r="COK183" s="609"/>
      <c r="COL183" s="375"/>
      <c r="COM183" s="377"/>
      <c r="CON183" s="377"/>
      <c r="COO183" s="377"/>
      <c r="COP183" s="377"/>
      <c r="COQ183" s="608"/>
      <c r="COR183" s="609"/>
      <c r="COS183" s="375"/>
      <c r="COT183" s="377"/>
      <c r="COU183" s="377"/>
      <c r="COV183" s="377"/>
      <c r="COW183" s="377"/>
      <c r="COX183" s="608"/>
      <c r="COY183" s="609"/>
      <c r="COZ183" s="375"/>
      <c r="CPA183" s="377"/>
      <c r="CPB183" s="377"/>
      <c r="CPC183" s="377"/>
      <c r="CPD183" s="377"/>
      <c r="CPE183" s="608"/>
      <c r="CPF183" s="609"/>
      <c r="CPG183" s="375"/>
      <c r="CPH183" s="377"/>
      <c r="CPI183" s="377"/>
      <c r="CPJ183" s="377"/>
      <c r="CPK183" s="377"/>
      <c r="CPL183" s="608"/>
      <c r="CPM183" s="609"/>
      <c r="CPN183" s="375"/>
      <c r="CPO183" s="377"/>
      <c r="CPP183" s="377"/>
      <c r="CPQ183" s="377"/>
      <c r="CPR183" s="377"/>
      <c r="CPS183" s="608"/>
      <c r="CPT183" s="609"/>
      <c r="CPU183" s="375"/>
      <c r="CPV183" s="377"/>
      <c r="CPW183" s="377"/>
      <c r="CPX183" s="377"/>
      <c r="CPY183" s="377"/>
      <c r="CPZ183" s="608"/>
      <c r="CQA183" s="609"/>
      <c r="CQB183" s="375"/>
      <c r="CQC183" s="377"/>
      <c r="CQD183" s="377"/>
      <c r="CQE183" s="377"/>
      <c r="CQF183" s="377"/>
      <c r="CQG183" s="608"/>
      <c r="CQH183" s="609"/>
      <c r="CQI183" s="375"/>
      <c r="CQJ183" s="377"/>
      <c r="CQK183" s="377"/>
      <c r="CQL183" s="377"/>
      <c r="CQM183" s="377"/>
      <c r="CQN183" s="608"/>
      <c r="CQO183" s="609"/>
      <c r="CQP183" s="375"/>
      <c r="CQQ183" s="377"/>
      <c r="CQR183" s="377"/>
      <c r="CQS183" s="377"/>
      <c r="CQT183" s="377"/>
      <c r="CQU183" s="608"/>
      <c r="CQV183" s="609"/>
      <c r="CQW183" s="375"/>
      <c r="CQX183" s="377"/>
      <c r="CQY183" s="377"/>
      <c r="CQZ183" s="377"/>
      <c r="CRA183" s="377"/>
      <c r="CRB183" s="608"/>
      <c r="CRC183" s="609"/>
      <c r="CRD183" s="375"/>
      <c r="CRE183" s="377"/>
      <c r="CRF183" s="377"/>
      <c r="CRG183" s="377"/>
      <c r="CRH183" s="377"/>
      <c r="CRI183" s="608"/>
      <c r="CRJ183" s="609"/>
      <c r="CRK183" s="375"/>
      <c r="CRL183" s="377"/>
      <c r="CRM183" s="377"/>
      <c r="CRN183" s="377"/>
      <c r="CRO183" s="377"/>
      <c r="CRP183" s="608"/>
      <c r="CRQ183" s="609"/>
      <c r="CRR183" s="375"/>
      <c r="CRS183" s="377"/>
      <c r="CRT183" s="377"/>
      <c r="CRU183" s="377"/>
      <c r="CRV183" s="377"/>
      <c r="CRW183" s="608"/>
      <c r="CRX183" s="609"/>
      <c r="CRY183" s="375"/>
      <c r="CRZ183" s="377"/>
      <c r="CSA183" s="377"/>
      <c r="CSB183" s="377"/>
      <c r="CSC183" s="377"/>
      <c r="CSD183" s="608"/>
      <c r="CSE183" s="609"/>
      <c r="CSF183" s="375"/>
      <c r="CSG183" s="377"/>
      <c r="CSH183" s="377"/>
      <c r="CSI183" s="377"/>
      <c r="CSJ183" s="377"/>
      <c r="CSK183" s="608"/>
      <c r="CSL183" s="609"/>
      <c r="CSM183" s="375"/>
      <c r="CSN183" s="377"/>
      <c r="CSO183" s="377"/>
      <c r="CSP183" s="377"/>
      <c r="CSQ183" s="377"/>
      <c r="CSR183" s="608"/>
      <c r="CSS183" s="609"/>
      <c r="CST183" s="375"/>
      <c r="CSU183" s="377"/>
      <c r="CSV183" s="377"/>
      <c r="CSW183" s="377"/>
      <c r="CSX183" s="377"/>
      <c r="CSY183" s="608"/>
      <c r="CSZ183" s="609"/>
      <c r="CTA183" s="375"/>
      <c r="CTB183" s="377"/>
      <c r="CTC183" s="377"/>
      <c r="CTD183" s="377"/>
      <c r="CTE183" s="377"/>
      <c r="CTF183" s="608"/>
      <c r="CTG183" s="609"/>
      <c r="CTH183" s="375"/>
      <c r="CTI183" s="377"/>
      <c r="CTJ183" s="377"/>
      <c r="CTK183" s="377"/>
      <c r="CTL183" s="377"/>
      <c r="CTM183" s="608"/>
      <c r="CTN183" s="609"/>
      <c r="CTO183" s="375"/>
      <c r="CTP183" s="377"/>
      <c r="CTQ183" s="377"/>
      <c r="CTR183" s="377"/>
      <c r="CTS183" s="377"/>
      <c r="CTT183" s="608"/>
      <c r="CTU183" s="609"/>
      <c r="CTV183" s="375"/>
      <c r="CTW183" s="377"/>
      <c r="CTX183" s="377"/>
      <c r="CTY183" s="377"/>
      <c r="CTZ183" s="377"/>
      <c r="CUA183" s="608"/>
      <c r="CUB183" s="609"/>
      <c r="CUC183" s="375"/>
      <c r="CUD183" s="377"/>
      <c r="CUE183" s="377"/>
      <c r="CUF183" s="377"/>
      <c r="CUG183" s="377"/>
      <c r="CUH183" s="608"/>
      <c r="CUI183" s="609"/>
      <c r="CUJ183" s="375"/>
      <c r="CUK183" s="377"/>
      <c r="CUL183" s="377"/>
      <c r="CUM183" s="377"/>
      <c r="CUN183" s="377"/>
      <c r="CUO183" s="608"/>
      <c r="CUP183" s="609"/>
      <c r="CUQ183" s="375"/>
      <c r="CUR183" s="377"/>
      <c r="CUS183" s="377"/>
      <c r="CUT183" s="377"/>
      <c r="CUU183" s="377"/>
      <c r="CUV183" s="608"/>
      <c r="CUW183" s="609"/>
      <c r="CUX183" s="375"/>
      <c r="CUY183" s="377"/>
      <c r="CUZ183" s="377"/>
      <c r="CVA183" s="377"/>
      <c r="CVB183" s="377"/>
      <c r="CVC183" s="608"/>
      <c r="CVD183" s="609"/>
      <c r="CVE183" s="375"/>
      <c r="CVF183" s="377"/>
      <c r="CVG183" s="377"/>
      <c r="CVH183" s="377"/>
      <c r="CVI183" s="377"/>
      <c r="CVJ183" s="608"/>
      <c r="CVK183" s="609"/>
      <c r="CVL183" s="375"/>
      <c r="CVM183" s="377"/>
      <c r="CVN183" s="377"/>
      <c r="CVO183" s="377"/>
      <c r="CVP183" s="377"/>
      <c r="CVQ183" s="608"/>
      <c r="CVR183" s="609"/>
      <c r="CVS183" s="375"/>
      <c r="CVT183" s="377"/>
      <c r="CVU183" s="377"/>
      <c r="CVV183" s="377"/>
      <c r="CVW183" s="377"/>
      <c r="CVX183" s="608"/>
      <c r="CVY183" s="609"/>
      <c r="CVZ183" s="375"/>
      <c r="CWA183" s="377"/>
      <c r="CWB183" s="377"/>
      <c r="CWC183" s="377"/>
      <c r="CWD183" s="377"/>
      <c r="CWE183" s="608"/>
      <c r="CWF183" s="609"/>
      <c r="CWG183" s="375"/>
      <c r="CWH183" s="377"/>
      <c r="CWI183" s="377"/>
      <c r="CWJ183" s="377"/>
      <c r="CWK183" s="377"/>
      <c r="CWL183" s="608"/>
      <c r="CWM183" s="609"/>
      <c r="CWN183" s="375"/>
      <c r="CWO183" s="377"/>
      <c r="CWP183" s="377"/>
      <c r="CWQ183" s="377"/>
      <c r="CWR183" s="377"/>
      <c r="CWS183" s="608"/>
      <c r="CWT183" s="609"/>
      <c r="CWU183" s="375"/>
      <c r="CWV183" s="377"/>
      <c r="CWW183" s="377"/>
      <c r="CWX183" s="377"/>
      <c r="CWY183" s="377"/>
      <c r="CWZ183" s="608"/>
      <c r="CXA183" s="609"/>
      <c r="CXB183" s="375"/>
      <c r="CXC183" s="377"/>
      <c r="CXD183" s="377"/>
      <c r="CXE183" s="377"/>
      <c r="CXF183" s="377"/>
      <c r="CXG183" s="608"/>
      <c r="CXH183" s="609"/>
      <c r="CXI183" s="375"/>
      <c r="CXJ183" s="377"/>
      <c r="CXK183" s="377"/>
      <c r="CXL183" s="377"/>
      <c r="CXM183" s="377"/>
      <c r="CXN183" s="608"/>
      <c r="CXO183" s="609"/>
      <c r="CXP183" s="375"/>
      <c r="CXQ183" s="377"/>
      <c r="CXR183" s="377"/>
      <c r="CXS183" s="377"/>
      <c r="CXT183" s="377"/>
      <c r="CXU183" s="608"/>
      <c r="CXV183" s="609"/>
      <c r="CXW183" s="375"/>
      <c r="CXX183" s="377"/>
      <c r="CXY183" s="377"/>
      <c r="CXZ183" s="377"/>
      <c r="CYA183" s="377"/>
      <c r="CYB183" s="608"/>
      <c r="CYC183" s="609"/>
      <c r="CYD183" s="375"/>
      <c r="CYE183" s="377"/>
      <c r="CYF183" s="377"/>
      <c r="CYG183" s="377"/>
      <c r="CYH183" s="377"/>
      <c r="CYI183" s="608"/>
      <c r="CYJ183" s="609"/>
      <c r="CYK183" s="375"/>
      <c r="CYL183" s="377"/>
      <c r="CYM183" s="377"/>
      <c r="CYN183" s="377"/>
      <c r="CYO183" s="377"/>
      <c r="CYP183" s="608"/>
      <c r="CYQ183" s="609"/>
      <c r="CYR183" s="375"/>
      <c r="CYS183" s="377"/>
      <c r="CYT183" s="377"/>
      <c r="CYU183" s="377"/>
      <c r="CYV183" s="377"/>
      <c r="CYW183" s="608"/>
      <c r="CYX183" s="609"/>
      <c r="CYY183" s="375"/>
      <c r="CYZ183" s="377"/>
      <c r="CZA183" s="377"/>
      <c r="CZB183" s="377"/>
      <c r="CZC183" s="377"/>
      <c r="CZD183" s="608"/>
      <c r="CZE183" s="609"/>
      <c r="CZF183" s="375"/>
      <c r="CZG183" s="377"/>
      <c r="CZH183" s="377"/>
      <c r="CZI183" s="377"/>
      <c r="CZJ183" s="377"/>
      <c r="CZK183" s="608"/>
      <c r="CZL183" s="609"/>
      <c r="CZM183" s="375"/>
      <c r="CZN183" s="377"/>
      <c r="CZO183" s="377"/>
      <c r="CZP183" s="377"/>
      <c r="CZQ183" s="377"/>
      <c r="CZR183" s="608"/>
      <c r="CZS183" s="609"/>
      <c r="CZT183" s="375"/>
      <c r="CZU183" s="377"/>
      <c r="CZV183" s="377"/>
      <c r="CZW183" s="377"/>
      <c r="CZX183" s="377"/>
      <c r="CZY183" s="608"/>
      <c r="CZZ183" s="609"/>
      <c r="DAA183" s="375"/>
      <c r="DAB183" s="377"/>
      <c r="DAC183" s="377"/>
      <c r="DAD183" s="377"/>
      <c r="DAE183" s="377"/>
      <c r="DAF183" s="608"/>
      <c r="DAG183" s="609"/>
      <c r="DAH183" s="375"/>
      <c r="DAI183" s="377"/>
      <c r="DAJ183" s="377"/>
      <c r="DAK183" s="377"/>
      <c r="DAL183" s="377"/>
      <c r="DAM183" s="608"/>
      <c r="DAN183" s="609"/>
      <c r="DAO183" s="375"/>
      <c r="DAP183" s="377"/>
      <c r="DAQ183" s="377"/>
      <c r="DAR183" s="377"/>
      <c r="DAS183" s="377"/>
      <c r="DAT183" s="608"/>
      <c r="DAU183" s="609"/>
      <c r="DAV183" s="375"/>
      <c r="DAW183" s="377"/>
      <c r="DAX183" s="377"/>
      <c r="DAY183" s="377"/>
      <c r="DAZ183" s="377"/>
      <c r="DBA183" s="608"/>
      <c r="DBB183" s="609"/>
      <c r="DBC183" s="375"/>
      <c r="DBD183" s="377"/>
      <c r="DBE183" s="377"/>
      <c r="DBF183" s="377"/>
      <c r="DBG183" s="377"/>
      <c r="DBH183" s="608"/>
      <c r="DBI183" s="609"/>
      <c r="DBJ183" s="375"/>
      <c r="DBK183" s="377"/>
      <c r="DBL183" s="377"/>
      <c r="DBM183" s="377"/>
      <c r="DBN183" s="377"/>
      <c r="DBO183" s="608"/>
      <c r="DBP183" s="609"/>
      <c r="DBQ183" s="375"/>
      <c r="DBR183" s="377"/>
      <c r="DBS183" s="377"/>
      <c r="DBT183" s="377"/>
      <c r="DBU183" s="377"/>
      <c r="DBV183" s="608"/>
      <c r="DBW183" s="609"/>
      <c r="DBX183" s="375"/>
      <c r="DBY183" s="377"/>
      <c r="DBZ183" s="377"/>
      <c r="DCA183" s="377"/>
      <c r="DCB183" s="377"/>
      <c r="DCC183" s="608"/>
      <c r="DCD183" s="609"/>
      <c r="DCE183" s="375"/>
      <c r="DCF183" s="377"/>
      <c r="DCG183" s="377"/>
      <c r="DCH183" s="377"/>
      <c r="DCI183" s="377"/>
      <c r="DCJ183" s="608"/>
      <c r="DCK183" s="609"/>
      <c r="DCL183" s="375"/>
      <c r="DCM183" s="377"/>
      <c r="DCN183" s="377"/>
      <c r="DCO183" s="377"/>
      <c r="DCP183" s="377"/>
      <c r="DCQ183" s="608"/>
      <c r="DCR183" s="609"/>
      <c r="DCS183" s="375"/>
      <c r="DCT183" s="377"/>
      <c r="DCU183" s="377"/>
      <c r="DCV183" s="377"/>
      <c r="DCW183" s="377"/>
      <c r="DCX183" s="608"/>
      <c r="DCY183" s="609"/>
      <c r="DCZ183" s="375"/>
      <c r="DDA183" s="377"/>
      <c r="DDB183" s="377"/>
      <c r="DDC183" s="377"/>
      <c r="DDD183" s="377"/>
      <c r="DDE183" s="608"/>
      <c r="DDF183" s="609"/>
      <c r="DDG183" s="375"/>
      <c r="DDH183" s="377"/>
      <c r="DDI183" s="377"/>
      <c r="DDJ183" s="377"/>
      <c r="DDK183" s="377"/>
      <c r="DDL183" s="608"/>
      <c r="DDM183" s="609"/>
      <c r="DDN183" s="375"/>
      <c r="DDO183" s="377"/>
      <c r="DDP183" s="377"/>
      <c r="DDQ183" s="377"/>
      <c r="DDR183" s="377"/>
      <c r="DDS183" s="608"/>
      <c r="DDT183" s="609"/>
      <c r="DDU183" s="375"/>
      <c r="DDV183" s="377"/>
      <c r="DDW183" s="377"/>
      <c r="DDX183" s="377"/>
      <c r="DDY183" s="377"/>
      <c r="DDZ183" s="608"/>
      <c r="DEA183" s="609"/>
      <c r="DEB183" s="375"/>
      <c r="DEC183" s="377"/>
      <c r="DED183" s="377"/>
      <c r="DEE183" s="377"/>
      <c r="DEF183" s="377"/>
      <c r="DEG183" s="608"/>
      <c r="DEH183" s="609"/>
      <c r="DEI183" s="375"/>
      <c r="DEJ183" s="377"/>
      <c r="DEK183" s="377"/>
      <c r="DEL183" s="377"/>
      <c r="DEM183" s="377"/>
      <c r="DEN183" s="608"/>
      <c r="DEO183" s="609"/>
      <c r="DEP183" s="375"/>
      <c r="DEQ183" s="377"/>
      <c r="DER183" s="377"/>
      <c r="DES183" s="377"/>
      <c r="DET183" s="377"/>
      <c r="DEU183" s="608"/>
      <c r="DEV183" s="609"/>
      <c r="DEW183" s="375"/>
      <c r="DEX183" s="377"/>
      <c r="DEY183" s="377"/>
      <c r="DEZ183" s="377"/>
      <c r="DFA183" s="377"/>
      <c r="DFB183" s="608"/>
      <c r="DFC183" s="609"/>
      <c r="DFD183" s="375"/>
      <c r="DFE183" s="377"/>
      <c r="DFF183" s="377"/>
      <c r="DFG183" s="377"/>
      <c r="DFH183" s="377"/>
      <c r="DFI183" s="608"/>
      <c r="DFJ183" s="609"/>
      <c r="DFK183" s="375"/>
      <c r="DFL183" s="377"/>
      <c r="DFM183" s="377"/>
      <c r="DFN183" s="377"/>
      <c r="DFO183" s="377"/>
      <c r="DFP183" s="608"/>
      <c r="DFQ183" s="609"/>
      <c r="DFR183" s="375"/>
      <c r="DFS183" s="377"/>
      <c r="DFT183" s="377"/>
      <c r="DFU183" s="377"/>
      <c r="DFV183" s="377"/>
      <c r="DFW183" s="608"/>
      <c r="DFX183" s="609"/>
      <c r="DFY183" s="375"/>
      <c r="DFZ183" s="377"/>
      <c r="DGA183" s="377"/>
      <c r="DGB183" s="377"/>
      <c r="DGC183" s="377"/>
      <c r="DGD183" s="608"/>
      <c r="DGE183" s="609"/>
      <c r="DGF183" s="375"/>
      <c r="DGG183" s="377"/>
      <c r="DGH183" s="377"/>
      <c r="DGI183" s="377"/>
      <c r="DGJ183" s="377"/>
      <c r="DGK183" s="608"/>
      <c r="DGL183" s="609"/>
      <c r="DGM183" s="375"/>
      <c r="DGN183" s="377"/>
      <c r="DGO183" s="377"/>
      <c r="DGP183" s="377"/>
      <c r="DGQ183" s="377"/>
      <c r="DGR183" s="608"/>
      <c r="DGS183" s="609"/>
      <c r="DGT183" s="375"/>
      <c r="DGU183" s="377"/>
      <c r="DGV183" s="377"/>
      <c r="DGW183" s="377"/>
      <c r="DGX183" s="377"/>
      <c r="DGY183" s="608"/>
      <c r="DGZ183" s="609"/>
      <c r="DHA183" s="375"/>
      <c r="DHB183" s="377"/>
      <c r="DHC183" s="377"/>
      <c r="DHD183" s="377"/>
      <c r="DHE183" s="377"/>
      <c r="DHF183" s="608"/>
      <c r="DHG183" s="609"/>
      <c r="DHH183" s="375"/>
      <c r="DHI183" s="377"/>
      <c r="DHJ183" s="377"/>
      <c r="DHK183" s="377"/>
      <c r="DHL183" s="377"/>
      <c r="DHM183" s="608"/>
      <c r="DHN183" s="609"/>
      <c r="DHO183" s="375"/>
      <c r="DHP183" s="377"/>
      <c r="DHQ183" s="377"/>
      <c r="DHR183" s="377"/>
      <c r="DHS183" s="377"/>
      <c r="DHT183" s="608"/>
      <c r="DHU183" s="609"/>
      <c r="DHV183" s="375"/>
      <c r="DHW183" s="377"/>
      <c r="DHX183" s="377"/>
      <c r="DHY183" s="377"/>
      <c r="DHZ183" s="377"/>
      <c r="DIA183" s="608"/>
      <c r="DIB183" s="609"/>
      <c r="DIC183" s="375"/>
      <c r="DID183" s="377"/>
      <c r="DIE183" s="377"/>
      <c r="DIF183" s="377"/>
      <c r="DIG183" s="377"/>
      <c r="DIH183" s="608"/>
      <c r="DII183" s="609"/>
      <c r="DIJ183" s="375"/>
      <c r="DIK183" s="377"/>
      <c r="DIL183" s="377"/>
      <c r="DIM183" s="377"/>
      <c r="DIN183" s="377"/>
      <c r="DIO183" s="608"/>
      <c r="DIP183" s="609"/>
      <c r="DIQ183" s="375"/>
      <c r="DIR183" s="377"/>
      <c r="DIS183" s="377"/>
      <c r="DIT183" s="377"/>
      <c r="DIU183" s="377"/>
      <c r="DIV183" s="608"/>
      <c r="DIW183" s="609"/>
      <c r="DIX183" s="375"/>
      <c r="DIY183" s="377"/>
      <c r="DIZ183" s="377"/>
      <c r="DJA183" s="377"/>
      <c r="DJB183" s="377"/>
      <c r="DJC183" s="608"/>
      <c r="DJD183" s="609"/>
      <c r="DJE183" s="375"/>
      <c r="DJF183" s="377"/>
      <c r="DJG183" s="377"/>
      <c r="DJH183" s="377"/>
      <c r="DJI183" s="377"/>
      <c r="DJJ183" s="608"/>
      <c r="DJK183" s="609"/>
      <c r="DJL183" s="375"/>
      <c r="DJM183" s="377"/>
      <c r="DJN183" s="377"/>
      <c r="DJO183" s="377"/>
      <c r="DJP183" s="377"/>
      <c r="DJQ183" s="608"/>
      <c r="DJR183" s="609"/>
      <c r="DJS183" s="375"/>
      <c r="DJT183" s="377"/>
      <c r="DJU183" s="377"/>
      <c r="DJV183" s="377"/>
      <c r="DJW183" s="377"/>
      <c r="DJX183" s="608"/>
      <c r="DJY183" s="609"/>
      <c r="DJZ183" s="375"/>
      <c r="DKA183" s="377"/>
      <c r="DKB183" s="377"/>
      <c r="DKC183" s="377"/>
      <c r="DKD183" s="377"/>
      <c r="DKE183" s="608"/>
      <c r="DKF183" s="609"/>
      <c r="DKG183" s="375"/>
      <c r="DKH183" s="377"/>
      <c r="DKI183" s="377"/>
      <c r="DKJ183" s="377"/>
      <c r="DKK183" s="377"/>
      <c r="DKL183" s="608"/>
      <c r="DKM183" s="609"/>
      <c r="DKN183" s="375"/>
      <c r="DKO183" s="377"/>
      <c r="DKP183" s="377"/>
      <c r="DKQ183" s="377"/>
      <c r="DKR183" s="377"/>
      <c r="DKS183" s="608"/>
      <c r="DKT183" s="609"/>
      <c r="DKU183" s="375"/>
      <c r="DKV183" s="377"/>
      <c r="DKW183" s="377"/>
      <c r="DKX183" s="377"/>
      <c r="DKY183" s="377"/>
      <c r="DKZ183" s="608"/>
      <c r="DLA183" s="609"/>
      <c r="DLB183" s="375"/>
      <c r="DLC183" s="377"/>
      <c r="DLD183" s="377"/>
      <c r="DLE183" s="377"/>
      <c r="DLF183" s="377"/>
      <c r="DLG183" s="608"/>
      <c r="DLH183" s="609"/>
      <c r="DLI183" s="375"/>
      <c r="DLJ183" s="377"/>
      <c r="DLK183" s="377"/>
      <c r="DLL183" s="377"/>
      <c r="DLM183" s="377"/>
      <c r="DLN183" s="608"/>
      <c r="DLO183" s="609"/>
      <c r="DLP183" s="375"/>
      <c r="DLQ183" s="377"/>
      <c r="DLR183" s="377"/>
      <c r="DLS183" s="377"/>
      <c r="DLT183" s="377"/>
      <c r="DLU183" s="608"/>
      <c r="DLV183" s="609"/>
      <c r="DLW183" s="375"/>
      <c r="DLX183" s="377"/>
      <c r="DLY183" s="377"/>
      <c r="DLZ183" s="377"/>
      <c r="DMA183" s="377"/>
      <c r="DMB183" s="608"/>
      <c r="DMC183" s="609"/>
      <c r="DMD183" s="375"/>
      <c r="DME183" s="377"/>
      <c r="DMF183" s="377"/>
      <c r="DMG183" s="377"/>
      <c r="DMH183" s="377"/>
      <c r="DMI183" s="608"/>
      <c r="DMJ183" s="609"/>
      <c r="DMK183" s="375"/>
      <c r="DML183" s="377"/>
      <c r="DMM183" s="377"/>
      <c r="DMN183" s="377"/>
      <c r="DMO183" s="377"/>
      <c r="DMP183" s="608"/>
      <c r="DMQ183" s="609"/>
      <c r="DMR183" s="375"/>
      <c r="DMS183" s="377"/>
      <c r="DMT183" s="377"/>
      <c r="DMU183" s="377"/>
      <c r="DMV183" s="377"/>
      <c r="DMW183" s="608"/>
      <c r="DMX183" s="609"/>
      <c r="DMY183" s="375"/>
      <c r="DMZ183" s="377"/>
      <c r="DNA183" s="377"/>
      <c r="DNB183" s="377"/>
      <c r="DNC183" s="377"/>
      <c r="DND183" s="608"/>
      <c r="DNE183" s="609"/>
      <c r="DNF183" s="375"/>
      <c r="DNG183" s="377"/>
      <c r="DNH183" s="377"/>
      <c r="DNI183" s="377"/>
      <c r="DNJ183" s="377"/>
      <c r="DNK183" s="608"/>
      <c r="DNL183" s="609"/>
      <c r="DNM183" s="375"/>
      <c r="DNN183" s="377"/>
      <c r="DNO183" s="377"/>
      <c r="DNP183" s="377"/>
      <c r="DNQ183" s="377"/>
      <c r="DNR183" s="608"/>
      <c r="DNS183" s="609"/>
      <c r="DNT183" s="375"/>
      <c r="DNU183" s="377"/>
      <c r="DNV183" s="377"/>
      <c r="DNW183" s="377"/>
      <c r="DNX183" s="377"/>
      <c r="DNY183" s="608"/>
      <c r="DNZ183" s="609"/>
      <c r="DOA183" s="375"/>
      <c r="DOB183" s="377"/>
      <c r="DOC183" s="377"/>
      <c r="DOD183" s="377"/>
      <c r="DOE183" s="377"/>
      <c r="DOF183" s="608"/>
      <c r="DOG183" s="609"/>
      <c r="DOH183" s="375"/>
      <c r="DOI183" s="377"/>
      <c r="DOJ183" s="377"/>
      <c r="DOK183" s="377"/>
      <c r="DOL183" s="377"/>
      <c r="DOM183" s="608"/>
      <c r="DON183" s="609"/>
      <c r="DOO183" s="375"/>
      <c r="DOP183" s="377"/>
      <c r="DOQ183" s="377"/>
      <c r="DOR183" s="377"/>
      <c r="DOS183" s="377"/>
      <c r="DOT183" s="608"/>
      <c r="DOU183" s="609"/>
      <c r="DOV183" s="375"/>
      <c r="DOW183" s="377"/>
      <c r="DOX183" s="377"/>
      <c r="DOY183" s="377"/>
      <c r="DOZ183" s="377"/>
      <c r="DPA183" s="608"/>
      <c r="DPB183" s="609"/>
      <c r="DPC183" s="375"/>
      <c r="DPD183" s="377"/>
      <c r="DPE183" s="377"/>
      <c r="DPF183" s="377"/>
      <c r="DPG183" s="377"/>
      <c r="DPH183" s="608"/>
      <c r="DPI183" s="609"/>
      <c r="DPJ183" s="375"/>
      <c r="DPK183" s="377"/>
      <c r="DPL183" s="377"/>
      <c r="DPM183" s="377"/>
      <c r="DPN183" s="377"/>
      <c r="DPO183" s="608"/>
      <c r="DPP183" s="609"/>
      <c r="DPQ183" s="375"/>
      <c r="DPR183" s="377"/>
      <c r="DPS183" s="377"/>
      <c r="DPT183" s="377"/>
      <c r="DPU183" s="377"/>
      <c r="DPV183" s="608"/>
      <c r="DPW183" s="609"/>
      <c r="DPX183" s="375"/>
      <c r="DPY183" s="377"/>
      <c r="DPZ183" s="377"/>
      <c r="DQA183" s="377"/>
      <c r="DQB183" s="377"/>
      <c r="DQC183" s="608"/>
      <c r="DQD183" s="609"/>
      <c r="DQE183" s="375"/>
      <c r="DQF183" s="377"/>
      <c r="DQG183" s="377"/>
      <c r="DQH183" s="377"/>
      <c r="DQI183" s="377"/>
      <c r="DQJ183" s="608"/>
      <c r="DQK183" s="609"/>
      <c r="DQL183" s="375"/>
      <c r="DQM183" s="377"/>
      <c r="DQN183" s="377"/>
      <c r="DQO183" s="377"/>
      <c r="DQP183" s="377"/>
      <c r="DQQ183" s="608"/>
      <c r="DQR183" s="609"/>
      <c r="DQS183" s="375"/>
      <c r="DQT183" s="377"/>
      <c r="DQU183" s="377"/>
      <c r="DQV183" s="377"/>
      <c r="DQW183" s="377"/>
      <c r="DQX183" s="608"/>
      <c r="DQY183" s="609"/>
      <c r="DQZ183" s="375"/>
      <c r="DRA183" s="377"/>
      <c r="DRB183" s="377"/>
      <c r="DRC183" s="377"/>
      <c r="DRD183" s="377"/>
      <c r="DRE183" s="608"/>
      <c r="DRF183" s="609"/>
      <c r="DRG183" s="375"/>
      <c r="DRH183" s="377"/>
      <c r="DRI183" s="377"/>
      <c r="DRJ183" s="377"/>
      <c r="DRK183" s="377"/>
      <c r="DRL183" s="608"/>
      <c r="DRM183" s="609"/>
      <c r="DRN183" s="375"/>
      <c r="DRO183" s="377"/>
      <c r="DRP183" s="377"/>
      <c r="DRQ183" s="377"/>
      <c r="DRR183" s="377"/>
      <c r="DRS183" s="608"/>
      <c r="DRT183" s="609"/>
      <c r="DRU183" s="375"/>
      <c r="DRV183" s="377"/>
      <c r="DRW183" s="377"/>
      <c r="DRX183" s="377"/>
      <c r="DRY183" s="377"/>
      <c r="DRZ183" s="608"/>
      <c r="DSA183" s="609"/>
      <c r="DSB183" s="375"/>
      <c r="DSC183" s="377"/>
      <c r="DSD183" s="377"/>
      <c r="DSE183" s="377"/>
      <c r="DSF183" s="377"/>
      <c r="DSG183" s="608"/>
      <c r="DSH183" s="609"/>
      <c r="DSI183" s="375"/>
      <c r="DSJ183" s="377"/>
      <c r="DSK183" s="377"/>
      <c r="DSL183" s="377"/>
      <c r="DSM183" s="377"/>
      <c r="DSN183" s="608"/>
      <c r="DSO183" s="609"/>
      <c r="DSP183" s="375"/>
      <c r="DSQ183" s="377"/>
      <c r="DSR183" s="377"/>
      <c r="DSS183" s="377"/>
      <c r="DST183" s="377"/>
      <c r="DSU183" s="608"/>
      <c r="DSV183" s="609"/>
      <c r="DSW183" s="375"/>
      <c r="DSX183" s="377"/>
      <c r="DSY183" s="377"/>
      <c r="DSZ183" s="377"/>
      <c r="DTA183" s="377"/>
      <c r="DTB183" s="608"/>
      <c r="DTC183" s="609"/>
      <c r="DTD183" s="375"/>
      <c r="DTE183" s="377"/>
      <c r="DTF183" s="377"/>
      <c r="DTG183" s="377"/>
      <c r="DTH183" s="377"/>
      <c r="DTI183" s="608"/>
      <c r="DTJ183" s="609"/>
      <c r="DTK183" s="375"/>
      <c r="DTL183" s="377"/>
      <c r="DTM183" s="377"/>
      <c r="DTN183" s="377"/>
      <c r="DTO183" s="377"/>
      <c r="DTP183" s="608"/>
      <c r="DTQ183" s="609"/>
      <c r="DTR183" s="375"/>
      <c r="DTS183" s="377"/>
      <c r="DTT183" s="377"/>
      <c r="DTU183" s="377"/>
      <c r="DTV183" s="377"/>
      <c r="DTW183" s="608"/>
      <c r="DTX183" s="609"/>
      <c r="DTY183" s="375"/>
      <c r="DTZ183" s="377"/>
      <c r="DUA183" s="377"/>
      <c r="DUB183" s="377"/>
      <c r="DUC183" s="377"/>
      <c r="DUD183" s="608"/>
      <c r="DUE183" s="609"/>
      <c r="DUF183" s="375"/>
      <c r="DUG183" s="377"/>
      <c r="DUH183" s="377"/>
      <c r="DUI183" s="377"/>
      <c r="DUJ183" s="377"/>
      <c r="DUK183" s="608"/>
      <c r="DUL183" s="609"/>
      <c r="DUM183" s="375"/>
      <c r="DUN183" s="377"/>
      <c r="DUO183" s="377"/>
      <c r="DUP183" s="377"/>
      <c r="DUQ183" s="377"/>
      <c r="DUR183" s="608"/>
      <c r="DUS183" s="609"/>
      <c r="DUT183" s="375"/>
      <c r="DUU183" s="377"/>
      <c r="DUV183" s="377"/>
      <c r="DUW183" s="377"/>
      <c r="DUX183" s="377"/>
      <c r="DUY183" s="608"/>
      <c r="DUZ183" s="609"/>
      <c r="DVA183" s="375"/>
      <c r="DVB183" s="377"/>
      <c r="DVC183" s="377"/>
      <c r="DVD183" s="377"/>
      <c r="DVE183" s="377"/>
      <c r="DVF183" s="608"/>
      <c r="DVG183" s="609"/>
      <c r="DVH183" s="375"/>
      <c r="DVI183" s="377"/>
      <c r="DVJ183" s="377"/>
      <c r="DVK183" s="377"/>
      <c r="DVL183" s="377"/>
      <c r="DVM183" s="608"/>
      <c r="DVN183" s="609"/>
      <c r="DVO183" s="375"/>
      <c r="DVP183" s="377"/>
      <c r="DVQ183" s="377"/>
      <c r="DVR183" s="377"/>
      <c r="DVS183" s="377"/>
      <c r="DVT183" s="608"/>
      <c r="DVU183" s="609"/>
      <c r="DVV183" s="375"/>
      <c r="DVW183" s="377"/>
      <c r="DVX183" s="377"/>
      <c r="DVY183" s="377"/>
      <c r="DVZ183" s="377"/>
      <c r="DWA183" s="608"/>
      <c r="DWB183" s="609"/>
      <c r="DWC183" s="375"/>
      <c r="DWD183" s="377"/>
      <c r="DWE183" s="377"/>
      <c r="DWF183" s="377"/>
      <c r="DWG183" s="377"/>
      <c r="DWH183" s="608"/>
      <c r="DWI183" s="609"/>
      <c r="DWJ183" s="375"/>
      <c r="DWK183" s="377"/>
      <c r="DWL183" s="377"/>
      <c r="DWM183" s="377"/>
      <c r="DWN183" s="377"/>
      <c r="DWO183" s="608"/>
      <c r="DWP183" s="609"/>
      <c r="DWQ183" s="375"/>
      <c r="DWR183" s="377"/>
      <c r="DWS183" s="377"/>
      <c r="DWT183" s="377"/>
      <c r="DWU183" s="377"/>
      <c r="DWV183" s="608"/>
      <c r="DWW183" s="609"/>
      <c r="DWX183" s="375"/>
      <c r="DWY183" s="377"/>
      <c r="DWZ183" s="377"/>
      <c r="DXA183" s="377"/>
      <c r="DXB183" s="377"/>
      <c r="DXC183" s="608"/>
      <c r="DXD183" s="609"/>
      <c r="DXE183" s="375"/>
      <c r="DXF183" s="377"/>
      <c r="DXG183" s="377"/>
      <c r="DXH183" s="377"/>
      <c r="DXI183" s="377"/>
      <c r="DXJ183" s="608"/>
      <c r="DXK183" s="609"/>
      <c r="DXL183" s="375"/>
      <c r="DXM183" s="377"/>
      <c r="DXN183" s="377"/>
      <c r="DXO183" s="377"/>
      <c r="DXP183" s="377"/>
      <c r="DXQ183" s="608"/>
      <c r="DXR183" s="609"/>
      <c r="DXS183" s="375"/>
      <c r="DXT183" s="377"/>
      <c r="DXU183" s="377"/>
      <c r="DXV183" s="377"/>
      <c r="DXW183" s="377"/>
      <c r="DXX183" s="608"/>
      <c r="DXY183" s="609"/>
      <c r="DXZ183" s="375"/>
      <c r="DYA183" s="377"/>
      <c r="DYB183" s="377"/>
      <c r="DYC183" s="377"/>
      <c r="DYD183" s="377"/>
      <c r="DYE183" s="608"/>
      <c r="DYF183" s="609"/>
      <c r="DYG183" s="375"/>
      <c r="DYH183" s="377"/>
      <c r="DYI183" s="377"/>
      <c r="DYJ183" s="377"/>
      <c r="DYK183" s="377"/>
      <c r="DYL183" s="608"/>
      <c r="DYM183" s="609"/>
      <c r="DYN183" s="375"/>
      <c r="DYO183" s="377"/>
      <c r="DYP183" s="377"/>
      <c r="DYQ183" s="377"/>
      <c r="DYR183" s="377"/>
      <c r="DYS183" s="608"/>
      <c r="DYT183" s="609"/>
      <c r="DYU183" s="375"/>
      <c r="DYV183" s="377"/>
      <c r="DYW183" s="377"/>
      <c r="DYX183" s="377"/>
      <c r="DYY183" s="377"/>
      <c r="DYZ183" s="608"/>
      <c r="DZA183" s="609"/>
      <c r="DZB183" s="375"/>
      <c r="DZC183" s="377"/>
      <c r="DZD183" s="377"/>
      <c r="DZE183" s="377"/>
      <c r="DZF183" s="377"/>
      <c r="DZG183" s="608"/>
      <c r="DZH183" s="609"/>
      <c r="DZI183" s="375"/>
      <c r="DZJ183" s="377"/>
      <c r="DZK183" s="377"/>
      <c r="DZL183" s="377"/>
      <c r="DZM183" s="377"/>
      <c r="DZN183" s="608"/>
      <c r="DZO183" s="609"/>
      <c r="DZP183" s="375"/>
      <c r="DZQ183" s="377"/>
      <c r="DZR183" s="377"/>
      <c r="DZS183" s="377"/>
      <c r="DZT183" s="377"/>
      <c r="DZU183" s="608"/>
      <c r="DZV183" s="609"/>
      <c r="DZW183" s="375"/>
      <c r="DZX183" s="377"/>
      <c r="DZY183" s="377"/>
      <c r="DZZ183" s="377"/>
      <c r="EAA183" s="377"/>
      <c r="EAB183" s="608"/>
      <c r="EAC183" s="609"/>
      <c r="EAD183" s="375"/>
      <c r="EAE183" s="377"/>
      <c r="EAF183" s="377"/>
      <c r="EAG183" s="377"/>
      <c r="EAH183" s="377"/>
      <c r="EAI183" s="608"/>
      <c r="EAJ183" s="609"/>
      <c r="EAK183" s="375"/>
      <c r="EAL183" s="377"/>
      <c r="EAM183" s="377"/>
      <c r="EAN183" s="377"/>
      <c r="EAO183" s="377"/>
      <c r="EAP183" s="608"/>
      <c r="EAQ183" s="609"/>
      <c r="EAR183" s="375"/>
      <c r="EAS183" s="377"/>
      <c r="EAT183" s="377"/>
      <c r="EAU183" s="377"/>
      <c r="EAV183" s="377"/>
      <c r="EAW183" s="608"/>
      <c r="EAX183" s="609"/>
      <c r="EAY183" s="375"/>
      <c r="EAZ183" s="377"/>
      <c r="EBA183" s="377"/>
      <c r="EBB183" s="377"/>
      <c r="EBC183" s="377"/>
      <c r="EBD183" s="608"/>
      <c r="EBE183" s="609"/>
      <c r="EBF183" s="375"/>
      <c r="EBG183" s="377"/>
      <c r="EBH183" s="377"/>
      <c r="EBI183" s="377"/>
      <c r="EBJ183" s="377"/>
      <c r="EBK183" s="608"/>
      <c r="EBL183" s="609"/>
      <c r="EBM183" s="375"/>
      <c r="EBN183" s="377"/>
      <c r="EBO183" s="377"/>
      <c r="EBP183" s="377"/>
      <c r="EBQ183" s="377"/>
      <c r="EBR183" s="608"/>
      <c r="EBS183" s="609"/>
      <c r="EBT183" s="375"/>
      <c r="EBU183" s="377"/>
      <c r="EBV183" s="377"/>
      <c r="EBW183" s="377"/>
      <c r="EBX183" s="377"/>
      <c r="EBY183" s="608"/>
      <c r="EBZ183" s="609"/>
      <c r="ECA183" s="375"/>
      <c r="ECB183" s="377"/>
      <c r="ECC183" s="377"/>
      <c r="ECD183" s="377"/>
      <c r="ECE183" s="377"/>
      <c r="ECF183" s="608"/>
      <c r="ECG183" s="609"/>
      <c r="ECH183" s="375"/>
      <c r="ECI183" s="377"/>
      <c r="ECJ183" s="377"/>
      <c r="ECK183" s="377"/>
      <c r="ECL183" s="377"/>
      <c r="ECM183" s="608"/>
      <c r="ECN183" s="609"/>
      <c r="ECO183" s="375"/>
      <c r="ECP183" s="377"/>
      <c r="ECQ183" s="377"/>
      <c r="ECR183" s="377"/>
      <c r="ECS183" s="377"/>
      <c r="ECT183" s="608"/>
      <c r="ECU183" s="609"/>
      <c r="ECV183" s="375"/>
      <c r="ECW183" s="377"/>
      <c r="ECX183" s="377"/>
      <c r="ECY183" s="377"/>
      <c r="ECZ183" s="377"/>
      <c r="EDA183" s="608"/>
      <c r="EDB183" s="609"/>
      <c r="EDC183" s="375"/>
      <c r="EDD183" s="377"/>
      <c r="EDE183" s="377"/>
      <c r="EDF183" s="377"/>
      <c r="EDG183" s="377"/>
      <c r="EDH183" s="608"/>
      <c r="EDI183" s="609"/>
      <c r="EDJ183" s="375"/>
      <c r="EDK183" s="377"/>
      <c r="EDL183" s="377"/>
      <c r="EDM183" s="377"/>
      <c r="EDN183" s="377"/>
      <c r="EDO183" s="608"/>
      <c r="EDP183" s="609"/>
      <c r="EDQ183" s="375"/>
      <c r="EDR183" s="377"/>
      <c r="EDS183" s="377"/>
      <c r="EDT183" s="377"/>
      <c r="EDU183" s="377"/>
      <c r="EDV183" s="608"/>
      <c r="EDW183" s="609"/>
      <c r="EDX183" s="375"/>
      <c r="EDY183" s="377"/>
      <c r="EDZ183" s="377"/>
      <c r="EEA183" s="377"/>
      <c r="EEB183" s="377"/>
      <c r="EEC183" s="608"/>
      <c r="EED183" s="609"/>
      <c r="EEE183" s="375"/>
      <c r="EEF183" s="377"/>
      <c r="EEG183" s="377"/>
      <c r="EEH183" s="377"/>
      <c r="EEI183" s="377"/>
      <c r="EEJ183" s="608"/>
      <c r="EEK183" s="609"/>
      <c r="EEL183" s="375"/>
      <c r="EEM183" s="377"/>
      <c r="EEN183" s="377"/>
      <c r="EEO183" s="377"/>
      <c r="EEP183" s="377"/>
      <c r="EEQ183" s="608"/>
      <c r="EER183" s="609"/>
      <c r="EES183" s="375"/>
      <c r="EET183" s="377"/>
      <c r="EEU183" s="377"/>
      <c r="EEV183" s="377"/>
      <c r="EEW183" s="377"/>
      <c r="EEX183" s="608"/>
      <c r="EEY183" s="609"/>
      <c r="EEZ183" s="375"/>
      <c r="EFA183" s="377"/>
      <c r="EFB183" s="377"/>
      <c r="EFC183" s="377"/>
      <c r="EFD183" s="377"/>
      <c r="EFE183" s="608"/>
      <c r="EFF183" s="609"/>
      <c r="EFG183" s="375"/>
      <c r="EFH183" s="377"/>
      <c r="EFI183" s="377"/>
      <c r="EFJ183" s="377"/>
      <c r="EFK183" s="377"/>
      <c r="EFL183" s="608"/>
      <c r="EFM183" s="609"/>
      <c r="EFN183" s="375"/>
      <c r="EFO183" s="377"/>
      <c r="EFP183" s="377"/>
      <c r="EFQ183" s="377"/>
      <c r="EFR183" s="377"/>
      <c r="EFS183" s="608"/>
      <c r="EFT183" s="609"/>
      <c r="EFU183" s="375"/>
      <c r="EFV183" s="377"/>
      <c r="EFW183" s="377"/>
      <c r="EFX183" s="377"/>
      <c r="EFY183" s="377"/>
      <c r="EFZ183" s="608"/>
      <c r="EGA183" s="609"/>
      <c r="EGB183" s="375"/>
      <c r="EGC183" s="377"/>
      <c r="EGD183" s="377"/>
      <c r="EGE183" s="377"/>
      <c r="EGF183" s="377"/>
      <c r="EGG183" s="608"/>
      <c r="EGH183" s="609"/>
      <c r="EGI183" s="375"/>
      <c r="EGJ183" s="377"/>
      <c r="EGK183" s="377"/>
      <c r="EGL183" s="377"/>
      <c r="EGM183" s="377"/>
      <c r="EGN183" s="608"/>
      <c r="EGO183" s="609"/>
      <c r="EGP183" s="375"/>
      <c r="EGQ183" s="377"/>
      <c r="EGR183" s="377"/>
      <c r="EGS183" s="377"/>
      <c r="EGT183" s="377"/>
      <c r="EGU183" s="608"/>
      <c r="EGV183" s="609"/>
      <c r="EGW183" s="375"/>
      <c r="EGX183" s="377"/>
      <c r="EGY183" s="377"/>
      <c r="EGZ183" s="377"/>
      <c r="EHA183" s="377"/>
      <c r="EHB183" s="608"/>
      <c r="EHC183" s="609"/>
      <c r="EHD183" s="375"/>
      <c r="EHE183" s="377"/>
      <c r="EHF183" s="377"/>
      <c r="EHG183" s="377"/>
      <c r="EHH183" s="377"/>
      <c r="EHI183" s="608"/>
      <c r="EHJ183" s="609"/>
      <c r="EHK183" s="375"/>
      <c r="EHL183" s="377"/>
      <c r="EHM183" s="377"/>
      <c r="EHN183" s="377"/>
      <c r="EHO183" s="377"/>
      <c r="EHP183" s="608"/>
      <c r="EHQ183" s="609"/>
      <c r="EHR183" s="375"/>
      <c r="EHS183" s="377"/>
      <c r="EHT183" s="377"/>
      <c r="EHU183" s="377"/>
      <c r="EHV183" s="377"/>
      <c r="EHW183" s="608"/>
      <c r="EHX183" s="609"/>
      <c r="EHY183" s="375"/>
      <c r="EHZ183" s="377"/>
      <c r="EIA183" s="377"/>
      <c r="EIB183" s="377"/>
      <c r="EIC183" s="377"/>
      <c r="EID183" s="608"/>
      <c r="EIE183" s="609"/>
      <c r="EIF183" s="375"/>
      <c r="EIG183" s="377"/>
      <c r="EIH183" s="377"/>
      <c r="EII183" s="377"/>
      <c r="EIJ183" s="377"/>
      <c r="EIK183" s="608"/>
      <c r="EIL183" s="609"/>
      <c r="EIM183" s="375"/>
      <c r="EIN183" s="377"/>
      <c r="EIO183" s="377"/>
      <c r="EIP183" s="377"/>
      <c r="EIQ183" s="377"/>
      <c r="EIR183" s="608"/>
      <c r="EIS183" s="609"/>
      <c r="EIT183" s="375"/>
      <c r="EIU183" s="377"/>
      <c r="EIV183" s="377"/>
      <c r="EIW183" s="377"/>
      <c r="EIX183" s="377"/>
      <c r="EIY183" s="608"/>
      <c r="EIZ183" s="609"/>
      <c r="EJA183" s="375"/>
      <c r="EJB183" s="377"/>
      <c r="EJC183" s="377"/>
      <c r="EJD183" s="377"/>
      <c r="EJE183" s="377"/>
      <c r="EJF183" s="608"/>
      <c r="EJG183" s="609"/>
      <c r="EJH183" s="375"/>
      <c r="EJI183" s="377"/>
      <c r="EJJ183" s="377"/>
      <c r="EJK183" s="377"/>
      <c r="EJL183" s="377"/>
      <c r="EJM183" s="608"/>
      <c r="EJN183" s="609"/>
      <c r="EJO183" s="375"/>
      <c r="EJP183" s="377"/>
      <c r="EJQ183" s="377"/>
      <c r="EJR183" s="377"/>
      <c r="EJS183" s="377"/>
      <c r="EJT183" s="608"/>
      <c r="EJU183" s="609"/>
      <c r="EJV183" s="375"/>
      <c r="EJW183" s="377"/>
      <c r="EJX183" s="377"/>
      <c r="EJY183" s="377"/>
      <c r="EJZ183" s="377"/>
      <c r="EKA183" s="608"/>
      <c r="EKB183" s="609"/>
      <c r="EKC183" s="375"/>
      <c r="EKD183" s="377"/>
      <c r="EKE183" s="377"/>
      <c r="EKF183" s="377"/>
      <c r="EKG183" s="377"/>
      <c r="EKH183" s="608"/>
      <c r="EKI183" s="609"/>
      <c r="EKJ183" s="375"/>
      <c r="EKK183" s="377"/>
      <c r="EKL183" s="377"/>
      <c r="EKM183" s="377"/>
      <c r="EKN183" s="377"/>
      <c r="EKO183" s="608"/>
      <c r="EKP183" s="609"/>
      <c r="EKQ183" s="375"/>
      <c r="EKR183" s="377"/>
      <c r="EKS183" s="377"/>
      <c r="EKT183" s="377"/>
      <c r="EKU183" s="377"/>
      <c r="EKV183" s="608"/>
      <c r="EKW183" s="609"/>
      <c r="EKX183" s="375"/>
      <c r="EKY183" s="377"/>
      <c r="EKZ183" s="377"/>
      <c r="ELA183" s="377"/>
      <c r="ELB183" s="377"/>
      <c r="ELC183" s="608"/>
      <c r="ELD183" s="609"/>
      <c r="ELE183" s="375"/>
      <c r="ELF183" s="377"/>
      <c r="ELG183" s="377"/>
      <c r="ELH183" s="377"/>
      <c r="ELI183" s="377"/>
      <c r="ELJ183" s="608"/>
      <c r="ELK183" s="609"/>
      <c r="ELL183" s="375"/>
      <c r="ELM183" s="377"/>
      <c r="ELN183" s="377"/>
      <c r="ELO183" s="377"/>
      <c r="ELP183" s="377"/>
      <c r="ELQ183" s="608"/>
      <c r="ELR183" s="609"/>
      <c r="ELS183" s="375"/>
      <c r="ELT183" s="377"/>
      <c r="ELU183" s="377"/>
      <c r="ELV183" s="377"/>
      <c r="ELW183" s="377"/>
      <c r="ELX183" s="608"/>
      <c r="ELY183" s="609"/>
      <c r="ELZ183" s="375"/>
      <c r="EMA183" s="377"/>
      <c r="EMB183" s="377"/>
      <c r="EMC183" s="377"/>
      <c r="EMD183" s="377"/>
      <c r="EME183" s="608"/>
      <c r="EMF183" s="609"/>
      <c r="EMG183" s="375"/>
      <c r="EMH183" s="377"/>
      <c r="EMI183" s="377"/>
      <c r="EMJ183" s="377"/>
      <c r="EMK183" s="377"/>
      <c r="EML183" s="608"/>
      <c r="EMM183" s="609"/>
      <c r="EMN183" s="375"/>
      <c r="EMO183" s="377"/>
      <c r="EMP183" s="377"/>
      <c r="EMQ183" s="377"/>
      <c r="EMR183" s="377"/>
      <c r="EMS183" s="608"/>
      <c r="EMT183" s="609"/>
      <c r="EMU183" s="375"/>
      <c r="EMV183" s="377"/>
      <c r="EMW183" s="377"/>
      <c r="EMX183" s="377"/>
      <c r="EMY183" s="377"/>
      <c r="EMZ183" s="608"/>
      <c r="ENA183" s="609"/>
      <c r="ENB183" s="375"/>
      <c r="ENC183" s="377"/>
      <c r="END183" s="377"/>
      <c r="ENE183" s="377"/>
      <c r="ENF183" s="377"/>
      <c r="ENG183" s="608"/>
      <c r="ENH183" s="609"/>
      <c r="ENI183" s="375"/>
      <c r="ENJ183" s="377"/>
      <c r="ENK183" s="377"/>
      <c r="ENL183" s="377"/>
      <c r="ENM183" s="377"/>
      <c r="ENN183" s="608"/>
      <c r="ENO183" s="609"/>
      <c r="ENP183" s="375"/>
      <c r="ENQ183" s="377"/>
      <c r="ENR183" s="377"/>
      <c r="ENS183" s="377"/>
      <c r="ENT183" s="377"/>
      <c r="ENU183" s="608"/>
      <c r="ENV183" s="609"/>
      <c r="ENW183" s="375"/>
      <c r="ENX183" s="377"/>
      <c r="ENY183" s="377"/>
      <c r="ENZ183" s="377"/>
      <c r="EOA183" s="377"/>
      <c r="EOB183" s="608"/>
      <c r="EOC183" s="609"/>
      <c r="EOD183" s="375"/>
      <c r="EOE183" s="377"/>
      <c r="EOF183" s="377"/>
      <c r="EOG183" s="377"/>
      <c r="EOH183" s="377"/>
      <c r="EOI183" s="608"/>
      <c r="EOJ183" s="609"/>
      <c r="EOK183" s="375"/>
      <c r="EOL183" s="377"/>
      <c r="EOM183" s="377"/>
      <c r="EON183" s="377"/>
      <c r="EOO183" s="377"/>
      <c r="EOP183" s="608"/>
      <c r="EOQ183" s="609"/>
      <c r="EOR183" s="375"/>
      <c r="EOS183" s="377"/>
      <c r="EOT183" s="377"/>
      <c r="EOU183" s="377"/>
      <c r="EOV183" s="377"/>
      <c r="EOW183" s="608"/>
      <c r="EOX183" s="609"/>
      <c r="EOY183" s="375"/>
      <c r="EOZ183" s="377"/>
      <c r="EPA183" s="377"/>
      <c r="EPB183" s="377"/>
      <c r="EPC183" s="377"/>
      <c r="EPD183" s="608"/>
      <c r="EPE183" s="609"/>
      <c r="EPF183" s="375"/>
      <c r="EPG183" s="377"/>
      <c r="EPH183" s="377"/>
      <c r="EPI183" s="377"/>
      <c r="EPJ183" s="377"/>
      <c r="EPK183" s="608"/>
      <c r="EPL183" s="609"/>
      <c r="EPM183" s="375"/>
      <c r="EPN183" s="377"/>
      <c r="EPO183" s="377"/>
      <c r="EPP183" s="377"/>
      <c r="EPQ183" s="377"/>
      <c r="EPR183" s="608"/>
      <c r="EPS183" s="609"/>
      <c r="EPT183" s="375"/>
      <c r="EPU183" s="377"/>
      <c r="EPV183" s="377"/>
      <c r="EPW183" s="377"/>
      <c r="EPX183" s="377"/>
      <c r="EPY183" s="608"/>
      <c r="EPZ183" s="609"/>
      <c r="EQA183" s="375"/>
      <c r="EQB183" s="377"/>
      <c r="EQC183" s="377"/>
      <c r="EQD183" s="377"/>
      <c r="EQE183" s="377"/>
      <c r="EQF183" s="608"/>
      <c r="EQG183" s="609"/>
      <c r="EQH183" s="375"/>
      <c r="EQI183" s="377"/>
      <c r="EQJ183" s="377"/>
      <c r="EQK183" s="377"/>
      <c r="EQL183" s="377"/>
      <c r="EQM183" s="608"/>
      <c r="EQN183" s="609"/>
      <c r="EQO183" s="375"/>
      <c r="EQP183" s="377"/>
      <c r="EQQ183" s="377"/>
      <c r="EQR183" s="377"/>
      <c r="EQS183" s="377"/>
      <c r="EQT183" s="608"/>
      <c r="EQU183" s="609"/>
      <c r="EQV183" s="375"/>
      <c r="EQW183" s="377"/>
      <c r="EQX183" s="377"/>
      <c r="EQY183" s="377"/>
      <c r="EQZ183" s="377"/>
      <c r="ERA183" s="608"/>
      <c r="ERB183" s="609"/>
      <c r="ERC183" s="375"/>
      <c r="ERD183" s="377"/>
      <c r="ERE183" s="377"/>
      <c r="ERF183" s="377"/>
      <c r="ERG183" s="377"/>
      <c r="ERH183" s="608"/>
      <c r="ERI183" s="609"/>
      <c r="ERJ183" s="375"/>
      <c r="ERK183" s="377"/>
      <c r="ERL183" s="377"/>
      <c r="ERM183" s="377"/>
      <c r="ERN183" s="377"/>
      <c r="ERO183" s="608"/>
      <c r="ERP183" s="609"/>
      <c r="ERQ183" s="375"/>
      <c r="ERR183" s="377"/>
      <c r="ERS183" s="377"/>
      <c r="ERT183" s="377"/>
      <c r="ERU183" s="377"/>
      <c r="ERV183" s="608"/>
      <c r="ERW183" s="609"/>
      <c r="ERX183" s="375"/>
      <c r="ERY183" s="377"/>
      <c r="ERZ183" s="377"/>
      <c r="ESA183" s="377"/>
      <c r="ESB183" s="377"/>
      <c r="ESC183" s="608"/>
      <c r="ESD183" s="609"/>
      <c r="ESE183" s="375"/>
      <c r="ESF183" s="377"/>
      <c r="ESG183" s="377"/>
      <c r="ESH183" s="377"/>
      <c r="ESI183" s="377"/>
      <c r="ESJ183" s="608"/>
      <c r="ESK183" s="609"/>
      <c r="ESL183" s="375"/>
      <c r="ESM183" s="377"/>
      <c r="ESN183" s="377"/>
      <c r="ESO183" s="377"/>
      <c r="ESP183" s="377"/>
      <c r="ESQ183" s="608"/>
      <c r="ESR183" s="609"/>
      <c r="ESS183" s="375"/>
      <c r="EST183" s="377"/>
      <c r="ESU183" s="377"/>
      <c r="ESV183" s="377"/>
      <c r="ESW183" s="377"/>
      <c r="ESX183" s="608"/>
      <c r="ESY183" s="609"/>
      <c r="ESZ183" s="375"/>
      <c r="ETA183" s="377"/>
      <c r="ETB183" s="377"/>
      <c r="ETC183" s="377"/>
      <c r="ETD183" s="377"/>
      <c r="ETE183" s="608"/>
      <c r="ETF183" s="609"/>
      <c r="ETG183" s="375"/>
      <c r="ETH183" s="377"/>
      <c r="ETI183" s="377"/>
      <c r="ETJ183" s="377"/>
      <c r="ETK183" s="377"/>
      <c r="ETL183" s="608"/>
      <c r="ETM183" s="609"/>
      <c r="ETN183" s="375"/>
      <c r="ETO183" s="377"/>
      <c r="ETP183" s="377"/>
      <c r="ETQ183" s="377"/>
      <c r="ETR183" s="377"/>
      <c r="ETS183" s="608"/>
      <c r="ETT183" s="609"/>
      <c r="ETU183" s="375"/>
      <c r="ETV183" s="377"/>
      <c r="ETW183" s="377"/>
      <c r="ETX183" s="377"/>
      <c r="ETY183" s="377"/>
      <c r="ETZ183" s="608"/>
      <c r="EUA183" s="609"/>
      <c r="EUB183" s="375"/>
      <c r="EUC183" s="377"/>
      <c r="EUD183" s="377"/>
      <c r="EUE183" s="377"/>
      <c r="EUF183" s="377"/>
      <c r="EUG183" s="608"/>
      <c r="EUH183" s="609"/>
      <c r="EUI183" s="375"/>
      <c r="EUJ183" s="377"/>
      <c r="EUK183" s="377"/>
      <c r="EUL183" s="377"/>
      <c r="EUM183" s="377"/>
      <c r="EUN183" s="608"/>
      <c r="EUO183" s="609"/>
      <c r="EUP183" s="375"/>
      <c r="EUQ183" s="377"/>
      <c r="EUR183" s="377"/>
      <c r="EUS183" s="377"/>
      <c r="EUT183" s="377"/>
      <c r="EUU183" s="608"/>
      <c r="EUV183" s="609"/>
      <c r="EUW183" s="375"/>
      <c r="EUX183" s="377"/>
      <c r="EUY183" s="377"/>
      <c r="EUZ183" s="377"/>
      <c r="EVA183" s="377"/>
      <c r="EVB183" s="608"/>
      <c r="EVC183" s="609"/>
      <c r="EVD183" s="375"/>
      <c r="EVE183" s="377"/>
      <c r="EVF183" s="377"/>
      <c r="EVG183" s="377"/>
      <c r="EVH183" s="377"/>
      <c r="EVI183" s="608"/>
      <c r="EVJ183" s="609"/>
      <c r="EVK183" s="375"/>
      <c r="EVL183" s="377"/>
      <c r="EVM183" s="377"/>
      <c r="EVN183" s="377"/>
      <c r="EVO183" s="377"/>
      <c r="EVP183" s="608"/>
      <c r="EVQ183" s="609"/>
      <c r="EVR183" s="375"/>
      <c r="EVS183" s="377"/>
      <c r="EVT183" s="377"/>
      <c r="EVU183" s="377"/>
      <c r="EVV183" s="377"/>
      <c r="EVW183" s="608"/>
      <c r="EVX183" s="609"/>
      <c r="EVY183" s="375"/>
      <c r="EVZ183" s="377"/>
      <c r="EWA183" s="377"/>
      <c r="EWB183" s="377"/>
      <c r="EWC183" s="377"/>
      <c r="EWD183" s="608"/>
      <c r="EWE183" s="609"/>
      <c r="EWF183" s="375"/>
      <c r="EWG183" s="377"/>
      <c r="EWH183" s="377"/>
      <c r="EWI183" s="377"/>
      <c r="EWJ183" s="377"/>
      <c r="EWK183" s="608"/>
      <c r="EWL183" s="609"/>
      <c r="EWM183" s="375"/>
      <c r="EWN183" s="377"/>
      <c r="EWO183" s="377"/>
      <c r="EWP183" s="377"/>
      <c r="EWQ183" s="377"/>
      <c r="EWR183" s="608"/>
      <c r="EWS183" s="609"/>
      <c r="EWT183" s="375"/>
      <c r="EWU183" s="377"/>
      <c r="EWV183" s="377"/>
      <c r="EWW183" s="377"/>
      <c r="EWX183" s="377"/>
      <c r="EWY183" s="608"/>
      <c r="EWZ183" s="609"/>
      <c r="EXA183" s="375"/>
      <c r="EXB183" s="377"/>
      <c r="EXC183" s="377"/>
      <c r="EXD183" s="377"/>
      <c r="EXE183" s="377"/>
      <c r="EXF183" s="608"/>
      <c r="EXG183" s="609"/>
      <c r="EXH183" s="375"/>
      <c r="EXI183" s="377"/>
      <c r="EXJ183" s="377"/>
      <c r="EXK183" s="377"/>
      <c r="EXL183" s="377"/>
      <c r="EXM183" s="608"/>
      <c r="EXN183" s="609"/>
      <c r="EXO183" s="375"/>
      <c r="EXP183" s="377"/>
      <c r="EXQ183" s="377"/>
      <c r="EXR183" s="377"/>
      <c r="EXS183" s="377"/>
      <c r="EXT183" s="608"/>
      <c r="EXU183" s="609"/>
      <c r="EXV183" s="375"/>
      <c r="EXW183" s="377"/>
      <c r="EXX183" s="377"/>
      <c r="EXY183" s="377"/>
      <c r="EXZ183" s="377"/>
      <c r="EYA183" s="608"/>
      <c r="EYB183" s="609"/>
      <c r="EYC183" s="375"/>
      <c r="EYD183" s="377"/>
      <c r="EYE183" s="377"/>
      <c r="EYF183" s="377"/>
      <c r="EYG183" s="377"/>
      <c r="EYH183" s="608"/>
      <c r="EYI183" s="609"/>
      <c r="EYJ183" s="375"/>
      <c r="EYK183" s="377"/>
      <c r="EYL183" s="377"/>
      <c r="EYM183" s="377"/>
      <c r="EYN183" s="377"/>
      <c r="EYO183" s="608"/>
      <c r="EYP183" s="609"/>
      <c r="EYQ183" s="375"/>
      <c r="EYR183" s="377"/>
      <c r="EYS183" s="377"/>
      <c r="EYT183" s="377"/>
      <c r="EYU183" s="377"/>
      <c r="EYV183" s="608"/>
      <c r="EYW183" s="609"/>
      <c r="EYX183" s="375"/>
      <c r="EYY183" s="377"/>
      <c r="EYZ183" s="377"/>
      <c r="EZA183" s="377"/>
      <c r="EZB183" s="377"/>
      <c r="EZC183" s="608"/>
      <c r="EZD183" s="609"/>
      <c r="EZE183" s="375"/>
      <c r="EZF183" s="377"/>
      <c r="EZG183" s="377"/>
      <c r="EZH183" s="377"/>
      <c r="EZI183" s="377"/>
      <c r="EZJ183" s="608"/>
      <c r="EZK183" s="609"/>
      <c r="EZL183" s="375"/>
      <c r="EZM183" s="377"/>
      <c r="EZN183" s="377"/>
      <c r="EZO183" s="377"/>
      <c r="EZP183" s="377"/>
      <c r="EZQ183" s="608"/>
      <c r="EZR183" s="609"/>
      <c r="EZS183" s="375"/>
      <c r="EZT183" s="377"/>
      <c r="EZU183" s="377"/>
      <c r="EZV183" s="377"/>
      <c r="EZW183" s="377"/>
      <c r="EZX183" s="608"/>
      <c r="EZY183" s="609"/>
      <c r="EZZ183" s="375"/>
      <c r="FAA183" s="377"/>
      <c r="FAB183" s="377"/>
      <c r="FAC183" s="377"/>
      <c r="FAD183" s="377"/>
      <c r="FAE183" s="608"/>
      <c r="FAF183" s="609"/>
      <c r="FAG183" s="375"/>
      <c r="FAH183" s="377"/>
      <c r="FAI183" s="377"/>
      <c r="FAJ183" s="377"/>
      <c r="FAK183" s="377"/>
      <c r="FAL183" s="608"/>
      <c r="FAM183" s="609"/>
      <c r="FAN183" s="375"/>
      <c r="FAO183" s="377"/>
      <c r="FAP183" s="377"/>
      <c r="FAQ183" s="377"/>
      <c r="FAR183" s="377"/>
      <c r="FAS183" s="608"/>
      <c r="FAT183" s="609"/>
      <c r="FAU183" s="375"/>
      <c r="FAV183" s="377"/>
      <c r="FAW183" s="377"/>
      <c r="FAX183" s="377"/>
      <c r="FAY183" s="377"/>
      <c r="FAZ183" s="608"/>
      <c r="FBA183" s="609"/>
      <c r="FBB183" s="375"/>
      <c r="FBC183" s="377"/>
      <c r="FBD183" s="377"/>
      <c r="FBE183" s="377"/>
      <c r="FBF183" s="377"/>
      <c r="FBG183" s="608"/>
      <c r="FBH183" s="609"/>
      <c r="FBI183" s="375"/>
      <c r="FBJ183" s="377"/>
      <c r="FBK183" s="377"/>
      <c r="FBL183" s="377"/>
      <c r="FBM183" s="377"/>
      <c r="FBN183" s="608"/>
      <c r="FBO183" s="609"/>
      <c r="FBP183" s="375"/>
      <c r="FBQ183" s="377"/>
      <c r="FBR183" s="377"/>
      <c r="FBS183" s="377"/>
      <c r="FBT183" s="377"/>
      <c r="FBU183" s="608"/>
      <c r="FBV183" s="609"/>
      <c r="FBW183" s="375"/>
      <c r="FBX183" s="377"/>
      <c r="FBY183" s="377"/>
      <c r="FBZ183" s="377"/>
      <c r="FCA183" s="377"/>
      <c r="FCB183" s="608"/>
      <c r="FCC183" s="609"/>
      <c r="FCD183" s="375"/>
      <c r="FCE183" s="377"/>
      <c r="FCF183" s="377"/>
      <c r="FCG183" s="377"/>
      <c r="FCH183" s="377"/>
      <c r="FCI183" s="608"/>
      <c r="FCJ183" s="609"/>
      <c r="FCK183" s="375"/>
      <c r="FCL183" s="377"/>
      <c r="FCM183" s="377"/>
      <c r="FCN183" s="377"/>
      <c r="FCO183" s="377"/>
      <c r="FCP183" s="608"/>
      <c r="FCQ183" s="609"/>
      <c r="FCR183" s="375"/>
      <c r="FCS183" s="377"/>
      <c r="FCT183" s="377"/>
      <c r="FCU183" s="377"/>
      <c r="FCV183" s="377"/>
      <c r="FCW183" s="608"/>
      <c r="FCX183" s="609"/>
      <c r="FCY183" s="375"/>
      <c r="FCZ183" s="377"/>
      <c r="FDA183" s="377"/>
      <c r="FDB183" s="377"/>
      <c r="FDC183" s="377"/>
      <c r="FDD183" s="608"/>
      <c r="FDE183" s="609"/>
      <c r="FDF183" s="375"/>
      <c r="FDG183" s="377"/>
      <c r="FDH183" s="377"/>
      <c r="FDI183" s="377"/>
      <c r="FDJ183" s="377"/>
      <c r="FDK183" s="608"/>
      <c r="FDL183" s="609"/>
      <c r="FDM183" s="375"/>
      <c r="FDN183" s="377"/>
      <c r="FDO183" s="377"/>
      <c r="FDP183" s="377"/>
      <c r="FDQ183" s="377"/>
      <c r="FDR183" s="608"/>
      <c r="FDS183" s="609"/>
      <c r="FDT183" s="375"/>
      <c r="FDU183" s="377"/>
      <c r="FDV183" s="377"/>
      <c r="FDW183" s="377"/>
      <c r="FDX183" s="377"/>
      <c r="FDY183" s="608"/>
      <c r="FDZ183" s="609"/>
      <c r="FEA183" s="375"/>
      <c r="FEB183" s="377"/>
      <c r="FEC183" s="377"/>
      <c r="FED183" s="377"/>
      <c r="FEE183" s="377"/>
      <c r="FEF183" s="608"/>
      <c r="FEG183" s="609"/>
      <c r="FEH183" s="375"/>
      <c r="FEI183" s="377"/>
      <c r="FEJ183" s="377"/>
      <c r="FEK183" s="377"/>
      <c r="FEL183" s="377"/>
      <c r="FEM183" s="608"/>
      <c r="FEN183" s="609"/>
      <c r="FEO183" s="375"/>
      <c r="FEP183" s="377"/>
      <c r="FEQ183" s="377"/>
      <c r="FER183" s="377"/>
      <c r="FES183" s="377"/>
      <c r="FET183" s="608"/>
      <c r="FEU183" s="609"/>
      <c r="FEV183" s="375"/>
      <c r="FEW183" s="377"/>
      <c r="FEX183" s="377"/>
      <c r="FEY183" s="377"/>
      <c r="FEZ183" s="377"/>
      <c r="FFA183" s="608"/>
      <c r="FFB183" s="609"/>
      <c r="FFC183" s="375"/>
      <c r="FFD183" s="377"/>
      <c r="FFE183" s="377"/>
      <c r="FFF183" s="377"/>
      <c r="FFG183" s="377"/>
      <c r="FFH183" s="608"/>
      <c r="FFI183" s="609"/>
      <c r="FFJ183" s="375"/>
      <c r="FFK183" s="377"/>
      <c r="FFL183" s="377"/>
      <c r="FFM183" s="377"/>
      <c r="FFN183" s="377"/>
      <c r="FFO183" s="608"/>
      <c r="FFP183" s="609"/>
      <c r="FFQ183" s="375"/>
      <c r="FFR183" s="377"/>
      <c r="FFS183" s="377"/>
      <c r="FFT183" s="377"/>
      <c r="FFU183" s="377"/>
      <c r="FFV183" s="608"/>
      <c r="FFW183" s="609"/>
      <c r="FFX183" s="375"/>
      <c r="FFY183" s="377"/>
      <c r="FFZ183" s="377"/>
      <c r="FGA183" s="377"/>
      <c r="FGB183" s="377"/>
      <c r="FGC183" s="608"/>
      <c r="FGD183" s="609"/>
      <c r="FGE183" s="375"/>
      <c r="FGF183" s="377"/>
      <c r="FGG183" s="377"/>
      <c r="FGH183" s="377"/>
      <c r="FGI183" s="377"/>
      <c r="FGJ183" s="608"/>
      <c r="FGK183" s="609"/>
      <c r="FGL183" s="375"/>
      <c r="FGM183" s="377"/>
      <c r="FGN183" s="377"/>
      <c r="FGO183" s="377"/>
      <c r="FGP183" s="377"/>
      <c r="FGQ183" s="608"/>
      <c r="FGR183" s="609"/>
      <c r="FGS183" s="375"/>
      <c r="FGT183" s="377"/>
      <c r="FGU183" s="377"/>
      <c r="FGV183" s="377"/>
      <c r="FGW183" s="377"/>
      <c r="FGX183" s="608"/>
      <c r="FGY183" s="609"/>
      <c r="FGZ183" s="375"/>
      <c r="FHA183" s="377"/>
      <c r="FHB183" s="377"/>
      <c r="FHC183" s="377"/>
      <c r="FHD183" s="377"/>
      <c r="FHE183" s="608"/>
      <c r="FHF183" s="609"/>
      <c r="FHG183" s="375"/>
      <c r="FHH183" s="377"/>
      <c r="FHI183" s="377"/>
      <c r="FHJ183" s="377"/>
      <c r="FHK183" s="377"/>
      <c r="FHL183" s="608"/>
      <c r="FHM183" s="609"/>
      <c r="FHN183" s="375"/>
      <c r="FHO183" s="377"/>
      <c r="FHP183" s="377"/>
      <c r="FHQ183" s="377"/>
      <c r="FHR183" s="377"/>
      <c r="FHS183" s="608"/>
      <c r="FHT183" s="609"/>
      <c r="FHU183" s="375"/>
      <c r="FHV183" s="377"/>
      <c r="FHW183" s="377"/>
      <c r="FHX183" s="377"/>
      <c r="FHY183" s="377"/>
      <c r="FHZ183" s="608"/>
      <c r="FIA183" s="609"/>
      <c r="FIB183" s="375"/>
      <c r="FIC183" s="377"/>
      <c r="FID183" s="377"/>
      <c r="FIE183" s="377"/>
      <c r="FIF183" s="377"/>
      <c r="FIG183" s="608"/>
      <c r="FIH183" s="609"/>
      <c r="FII183" s="375"/>
      <c r="FIJ183" s="377"/>
      <c r="FIK183" s="377"/>
      <c r="FIL183" s="377"/>
      <c r="FIM183" s="377"/>
      <c r="FIN183" s="608"/>
      <c r="FIO183" s="609"/>
      <c r="FIP183" s="375"/>
      <c r="FIQ183" s="377"/>
      <c r="FIR183" s="377"/>
      <c r="FIS183" s="377"/>
      <c r="FIT183" s="377"/>
      <c r="FIU183" s="608"/>
      <c r="FIV183" s="609"/>
      <c r="FIW183" s="375"/>
      <c r="FIX183" s="377"/>
      <c r="FIY183" s="377"/>
      <c r="FIZ183" s="377"/>
      <c r="FJA183" s="377"/>
      <c r="FJB183" s="608"/>
      <c r="FJC183" s="609"/>
      <c r="FJD183" s="375"/>
      <c r="FJE183" s="377"/>
      <c r="FJF183" s="377"/>
      <c r="FJG183" s="377"/>
      <c r="FJH183" s="377"/>
      <c r="FJI183" s="608"/>
      <c r="FJJ183" s="609"/>
      <c r="FJK183" s="375"/>
      <c r="FJL183" s="377"/>
      <c r="FJM183" s="377"/>
      <c r="FJN183" s="377"/>
      <c r="FJO183" s="377"/>
      <c r="FJP183" s="608"/>
      <c r="FJQ183" s="609"/>
      <c r="FJR183" s="375"/>
      <c r="FJS183" s="377"/>
      <c r="FJT183" s="377"/>
      <c r="FJU183" s="377"/>
      <c r="FJV183" s="377"/>
      <c r="FJW183" s="608"/>
      <c r="FJX183" s="609"/>
      <c r="FJY183" s="375"/>
      <c r="FJZ183" s="377"/>
      <c r="FKA183" s="377"/>
      <c r="FKB183" s="377"/>
      <c r="FKC183" s="377"/>
      <c r="FKD183" s="608"/>
      <c r="FKE183" s="609"/>
      <c r="FKF183" s="375"/>
      <c r="FKG183" s="377"/>
      <c r="FKH183" s="377"/>
      <c r="FKI183" s="377"/>
      <c r="FKJ183" s="377"/>
      <c r="FKK183" s="608"/>
      <c r="FKL183" s="609"/>
      <c r="FKM183" s="375"/>
      <c r="FKN183" s="377"/>
      <c r="FKO183" s="377"/>
      <c r="FKP183" s="377"/>
      <c r="FKQ183" s="377"/>
      <c r="FKR183" s="608"/>
      <c r="FKS183" s="609"/>
      <c r="FKT183" s="375"/>
      <c r="FKU183" s="377"/>
      <c r="FKV183" s="377"/>
      <c r="FKW183" s="377"/>
      <c r="FKX183" s="377"/>
      <c r="FKY183" s="608"/>
      <c r="FKZ183" s="609"/>
      <c r="FLA183" s="375"/>
      <c r="FLB183" s="377"/>
      <c r="FLC183" s="377"/>
      <c r="FLD183" s="377"/>
      <c r="FLE183" s="377"/>
      <c r="FLF183" s="608"/>
      <c r="FLG183" s="609"/>
      <c r="FLH183" s="375"/>
      <c r="FLI183" s="377"/>
      <c r="FLJ183" s="377"/>
      <c r="FLK183" s="377"/>
      <c r="FLL183" s="377"/>
      <c r="FLM183" s="608"/>
      <c r="FLN183" s="609"/>
      <c r="FLO183" s="375"/>
      <c r="FLP183" s="377"/>
      <c r="FLQ183" s="377"/>
      <c r="FLR183" s="377"/>
      <c r="FLS183" s="377"/>
      <c r="FLT183" s="608"/>
      <c r="FLU183" s="609"/>
      <c r="FLV183" s="375"/>
      <c r="FLW183" s="377"/>
      <c r="FLX183" s="377"/>
      <c r="FLY183" s="377"/>
      <c r="FLZ183" s="377"/>
      <c r="FMA183" s="608"/>
      <c r="FMB183" s="609"/>
      <c r="FMC183" s="375"/>
      <c r="FMD183" s="377"/>
      <c r="FME183" s="377"/>
      <c r="FMF183" s="377"/>
      <c r="FMG183" s="377"/>
      <c r="FMH183" s="608"/>
      <c r="FMI183" s="609"/>
      <c r="FMJ183" s="375"/>
      <c r="FMK183" s="377"/>
      <c r="FML183" s="377"/>
      <c r="FMM183" s="377"/>
      <c r="FMN183" s="377"/>
      <c r="FMO183" s="608"/>
      <c r="FMP183" s="609"/>
      <c r="FMQ183" s="375"/>
      <c r="FMR183" s="377"/>
      <c r="FMS183" s="377"/>
      <c r="FMT183" s="377"/>
      <c r="FMU183" s="377"/>
      <c r="FMV183" s="608"/>
      <c r="FMW183" s="609"/>
      <c r="FMX183" s="375"/>
      <c r="FMY183" s="377"/>
      <c r="FMZ183" s="377"/>
      <c r="FNA183" s="377"/>
      <c r="FNB183" s="377"/>
      <c r="FNC183" s="608"/>
      <c r="FND183" s="609"/>
      <c r="FNE183" s="375"/>
      <c r="FNF183" s="377"/>
      <c r="FNG183" s="377"/>
      <c r="FNH183" s="377"/>
      <c r="FNI183" s="377"/>
      <c r="FNJ183" s="608"/>
      <c r="FNK183" s="609"/>
      <c r="FNL183" s="375"/>
      <c r="FNM183" s="377"/>
      <c r="FNN183" s="377"/>
      <c r="FNO183" s="377"/>
      <c r="FNP183" s="377"/>
      <c r="FNQ183" s="608"/>
      <c r="FNR183" s="609"/>
      <c r="FNS183" s="375"/>
      <c r="FNT183" s="377"/>
      <c r="FNU183" s="377"/>
      <c r="FNV183" s="377"/>
      <c r="FNW183" s="377"/>
      <c r="FNX183" s="608"/>
      <c r="FNY183" s="609"/>
      <c r="FNZ183" s="375"/>
      <c r="FOA183" s="377"/>
      <c r="FOB183" s="377"/>
      <c r="FOC183" s="377"/>
      <c r="FOD183" s="377"/>
      <c r="FOE183" s="608"/>
      <c r="FOF183" s="609"/>
      <c r="FOG183" s="375"/>
      <c r="FOH183" s="377"/>
      <c r="FOI183" s="377"/>
      <c r="FOJ183" s="377"/>
      <c r="FOK183" s="377"/>
      <c r="FOL183" s="608"/>
      <c r="FOM183" s="609"/>
      <c r="FON183" s="375"/>
      <c r="FOO183" s="377"/>
      <c r="FOP183" s="377"/>
      <c r="FOQ183" s="377"/>
      <c r="FOR183" s="377"/>
      <c r="FOS183" s="608"/>
      <c r="FOT183" s="609"/>
      <c r="FOU183" s="375"/>
      <c r="FOV183" s="377"/>
      <c r="FOW183" s="377"/>
      <c r="FOX183" s="377"/>
      <c r="FOY183" s="377"/>
      <c r="FOZ183" s="608"/>
      <c r="FPA183" s="609"/>
      <c r="FPB183" s="375"/>
      <c r="FPC183" s="377"/>
      <c r="FPD183" s="377"/>
      <c r="FPE183" s="377"/>
      <c r="FPF183" s="377"/>
      <c r="FPG183" s="608"/>
      <c r="FPH183" s="609"/>
      <c r="FPI183" s="375"/>
      <c r="FPJ183" s="377"/>
      <c r="FPK183" s="377"/>
      <c r="FPL183" s="377"/>
      <c r="FPM183" s="377"/>
      <c r="FPN183" s="608"/>
      <c r="FPO183" s="609"/>
      <c r="FPP183" s="375"/>
      <c r="FPQ183" s="377"/>
      <c r="FPR183" s="377"/>
      <c r="FPS183" s="377"/>
      <c r="FPT183" s="377"/>
      <c r="FPU183" s="608"/>
      <c r="FPV183" s="609"/>
      <c r="FPW183" s="375"/>
      <c r="FPX183" s="377"/>
      <c r="FPY183" s="377"/>
      <c r="FPZ183" s="377"/>
      <c r="FQA183" s="377"/>
      <c r="FQB183" s="608"/>
      <c r="FQC183" s="609"/>
      <c r="FQD183" s="375"/>
      <c r="FQE183" s="377"/>
      <c r="FQF183" s="377"/>
      <c r="FQG183" s="377"/>
      <c r="FQH183" s="377"/>
      <c r="FQI183" s="608"/>
      <c r="FQJ183" s="609"/>
      <c r="FQK183" s="375"/>
      <c r="FQL183" s="377"/>
      <c r="FQM183" s="377"/>
      <c r="FQN183" s="377"/>
      <c r="FQO183" s="377"/>
      <c r="FQP183" s="608"/>
      <c r="FQQ183" s="609"/>
      <c r="FQR183" s="375"/>
      <c r="FQS183" s="377"/>
      <c r="FQT183" s="377"/>
      <c r="FQU183" s="377"/>
      <c r="FQV183" s="377"/>
      <c r="FQW183" s="608"/>
      <c r="FQX183" s="609"/>
      <c r="FQY183" s="375"/>
      <c r="FQZ183" s="377"/>
      <c r="FRA183" s="377"/>
      <c r="FRB183" s="377"/>
      <c r="FRC183" s="377"/>
      <c r="FRD183" s="608"/>
      <c r="FRE183" s="609"/>
      <c r="FRF183" s="375"/>
      <c r="FRG183" s="377"/>
      <c r="FRH183" s="377"/>
      <c r="FRI183" s="377"/>
      <c r="FRJ183" s="377"/>
      <c r="FRK183" s="608"/>
      <c r="FRL183" s="609"/>
      <c r="FRM183" s="375"/>
      <c r="FRN183" s="377"/>
      <c r="FRO183" s="377"/>
      <c r="FRP183" s="377"/>
      <c r="FRQ183" s="377"/>
      <c r="FRR183" s="608"/>
      <c r="FRS183" s="609"/>
      <c r="FRT183" s="375"/>
      <c r="FRU183" s="377"/>
      <c r="FRV183" s="377"/>
      <c r="FRW183" s="377"/>
      <c r="FRX183" s="377"/>
      <c r="FRY183" s="608"/>
      <c r="FRZ183" s="609"/>
      <c r="FSA183" s="375"/>
      <c r="FSB183" s="377"/>
      <c r="FSC183" s="377"/>
      <c r="FSD183" s="377"/>
      <c r="FSE183" s="377"/>
      <c r="FSF183" s="608"/>
      <c r="FSG183" s="609"/>
      <c r="FSH183" s="375"/>
      <c r="FSI183" s="377"/>
      <c r="FSJ183" s="377"/>
      <c r="FSK183" s="377"/>
      <c r="FSL183" s="377"/>
      <c r="FSM183" s="608"/>
      <c r="FSN183" s="609"/>
      <c r="FSO183" s="375"/>
      <c r="FSP183" s="377"/>
      <c r="FSQ183" s="377"/>
      <c r="FSR183" s="377"/>
      <c r="FSS183" s="377"/>
      <c r="FST183" s="608"/>
      <c r="FSU183" s="609"/>
      <c r="FSV183" s="375"/>
      <c r="FSW183" s="377"/>
      <c r="FSX183" s="377"/>
      <c r="FSY183" s="377"/>
      <c r="FSZ183" s="377"/>
      <c r="FTA183" s="608"/>
      <c r="FTB183" s="609"/>
      <c r="FTC183" s="375"/>
      <c r="FTD183" s="377"/>
      <c r="FTE183" s="377"/>
      <c r="FTF183" s="377"/>
      <c r="FTG183" s="377"/>
      <c r="FTH183" s="608"/>
      <c r="FTI183" s="609"/>
      <c r="FTJ183" s="375"/>
      <c r="FTK183" s="377"/>
      <c r="FTL183" s="377"/>
      <c r="FTM183" s="377"/>
      <c r="FTN183" s="377"/>
      <c r="FTO183" s="608"/>
      <c r="FTP183" s="609"/>
      <c r="FTQ183" s="375"/>
      <c r="FTR183" s="377"/>
      <c r="FTS183" s="377"/>
      <c r="FTT183" s="377"/>
      <c r="FTU183" s="377"/>
      <c r="FTV183" s="608"/>
      <c r="FTW183" s="609"/>
      <c r="FTX183" s="375"/>
      <c r="FTY183" s="377"/>
      <c r="FTZ183" s="377"/>
      <c r="FUA183" s="377"/>
      <c r="FUB183" s="377"/>
      <c r="FUC183" s="608"/>
      <c r="FUD183" s="609"/>
      <c r="FUE183" s="375"/>
      <c r="FUF183" s="377"/>
      <c r="FUG183" s="377"/>
      <c r="FUH183" s="377"/>
      <c r="FUI183" s="377"/>
      <c r="FUJ183" s="608"/>
      <c r="FUK183" s="609"/>
      <c r="FUL183" s="375"/>
      <c r="FUM183" s="377"/>
      <c r="FUN183" s="377"/>
      <c r="FUO183" s="377"/>
      <c r="FUP183" s="377"/>
      <c r="FUQ183" s="608"/>
      <c r="FUR183" s="609"/>
      <c r="FUS183" s="375"/>
      <c r="FUT183" s="377"/>
      <c r="FUU183" s="377"/>
      <c r="FUV183" s="377"/>
      <c r="FUW183" s="377"/>
      <c r="FUX183" s="608"/>
      <c r="FUY183" s="609"/>
      <c r="FUZ183" s="375"/>
      <c r="FVA183" s="377"/>
      <c r="FVB183" s="377"/>
      <c r="FVC183" s="377"/>
      <c r="FVD183" s="377"/>
      <c r="FVE183" s="608"/>
      <c r="FVF183" s="609"/>
      <c r="FVG183" s="375"/>
      <c r="FVH183" s="377"/>
      <c r="FVI183" s="377"/>
      <c r="FVJ183" s="377"/>
      <c r="FVK183" s="377"/>
      <c r="FVL183" s="608"/>
      <c r="FVM183" s="609"/>
      <c r="FVN183" s="375"/>
      <c r="FVO183" s="377"/>
      <c r="FVP183" s="377"/>
      <c r="FVQ183" s="377"/>
      <c r="FVR183" s="377"/>
      <c r="FVS183" s="608"/>
      <c r="FVT183" s="609"/>
      <c r="FVU183" s="375"/>
      <c r="FVV183" s="377"/>
      <c r="FVW183" s="377"/>
      <c r="FVX183" s="377"/>
      <c r="FVY183" s="377"/>
      <c r="FVZ183" s="608"/>
      <c r="FWA183" s="609"/>
      <c r="FWB183" s="375"/>
      <c r="FWC183" s="377"/>
      <c r="FWD183" s="377"/>
      <c r="FWE183" s="377"/>
      <c r="FWF183" s="377"/>
      <c r="FWG183" s="608"/>
      <c r="FWH183" s="609"/>
      <c r="FWI183" s="375"/>
      <c r="FWJ183" s="377"/>
      <c r="FWK183" s="377"/>
      <c r="FWL183" s="377"/>
      <c r="FWM183" s="377"/>
      <c r="FWN183" s="608"/>
      <c r="FWO183" s="609"/>
      <c r="FWP183" s="375"/>
      <c r="FWQ183" s="377"/>
      <c r="FWR183" s="377"/>
      <c r="FWS183" s="377"/>
      <c r="FWT183" s="377"/>
      <c r="FWU183" s="608"/>
      <c r="FWV183" s="609"/>
      <c r="FWW183" s="375"/>
      <c r="FWX183" s="377"/>
      <c r="FWY183" s="377"/>
      <c r="FWZ183" s="377"/>
      <c r="FXA183" s="377"/>
      <c r="FXB183" s="608"/>
      <c r="FXC183" s="609"/>
      <c r="FXD183" s="375"/>
      <c r="FXE183" s="377"/>
      <c r="FXF183" s="377"/>
      <c r="FXG183" s="377"/>
      <c r="FXH183" s="377"/>
      <c r="FXI183" s="608"/>
      <c r="FXJ183" s="609"/>
      <c r="FXK183" s="375"/>
      <c r="FXL183" s="377"/>
      <c r="FXM183" s="377"/>
      <c r="FXN183" s="377"/>
      <c r="FXO183" s="377"/>
      <c r="FXP183" s="608"/>
      <c r="FXQ183" s="609"/>
      <c r="FXR183" s="375"/>
      <c r="FXS183" s="377"/>
      <c r="FXT183" s="377"/>
      <c r="FXU183" s="377"/>
      <c r="FXV183" s="377"/>
      <c r="FXW183" s="608"/>
      <c r="FXX183" s="609"/>
      <c r="FXY183" s="375"/>
      <c r="FXZ183" s="377"/>
      <c r="FYA183" s="377"/>
      <c r="FYB183" s="377"/>
      <c r="FYC183" s="377"/>
      <c r="FYD183" s="608"/>
      <c r="FYE183" s="609"/>
      <c r="FYF183" s="375"/>
      <c r="FYG183" s="377"/>
      <c r="FYH183" s="377"/>
      <c r="FYI183" s="377"/>
      <c r="FYJ183" s="377"/>
      <c r="FYK183" s="608"/>
      <c r="FYL183" s="609"/>
      <c r="FYM183" s="375"/>
      <c r="FYN183" s="377"/>
      <c r="FYO183" s="377"/>
      <c r="FYP183" s="377"/>
      <c r="FYQ183" s="377"/>
      <c r="FYR183" s="608"/>
      <c r="FYS183" s="609"/>
      <c r="FYT183" s="375"/>
      <c r="FYU183" s="377"/>
      <c r="FYV183" s="377"/>
      <c r="FYW183" s="377"/>
      <c r="FYX183" s="377"/>
      <c r="FYY183" s="608"/>
      <c r="FYZ183" s="609"/>
      <c r="FZA183" s="375"/>
      <c r="FZB183" s="377"/>
      <c r="FZC183" s="377"/>
      <c r="FZD183" s="377"/>
      <c r="FZE183" s="377"/>
      <c r="FZF183" s="608"/>
      <c r="FZG183" s="609"/>
      <c r="FZH183" s="375"/>
      <c r="FZI183" s="377"/>
      <c r="FZJ183" s="377"/>
      <c r="FZK183" s="377"/>
      <c r="FZL183" s="377"/>
      <c r="FZM183" s="608"/>
      <c r="FZN183" s="609"/>
      <c r="FZO183" s="375"/>
      <c r="FZP183" s="377"/>
      <c r="FZQ183" s="377"/>
      <c r="FZR183" s="377"/>
      <c r="FZS183" s="377"/>
      <c r="FZT183" s="608"/>
      <c r="FZU183" s="609"/>
      <c r="FZV183" s="375"/>
      <c r="FZW183" s="377"/>
      <c r="FZX183" s="377"/>
      <c r="FZY183" s="377"/>
      <c r="FZZ183" s="377"/>
      <c r="GAA183" s="608"/>
      <c r="GAB183" s="609"/>
      <c r="GAC183" s="375"/>
      <c r="GAD183" s="377"/>
      <c r="GAE183" s="377"/>
      <c r="GAF183" s="377"/>
      <c r="GAG183" s="377"/>
      <c r="GAH183" s="608"/>
      <c r="GAI183" s="609"/>
      <c r="GAJ183" s="375"/>
      <c r="GAK183" s="377"/>
      <c r="GAL183" s="377"/>
      <c r="GAM183" s="377"/>
      <c r="GAN183" s="377"/>
      <c r="GAO183" s="608"/>
      <c r="GAP183" s="609"/>
      <c r="GAQ183" s="375"/>
      <c r="GAR183" s="377"/>
      <c r="GAS183" s="377"/>
      <c r="GAT183" s="377"/>
      <c r="GAU183" s="377"/>
      <c r="GAV183" s="608"/>
      <c r="GAW183" s="609"/>
      <c r="GAX183" s="375"/>
      <c r="GAY183" s="377"/>
      <c r="GAZ183" s="377"/>
      <c r="GBA183" s="377"/>
      <c r="GBB183" s="377"/>
      <c r="GBC183" s="608"/>
      <c r="GBD183" s="609"/>
      <c r="GBE183" s="375"/>
      <c r="GBF183" s="377"/>
      <c r="GBG183" s="377"/>
      <c r="GBH183" s="377"/>
      <c r="GBI183" s="377"/>
      <c r="GBJ183" s="608"/>
      <c r="GBK183" s="609"/>
      <c r="GBL183" s="375"/>
      <c r="GBM183" s="377"/>
      <c r="GBN183" s="377"/>
      <c r="GBO183" s="377"/>
      <c r="GBP183" s="377"/>
      <c r="GBQ183" s="608"/>
      <c r="GBR183" s="609"/>
      <c r="GBS183" s="375"/>
      <c r="GBT183" s="377"/>
      <c r="GBU183" s="377"/>
      <c r="GBV183" s="377"/>
      <c r="GBW183" s="377"/>
      <c r="GBX183" s="608"/>
      <c r="GBY183" s="609"/>
      <c r="GBZ183" s="375"/>
      <c r="GCA183" s="377"/>
      <c r="GCB183" s="377"/>
      <c r="GCC183" s="377"/>
      <c r="GCD183" s="377"/>
      <c r="GCE183" s="608"/>
      <c r="GCF183" s="609"/>
      <c r="GCG183" s="375"/>
      <c r="GCH183" s="377"/>
      <c r="GCI183" s="377"/>
      <c r="GCJ183" s="377"/>
      <c r="GCK183" s="377"/>
      <c r="GCL183" s="608"/>
      <c r="GCM183" s="609"/>
      <c r="GCN183" s="375"/>
      <c r="GCO183" s="377"/>
      <c r="GCP183" s="377"/>
      <c r="GCQ183" s="377"/>
      <c r="GCR183" s="377"/>
      <c r="GCS183" s="608"/>
      <c r="GCT183" s="609"/>
      <c r="GCU183" s="375"/>
      <c r="GCV183" s="377"/>
      <c r="GCW183" s="377"/>
      <c r="GCX183" s="377"/>
      <c r="GCY183" s="377"/>
      <c r="GCZ183" s="608"/>
      <c r="GDA183" s="609"/>
      <c r="GDB183" s="375"/>
      <c r="GDC183" s="377"/>
      <c r="GDD183" s="377"/>
      <c r="GDE183" s="377"/>
      <c r="GDF183" s="377"/>
      <c r="GDG183" s="608"/>
      <c r="GDH183" s="609"/>
      <c r="GDI183" s="375"/>
      <c r="GDJ183" s="377"/>
      <c r="GDK183" s="377"/>
      <c r="GDL183" s="377"/>
      <c r="GDM183" s="377"/>
      <c r="GDN183" s="608"/>
      <c r="GDO183" s="609"/>
      <c r="GDP183" s="375"/>
      <c r="GDQ183" s="377"/>
      <c r="GDR183" s="377"/>
      <c r="GDS183" s="377"/>
      <c r="GDT183" s="377"/>
      <c r="GDU183" s="608"/>
      <c r="GDV183" s="609"/>
      <c r="GDW183" s="375"/>
      <c r="GDX183" s="377"/>
      <c r="GDY183" s="377"/>
      <c r="GDZ183" s="377"/>
      <c r="GEA183" s="377"/>
      <c r="GEB183" s="608"/>
      <c r="GEC183" s="609"/>
      <c r="GED183" s="375"/>
      <c r="GEE183" s="377"/>
      <c r="GEF183" s="377"/>
      <c r="GEG183" s="377"/>
      <c r="GEH183" s="377"/>
      <c r="GEI183" s="608"/>
      <c r="GEJ183" s="609"/>
      <c r="GEK183" s="375"/>
      <c r="GEL183" s="377"/>
      <c r="GEM183" s="377"/>
      <c r="GEN183" s="377"/>
      <c r="GEO183" s="377"/>
      <c r="GEP183" s="608"/>
      <c r="GEQ183" s="609"/>
      <c r="GER183" s="375"/>
      <c r="GES183" s="377"/>
      <c r="GET183" s="377"/>
      <c r="GEU183" s="377"/>
      <c r="GEV183" s="377"/>
      <c r="GEW183" s="608"/>
      <c r="GEX183" s="609"/>
      <c r="GEY183" s="375"/>
      <c r="GEZ183" s="377"/>
      <c r="GFA183" s="377"/>
      <c r="GFB183" s="377"/>
      <c r="GFC183" s="377"/>
      <c r="GFD183" s="608"/>
      <c r="GFE183" s="609"/>
      <c r="GFF183" s="375"/>
      <c r="GFG183" s="377"/>
      <c r="GFH183" s="377"/>
      <c r="GFI183" s="377"/>
      <c r="GFJ183" s="377"/>
      <c r="GFK183" s="608"/>
      <c r="GFL183" s="609"/>
      <c r="GFM183" s="375"/>
      <c r="GFN183" s="377"/>
      <c r="GFO183" s="377"/>
      <c r="GFP183" s="377"/>
      <c r="GFQ183" s="377"/>
      <c r="GFR183" s="608"/>
      <c r="GFS183" s="609"/>
      <c r="GFT183" s="375"/>
      <c r="GFU183" s="377"/>
      <c r="GFV183" s="377"/>
      <c r="GFW183" s="377"/>
      <c r="GFX183" s="377"/>
      <c r="GFY183" s="608"/>
      <c r="GFZ183" s="609"/>
      <c r="GGA183" s="375"/>
      <c r="GGB183" s="377"/>
      <c r="GGC183" s="377"/>
      <c r="GGD183" s="377"/>
      <c r="GGE183" s="377"/>
      <c r="GGF183" s="608"/>
      <c r="GGG183" s="609"/>
      <c r="GGH183" s="375"/>
      <c r="GGI183" s="377"/>
      <c r="GGJ183" s="377"/>
      <c r="GGK183" s="377"/>
      <c r="GGL183" s="377"/>
      <c r="GGM183" s="608"/>
      <c r="GGN183" s="609"/>
      <c r="GGO183" s="375"/>
      <c r="GGP183" s="377"/>
      <c r="GGQ183" s="377"/>
      <c r="GGR183" s="377"/>
      <c r="GGS183" s="377"/>
      <c r="GGT183" s="608"/>
      <c r="GGU183" s="609"/>
      <c r="GGV183" s="375"/>
      <c r="GGW183" s="377"/>
      <c r="GGX183" s="377"/>
      <c r="GGY183" s="377"/>
      <c r="GGZ183" s="377"/>
      <c r="GHA183" s="608"/>
      <c r="GHB183" s="609"/>
      <c r="GHC183" s="375"/>
      <c r="GHD183" s="377"/>
      <c r="GHE183" s="377"/>
      <c r="GHF183" s="377"/>
      <c r="GHG183" s="377"/>
      <c r="GHH183" s="608"/>
      <c r="GHI183" s="609"/>
      <c r="GHJ183" s="375"/>
      <c r="GHK183" s="377"/>
      <c r="GHL183" s="377"/>
      <c r="GHM183" s="377"/>
      <c r="GHN183" s="377"/>
      <c r="GHO183" s="608"/>
      <c r="GHP183" s="609"/>
      <c r="GHQ183" s="375"/>
      <c r="GHR183" s="377"/>
      <c r="GHS183" s="377"/>
      <c r="GHT183" s="377"/>
      <c r="GHU183" s="377"/>
      <c r="GHV183" s="608"/>
      <c r="GHW183" s="609"/>
      <c r="GHX183" s="375"/>
      <c r="GHY183" s="377"/>
      <c r="GHZ183" s="377"/>
      <c r="GIA183" s="377"/>
      <c r="GIB183" s="377"/>
      <c r="GIC183" s="608"/>
      <c r="GID183" s="609"/>
      <c r="GIE183" s="375"/>
      <c r="GIF183" s="377"/>
      <c r="GIG183" s="377"/>
      <c r="GIH183" s="377"/>
      <c r="GII183" s="377"/>
      <c r="GIJ183" s="608"/>
      <c r="GIK183" s="609"/>
      <c r="GIL183" s="375"/>
      <c r="GIM183" s="377"/>
      <c r="GIN183" s="377"/>
      <c r="GIO183" s="377"/>
      <c r="GIP183" s="377"/>
      <c r="GIQ183" s="608"/>
      <c r="GIR183" s="609"/>
      <c r="GIS183" s="375"/>
      <c r="GIT183" s="377"/>
      <c r="GIU183" s="377"/>
      <c r="GIV183" s="377"/>
      <c r="GIW183" s="377"/>
      <c r="GIX183" s="608"/>
      <c r="GIY183" s="609"/>
      <c r="GIZ183" s="375"/>
      <c r="GJA183" s="377"/>
      <c r="GJB183" s="377"/>
      <c r="GJC183" s="377"/>
      <c r="GJD183" s="377"/>
      <c r="GJE183" s="608"/>
      <c r="GJF183" s="609"/>
      <c r="GJG183" s="375"/>
      <c r="GJH183" s="377"/>
      <c r="GJI183" s="377"/>
      <c r="GJJ183" s="377"/>
      <c r="GJK183" s="377"/>
      <c r="GJL183" s="608"/>
      <c r="GJM183" s="609"/>
      <c r="GJN183" s="375"/>
      <c r="GJO183" s="377"/>
      <c r="GJP183" s="377"/>
      <c r="GJQ183" s="377"/>
      <c r="GJR183" s="377"/>
      <c r="GJS183" s="608"/>
      <c r="GJT183" s="609"/>
      <c r="GJU183" s="375"/>
      <c r="GJV183" s="377"/>
      <c r="GJW183" s="377"/>
      <c r="GJX183" s="377"/>
      <c r="GJY183" s="377"/>
      <c r="GJZ183" s="608"/>
      <c r="GKA183" s="609"/>
      <c r="GKB183" s="375"/>
      <c r="GKC183" s="377"/>
      <c r="GKD183" s="377"/>
      <c r="GKE183" s="377"/>
      <c r="GKF183" s="377"/>
      <c r="GKG183" s="608"/>
      <c r="GKH183" s="609"/>
      <c r="GKI183" s="375"/>
      <c r="GKJ183" s="377"/>
      <c r="GKK183" s="377"/>
      <c r="GKL183" s="377"/>
      <c r="GKM183" s="377"/>
      <c r="GKN183" s="608"/>
      <c r="GKO183" s="609"/>
      <c r="GKP183" s="375"/>
      <c r="GKQ183" s="377"/>
      <c r="GKR183" s="377"/>
      <c r="GKS183" s="377"/>
      <c r="GKT183" s="377"/>
      <c r="GKU183" s="608"/>
      <c r="GKV183" s="609"/>
      <c r="GKW183" s="375"/>
      <c r="GKX183" s="377"/>
      <c r="GKY183" s="377"/>
      <c r="GKZ183" s="377"/>
      <c r="GLA183" s="377"/>
      <c r="GLB183" s="608"/>
      <c r="GLC183" s="609"/>
      <c r="GLD183" s="375"/>
      <c r="GLE183" s="377"/>
      <c r="GLF183" s="377"/>
      <c r="GLG183" s="377"/>
      <c r="GLH183" s="377"/>
      <c r="GLI183" s="608"/>
      <c r="GLJ183" s="609"/>
      <c r="GLK183" s="375"/>
      <c r="GLL183" s="377"/>
      <c r="GLM183" s="377"/>
      <c r="GLN183" s="377"/>
      <c r="GLO183" s="377"/>
      <c r="GLP183" s="608"/>
      <c r="GLQ183" s="609"/>
      <c r="GLR183" s="375"/>
      <c r="GLS183" s="377"/>
      <c r="GLT183" s="377"/>
      <c r="GLU183" s="377"/>
      <c r="GLV183" s="377"/>
      <c r="GLW183" s="608"/>
      <c r="GLX183" s="609"/>
      <c r="GLY183" s="375"/>
      <c r="GLZ183" s="377"/>
      <c r="GMA183" s="377"/>
      <c r="GMB183" s="377"/>
      <c r="GMC183" s="377"/>
      <c r="GMD183" s="608"/>
      <c r="GME183" s="609"/>
      <c r="GMF183" s="375"/>
      <c r="GMG183" s="377"/>
      <c r="GMH183" s="377"/>
      <c r="GMI183" s="377"/>
      <c r="GMJ183" s="377"/>
      <c r="GMK183" s="608"/>
      <c r="GML183" s="609"/>
      <c r="GMM183" s="375"/>
      <c r="GMN183" s="377"/>
      <c r="GMO183" s="377"/>
      <c r="GMP183" s="377"/>
      <c r="GMQ183" s="377"/>
      <c r="GMR183" s="608"/>
      <c r="GMS183" s="609"/>
      <c r="GMT183" s="375"/>
      <c r="GMU183" s="377"/>
      <c r="GMV183" s="377"/>
      <c r="GMW183" s="377"/>
      <c r="GMX183" s="377"/>
      <c r="GMY183" s="608"/>
      <c r="GMZ183" s="609"/>
      <c r="GNA183" s="375"/>
      <c r="GNB183" s="377"/>
      <c r="GNC183" s="377"/>
      <c r="GND183" s="377"/>
      <c r="GNE183" s="377"/>
      <c r="GNF183" s="608"/>
      <c r="GNG183" s="609"/>
      <c r="GNH183" s="375"/>
      <c r="GNI183" s="377"/>
      <c r="GNJ183" s="377"/>
      <c r="GNK183" s="377"/>
      <c r="GNL183" s="377"/>
      <c r="GNM183" s="608"/>
      <c r="GNN183" s="609"/>
      <c r="GNO183" s="375"/>
      <c r="GNP183" s="377"/>
      <c r="GNQ183" s="377"/>
      <c r="GNR183" s="377"/>
      <c r="GNS183" s="377"/>
      <c r="GNT183" s="608"/>
      <c r="GNU183" s="609"/>
      <c r="GNV183" s="375"/>
      <c r="GNW183" s="377"/>
      <c r="GNX183" s="377"/>
      <c r="GNY183" s="377"/>
      <c r="GNZ183" s="377"/>
      <c r="GOA183" s="608"/>
      <c r="GOB183" s="609"/>
      <c r="GOC183" s="375"/>
      <c r="GOD183" s="377"/>
      <c r="GOE183" s="377"/>
      <c r="GOF183" s="377"/>
      <c r="GOG183" s="377"/>
      <c r="GOH183" s="608"/>
      <c r="GOI183" s="609"/>
      <c r="GOJ183" s="375"/>
      <c r="GOK183" s="377"/>
      <c r="GOL183" s="377"/>
      <c r="GOM183" s="377"/>
      <c r="GON183" s="377"/>
      <c r="GOO183" s="608"/>
      <c r="GOP183" s="609"/>
      <c r="GOQ183" s="375"/>
      <c r="GOR183" s="377"/>
      <c r="GOS183" s="377"/>
      <c r="GOT183" s="377"/>
      <c r="GOU183" s="377"/>
      <c r="GOV183" s="608"/>
      <c r="GOW183" s="609"/>
      <c r="GOX183" s="375"/>
      <c r="GOY183" s="377"/>
      <c r="GOZ183" s="377"/>
      <c r="GPA183" s="377"/>
      <c r="GPB183" s="377"/>
      <c r="GPC183" s="608"/>
      <c r="GPD183" s="609"/>
      <c r="GPE183" s="375"/>
      <c r="GPF183" s="377"/>
      <c r="GPG183" s="377"/>
      <c r="GPH183" s="377"/>
      <c r="GPI183" s="377"/>
      <c r="GPJ183" s="608"/>
      <c r="GPK183" s="609"/>
      <c r="GPL183" s="375"/>
      <c r="GPM183" s="377"/>
      <c r="GPN183" s="377"/>
      <c r="GPO183" s="377"/>
      <c r="GPP183" s="377"/>
      <c r="GPQ183" s="608"/>
      <c r="GPR183" s="609"/>
      <c r="GPS183" s="375"/>
      <c r="GPT183" s="377"/>
      <c r="GPU183" s="377"/>
      <c r="GPV183" s="377"/>
      <c r="GPW183" s="377"/>
      <c r="GPX183" s="608"/>
      <c r="GPY183" s="609"/>
      <c r="GPZ183" s="375"/>
      <c r="GQA183" s="377"/>
      <c r="GQB183" s="377"/>
      <c r="GQC183" s="377"/>
      <c r="GQD183" s="377"/>
      <c r="GQE183" s="608"/>
      <c r="GQF183" s="609"/>
      <c r="GQG183" s="375"/>
      <c r="GQH183" s="377"/>
      <c r="GQI183" s="377"/>
      <c r="GQJ183" s="377"/>
      <c r="GQK183" s="377"/>
      <c r="GQL183" s="608"/>
      <c r="GQM183" s="609"/>
      <c r="GQN183" s="375"/>
      <c r="GQO183" s="377"/>
      <c r="GQP183" s="377"/>
      <c r="GQQ183" s="377"/>
      <c r="GQR183" s="377"/>
      <c r="GQS183" s="608"/>
      <c r="GQT183" s="609"/>
      <c r="GQU183" s="375"/>
      <c r="GQV183" s="377"/>
      <c r="GQW183" s="377"/>
      <c r="GQX183" s="377"/>
      <c r="GQY183" s="377"/>
      <c r="GQZ183" s="608"/>
      <c r="GRA183" s="609"/>
      <c r="GRB183" s="375"/>
      <c r="GRC183" s="377"/>
      <c r="GRD183" s="377"/>
      <c r="GRE183" s="377"/>
      <c r="GRF183" s="377"/>
      <c r="GRG183" s="608"/>
      <c r="GRH183" s="609"/>
      <c r="GRI183" s="375"/>
      <c r="GRJ183" s="377"/>
      <c r="GRK183" s="377"/>
      <c r="GRL183" s="377"/>
      <c r="GRM183" s="377"/>
      <c r="GRN183" s="608"/>
      <c r="GRO183" s="609"/>
      <c r="GRP183" s="375"/>
      <c r="GRQ183" s="377"/>
      <c r="GRR183" s="377"/>
      <c r="GRS183" s="377"/>
      <c r="GRT183" s="377"/>
      <c r="GRU183" s="608"/>
      <c r="GRV183" s="609"/>
      <c r="GRW183" s="375"/>
      <c r="GRX183" s="377"/>
      <c r="GRY183" s="377"/>
      <c r="GRZ183" s="377"/>
      <c r="GSA183" s="377"/>
      <c r="GSB183" s="608"/>
      <c r="GSC183" s="609"/>
      <c r="GSD183" s="375"/>
      <c r="GSE183" s="377"/>
      <c r="GSF183" s="377"/>
      <c r="GSG183" s="377"/>
      <c r="GSH183" s="377"/>
      <c r="GSI183" s="608"/>
      <c r="GSJ183" s="609"/>
      <c r="GSK183" s="375"/>
      <c r="GSL183" s="377"/>
      <c r="GSM183" s="377"/>
      <c r="GSN183" s="377"/>
      <c r="GSO183" s="377"/>
      <c r="GSP183" s="608"/>
      <c r="GSQ183" s="609"/>
      <c r="GSR183" s="375"/>
      <c r="GSS183" s="377"/>
      <c r="GST183" s="377"/>
      <c r="GSU183" s="377"/>
      <c r="GSV183" s="377"/>
      <c r="GSW183" s="608"/>
      <c r="GSX183" s="609"/>
      <c r="GSY183" s="375"/>
      <c r="GSZ183" s="377"/>
      <c r="GTA183" s="377"/>
      <c r="GTB183" s="377"/>
      <c r="GTC183" s="377"/>
      <c r="GTD183" s="608"/>
      <c r="GTE183" s="609"/>
      <c r="GTF183" s="375"/>
      <c r="GTG183" s="377"/>
      <c r="GTH183" s="377"/>
      <c r="GTI183" s="377"/>
      <c r="GTJ183" s="377"/>
      <c r="GTK183" s="608"/>
      <c r="GTL183" s="609"/>
      <c r="GTM183" s="375"/>
      <c r="GTN183" s="377"/>
      <c r="GTO183" s="377"/>
      <c r="GTP183" s="377"/>
      <c r="GTQ183" s="377"/>
      <c r="GTR183" s="608"/>
      <c r="GTS183" s="609"/>
      <c r="GTT183" s="375"/>
      <c r="GTU183" s="377"/>
      <c r="GTV183" s="377"/>
      <c r="GTW183" s="377"/>
      <c r="GTX183" s="377"/>
      <c r="GTY183" s="608"/>
      <c r="GTZ183" s="609"/>
      <c r="GUA183" s="375"/>
      <c r="GUB183" s="377"/>
      <c r="GUC183" s="377"/>
      <c r="GUD183" s="377"/>
      <c r="GUE183" s="377"/>
      <c r="GUF183" s="608"/>
      <c r="GUG183" s="609"/>
      <c r="GUH183" s="375"/>
      <c r="GUI183" s="377"/>
      <c r="GUJ183" s="377"/>
      <c r="GUK183" s="377"/>
      <c r="GUL183" s="377"/>
      <c r="GUM183" s="608"/>
      <c r="GUN183" s="609"/>
      <c r="GUO183" s="375"/>
      <c r="GUP183" s="377"/>
      <c r="GUQ183" s="377"/>
      <c r="GUR183" s="377"/>
      <c r="GUS183" s="377"/>
      <c r="GUT183" s="608"/>
      <c r="GUU183" s="609"/>
      <c r="GUV183" s="375"/>
      <c r="GUW183" s="377"/>
      <c r="GUX183" s="377"/>
      <c r="GUY183" s="377"/>
      <c r="GUZ183" s="377"/>
      <c r="GVA183" s="608"/>
      <c r="GVB183" s="609"/>
      <c r="GVC183" s="375"/>
      <c r="GVD183" s="377"/>
      <c r="GVE183" s="377"/>
      <c r="GVF183" s="377"/>
      <c r="GVG183" s="377"/>
      <c r="GVH183" s="608"/>
      <c r="GVI183" s="609"/>
      <c r="GVJ183" s="375"/>
      <c r="GVK183" s="377"/>
      <c r="GVL183" s="377"/>
      <c r="GVM183" s="377"/>
      <c r="GVN183" s="377"/>
      <c r="GVO183" s="608"/>
      <c r="GVP183" s="609"/>
      <c r="GVQ183" s="375"/>
      <c r="GVR183" s="377"/>
      <c r="GVS183" s="377"/>
      <c r="GVT183" s="377"/>
      <c r="GVU183" s="377"/>
      <c r="GVV183" s="608"/>
      <c r="GVW183" s="609"/>
      <c r="GVX183" s="375"/>
      <c r="GVY183" s="377"/>
      <c r="GVZ183" s="377"/>
      <c r="GWA183" s="377"/>
      <c r="GWB183" s="377"/>
      <c r="GWC183" s="608"/>
      <c r="GWD183" s="609"/>
      <c r="GWE183" s="375"/>
      <c r="GWF183" s="377"/>
      <c r="GWG183" s="377"/>
      <c r="GWH183" s="377"/>
      <c r="GWI183" s="377"/>
      <c r="GWJ183" s="608"/>
      <c r="GWK183" s="609"/>
      <c r="GWL183" s="375"/>
      <c r="GWM183" s="377"/>
      <c r="GWN183" s="377"/>
      <c r="GWO183" s="377"/>
      <c r="GWP183" s="377"/>
      <c r="GWQ183" s="608"/>
      <c r="GWR183" s="609"/>
      <c r="GWS183" s="375"/>
      <c r="GWT183" s="377"/>
      <c r="GWU183" s="377"/>
      <c r="GWV183" s="377"/>
      <c r="GWW183" s="377"/>
      <c r="GWX183" s="608"/>
      <c r="GWY183" s="609"/>
      <c r="GWZ183" s="375"/>
      <c r="GXA183" s="377"/>
      <c r="GXB183" s="377"/>
      <c r="GXC183" s="377"/>
      <c r="GXD183" s="377"/>
      <c r="GXE183" s="608"/>
      <c r="GXF183" s="609"/>
      <c r="GXG183" s="375"/>
      <c r="GXH183" s="377"/>
      <c r="GXI183" s="377"/>
      <c r="GXJ183" s="377"/>
      <c r="GXK183" s="377"/>
      <c r="GXL183" s="608"/>
      <c r="GXM183" s="609"/>
      <c r="GXN183" s="375"/>
      <c r="GXO183" s="377"/>
      <c r="GXP183" s="377"/>
      <c r="GXQ183" s="377"/>
      <c r="GXR183" s="377"/>
      <c r="GXS183" s="608"/>
      <c r="GXT183" s="609"/>
      <c r="GXU183" s="375"/>
      <c r="GXV183" s="377"/>
      <c r="GXW183" s="377"/>
      <c r="GXX183" s="377"/>
      <c r="GXY183" s="377"/>
      <c r="GXZ183" s="608"/>
      <c r="GYA183" s="609"/>
      <c r="GYB183" s="375"/>
      <c r="GYC183" s="377"/>
      <c r="GYD183" s="377"/>
      <c r="GYE183" s="377"/>
      <c r="GYF183" s="377"/>
      <c r="GYG183" s="608"/>
      <c r="GYH183" s="609"/>
      <c r="GYI183" s="375"/>
      <c r="GYJ183" s="377"/>
      <c r="GYK183" s="377"/>
      <c r="GYL183" s="377"/>
      <c r="GYM183" s="377"/>
      <c r="GYN183" s="608"/>
      <c r="GYO183" s="609"/>
      <c r="GYP183" s="375"/>
      <c r="GYQ183" s="377"/>
      <c r="GYR183" s="377"/>
      <c r="GYS183" s="377"/>
      <c r="GYT183" s="377"/>
      <c r="GYU183" s="608"/>
      <c r="GYV183" s="609"/>
      <c r="GYW183" s="375"/>
      <c r="GYX183" s="377"/>
      <c r="GYY183" s="377"/>
      <c r="GYZ183" s="377"/>
      <c r="GZA183" s="377"/>
      <c r="GZB183" s="608"/>
      <c r="GZC183" s="609"/>
      <c r="GZD183" s="375"/>
      <c r="GZE183" s="377"/>
      <c r="GZF183" s="377"/>
      <c r="GZG183" s="377"/>
      <c r="GZH183" s="377"/>
      <c r="GZI183" s="608"/>
      <c r="GZJ183" s="609"/>
      <c r="GZK183" s="375"/>
      <c r="GZL183" s="377"/>
      <c r="GZM183" s="377"/>
      <c r="GZN183" s="377"/>
      <c r="GZO183" s="377"/>
      <c r="GZP183" s="608"/>
      <c r="GZQ183" s="609"/>
      <c r="GZR183" s="375"/>
      <c r="GZS183" s="377"/>
      <c r="GZT183" s="377"/>
      <c r="GZU183" s="377"/>
      <c r="GZV183" s="377"/>
      <c r="GZW183" s="608"/>
      <c r="GZX183" s="609"/>
      <c r="GZY183" s="375"/>
      <c r="GZZ183" s="377"/>
      <c r="HAA183" s="377"/>
      <c r="HAB183" s="377"/>
      <c r="HAC183" s="377"/>
      <c r="HAD183" s="608"/>
      <c r="HAE183" s="609"/>
      <c r="HAF183" s="375"/>
      <c r="HAG183" s="377"/>
      <c r="HAH183" s="377"/>
      <c r="HAI183" s="377"/>
      <c r="HAJ183" s="377"/>
      <c r="HAK183" s="608"/>
      <c r="HAL183" s="609"/>
      <c r="HAM183" s="375"/>
      <c r="HAN183" s="377"/>
      <c r="HAO183" s="377"/>
      <c r="HAP183" s="377"/>
      <c r="HAQ183" s="377"/>
      <c r="HAR183" s="608"/>
      <c r="HAS183" s="609"/>
      <c r="HAT183" s="375"/>
      <c r="HAU183" s="377"/>
      <c r="HAV183" s="377"/>
      <c r="HAW183" s="377"/>
      <c r="HAX183" s="377"/>
      <c r="HAY183" s="608"/>
      <c r="HAZ183" s="609"/>
      <c r="HBA183" s="375"/>
      <c r="HBB183" s="377"/>
      <c r="HBC183" s="377"/>
      <c r="HBD183" s="377"/>
      <c r="HBE183" s="377"/>
      <c r="HBF183" s="608"/>
      <c r="HBG183" s="609"/>
      <c r="HBH183" s="375"/>
      <c r="HBI183" s="377"/>
      <c r="HBJ183" s="377"/>
      <c r="HBK183" s="377"/>
      <c r="HBL183" s="377"/>
      <c r="HBM183" s="608"/>
      <c r="HBN183" s="609"/>
      <c r="HBO183" s="375"/>
      <c r="HBP183" s="377"/>
      <c r="HBQ183" s="377"/>
      <c r="HBR183" s="377"/>
      <c r="HBS183" s="377"/>
      <c r="HBT183" s="608"/>
      <c r="HBU183" s="609"/>
      <c r="HBV183" s="375"/>
      <c r="HBW183" s="377"/>
      <c r="HBX183" s="377"/>
      <c r="HBY183" s="377"/>
      <c r="HBZ183" s="377"/>
      <c r="HCA183" s="608"/>
      <c r="HCB183" s="609"/>
      <c r="HCC183" s="375"/>
      <c r="HCD183" s="377"/>
      <c r="HCE183" s="377"/>
      <c r="HCF183" s="377"/>
      <c r="HCG183" s="377"/>
      <c r="HCH183" s="608"/>
      <c r="HCI183" s="609"/>
      <c r="HCJ183" s="375"/>
      <c r="HCK183" s="377"/>
      <c r="HCL183" s="377"/>
      <c r="HCM183" s="377"/>
      <c r="HCN183" s="377"/>
      <c r="HCO183" s="608"/>
      <c r="HCP183" s="609"/>
      <c r="HCQ183" s="375"/>
      <c r="HCR183" s="377"/>
      <c r="HCS183" s="377"/>
      <c r="HCT183" s="377"/>
      <c r="HCU183" s="377"/>
      <c r="HCV183" s="608"/>
      <c r="HCW183" s="609"/>
      <c r="HCX183" s="375"/>
      <c r="HCY183" s="377"/>
      <c r="HCZ183" s="377"/>
      <c r="HDA183" s="377"/>
      <c r="HDB183" s="377"/>
      <c r="HDC183" s="608"/>
      <c r="HDD183" s="609"/>
      <c r="HDE183" s="375"/>
      <c r="HDF183" s="377"/>
      <c r="HDG183" s="377"/>
      <c r="HDH183" s="377"/>
      <c r="HDI183" s="377"/>
      <c r="HDJ183" s="608"/>
      <c r="HDK183" s="609"/>
      <c r="HDL183" s="375"/>
      <c r="HDM183" s="377"/>
      <c r="HDN183" s="377"/>
      <c r="HDO183" s="377"/>
      <c r="HDP183" s="377"/>
      <c r="HDQ183" s="608"/>
      <c r="HDR183" s="609"/>
      <c r="HDS183" s="375"/>
      <c r="HDT183" s="377"/>
      <c r="HDU183" s="377"/>
      <c r="HDV183" s="377"/>
      <c r="HDW183" s="377"/>
      <c r="HDX183" s="608"/>
      <c r="HDY183" s="609"/>
      <c r="HDZ183" s="375"/>
      <c r="HEA183" s="377"/>
      <c r="HEB183" s="377"/>
      <c r="HEC183" s="377"/>
      <c r="HED183" s="377"/>
      <c r="HEE183" s="608"/>
      <c r="HEF183" s="609"/>
      <c r="HEG183" s="375"/>
      <c r="HEH183" s="377"/>
      <c r="HEI183" s="377"/>
      <c r="HEJ183" s="377"/>
      <c r="HEK183" s="377"/>
      <c r="HEL183" s="608"/>
      <c r="HEM183" s="609"/>
      <c r="HEN183" s="375"/>
      <c r="HEO183" s="377"/>
      <c r="HEP183" s="377"/>
      <c r="HEQ183" s="377"/>
      <c r="HER183" s="377"/>
      <c r="HES183" s="608"/>
      <c r="HET183" s="609"/>
      <c r="HEU183" s="375"/>
      <c r="HEV183" s="377"/>
      <c r="HEW183" s="377"/>
      <c r="HEX183" s="377"/>
      <c r="HEY183" s="377"/>
      <c r="HEZ183" s="608"/>
      <c r="HFA183" s="609"/>
      <c r="HFB183" s="375"/>
      <c r="HFC183" s="377"/>
      <c r="HFD183" s="377"/>
      <c r="HFE183" s="377"/>
      <c r="HFF183" s="377"/>
      <c r="HFG183" s="608"/>
      <c r="HFH183" s="609"/>
      <c r="HFI183" s="375"/>
      <c r="HFJ183" s="377"/>
      <c r="HFK183" s="377"/>
      <c r="HFL183" s="377"/>
      <c r="HFM183" s="377"/>
      <c r="HFN183" s="608"/>
      <c r="HFO183" s="609"/>
      <c r="HFP183" s="375"/>
      <c r="HFQ183" s="377"/>
      <c r="HFR183" s="377"/>
      <c r="HFS183" s="377"/>
      <c r="HFT183" s="377"/>
      <c r="HFU183" s="608"/>
      <c r="HFV183" s="609"/>
      <c r="HFW183" s="375"/>
      <c r="HFX183" s="377"/>
      <c r="HFY183" s="377"/>
      <c r="HFZ183" s="377"/>
      <c r="HGA183" s="377"/>
      <c r="HGB183" s="608"/>
      <c r="HGC183" s="609"/>
      <c r="HGD183" s="375"/>
      <c r="HGE183" s="377"/>
      <c r="HGF183" s="377"/>
      <c r="HGG183" s="377"/>
      <c r="HGH183" s="377"/>
      <c r="HGI183" s="608"/>
      <c r="HGJ183" s="609"/>
      <c r="HGK183" s="375"/>
      <c r="HGL183" s="377"/>
      <c r="HGM183" s="377"/>
      <c r="HGN183" s="377"/>
      <c r="HGO183" s="377"/>
      <c r="HGP183" s="608"/>
      <c r="HGQ183" s="609"/>
      <c r="HGR183" s="375"/>
      <c r="HGS183" s="377"/>
      <c r="HGT183" s="377"/>
      <c r="HGU183" s="377"/>
      <c r="HGV183" s="377"/>
      <c r="HGW183" s="608"/>
      <c r="HGX183" s="609"/>
      <c r="HGY183" s="375"/>
      <c r="HGZ183" s="377"/>
      <c r="HHA183" s="377"/>
      <c r="HHB183" s="377"/>
      <c r="HHC183" s="377"/>
      <c r="HHD183" s="608"/>
      <c r="HHE183" s="609"/>
      <c r="HHF183" s="375"/>
      <c r="HHG183" s="377"/>
      <c r="HHH183" s="377"/>
      <c r="HHI183" s="377"/>
      <c r="HHJ183" s="377"/>
      <c r="HHK183" s="608"/>
      <c r="HHL183" s="609"/>
      <c r="HHM183" s="375"/>
      <c r="HHN183" s="377"/>
      <c r="HHO183" s="377"/>
      <c r="HHP183" s="377"/>
      <c r="HHQ183" s="377"/>
      <c r="HHR183" s="608"/>
      <c r="HHS183" s="609"/>
      <c r="HHT183" s="375"/>
      <c r="HHU183" s="377"/>
      <c r="HHV183" s="377"/>
      <c r="HHW183" s="377"/>
      <c r="HHX183" s="377"/>
      <c r="HHY183" s="608"/>
      <c r="HHZ183" s="609"/>
      <c r="HIA183" s="375"/>
      <c r="HIB183" s="377"/>
      <c r="HIC183" s="377"/>
      <c r="HID183" s="377"/>
      <c r="HIE183" s="377"/>
      <c r="HIF183" s="608"/>
      <c r="HIG183" s="609"/>
      <c r="HIH183" s="375"/>
      <c r="HII183" s="377"/>
      <c r="HIJ183" s="377"/>
      <c r="HIK183" s="377"/>
      <c r="HIL183" s="377"/>
      <c r="HIM183" s="608"/>
      <c r="HIN183" s="609"/>
      <c r="HIO183" s="375"/>
      <c r="HIP183" s="377"/>
      <c r="HIQ183" s="377"/>
      <c r="HIR183" s="377"/>
      <c r="HIS183" s="377"/>
      <c r="HIT183" s="608"/>
      <c r="HIU183" s="609"/>
      <c r="HIV183" s="375"/>
      <c r="HIW183" s="377"/>
      <c r="HIX183" s="377"/>
      <c r="HIY183" s="377"/>
      <c r="HIZ183" s="377"/>
      <c r="HJA183" s="608"/>
      <c r="HJB183" s="609"/>
      <c r="HJC183" s="375"/>
      <c r="HJD183" s="377"/>
      <c r="HJE183" s="377"/>
      <c r="HJF183" s="377"/>
      <c r="HJG183" s="377"/>
      <c r="HJH183" s="608"/>
      <c r="HJI183" s="609"/>
      <c r="HJJ183" s="375"/>
      <c r="HJK183" s="377"/>
      <c r="HJL183" s="377"/>
      <c r="HJM183" s="377"/>
      <c r="HJN183" s="377"/>
      <c r="HJO183" s="608"/>
      <c r="HJP183" s="609"/>
      <c r="HJQ183" s="375"/>
      <c r="HJR183" s="377"/>
      <c r="HJS183" s="377"/>
      <c r="HJT183" s="377"/>
      <c r="HJU183" s="377"/>
      <c r="HJV183" s="608"/>
      <c r="HJW183" s="609"/>
      <c r="HJX183" s="375"/>
      <c r="HJY183" s="377"/>
      <c r="HJZ183" s="377"/>
      <c r="HKA183" s="377"/>
      <c r="HKB183" s="377"/>
      <c r="HKC183" s="608"/>
      <c r="HKD183" s="609"/>
      <c r="HKE183" s="375"/>
      <c r="HKF183" s="377"/>
      <c r="HKG183" s="377"/>
      <c r="HKH183" s="377"/>
      <c r="HKI183" s="377"/>
      <c r="HKJ183" s="608"/>
      <c r="HKK183" s="609"/>
      <c r="HKL183" s="375"/>
      <c r="HKM183" s="377"/>
      <c r="HKN183" s="377"/>
      <c r="HKO183" s="377"/>
      <c r="HKP183" s="377"/>
      <c r="HKQ183" s="608"/>
      <c r="HKR183" s="609"/>
      <c r="HKS183" s="375"/>
      <c r="HKT183" s="377"/>
      <c r="HKU183" s="377"/>
      <c r="HKV183" s="377"/>
      <c r="HKW183" s="377"/>
      <c r="HKX183" s="608"/>
      <c r="HKY183" s="609"/>
      <c r="HKZ183" s="375"/>
      <c r="HLA183" s="377"/>
      <c r="HLB183" s="377"/>
      <c r="HLC183" s="377"/>
      <c r="HLD183" s="377"/>
      <c r="HLE183" s="608"/>
      <c r="HLF183" s="609"/>
      <c r="HLG183" s="375"/>
      <c r="HLH183" s="377"/>
      <c r="HLI183" s="377"/>
      <c r="HLJ183" s="377"/>
      <c r="HLK183" s="377"/>
      <c r="HLL183" s="608"/>
      <c r="HLM183" s="609"/>
      <c r="HLN183" s="375"/>
      <c r="HLO183" s="377"/>
      <c r="HLP183" s="377"/>
      <c r="HLQ183" s="377"/>
      <c r="HLR183" s="377"/>
      <c r="HLS183" s="608"/>
      <c r="HLT183" s="609"/>
      <c r="HLU183" s="375"/>
      <c r="HLV183" s="377"/>
      <c r="HLW183" s="377"/>
      <c r="HLX183" s="377"/>
      <c r="HLY183" s="377"/>
      <c r="HLZ183" s="608"/>
      <c r="HMA183" s="609"/>
      <c r="HMB183" s="375"/>
      <c r="HMC183" s="377"/>
      <c r="HMD183" s="377"/>
      <c r="HME183" s="377"/>
      <c r="HMF183" s="377"/>
      <c r="HMG183" s="608"/>
      <c r="HMH183" s="609"/>
      <c r="HMI183" s="375"/>
      <c r="HMJ183" s="377"/>
      <c r="HMK183" s="377"/>
      <c r="HML183" s="377"/>
      <c r="HMM183" s="377"/>
      <c r="HMN183" s="608"/>
      <c r="HMO183" s="609"/>
      <c r="HMP183" s="375"/>
      <c r="HMQ183" s="377"/>
      <c r="HMR183" s="377"/>
      <c r="HMS183" s="377"/>
      <c r="HMT183" s="377"/>
      <c r="HMU183" s="608"/>
      <c r="HMV183" s="609"/>
      <c r="HMW183" s="375"/>
      <c r="HMX183" s="377"/>
      <c r="HMY183" s="377"/>
      <c r="HMZ183" s="377"/>
      <c r="HNA183" s="377"/>
      <c r="HNB183" s="608"/>
      <c r="HNC183" s="609"/>
      <c r="HND183" s="375"/>
      <c r="HNE183" s="377"/>
      <c r="HNF183" s="377"/>
      <c r="HNG183" s="377"/>
      <c r="HNH183" s="377"/>
      <c r="HNI183" s="608"/>
      <c r="HNJ183" s="609"/>
      <c r="HNK183" s="375"/>
      <c r="HNL183" s="377"/>
      <c r="HNM183" s="377"/>
      <c r="HNN183" s="377"/>
      <c r="HNO183" s="377"/>
      <c r="HNP183" s="608"/>
      <c r="HNQ183" s="609"/>
      <c r="HNR183" s="375"/>
      <c r="HNS183" s="377"/>
      <c r="HNT183" s="377"/>
      <c r="HNU183" s="377"/>
      <c r="HNV183" s="377"/>
      <c r="HNW183" s="608"/>
      <c r="HNX183" s="609"/>
      <c r="HNY183" s="375"/>
      <c r="HNZ183" s="377"/>
      <c r="HOA183" s="377"/>
      <c r="HOB183" s="377"/>
      <c r="HOC183" s="377"/>
      <c r="HOD183" s="608"/>
      <c r="HOE183" s="609"/>
      <c r="HOF183" s="375"/>
      <c r="HOG183" s="377"/>
      <c r="HOH183" s="377"/>
      <c r="HOI183" s="377"/>
      <c r="HOJ183" s="377"/>
      <c r="HOK183" s="608"/>
      <c r="HOL183" s="609"/>
      <c r="HOM183" s="375"/>
      <c r="HON183" s="377"/>
      <c r="HOO183" s="377"/>
      <c r="HOP183" s="377"/>
      <c r="HOQ183" s="377"/>
      <c r="HOR183" s="608"/>
      <c r="HOS183" s="609"/>
      <c r="HOT183" s="375"/>
      <c r="HOU183" s="377"/>
      <c r="HOV183" s="377"/>
      <c r="HOW183" s="377"/>
      <c r="HOX183" s="377"/>
      <c r="HOY183" s="608"/>
      <c r="HOZ183" s="609"/>
      <c r="HPA183" s="375"/>
      <c r="HPB183" s="377"/>
      <c r="HPC183" s="377"/>
      <c r="HPD183" s="377"/>
      <c r="HPE183" s="377"/>
      <c r="HPF183" s="608"/>
      <c r="HPG183" s="609"/>
      <c r="HPH183" s="375"/>
      <c r="HPI183" s="377"/>
      <c r="HPJ183" s="377"/>
      <c r="HPK183" s="377"/>
      <c r="HPL183" s="377"/>
      <c r="HPM183" s="608"/>
      <c r="HPN183" s="609"/>
      <c r="HPO183" s="375"/>
      <c r="HPP183" s="377"/>
      <c r="HPQ183" s="377"/>
      <c r="HPR183" s="377"/>
      <c r="HPS183" s="377"/>
      <c r="HPT183" s="608"/>
      <c r="HPU183" s="609"/>
      <c r="HPV183" s="375"/>
      <c r="HPW183" s="377"/>
      <c r="HPX183" s="377"/>
      <c r="HPY183" s="377"/>
      <c r="HPZ183" s="377"/>
      <c r="HQA183" s="608"/>
      <c r="HQB183" s="609"/>
      <c r="HQC183" s="375"/>
      <c r="HQD183" s="377"/>
      <c r="HQE183" s="377"/>
      <c r="HQF183" s="377"/>
      <c r="HQG183" s="377"/>
      <c r="HQH183" s="608"/>
      <c r="HQI183" s="609"/>
      <c r="HQJ183" s="375"/>
      <c r="HQK183" s="377"/>
      <c r="HQL183" s="377"/>
      <c r="HQM183" s="377"/>
      <c r="HQN183" s="377"/>
      <c r="HQO183" s="608"/>
      <c r="HQP183" s="609"/>
      <c r="HQQ183" s="375"/>
      <c r="HQR183" s="377"/>
      <c r="HQS183" s="377"/>
      <c r="HQT183" s="377"/>
      <c r="HQU183" s="377"/>
      <c r="HQV183" s="608"/>
      <c r="HQW183" s="609"/>
      <c r="HQX183" s="375"/>
      <c r="HQY183" s="377"/>
      <c r="HQZ183" s="377"/>
      <c r="HRA183" s="377"/>
      <c r="HRB183" s="377"/>
      <c r="HRC183" s="608"/>
      <c r="HRD183" s="609"/>
      <c r="HRE183" s="375"/>
      <c r="HRF183" s="377"/>
      <c r="HRG183" s="377"/>
      <c r="HRH183" s="377"/>
      <c r="HRI183" s="377"/>
      <c r="HRJ183" s="608"/>
      <c r="HRK183" s="609"/>
      <c r="HRL183" s="375"/>
      <c r="HRM183" s="377"/>
      <c r="HRN183" s="377"/>
      <c r="HRO183" s="377"/>
      <c r="HRP183" s="377"/>
      <c r="HRQ183" s="608"/>
      <c r="HRR183" s="609"/>
      <c r="HRS183" s="375"/>
      <c r="HRT183" s="377"/>
      <c r="HRU183" s="377"/>
      <c r="HRV183" s="377"/>
      <c r="HRW183" s="377"/>
      <c r="HRX183" s="608"/>
      <c r="HRY183" s="609"/>
      <c r="HRZ183" s="375"/>
      <c r="HSA183" s="377"/>
      <c r="HSB183" s="377"/>
      <c r="HSC183" s="377"/>
      <c r="HSD183" s="377"/>
      <c r="HSE183" s="608"/>
      <c r="HSF183" s="609"/>
      <c r="HSG183" s="375"/>
      <c r="HSH183" s="377"/>
      <c r="HSI183" s="377"/>
      <c r="HSJ183" s="377"/>
      <c r="HSK183" s="377"/>
      <c r="HSL183" s="608"/>
      <c r="HSM183" s="609"/>
      <c r="HSN183" s="375"/>
      <c r="HSO183" s="377"/>
      <c r="HSP183" s="377"/>
      <c r="HSQ183" s="377"/>
      <c r="HSR183" s="377"/>
      <c r="HSS183" s="608"/>
      <c r="HST183" s="609"/>
      <c r="HSU183" s="375"/>
      <c r="HSV183" s="377"/>
      <c r="HSW183" s="377"/>
      <c r="HSX183" s="377"/>
      <c r="HSY183" s="377"/>
      <c r="HSZ183" s="608"/>
      <c r="HTA183" s="609"/>
      <c r="HTB183" s="375"/>
      <c r="HTC183" s="377"/>
      <c r="HTD183" s="377"/>
      <c r="HTE183" s="377"/>
      <c r="HTF183" s="377"/>
      <c r="HTG183" s="608"/>
      <c r="HTH183" s="609"/>
      <c r="HTI183" s="375"/>
      <c r="HTJ183" s="377"/>
      <c r="HTK183" s="377"/>
      <c r="HTL183" s="377"/>
      <c r="HTM183" s="377"/>
      <c r="HTN183" s="608"/>
      <c r="HTO183" s="609"/>
      <c r="HTP183" s="375"/>
      <c r="HTQ183" s="377"/>
      <c r="HTR183" s="377"/>
      <c r="HTS183" s="377"/>
      <c r="HTT183" s="377"/>
      <c r="HTU183" s="608"/>
      <c r="HTV183" s="609"/>
      <c r="HTW183" s="375"/>
      <c r="HTX183" s="377"/>
      <c r="HTY183" s="377"/>
      <c r="HTZ183" s="377"/>
      <c r="HUA183" s="377"/>
      <c r="HUB183" s="608"/>
      <c r="HUC183" s="609"/>
      <c r="HUD183" s="375"/>
      <c r="HUE183" s="377"/>
      <c r="HUF183" s="377"/>
      <c r="HUG183" s="377"/>
      <c r="HUH183" s="377"/>
      <c r="HUI183" s="608"/>
      <c r="HUJ183" s="609"/>
      <c r="HUK183" s="375"/>
      <c r="HUL183" s="377"/>
      <c r="HUM183" s="377"/>
      <c r="HUN183" s="377"/>
      <c r="HUO183" s="377"/>
      <c r="HUP183" s="608"/>
      <c r="HUQ183" s="609"/>
      <c r="HUR183" s="375"/>
      <c r="HUS183" s="377"/>
      <c r="HUT183" s="377"/>
      <c r="HUU183" s="377"/>
      <c r="HUV183" s="377"/>
      <c r="HUW183" s="608"/>
      <c r="HUX183" s="609"/>
      <c r="HUY183" s="375"/>
      <c r="HUZ183" s="377"/>
      <c r="HVA183" s="377"/>
      <c r="HVB183" s="377"/>
      <c r="HVC183" s="377"/>
      <c r="HVD183" s="608"/>
      <c r="HVE183" s="609"/>
      <c r="HVF183" s="375"/>
      <c r="HVG183" s="377"/>
      <c r="HVH183" s="377"/>
      <c r="HVI183" s="377"/>
      <c r="HVJ183" s="377"/>
      <c r="HVK183" s="608"/>
      <c r="HVL183" s="609"/>
      <c r="HVM183" s="375"/>
      <c r="HVN183" s="377"/>
      <c r="HVO183" s="377"/>
      <c r="HVP183" s="377"/>
      <c r="HVQ183" s="377"/>
      <c r="HVR183" s="608"/>
      <c r="HVS183" s="609"/>
      <c r="HVT183" s="375"/>
      <c r="HVU183" s="377"/>
      <c r="HVV183" s="377"/>
      <c r="HVW183" s="377"/>
      <c r="HVX183" s="377"/>
      <c r="HVY183" s="608"/>
      <c r="HVZ183" s="609"/>
      <c r="HWA183" s="375"/>
      <c r="HWB183" s="377"/>
      <c r="HWC183" s="377"/>
      <c r="HWD183" s="377"/>
      <c r="HWE183" s="377"/>
      <c r="HWF183" s="608"/>
      <c r="HWG183" s="609"/>
      <c r="HWH183" s="375"/>
      <c r="HWI183" s="377"/>
      <c r="HWJ183" s="377"/>
      <c r="HWK183" s="377"/>
      <c r="HWL183" s="377"/>
      <c r="HWM183" s="608"/>
      <c r="HWN183" s="609"/>
      <c r="HWO183" s="375"/>
      <c r="HWP183" s="377"/>
      <c r="HWQ183" s="377"/>
      <c r="HWR183" s="377"/>
      <c r="HWS183" s="377"/>
      <c r="HWT183" s="608"/>
      <c r="HWU183" s="609"/>
      <c r="HWV183" s="375"/>
      <c r="HWW183" s="377"/>
      <c r="HWX183" s="377"/>
      <c r="HWY183" s="377"/>
      <c r="HWZ183" s="377"/>
      <c r="HXA183" s="608"/>
      <c r="HXB183" s="609"/>
      <c r="HXC183" s="375"/>
      <c r="HXD183" s="377"/>
      <c r="HXE183" s="377"/>
      <c r="HXF183" s="377"/>
      <c r="HXG183" s="377"/>
      <c r="HXH183" s="608"/>
      <c r="HXI183" s="609"/>
      <c r="HXJ183" s="375"/>
      <c r="HXK183" s="377"/>
      <c r="HXL183" s="377"/>
      <c r="HXM183" s="377"/>
      <c r="HXN183" s="377"/>
      <c r="HXO183" s="608"/>
      <c r="HXP183" s="609"/>
      <c r="HXQ183" s="375"/>
      <c r="HXR183" s="377"/>
      <c r="HXS183" s="377"/>
      <c r="HXT183" s="377"/>
      <c r="HXU183" s="377"/>
      <c r="HXV183" s="608"/>
      <c r="HXW183" s="609"/>
      <c r="HXX183" s="375"/>
      <c r="HXY183" s="377"/>
      <c r="HXZ183" s="377"/>
      <c r="HYA183" s="377"/>
      <c r="HYB183" s="377"/>
      <c r="HYC183" s="608"/>
      <c r="HYD183" s="609"/>
      <c r="HYE183" s="375"/>
      <c r="HYF183" s="377"/>
      <c r="HYG183" s="377"/>
      <c r="HYH183" s="377"/>
      <c r="HYI183" s="377"/>
      <c r="HYJ183" s="608"/>
      <c r="HYK183" s="609"/>
      <c r="HYL183" s="375"/>
      <c r="HYM183" s="377"/>
      <c r="HYN183" s="377"/>
      <c r="HYO183" s="377"/>
      <c r="HYP183" s="377"/>
      <c r="HYQ183" s="608"/>
      <c r="HYR183" s="609"/>
      <c r="HYS183" s="375"/>
      <c r="HYT183" s="377"/>
      <c r="HYU183" s="377"/>
      <c r="HYV183" s="377"/>
      <c r="HYW183" s="377"/>
      <c r="HYX183" s="608"/>
      <c r="HYY183" s="609"/>
      <c r="HYZ183" s="375"/>
      <c r="HZA183" s="377"/>
      <c r="HZB183" s="377"/>
      <c r="HZC183" s="377"/>
      <c r="HZD183" s="377"/>
      <c r="HZE183" s="608"/>
      <c r="HZF183" s="609"/>
      <c r="HZG183" s="375"/>
      <c r="HZH183" s="377"/>
      <c r="HZI183" s="377"/>
      <c r="HZJ183" s="377"/>
      <c r="HZK183" s="377"/>
      <c r="HZL183" s="608"/>
      <c r="HZM183" s="609"/>
      <c r="HZN183" s="375"/>
      <c r="HZO183" s="377"/>
      <c r="HZP183" s="377"/>
      <c r="HZQ183" s="377"/>
      <c r="HZR183" s="377"/>
      <c r="HZS183" s="608"/>
      <c r="HZT183" s="609"/>
      <c r="HZU183" s="375"/>
      <c r="HZV183" s="377"/>
      <c r="HZW183" s="377"/>
      <c r="HZX183" s="377"/>
      <c r="HZY183" s="377"/>
      <c r="HZZ183" s="608"/>
      <c r="IAA183" s="609"/>
      <c r="IAB183" s="375"/>
      <c r="IAC183" s="377"/>
      <c r="IAD183" s="377"/>
      <c r="IAE183" s="377"/>
      <c r="IAF183" s="377"/>
      <c r="IAG183" s="608"/>
      <c r="IAH183" s="609"/>
      <c r="IAI183" s="375"/>
      <c r="IAJ183" s="377"/>
      <c r="IAK183" s="377"/>
      <c r="IAL183" s="377"/>
      <c r="IAM183" s="377"/>
      <c r="IAN183" s="608"/>
      <c r="IAO183" s="609"/>
      <c r="IAP183" s="375"/>
      <c r="IAQ183" s="377"/>
      <c r="IAR183" s="377"/>
      <c r="IAS183" s="377"/>
      <c r="IAT183" s="377"/>
      <c r="IAU183" s="608"/>
      <c r="IAV183" s="609"/>
      <c r="IAW183" s="375"/>
      <c r="IAX183" s="377"/>
      <c r="IAY183" s="377"/>
      <c r="IAZ183" s="377"/>
      <c r="IBA183" s="377"/>
      <c r="IBB183" s="608"/>
      <c r="IBC183" s="609"/>
      <c r="IBD183" s="375"/>
      <c r="IBE183" s="377"/>
      <c r="IBF183" s="377"/>
      <c r="IBG183" s="377"/>
      <c r="IBH183" s="377"/>
      <c r="IBI183" s="608"/>
      <c r="IBJ183" s="609"/>
      <c r="IBK183" s="375"/>
      <c r="IBL183" s="377"/>
      <c r="IBM183" s="377"/>
      <c r="IBN183" s="377"/>
      <c r="IBO183" s="377"/>
      <c r="IBP183" s="608"/>
      <c r="IBQ183" s="609"/>
      <c r="IBR183" s="375"/>
      <c r="IBS183" s="377"/>
      <c r="IBT183" s="377"/>
      <c r="IBU183" s="377"/>
      <c r="IBV183" s="377"/>
      <c r="IBW183" s="608"/>
      <c r="IBX183" s="609"/>
      <c r="IBY183" s="375"/>
      <c r="IBZ183" s="377"/>
      <c r="ICA183" s="377"/>
      <c r="ICB183" s="377"/>
      <c r="ICC183" s="377"/>
      <c r="ICD183" s="608"/>
      <c r="ICE183" s="609"/>
      <c r="ICF183" s="375"/>
      <c r="ICG183" s="377"/>
      <c r="ICH183" s="377"/>
      <c r="ICI183" s="377"/>
      <c r="ICJ183" s="377"/>
      <c r="ICK183" s="608"/>
      <c r="ICL183" s="609"/>
      <c r="ICM183" s="375"/>
      <c r="ICN183" s="377"/>
      <c r="ICO183" s="377"/>
      <c r="ICP183" s="377"/>
      <c r="ICQ183" s="377"/>
      <c r="ICR183" s="608"/>
      <c r="ICS183" s="609"/>
      <c r="ICT183" s="375"/>
      <c r="ICU183" s="377"/>
      <c r="ICV183" s="377"/>
      <c r="ICW183" s="377"/>
      <c r="ICX183" s="377"/>
      <c r="ICY183" s="608"/>
      <c r="ICZ183" s="609"/>
      <c r="IDA183" s="375"/>
      <c r="IDB183" s="377"/>
      <c r="IDC183" s="377"/>
      <c r="IDD183" s="377"/>
      <c r="IDE183" s="377"/>
      <c r="IDF183" s="608"/>
      <c r="IDG183" s="609"/>
      <c r="IDH183" s="375"/>
      <c r="IDI183" s="377"/>
      <c r="IDJ183" s="377"/>
      <c r="IDK183" s="377"/>
      <c r="IDL183" s="377"/>
      <c r="IDM183" s="608"/>
      <c r="IDN183" s="609"/>
      <c r="IDO183" s="375"/>
      <c r="IDP183" s="377"/>
      <c r="IDQ183" s="377"/>
      <c r="IDR183" s="377"/>
      <c r="IDS183" s="377"/>
      <c r="IDT183" s="608"/>
      <c r="IDU183" s="609"/>
      <c r="IDV183" s="375"/>
      <c r="IDW183" s="377"/>
      <c r="IDX183" s="377"/>
      <c r="IDY183" s="377"/>
      <c r="IDZ183" s="377"/>
      <c r="IEA183" s="608"/>
      <c r="IEB183" s="609"/>
      <c r="IEC183" s="375"/>
      <c r="IED183" s="377"/>
      <c r="IEE183" s="377"/>
      <c r="IEF183" s="377"/>
      <c r="IEG183" s="377"/>
      <c r="IEH183" s="608"/>
      <c r="IEI183" s="609"/>
      <c r="IEJ183" s="375"/>
      <c r="IEK183" s="377"/>
      <c r="IEL183" s="377"/>
      <c r="IEM183" s="377"/>
      <c r="IEN183" s="377"/>
      <c r="IEO183" s="608"/>
      <c r="IEP183" s="609"/>
      <c r="IEQ183" s="375"/>
      <c r="IER183" s="377"/>
      <c r="IES183" s="377"/>
      <c r="IET183" s="377"/>
      <c r="IEU183" s="377"/>
      <c r="IEV183" s="608"/>
      <c r="IEW183" s="609"/>
      <c r="IEX183" s="375"/>
      <c r="IEY183" s="377"/>
      <c r="IEZ183" s="377"/>
      <c r="IFA183" s="377"/>
      <c r="IFB183" s="377"/>
      <c r="IFC183" s="608"/>
      <c r="IFD183" s="609"/>
      <c r="IFE183" s="375"/>
      <c r="IFF183" s="377"/>
      <c r="IFG183" s="377"/>
      <c r="IFH183" s="377"/>
      <c r="IFI183" s="377"/>
      <c r="IFJ183" s="608"/>
      <c r="IFK183" s="609"/>
      <c r="IFL183" s="375"/>
      <c r="IFM183" s="377"/>
      <c r="IFN183" s="377"/>
      <c r="IFO183" s="377"/>
      <c r="IFP183" s="377"/>
      <c r="IFQ183" s="608"/>
      <c r="IFR183" s="609"/>
      <c r="IFS183" s="375"/>
      <c r="IFT183" s="377"/>
      <c r="IFU183" s="377"/>
      <c r="IFV183" s="377"/>
      <c r="IFW183" s="377"/>
      <c r="IFX183" s="608"/>
      <c r="IFY183" s="609"/>
      <c r="IFZ183" s="375"/>
      <c r="IGA183" s="377"/>
      <c r="IGB183" s="377"/>
      <c r="IGC183" s="377"/>
      <c r="IGD183" s="377"/>
      <c r="IGE183" s="608"/>
      <c r="IGF183" s="609"/>
      <c r="IGG183" s="375"/>
      <c r="IGH183" s="377"/>
      <c r="IGI183" s="377"/>
      <c r="IGJ183" s="377"/>
      <c r="IGK183" s="377"/>
      <c r="IGL183" s="608"/>
      <c r="IGM183" s="609"/>
      <c r="IGN183" s="375"/>
      <c r="IGO183" s="377"/>
      <c r="IGP183" s="377"/>
      <c r="IGQ183" s="377"/>
      <c r="IGR183" s="377"/>
      <c r="IGS183" s="608"/>
      <c r="IGT183" s="609"/>
      <c r="IGU183" s="375"/>
      <c r="IGV183" s="377"/>
      <c r="IGW183" s="377"/>
      <c r="IGX183" s="377"/>
      <c r="IGY183" s="377"/>
      <c r="IGZ183" s="608"/>
      <c r="IHA183" s="609"/>
      <c r="IHB183" s="375"/>
      <c r="IHC183" s="377"/>
      <c r="IHD183" s="377"/>
      <c r="IHE183" s="377"/>
      <c r="IHF183" s="377"/>
      <c r="IHG183" s="608"/>
      <c r="IHH183" s="609"/>
      <c r="IHI183" s="375"/>
      <c r="IHJ183" s="377"/>
      <c r="IHK183" s="377"/>
      <c r="IHL183" s="377"/>
      <c r="IHM183" s="377"/>
      <c r="IHN183" s="608"/>
      <c r="IHO183" s="609"/>
      <c r="IHP183" s="375"/>
      <c r="IHQ183" s="377"/>
      <c r="IHR183" s="377"/>
      <c r="IHS183" s="377"/>
      <c r="IHT183" s="377"/>
      <c r="IHU183" s="608"/>
      <c r="IHV183" s="609"/>
      <c r="IHW183" s="375"/>
      <c r="IHX183" s="377"/>
      <c r="IHY183" s="377"/>
      <c r="IHZ183" s="377"/>
      <c r="IIA183" s="377"/>
      <c r="IIB183" s="608"/>
      <c r="IIC183" s="609"/>
      <c r="IID183" s="375"/>
      <c r="IIE183" s="377"/>
      <c r="IIF183" s="377"/>
      <c r="IIG183" s="377"/>
      <c r="IIH183" s="377"/>
      <c r="III183" s="608"/>
      <c r="IIJ183" s="609"/>
      <c r="IIK183" s="375"/>
      <c r="IIL183" s="377"/>
      <c r="IIM183" s="377"/>
      <c r="IIN183" s="377"/>
      <c r="IIO183" s="377"/>
      <c r="IIP183" s="608"/>
      <c r="IIQ183" s="609"/>
      <c r="IIR183" s="375"/>
      <c r="IIS183" s="377"/>
      <c r="IIT183" s="377"/>
      <c r="IIU183" s="377"/>
      <c r="IIV183" s="377"/>
      <c r="IIW183" s="608"/>
      <c r="IIX183" s="609"/>
      <c r="IIY183" s="375"/>
      <c r="IIZ183" s="377"/>
      <c r="IJA183" s="377"/>
      <c r="IJB183" s="377"/>
      <c r="IJC183" s="377"/>
      <c r="IJD183" s="608"/>
      <c r="IJE183" s="609"/>
      <c r="IJF183" s="375"/>
      <c r="IJG183" s="377"/>
      <c r="IJH183" s="377"/>
      <c r="IJI183" s="377"/>
      <c r="IJJ183" s="377"/>
      <c r="IJK183" s="608"/>
      <c r="IJL183" s="609"/>
      <c r="IJM183" s="375"/>
      <c r="IJN183" s="377"/>
      <c r="IJO183" s="377"/>
      <c r="IJP183" s="377"/>
      <c r="IJQ183" s="377"/>
      <c r="IJR183" s="608"/>
      <c r="IJS183" s="609"/>
      <c r="IJT183" s="375"/>
      <c r="IJU183" s="377"/>
      <c r="IJV183" s="377"/>
      <c r="IJW183" s="377"/>
      <c r="IJX183" s="377"/>
      <c r="IJY183" s="608"/>
      <c r="IJZ183" s="609"/>
      <c r="IKA183" s="375"/>
      <c r="IKB183" s="377"/>
      <c r="IKC183" s="377"/>
      <c r="IKD183" s="377"/>
      <c r="IKE183" s="377"/>
      <c r="IKF183" s="608"/>
      <c r="IKG183" s="609"/>
      <c r="IKH183" s="375"/>
      <c r="IKI183" s="377"/>
      <c r="IKJ183" s="377"/>
      <c r="IKK183" s="377"/>
      <c r="IKL183" s="377"/>
      <c r="IKM183" s="608"/>
      <c r="IKN183" s="609"/>
      <c r="IKO183" s="375"/>
      <c r="IKP183" s="377"/>
      <c r="IKQ183" s="377"/>
      <c r="IKR183" s="377"/>
      <c r="IKS183" s="377"/>
      <c r="IKT183" s="608"/>
      <c r="IKU183" s="609"/>
      <c r="IKV183" s="375"/>
      <c r="IKW183" s="377"/>
      <c r="IKX183" s="377"/>
      <c r="IKY183" s="377"/>
      <c r="IKZ183" s="377"/>
      <c r="ILA183" s="608"/>
      <c r="ILB183" s="609"/>
      <c r="ILC183" s="375"/>
      <c r="ILD183" s="377"/>
      <c r="ILE183" s="377"/>
      <c r="ILF183" s="377"/>
      <c r="ILG183" s="377"/>
      <c r="ILH183" s="608"/>
      <c r="ILI183" s="609"/>
      <c r="ILJ183" s="375"/>
      <c r="ILK183" s="377"/>
      <c r="ILL183" s="377"/>
      <c r="ILM183" s="377"/>
      <c r="ILN183" s="377"/>
      <c r="ILO183" s="608"/>
      <c r="ILP183" s="609"/>
      <c r="ILQ183" s="375"/>
      <c r="ILR183" s="377"/>
      <c r="ILS183" s="377"/>
      <c r="ILT183" s="377"/>
      <c r="ILU183" s="377"/>
      <c r="ILV183" s="608"/>
      <c r="ILW183" s="609"/>
      <c r="ILX183" s="375"/>
      <c r="ILY183" s="377"/>
      <c r="ILZ183" s="377"/>
      <c r="IMA183" s="377"/>
      <c r="IMB183" s="377"/>
      <c r="IMC183" s="608"/>
      <c r="IMD183" s="609"/>
      <c r="IME183" s="375"/>
      <c r="IMF183" s="377"/>
      <c r="IMG183" s="377"/>
      <c r="IMH183" s="377"/>
      <c r="IMI183" s="377"/>
      <c r="IMJ183" s="608"/>
      <c r="IMK183" s="609"/>
      <c r="IML183" s="375"/>
      <c r="IMM183" s="377"/>
      <c r="IMN183" s="377"/>
      <c r="IMO183" s="377"/>
      <c r="IMP183" s="377"/>
      <c r="IMQ183" s="608"/>
      <c r="IMR183" s="609"/>
      <c r="IMS183" s="375"/>
      <c r="IMT183" s="377"/>
      <c r="IMU183" s="377"/>
      <c r="IMV183" s="377"/>
      <c r="IMW183" s="377"/>
      <c r="IMX183" s="608"/>
      <c r="IMY183" s="609"/>
      <c r="IMZ183" s="375"/>
      <c r="INA183" s="377"/>
      <c r="INB183" s="377"/>
      <c r="INC183" s="377"/>
      <c r="IND183" s="377"/>
      <c r="INE183" s="608"/>
      <c r="INF183" s="609"/>
      <c r="ING183" s="375"/>
      <c r="INH183" s="377"/>
      <c r="INI183" s="377"/>
      <c r="INJ183" s="377"/>
      <c r="INK183" s="377"/>
      <c r="INL183" s="608"/>
      <c r="INM183" s="609"/>
      <c r="INN183" s="375"/>
      <c r="INO183" s="377"/>
      <c r="INP183" s="377"/>
      <c r="INQ183" s="377"/>
      <c r="INR183" s="377"/>
      <c r="INS183" s="608"/>
      <c r="INT183" s="609"/>
      <c r="INU183" s="375"/>
      <c r="INV183" s="377"/>
      <c r="INW183" s="377"/>
      <c r="INX183" s="377"/>
      <c r="INY183" s="377"/>
      <c r="INZ183" s="608"/>
      <c r="IOA183" s="609"/>
      <c r="IOB183" s="375"/>
      <c r="IOC183" s="377"/>
      <c r="IOD183" s="377"/>
      <c r="IOE183" s="377"/>
      <c r="IOF183" s="377"/>
      <c r="IOG183" s="608"/>
      <c r="IOH183" s="609"/>
      <c r="IOI183" s="375"/>
      <c r="IOJ183" s="377"/>
      <c r="IOK183" s="377"/>
      <c r="IOL183" s="377"/>
      <c r="IOM183" s="377"/>
      <c r="ION183" s="608"/>
      <c r="IOO183" s="609"/>
      <c r="IOP183" s="375"/>
      <c r="IOQ183" s="377"/>
      <c r="IOR183" s="377"/>
      <c r="IOS183" s="377"/>
      <c r="IOT183" s="377"/>
      <c r="IOU183" s="608"/>
      <c r="IOV183" s="609"/>
      <c r="IOW183" s="375"/>
      <c r="IOX183" s="377"/>
      <c r="IOY183" s="377"/>
      <c r="IOZ183" s="377"/>
      <c r="IPA183" s="377"/>
      <c r="IPB183" s="608"/>
      <c r="IPC183" s="609"/>
      <c r="IPD183" s="375"/>
      <c r="IPE183" s="377"/>
      <c r="IPF183" s="377"/>
      <c r="IPG183" s="377"/>
      <c r="IPH183" s="377"/>
      <c r="IPI183" s="608"/>
      <c r="IPJ183" s="609"/>
      <c r="IPK183" s="375"/>
      <c r="IPL183" s="377"/>
      <c r="IPM183" s="377"/>
      <c r="IPN183" s="377"/>
      <c r="IPO183" s="377"/>
      <c r="IPP183" s="608"/>
      <c r="IPQ183" s="609"/>
      <c r="IPR183" s="375"/>
      <c r="IPS183" s="377"/>
      <c r="IPT183" s="377"/>
      <c r="IPU183" s="377"/>
      <c r="IPV183" s="377"/>
      <c r="IPW183" s="608"/>
      <c r="IPX183" s="609"/>
      <c r="IPY183" s="375"/>
      <c r="IPZ183" s="377"/>
      <c r="IQA183" s="377"/>
      <c r="IQB183" s="377"/>
      <c r="IQC183" s="377"/>
      <c r="IQD183" s="608"/>
      <c r="IQE183" s="609"/>
      <c r="IQF183" s="375"/>
      <c r="IQG183" s="377"/>
      <c r="IQH183" s="377"/>
      <c r="IQI183" s="377"/>
      <c r="IQJ183" s="377"/>
      <c r="IQK183" s="608"/>
      <c r="IQL183" s="609"/>
      <c r="IQM183" s="375"/>
      <c r="IQN183" s="377"/>
      <c r="IQO183" s="377"/>
      <c r="IQP183" s="377"/>
      <c r="IQQ183" s="377"/>
      <c r="IQR183" s="608"/>
      <c r="IQS183" s="609"/>
      <c r="IQT183" s="375"/>
      <c r="IQU183" s="377"/>
      <c r="IQV183" s="377"/>
      <c r="IQW183" s="377"/>
      <c r="IQX183" s="377"/>
      <c r="IQY183" s="608"/>
      <c r="IQZ183" s="609"/>
      <c r="IRA183" s="375"/>
      <c r="IRB183" s="377"/>
      <c r="IRC183" s="377"/>
      <c r="IRD183" s="377"/>
      <c r="IRE183" s="377"/>
      <c r="IRF183" s="608"/>
      <c r="IRG183" s="609"/>
      <c r="IRH183" s="375"/>
      <c r="IRI183" s="377"/>
      <c r="IRJ183" s="377"/>
      <c r="IRK183" s="377"/>
      <c r="IRL183" s="377"/>
      <c r="IRM183" s="608"/>
      <c r="IRN183" s="609"/>
      <c r="IRO183" s="375"/>
      <c r="IRP183" s="377"/>
      <c r="IRQ183" s="377"/>
      <c r="IRR183" s="377"/>
      <c r="IRS183" s="377"/>
      <c r="IRT183" s="608"/>
      <c r="IRU183" s="609"/>
      <c r="IRV183" s="375"/>
      <c r="IRW183" s="377"/>
      <c r="IRX183" s="377"/>
      <c r="IRY183" s="377"/>
      <c r="IRZ183" s="377"/>
      <c r="ISA183" s="608"/>
      <c r="ISB183" s="609"/>
      <c r="ISC183" s="375"/>
      <c r="ISD183" s="377"/>
      <c r="ISE183" s="377"/>
      <c r="ISF183" s="377"/>
      <c r="ISG183" s="377"/>
      <c r="ISH183" s="608"/>
      <c r="ISI183" s="609"/>
      <c r="ISJ183" s="375"/>
      <c r="ISK183" s="377"/>
      <c r="ISL183" s="377"/>
      <c r="ISM183" s="377"/>
      <c r="ISN183" s="377"/>
      <c r="ISO183" s="608"/>
      <c r="ISP183" s="609"/>
      <c r="ISQ183" s="375"/>
      <c r="ISR183" s="377"/>
      <c r="ISS183" s="377"/>
      <c r="IST183" s="377"/>
      <c r="ISU183" s="377"/>
      <c r="ISV183" s="608"/>
      <c r="ISW183" s="609"/>
      <c r="ISX183" s="375"/>
      <c r="ISY183" s="377"/>
      <c r="ISZ183" s="377"/>
      <c r="ITA183" s="377"/>
      <c r="ITB183" s="377"/>
      <c r="ITC183" s="608"/>
      <c r="ITD183" s="609"/>
      <c r="ITE183" s="375"/>
      <c r="ITF183" s="377"/>
      <c r="ITG183" s="377"/>
      <c r="ITH183" s="377"/>
      <c r="ITI183" s="377"/>
      <c r="ITJ183" s="608"/>
      <c r="ITK183" s="609"/>
      <c r="ITL183" s="375"/>
      <c r="ITM183" s="377"/>
      <c r="ITN183" s="377"/>
      <c r="ITO183" s="377"/>
      <c r="ITP183" s="377"/>
      <c r="ITQ183" s="608"/>
      <c r="ITR183" s="609"/>
      <c r="ITS183" s="375"/>
      <c r="ITT183" s="377"/>
      <c r="ITU183" s="377"/>
      <c r="ITV183" s="377"/>
      <c r="ITW183" s="377"/>
      <c r="ITX183" s="608"/>
      <c r="ITY183" s="609"/>
      <c r="ITZ183" s="375"/>
      <c r="IUA183" s="377"/>
      <c r="IUB183" s="377"/>
      <c r="IUC183" s="377"/>
      <c r="IUD183" s="377"/>
      <c r="IUE183" s="608"/>
      <c r="IUF183" s="609"/>
      <c r="IUG183" s="375"/>
      <c r="IUH183" s="377"/>
      <c r="IUI183" s="377"/>
      <c r="IUJ183" s="377"/>
      <c r="IUK183" s="377"/>
      <c r="IUL183" s="608"/>
      <c r="IUM183" s="609"/>
      <c r="IUN183" s="375"/>
      <c r="IUO183" s="377"/>
      <c r="IUP183" s="377"/>
      <c r="IUQ183" s="377"/>
      <c r="IUR183" s="377"/>
      <c r="IUS183" s="608"/>
      <c r="IUT183" s="609"/>
      <c r="IUU183" s="375"/>
      <c r="IUV183" s="377"/>
      <c r="IUW183" s="377"/>
      <c r="IUX183" s="377"/>
      <c r="IUY183" s="377"/>
      <c r="IUZ183" s="608"/>
      <c r="IVA183" s="609"/>
      <c r="IVB183" s="375"/>
      <c r="IVC183" s="377"/>
      <c r="IVD183" s="377"/>
      <c r="IVE183" s="377"/>
      <c r="IVF183" s="377"/>
      <c r="IVG183" s="608"/>
      <c r="IVH183" s="609"/>
      <c r="IVI183" s="375"/>
      <c r="IVJ183" s="377"/>
      <c r="IVK183" s="377"/>
      <c r="IVL183" s="377"/>
      <c r="IVM183" s="377"/>
      <c r="IVN183" s="608"/>
      <c r="IVO183" s="609"/>
      <c r="IVP183" s="375"/>
      <c r="IVQ183" s="377"/>
      <c r="IVR183" s="377"/>
      <c r="IVS183" s="377"/>
      <c r="IVT183" s="377"/>
      <c r="IVU183" s="608"/>
      <c r="IVV183" s="609"/>
      <c r="IVW183" s="375"/>
      <c r="IVX183" s="377"/>
      <c r="IVY183" s="377"/>
      <c r="IVZ183" s="377"/>
      <c r="IWA183" s="377"/>
      <c r="IWB183" s="608"/>
      <c r="IWC183" s="609"/>
      <c r="IWD183" s="375"/>
      <c r="IWE183" s="377"/>
      <c r="IWF183" s="377"/>
      <c r="IWG183" s="377"/>
      <c r="IWH183" s="377"/>
      <c r="IWI183" s="608"/>
      <c r="IWJ183" s="609"/>
      <c r="IWK183" s="375"/>
      <c r="IWL183" s="377"/>
      <c r="IWM183" s="377"/>
      <c r="IWN183" s="377"/>
      <c r="IWO183" s="377"/>
      <c r="IWP183" s="608"/>
      <c r="IWQ183" s="609"/>
      <c r="IWR183" s="375"/>
      <c r="IWS183" s="377"/>
      <c r="IWT183" s="377"/>
      <c r="IWU183" s="377"/>
      <c r="IWV183" s="377"/>
      <c r="IWW183" s="608"/>
      <c r="IWX183" s="609"/>
      <c r="IWY183" s="375"/>
      <c r="IWZ183" s="377"/>
      <c r="IXA183" s="377"/>
      <c r="IXB183" s="377"/>
      <c r="IXC183" s="377"/>
      <c r="IXD183" s="608"/>
      <c r="IXE183" s="609"/>
      <c r="IXF183" s="375"/>
      <c r="IXG183" s="377"/>
      <c r="IXH183" s="377"/>
      <c r="IXI183" s="377"/>
      <c r="IXJ183" s="377"/>
      <c r="IXK183" s="608"/>
      <c r="IXL183" s="609"/>
      <c r="IXM183" s="375"/>
      <c r="IXN183" s="377"/>
      <c r="IXO183" s="377"/>
      <c r="IXP183" s="377"/>
      <c r="IXQ183" s="377"/>
      <c r="IXR183" s="608"/>
      <c r="IXS183" s="609"/>
      <c r="IXT183" s="375"/>
      <c r="IXU183" s="377"/>
      <c r="IXV183" s="377"/>
      <c r="IXW183" s="377"/>
      <c r="IXX183" s="377"/>
      <c r="IXY183" s="608"/>
      <c r="IXZ183" s="609"/>
      <c r="IYA183" s="375"/>
      <c r="IYB183" s="377"/>
      <c r="IYC183" s="377"/>
      <c r="IYD183" s="377"/>
      <c r="IYE183" s="377"/>
      <c r="IYF183" s="608"/>
      <c r="IYG183" s="609"/>
      <c r="IYH183" s="375"/>
      <c r="IYI183" s="377"/>
      <c r="IYJ183" s="377"/>
      <c r="IYK183" s="377"/>
      <c r="IYL183" s="377"/>
      <c r="IYM183" s="608"/>
      <c r="IYN183" s="609"/>
      <c r="IYO183" s="375"/>
      <c r="IYP183" s="377"/>
      <c r="IYQ183" s="377"/>
      <c r="IYR183" s="377"/>
      <c r="IYS183" s="377"/>
      <c r="IYT183" s="608"/>
      <c r="IYU183" s="609"/>
      <c r="IYV183" s="375"/>
      <c r="IYW183" s="377"/>
      <c r="IYX183" s="377"/>
      <c r="IYY183" s="377"/>
      <c r="IYZ183" s="377"/>
      <c r="IZA183" s="608"/>
      <c r="IZB183" s="609"/>
      <c r="IZC183" s="375"/>
      <c r="IZD183" s="377"/>
      <c r="IZE183" s="377"/>
      <c r="IZF183" s="377"/>
      <c r="IZG183" s="377"/>
      <c r="IZH183" s="608"/>
      <c r="IZI183" s="609"/>
      <c r="IZJ183" s="375"/>
      <c r="IZK183" s="377"/>
      <c r="IZL183" s="377"/>
      <c r="IZM183" s="377"/>
      <c r="IZN183" s="377"/>
      <c r="IZO183" s="608"/>
      <c r="IZP183" s="609"/>
      <c r="IZQ183" s="375"/>
      <c r="IZR183" s="377"/>
      <c r="IZS183" s="377"/>
      <c r="IZT183" s="377"/>
      <c r="IZU183" s="377"/>
      <c r="IZV183" s="608"/>
      <c r="IZW183" s="609"/>
      <c r="IZX183" s="375"/>
      <c r="IZY183" s="377"/>
      <c r="IZZ183" s="377"/>
      <c r="JAA183" s="377"/>
      <c r="JAB183" s="377"/>
      <c r="JAC183" s="608"/>
      <c r="JAD183" s="609"/>
      <c r="JAE183" s="375"/>
      <c r="JAF183" s="377"/>
      <c r="JAG183" s="377"/>
      <c r="JAH183" s="377"/>
      <c r="JAI183" s="377"/>
      <c r="JAJ183" s="608"/>
      <c r="JAK183" s="609"/>
      <c r="JAL183" s="375"/>
      <c r="JAM183" s="377"/>
      <c r="JAN183" s="377"/>
      <c r="JAO183" s="377"/>
      <c r="JAP183" s="377"/>
      <c r="JAQ183" s="608"/>
      <c r="JAR183" s="609"/>
      <c r="JAS183" s="375"/>
      <c r="JAT183" s="377"/>
      <c r="JAU183" s="377"/>
      <c r="JAV183" s="377"/>
      <c r="JAW183" s="377"/>
      <c r="JAX183" s="608"/>
      <c r="JAY183" s="609"/>
      <c r="JAZ183" s="375"/>
      <c r="JBA183" s="377"/>
      <c r="JBB183" s="377"/>
      <c r="JBC183" s="377"/>
      <c r="JBD183" s="377"/>
      <c r="JBE183" s="608"/>
      <c r="JBF183" s="609"/>
      <c r="JBG183" s="375"/>
      <c r="JBH183" s="377"/>
      <c r="JBI183" s="377"/>
      <c r="JBJ183" s="377"/>
      <c r="JBK183" s="377"/>
      <c r="JBL183" s="608"/>
      <c r="JBM183" s="609"/>
      <c r="JBN183" s="375"/>
      <c r="JBO183" s="377"/>
      <c r="JBP183" s="377"/>
      <c r="JBQ183" s="377"/>
      <c r="JBR183" s="377"/>
      <c r="JBS183" s="608"/>
      <c r="JBT183" s="609"/>
      <c r="JBU183" s="375"/>
      <c r="JBV183" s="377"/>
      <c r="JBW183" s="377"/>
      <c r="JBX183" s="377"/>
      <c r="JBY183" s="377"/>
      <c r="JBZ183" s="608"/>
      <c r="JCA183" s="609"/>
      <c r="JCB183" s="375"/>
      <c r="JCC183" s="377"/>
      <c r="JCD183" s="377"/>
      <c r="JCE183" s="377"/>
      <c r="JCF183" s="377"/>
      <c r="JCG183" s="608"/>
      <c r="JCH183" s="609"/>
      <c r="JCI183" s="375"/>
      <c r="JCJ183" s="377"/>
      <c r="JCK183" s="377"/>
      <c r="JCL183" s="377"/>
      <c r="JCM183" s="377"/>
      <c r="JCN183" s="608"/>
      <c r="JCO183" s="609"/>
      <c r="JCP183" s="375"/>
      <c r="JCQ183" s="377"/>
      <c r="JCR183" s="377"/>
      <c r="JCS183" s="377"/>
      <c r="JCT183" s="377"/>
      <c r="JCU183" s="608"/>
      <c r="JCV183" s="609"/>
      <c r="JCW183" s="375"/>
      <c r="JCX183" s="377"/>
      <c r="JCY183" s="377"/>
      <c r="JCZ183" s="377"/>
      <c r="JDA183" s="377"/>
      <c r="JDB183" s="608"/>
      <c r="JDC183" s="609"/>
      <c r="JDD183" s="375"/>
      <c r="JDE183" s="377"/>
      <c r="JDF183" s="377"/>
      <c r="JDG183" s="377"/>
      <c r="JDH183" s="377"/>
      <c r="JDI183" s="608"/>
      <c r="JDJ183" s="609"/>
      <c r="JDK183" s="375"/>
      <c r="JDL183" s="377"/>
      <c r="JDM183" s="377"/>
      <c r="JDN183" s="377"/>
      <c r="JDO183" s="377"/>
      <c r="JDP183" s="608"/>
      <c r="JDQ183" s="609"/>
      <c r="JDR183" s="375"/>
      <c r="JDS183" s="377"/>
      <c r="JDT183" s="377"/>
      <c r="JDU183" s="377"/>
      <c r="JDV183" s="377"/>
      <c r="JDW183" s="608"/>
      <c r="JDX183" s="609"/>
      <c r="JDY183" s="375"/>
      <c r="JDZ183" s="377"/>
      <c r="JEA183" s="377"/>
      <c r="JEB183" s="377"/>
      <c r="JEC183" s="377"/>
      <c r="JED183" s="608"/>
      <c r="JEE183" s="609"/>
      <c r="JEF183" s="375"/>
      <c r="JEG183" s="377"/>
      <c r="JEH183" s="377"/>
      <c r="JEI183" s="377"/>
      <c r="JEJ183" s="377"/>
      <c r="JEK183" s="608"/>
      <c r="JEL183" s="609"/>
      <c r="JEM183" s="375"/>
      <c r="JEN183" s="377"/>
      <c r="JEO183" s="377"/>
      <c r="JEP183" s="377"/>
      <c r="JEQ183" s="377"/>
      <c r="JER183" s="608"/>
      <c r="JES183" s="609"/>
      <c r="JET183" s="375"/>
      <c r="JEU183" s="377"/>
      <c r="JEV183" s="377"/>
      <c r="JEW183" s="377"/>
      <c r="JEX183" s="377"/>
      <c r="JEY183" s="608"/>
      <c r="JEZ183" s="609"/>
      <c r="JFA183" s="375"/>
      <c r="JFB183" s="377"/>
      <c r="JFC183" s="377"/>
      <c r="JFD183" s="377"/>
      <c r="JFE183" s="377"/>
      <c r="JFF183" s="608"/>
      <c r="JFG183" s="609"/>
      <c r="JFH183" s="375"/>
      <c r="JFI183" s="377"/>
      <c r="JFJ183" s="377"/>
      <c r="JFK183" s="377"/>
      <c r="JFL183" s="377"/>
      <c r="JFM183" s="608"/>
      <c r="JFN183" s="609"/>
      <c r="JFO183" s="375"/>
      <c r="JFP183" s="377"/>
      <c r="JFQ183" s="377"/>
      <c r="JFR183" s="377"/>
      <c r="JFS183" s="377"/>
      <c r="JFT183" s="608"/>
      <c r="JFU183" s="609"/>
      <c r="JFV183" s="375"/>
      <c r="JFW183" s="377"/>
      <c r="JFX183" s="377"/>
      <c r="JFY183" s="377"/>
      <c r="JFZ183" s="377"/>
      <c r="JGA183" s="608"/>
      <c r="JGB183" s="609"/>
      <c r="JGC183" s="375"/>
      <c r="JGD183" s="377"/>
      <c r="JGE183" s="377"/>
      <c r="JGF183" s="377"/>
      <c r="JGG183" s="377"/>
      <c r="JGH183" s="608"/>
      <c r="JGI183" s="609"/>
      <c r="JGJ183" s="375"/>
      <c r="JGK183" s="377"/>
      <c r="JGL183" s="377"/>
      <c r="JGM183" s="377"/>
      <c r="JGN183" s="377"/>
      <c r="JGO183" s="608"/>
      <c r="JGP183" s="609"/>
      <c r="JGQ183" s="375"/>
      <c r="JGR183" s="377"/>
      <c r="JGS183" s="377"/>
      <c r="JGT183" s="377"/>
      <c r="JGU183" s="377"/>
      <c r="JGV183" s="608"/>
      <c r="JGW183" s="609"/>
      <c r="JGX183" s="375"/>
      <c r="JGY183" s="377"/>
      <c r="JGZ183" s="377"/>
      <c r="JHA183" s="377"/>
      <c r="JHB183" s="377"/>
      <c r="JHC183" s="608"/>
      <c r="JHD183" s="609"/>
      <c r="JHE183" s="375"/>
      <c r="JHF183" s="377"/>
      <c r="JHG183" s="377"/>
      <c r="JHH183" s="377"/>
      <c r="JHI183" s="377"/>
      <c r="JHJ183" s="608"/>
      <c r="JHK183" s="609"/>
      <c r="JHL183" s="375"/>
      <c r="JHM183" s="377"/>
      <c r="JHN183" s="377"/>
      <c r="JHO183" s="377"/>
      <c r="JHP183" s="377"/>
      <c r="JHQ183" s="608"/>
      <c r="JHR183" s="609"/>
      <c r="JHS183" s="375"/>
      <c r="JHT183" s="377"/>
      <c r="JHU183" s="377"/>
      <c r="JHV183" s="377"/>
      <c r="JHW183" s="377"/>
      <c r="JHX183" s="608"/>
      <c r="JHY183" s="609"/>
      <c r="JHZ183" s="375"/>
      <c r="JIA183" s="377"/>
      <c r="JIB183" s="377"/>
      <c r="JIC183" s="377"/>
      <c r="JID183" s="377"/>
      <c r="JIE183" s="608"/>
      <c r="JIF183" s="609"/>
      <c r="JIG183" s="375"/>
      <c r="JIH183" s="377"/>
      <c r="JII183" s="377"/>
      <c r="JIJ183" s="377"/>
      <c r="JIK183" s="377"/>
      <c r="JIL183" s="608"/>
      <c r="JIM183" s="609"/>
      <c r="JIN183" s="375"/>
      <c r="JIO183" s="377"/>
      <c r="JIP183" s="377"/>
      <c r="JIQ183" s="377"/>
      <c r="JIR183" s="377"/>
      <c r="JIS183" s="608"/>
      <c r="JIT183" s="609"/>
      <c r="JIU183" s="375"/>
      <c r="JIV183" s="377"/>
      <c r="JIW183" s="377"/>
      <c r="JIX183" s="377"/>
      <c r="JIY183" s="377"/>
      <c r="JIZ183" s="608"/>
      <c r="JJA183" s="609"/>
      <c r="JJB183" s="375"/>
      <c r="JJC183" s="377"/>
      <c r="JJD183" s="377"/>
      <c r="JJE183" s="377"/>
      <c r="JJF183" s="377"/>
      <c r="JJG183" s="608"/>
      <c r="JJH183" s="609"/>
      <c r="JJI183" s="375"/>
      <c r="JJJ183" s="377"/>
      <c r="JJK183" s="377"/>
      <c r="JJL183" s="377"/>
      <c r="JJM183" s="377"/>
      <c r="JJN183" s="608"/>
      <c r="JJO183" s="609"/>
      <c r="JJP183" s="375"/>
      <c r="JJQ183" s="377"/>
      <c r="JJR183" s="377"/>
      <c r="JJS183" s="377"/>
      <c r="JJT183" s="377"/>
      <c r="JJU183" s="608"/>
      <c r="JJV183" s="609"/>
      <c r="JJW183" s="375"/>
      <c r="JJX183" s="377"/>
      <c r="JJY183" s="377"/>
      <c r="JJZ183" s="377"/>
      <c r="JKA183" s="377"/>
      <c r="JKB183" s="608"/>
      <c r="JKC183" s="609"/>
      <c r="JKD183" s="375"/>
      <c r="JKE183" s="377"/>
      <c r="JKF183" s="377"/>
      <c r="JKG183" s="377"/>
      <c r="JKH183" s="377"/>
      <c r="JKI183" s="608"/>
      <c r="JKJ183" s="609"/>
      <c r="JKK183" s="375"/>
      <c r="JKL183" s="377"/>
      <c r="JKM183" s="377"/>
      <c r="JKN183" s="377"/>
      <c r="JKO183" s="377"/>
      <c r="JKP183" s="608"/>
      <c r="JKQ183" s="609"/>
      <c r="JKR183" s="375"/>
      <c r="JKS183" s="377"/>
      <c r="JKT183" s="377"/>
      <c r="JKU183" s="377"/>
      <c r="JKV183" s="377"/>
      <c r="JKW183" s="608"/>
      <c r="JKX183" s="609"/>
      <c r="JKY183" s="375"/>
      <c r="JKZ183" s="377"/>
      <c r="JLA183" s="377"/>
      <c r="JLB183" s="377"/>
      <c r="JLC183" s="377"/>
      <c r="JLD183" s="608"/>
      <c r="JLE183" s="609"/>
      <c r="JLF183" s="375"/>
      <c r="JLG183" s="377"/>
      <c r="JLH183" s="377"/>
      <c r="JLI183" s="377"/>
      <c r="JLJ183" s="377"/>
      <c r="JLK183" s="608"/>
      <c r="JLL183" s="609"/>
      <c r="JLM183" s="375"/>
      <c r="JLN183" s="377"/>
      <c r="JLO183" s="377"/>
      <c r="JLP183" s="377"/>
      <c r="JLQ183" s="377"/>
      <c r="JLR183" s="608"/>
      <c r="JLS183" s="609"/>
      <c r="JLT183" s="375"/>
      <c r="JLU183" s="377"/>
      <c r="JLV183" s="377"/>
      <c r="JLW183" s="377"/>
      <c r="JLX183" s="377"/>
      <c r="JLY183" s="608"/>
      <c r="JLZ183" s="609"/>
      <c r="JMA183" s="375"/>
      <c r="JMB183" s="377"/>
      <c r="JMC183" s="377"/>
      <c r="JMD183" s="377"/>
      <c r="JME183" s="377"/>
      <c r="JMF183" s="608"/>
      <c r="JMG183" s="609"/>
      <c r="JMH183" s="375"/>
      <c r="JMI183" s="377"/>
      <c r="JMJ183" s="377"/>
      <c r="JMK183" s="377"/>
      <c r="JML183" s="377"/>
      <c r="JMM183" s="608"/>
      <c r="JMN183" s="609"/>
      <c r="JMO183" s="375"/>
      <c r="JMP183" s="377"/>
      <c r="JMQ183" s="377"/>
      <c r="JMR183" s="377"/>
      <c r="JMS183" s="377"/>
      <c r="JMT183" s="608"/>
      <c r="JMU183" s="609"/>
      <c r="JMV183" s="375"/>
      <c r="JMW183" s="377"/>
      <c r="JMX183" s="377"/>
      <c r="JMY183" s="377"/>
      <c r="JMZ183" s="377"/>
      <c r="JNA183" s="608"/>
      <c r="JNB183" s="609"/>
      <c r="JNC183" s="375"/>
      <c r="JND183" s="377"/>
      <c r="JNE183" s="377"/>
      <c r="JNF183" s="377"/>
      <c r="JNG183" s="377"/>
      <c r="JNH183" s="608"/>
      <c r="JNI183" s="609"/>
      <c r="JNJ183" s="375"/>
      <c r="JNK183" s="377"/>
      <c r="JNL183" s="377"/>
      <c r="JNM183" s="377"/>
      <c r="JNN183" s="377"/>
      <c r="JNO183" s="608"/>
      <c r="JNP183" s="609"/>
      <c r="JNQ183" s="375"/>
      <c r="JNR183" s="377"/>
      <c r="JNS183" s="377"/>
      <c r="JNT183" s="377"/>
      <c r="JNU183" s="377"/>
      <c r="JNV183" s="608"/>
      <c r="JNW183" s="609"/>
      <c r="JNX183" s="375"/>
      <c r="JNY183" s="377"/>
      <c r="JNZ183" s="377"/>
      <c r="JOA183" s="377"/>
      <c r="JOB183" s="377"/>
      <c r="JOC183" s="608"/>
      <c r="JOD183" s="609"/>
      <c r="JOE183" s="375"/>
      <c r="JOF183" s="377"/>
      <c r="JOG183" s="377"/>
      <c r="JOH183" s="377"/>
      <c r="JOI183" s="377"/>
      <c r="JOJ183" s="608"/>
      <c r="JOK183" s="609"/>
      <c r="JOL183" s="375"/>
      <c r="JOM183" s="377"/>
      <c r="JON183" s="377"/>
      <c r="JOO183" s="377"/>
      <c r="JOP183" s="377"/>
      <c r="JOQ183" s="608"/>
      <c r="JOR183" s="609"/>
      <c r="JOS183" s="375"/>
      <c r="JOT183" s="377"/>
      <c r="JOU183" s="377"/>
      <c r="JOV183" s="377"/>
      <c r="JOW183" s="377"/>
      <c r="JOX183" s="608"/>
      <c r="JOY183" s="609"/>
      <c r="JOZ183" s="375"/>
      <c r="JPA183" s="377"/>
      <c r="JPB183" s="377"/>
      <c r="JPC183" s="377"/>
      <c r="JPD183" s="377"/>
      <c r="JPE183" s="608"/>
      <c r="JPF183" s="609"/>
      <c r="JPG183" s="375"/>
      <c r="JPH183" s="377"/>
      <c r="JPI183" s="377"/>
      <c r="JPJ183" s="377"/>
      <c r="JPK183" s="377"/>
      <c r="JPL183" s="608"/>
      <c r="JPM183" s="609"/>
      <c r="JPN183" s="375"/>
      <c r="JPO183" s="377"/>
      <c r="JPP183" s="377"/>
      <c r="JPQ183" s="377"/>
      <c r="JPR183" s="377"/>
      <c r="JPS183" s="608"/>
      <c r="JPT183" s="609"/>
      <c r="JPU183" s="375"/>
      <c r="JPV183" s="377"/>
      <c r="JPW183" s="377"/>
      <c r="JPX183" s="377"/>
      <c r="JPY183" s="377"/>
      <c r="JPZ183" s="608"/>
      <c r="JQA183" s="609"/>
      <c r="JQB183" s="375"/>
      <c r="JQC183" s="377"/>
      <c r="JQD183" s="377"/>
      <c r="JQE183" s="377"/>
      <c r="JQF183" s="377"/>
      <c r="JQG183" s="608"/>
      <c r="JQH183" s="609"/>
      <c r="JQI183" s="375"/>
      <c r="JQJ183" s="377"/>
      <c r="JQK183" s="377"/>
      <c r="JQL183" s="377"/>
      <c r="JQM183" s="377"/>
      <c r="JQN183" s="608"/>
      <c r="JQO183" s="609"/>
      <c r="JQP183" s="375"/>
      <c r="JQQ183" s="377"/>
      <c r="JQR183" s="377"/>
      <c r="JQS183" s="377"/>
      <c r="JQT183" s="377"/>
      <c r="JQU183" s="608"/>
      <c r="JQV183" s="609"/>
      <c r="JQW183" s="375"/>
      <c r="JQX183" s="377"/>
      <c r="JQY183" s="377"/>
      <c r="JQZ183" s="377"/>
      <c r="JRA183" s="377"/>
      <c r="JRB183" s="608"/>
      <c r="JRC183" s="609"/>
      <c r="JRD183" s="375"/>
      <c r="JRE183" s="377"/>
      <c r="JRF183" s="377"/>
      <c r="JRG183" s="377"/>
      <c r="JRH183" s="377"/>
      <c r="JRI183" s="608"/>
      <c r="JRJ183" s="609"/>
      <c r="JRK183" s="375"/>
      <c r="JRL183" s="377"/>
      <c r="JRM183" s="377"/>
      <c r="JRN183" s="377"/>
      <c r="JRO183" s="377"/>
      <c r="JRP183" s="608"/>
      <c r="JRQ183" s="609"/>
      <c r="JRR183" s="375"/>
      <c r="JRS183" s="377"/>
      <c r="JRT183" s="377"/>
      <c r="JRU183" s="377"/>
      <c r="JRV183" s="377"/>
      <c r="JRW183" s="608"/>
      <c r="JRX183" s="609"/>
      <c r="JRY183" s="375"/>
      <c r="JRZ183" s="377"/>
      <c r="JSA183" s="377"/>
      <c r="JSB183" s="377"/>
      <c r="JSC183" s="377"/>
      <c r="JSD183" s="608"/>
      <c r="JSE183" s="609"/>
      <c r="JSF183" s="375"/>
      <c r="JSG183" s="377"/>
      <c r="JSH183" s="377"/>
      <c r="JSI183" s="377"/>
      <c r="JSJ183" s="377"/>
      <c r="JSK183" s="608"/>
      <c r="JSL183" s="609"/>
      <c r="JSM183" s="375"/>
      <c r="JSN183" s="377"/>
      <c r="JSO183" s="377"/>
      <c r="JSP183" s="377"/>
      <c r="JSQ183" s="377"/>
      <c r="JSR183" s="608"/>
      <c r="JSS183" s="609"/>
      <c r="JST183" s="375"/>
      <c r="JSU183" s="377"/>
      <c r="JSV183" s="377"/>
      <c r="JSW183" s="377"/>
      <c r="JSX183" s="377"/>
      <c r="JSY183" s="608"/>
      <c r="JSZ183" s="609"/>
      <c r="JTA183" s="375"/>
      <c r="JTB183" s="377"/>
      <c r="JTC183" s="377"/>
      <c r="JTD183" s="377"/>
      <c r="JTE183" s="377"/>
      <c r="JTF183" s="608"/>
      <c r="JTG183" s="609"/>
      <c r="JTH183" s="375"/>
      <c r="JTI183" s="377"/>
      <c r="JTJ183" s="377"/>
      <c r="JTK183" s="377"/>
      <c r="JTL183" s="377"/>
      <c r="JTM183" s="608"/>
      <c r="JTN183" s="609"/>
      <c r="JTO183" s="375"/>
      <c r="JTP183" s="377"/>
      <c r="JTQ183" s="377"/>
      <c r="JTR183" s="377"/>
      <c r="JTS183" s="377"/>
      <c r="JTT183" s="608"/>
      <c r="JTU183" s="609"/>
      <c r="JTV183" s="375"/>
      <c r="JTW183" s="377"/>
      <c r="JTX183" s="377"/>
      <c r="JTY183" s="377"/>
      <c r="JTZ183" s="377"/>
      <c r="JUA183" s="608"/>
      <c r="JUB183" s="609"/>
      <c r="JUC183" s="375"/>
      <c r="JUD183" s="377"/>
      <c r="JUE183" s="377"/>
      <c r="JUF183" s="377"/>
      <c r="JUG183" s="377"/>
      <c r="JUH183" s="608"/>
      <c r="JUI183" s="609"/>
      <c r="JUJ183" s="375"/>
      <c r="JUK183" s="377"/>
      <c r="JUL183" s="377"/>
      <c r="JUM183" s="377"/>
      <c r="JUN183" s="377"/>
      <c r="JUO183" s="608"/>
      <c r="JUP183" s="609"/>
      <c r="JUQ183" s="375"/>
      <c r="JUR183" s="377"/>
      <c r="JUS183" s="377"/>
      <c r="JUT183" s="377"/>
      <c r="JUU183" s="377"/>
      <c r="JUV183" s="608"/>
      <c r="JUW183" s="609"/>
      <c r="JUX183" s="375"/>
      <c r="JUY183" s="377"/>
      <c r="JUZ183" s="377"/>
      <c r="JVA183" s="377"/>
      <c r="JVB183" s="377"/>
      <c r="JVC183" s="608"/>
      <c r="JVD183" s="609"/>
      <c r="JVE183" s="375"/>
      <c r="JVF183" s="377"/>
      <c r="JVG183" s="377"/>
      <c r="JVH183" s="377"/>
      <c r="JVI183" s="377"/>
      <c r="JVJ183" s="608"/>
      <c r="JVK183" s="609"/>
      <c r="JVL183" s="375"/>
      <c r="JVM183" s="377"/>
      <c r="JVN183" s="377"/>
      <c r="JVO183" s="377"/>
      <c r="JVP183" s="377"/>
      <c r="JVQ183" s="608"/>
      <c r="JVR183" s="609"/>
      <c r="JVS183" s="375"/>
      <c r="JVT183" s="377"/>
      <c r="JVU183" s="377"/>
      <c r="JVV183" s="377"/>
      <c r="JVW183" s="377"/>
      <c r="JVX183" s="608"/>
      <c r="JVY183" s="609"/>
      <c r="JVZ183" s="375"/>
      <c r="JWA183" s="377"/>
      <c r="JWB183" s="377"/>
      <c r="JWC183" s="377"/>
      <c r="JWD183" s="377"/>
      <c r="JWE183" s="608"/>
      <c r="JWF183" s="609"/>
      <c r="JWG183" s="375"/>
      <c r="JWH183" s="377"/>
      <c r="JWI183" s="377"/>
      <c r="JWJ183" s="377"/>
      <c r="JWK183" s="377"/>
      <c r="JWL183" s="608"/>
      <c r="JWM183" s="609"/>
      <c r="JWN183" s="375"/>
      <c r="JWO183" s="377"/>
      <c r="JWP183" s="377"/>
      <c r="JWQ183" s="377"/>
      <c r="JWR183" s="377"/>
      <c r="JWS183" s="608"/>
      <c r="JWT183" s="609"/>
      <c r="JWU183" s="375"/>
      <c r="JWV183" s="377"/>
      <c r="JWW183" s="377"/>
      <c r="JWX183" s="377"/>
      <c r="JWY183" s="377"/>
      <c r="JWZ183" s="608"/>
      <c r="JXA183" s="609"/>
      <c r="JXB183" s="375"/>
      <c r="JXC183" s="377"/>
      <c r="JXD183" s="377"/>
      <c r="JXE183" s="377"/>
      <c r="JXF183" s="377"/>
      <c r="JXG183" s="608"/>
      <c r="JXH183" s="609"/>
      <c r="JXI183" s="375"/>
      <c r="JXJ183" s="377"/>
      <c r="JXK183" s="377"/>
      <c r="JXL183" s="377"/>
      <c r="JXM183" s="377"/>
      <c r="JXN183" s="608"/>
      <c r="JXO183" s="609"/>
      <c r="JXP183" s="375"/>
      <c r="JXQ183" s="377"/>
      <c r="JXR183" s="377"/>
      <c r="JXS183" s="377"/>
      <c r="JXT183" s="377"/>
      <c r="JXU183" s="608"/>
      <c r="JXV183" s="609"/>
      <c r="JXW183" s="375"/>
      <c r="JXX183" s="377"/>
      <c r="JXY183" s="377"/>
      <c r="JXZ183" s="377"/>
      <c r="JYA183" s="377"/>
      <c r="JYB183" s="608"/>
      <c r="JYC183" s="609"/>
      <c r="JYD183" s="375"/>
      <c r="JYE183" s="377"/>
      <c r="JYF183" s="377"/>
      <c r="JYG183" s="377"/>
      <c r="JYH183" s="377"/>
      <c r="JYI183" s="608"/>
      <c r="JYJ183" s="609"/>
      <c r="JYK183" s="375"/>
      <c r="JYL183" s="377"/>
      <c r="JYM183" s="377"/>
      <c r="JYN183" s="377"/>
      <c r="JYO183" s="377"/>
      <c r="JYP183" s="608"/>
      <c r="JYQ183" s="609"/>
      <c r="JYR183" s="375"/>
      <c r="JYS183" s="377"/>
      <c r="JYT183" s="377"/>
      <c r="JYU183" s="377"/>
      <c r="JYV183" s="377"/>
      <c r="JYW183" s="608"/>
      <c r="JYX183" s="609"/>
      <c r="JYY183" s="375"/>
      <c r="JYZ183" s="377"/>
      <c r="JZA183" s="377"/>
      <c r="JZB183" s="377"/>
      <c r="JZC183" s="377"/>
      <c r="JZD183" s="608"/>
      <c r="JZE183" s="609"/>
      <c r="JZF183" s="375"/>
      <c r="JZG183" s="377"/>
      <c r="JZH183" s="377"/>
      <c r="JZI183" s="377"/>
      <c r="JZJ183" s="377"/>
      <c r="JZK183" s="608"/>
      <c r="JZL183" s="609"/>
      <c r="JZM183" s="375"/>
      <c r="JZN183" s="377"/>
      <c r="JZO183" s="377"/>
      <c r="JZP183" s="377"/>
      <c r="JZQ183" s="377"/>
      <c r="JZR183" s="608"/>
      <c r="JZS183" s="609"/>
      <c r="JZT183" s="375"/>
      <c r="JZU183" s="377"/>
      <c r="JZV183" s="377"/>
      <c r="JZW183" s="377"/>
      <c r="JZX183" s="377"/>
      <c r="JZY183" s="608"/>
      <c r="JZZ183" s="609"/>
      <c r="KAA183" s="375"/>
      <c r="KAB183" s="377"/>
      <c r="KAC183" s="377"/>
      <c r="KAD183" s="377"/>
      <c r="KAE183" s="377"/>
      <c r="KAF183" s="608"/>
      <c r="KAG183" s="609"/>
      <c r="KAH183" s="375"/>
      <c r="KAI183" s="377"/>
      <c r="KAJ183" s="377"/>
      <c r="KAK183" s="377"/>
      <c r="KAL183" s="377"/>
      <c r="KAM183" s="608"/>
      <c r="KAN183" s="609"/>
      <c r="KAO183" s="375"/>
      <c r="KAP183" s="377"/>
      <c r="KAQ183" s="377"/>
      <c r="KAR183" s="377"/>
      <c r="KAS183" s="377"/>
      <c r="KAT183" s="608"/>
      <c r="KAU183" s="609"/>
      <c r="KAV183" s="375"/>
      <c r="KAW183" s="377"/>
      <c r="KAX183" s="377"/>
      <c r="KAY183" s="377"/>
      <c r="KAZ183" s="377"/>
      <c r="KBA183" s="608"/>
      <c r="KBB183" s="609"/>
      <c r="KBC183" s="375"/>
      <c r="KBD183" s="377"/>
      <c r="KBE183" s="377"/>
      <c r="KBF183" s="377"/>
      <c r="KBG183" s="377"/>
      <c r="KBH183" s="608"/>
      <c r="KBI183" s="609"/>
      <c r="KBJ183" s="375"/>
      <c r="KBK183" s="377"/>
      <c r="KBL183" s="377"/>
      <c r="KBM183" s="377"/>
      <c r="KBN183" s="377"/>
      <c r="KBO183" s="608"/>
      <c r="KBP183" s="609"/>
      <c r="KBQ183" s="375"/>
      <c r="KBR183" s="377"/>
      <c r="KBS183" s="377"/>
      <c r="KBT183" s="377"/>
      <c r="KBU183" s="377"/>
      <c r="KBV183" s="608"/>
      <c r="KBW183" s="609"/>
      <c r="KBX183" s="375"/>
      <c r="KBY183" s="377"/>
      <c r="KBZ183" s="377"/>
      <c r="KCA183" s="377"/>
      <c r="KCB183" s="377"/>
      <c r="KCC183" s="608"/>
      <c r="KCD183" s="609"/>
      <c r="KCE183" s="375"/>
      <c r="KCF183" s="377"/>
      <c r="KCG183" s="377"/>
      <c r="KCH183" s="377"/>
      <c r="KCI183" s="377"/>
      <c r="KCJ183" s="608"/>
      <c r="KCK183" s="609"/>
      <c r="KCL183" s="375"/>
      <c r="KCM183" s="377"/>
      <c r="KCN183" s="377"/>
      <c r="KCO183" s="377"/>
      <c r="KCP183" s="377"/>
      <c r="KCQ183" s="608"/>
      <c r="KCR183" s="609"/>
      <c r="KCS183" s="375"/>
      <c r="KCT183" s="377"/>
      <c r="KCU183" s="377"/>
      <c r="KCV183" s="377"/>
      <c r="KCW183" s="377"/>
      <c r="KCX183" s="608"/>
      <c r="KCY183" s="609"/>
      <c r="KCZ183" s="375"/>
      <c r="KDA183" s="377"/>
      <c r="KDB183" s="377"/>
      <c r="KDC183" s="377"/>
      <c r="KDD183" s="377"/>
      <c r="KDE183" s="608"/>
      <c r="KDF183" s="609"/>
      <c r="KDG183" s="375"/>
      <c r="KDH183" s="377"/>
      <c r="KDI183" s="377"/>
      <c r="KDJ183" s="377"/>
      <c r="KDK183" s="377"/>
      <c r="KDL183" s="608"/>
      <c r="KDM183" s="609"/>
      <c r="KDN183" s="375"/>
      <c r="KDO183" s="377"/>
      <c r="KDP183" s="377"/>
      <c r="KDQ183" s="377"/>
      <c r="KDR183" s="377"/>
      <c r="KDS183" s="608"/>
      <c r="KDT183" s="609"/>
      <c r="KDU183" s="375"/>
      <c r="KDV183" s="377"/>
      <c r="KDW183" s="377"/>
      <c r="KDX183" s="377"/>
      <c r="KDY183" s="377"/>
      <c r="KDZ183" s="608"/>
      <c r="KEA183" s="609"/>
      <c r="KEB183" s="375"/>
      <c r="KEC183" s="377"/>
      <c r="KED183" s="377"/>
      <c r="KEE183" s="377"/>
      <c r="KEF183" s="377"/>
      <c r="KEG183" s="608"/>
      <c r="KEH183" s="609"/>
      <c r="KEI183" s="375"/>
      <c r="KEJ183" s="377"/>
      <c r="KEK183" s="377"/>
      <c r="KEL183" s="377"/>
      <c r="KEM183" s="377"/>
      <c r="KEN183" s="608"/>
      <c r="KEO183" s="609"/>
      <c r="KEP183" s="375"/>
      <c r="KEQ183" s="377"/>
      <c r="KER183" s="377"/>
      <c r="KES183" s="377"/>
      <c r="KET183" s="377"/>
      <c r="KEU183" s="608"/>
      <c r="KEV183" s="609"/>
      <c r="KEW183" s="375"/>
      <c r="KEX183" s="377"/>
      <c r="KEY183" s="377"/>
      <c r="KEZ183" s="377"/>
      <c r="KFA183" s="377"/>
      <c r="KFB183" s="608"/>
      <c r="KFC183" s="609"/>
      <c r="KFD183" s="375"/>
      <c r="KFE183" s="377"/>
      <c r="KFF183" s="377"/>
      <c r="KFG183" s="377"/>
      <c r="KFH183" s="377"/>
      <c r="KFI183" s="608"/>
      <c r="KFJ183" s="609"/>
      <c r="KFK183" s="375"/>
      <c r="KFL183" s="377"/>
      <c r="KFM183" s="377"/>
      <c r="KFN183" s="377"/>
      <c r="KFO183" s="377"/>
      <c r="KFP183" s="608"/>
      <c r="KFQ183" s="609"/>
      <c r="KFR183" s="375"/>
      <c r="KFS183" s="377"/>
      <c r="KFT183" s="377"/>
      <c r="KFU183" s="377"/>
      <c r="KFV183" s="377"/>
      <c r="KFW183" s="608"/>
      <c r="KFX183" s="609"/>
      <c r="KFY183" s="375"/>
      <c r="KFZ183" s="377"/>
      <c r="KGA183" s="377"/>
      <c r="KGB183" s="377"/>
      <c r="KGC183" s="377"/>
      <c r="KGD183" s="608"/>
      <c r="KGE183" s="609"/>
      <c r="KGF183" s="375"/>
      <c r="KGG183" s="377"/>
      <c r="KGH183" s="377"/>
      <c r="KGI183" s="377"/>
      <c r="KGJ183" s="377"/>
      <c r="KGK183" s="608"/>
      <c r="KGL183" s="609"/>
      <c r="KGM183" s="375"/>
      <c r="KGN183" s="377"/>
      <c r="KGO183" s="377"/>
      <c r="KGP183" s="377"/>
      <c r="KGQ183" s="377"/>
      <c r="KGR183" s="608"/>
      <c r="KGS183" s="609"/>
      <c r="KGT183" s="375"/>
      <c r="KGU183" s="377"/>
      <c r="KGV183" s="377"/>
      <c r="KGW183" s="377"/>
      <c r="KGX183" s="377"/>
      <c r="KGY183" s="608"/>
      <c r="KGZ183" s="609"/>
      <c r="KHA183" s="375"/>
      <c r="KHB183" s="377"/>
      <c r="KHC183" s="377"/>
      <c r="KHD183" s="377"/>
      <c r="KHE183" s="377"/>
      <c r="KHF183" s="608"/>
      <c r="KHG183" s="609"/>
      <c r="KHH183" s="375"/>
      <c r="KHI183" s="377"/>
      <c r="KHJ183" s="377"/>
      <c r="KHK183" s="377"/>
      <c r="KHL183" s="377"/>
      <c r="KHM183" s="608"/>
      <c r="KHN183" s="609"/>
      <c r="KHO183" s="375"/>
      <c r="KHP183" s="377"/>
      <c r="KHQ183" s="377"/>
      <c r="KHR183" s="377"/>
      <c r="KHS183" s="377"/>
      <c r="KHT183" s="608"/>
      <c r="KHU183" s="609"/>
      <c r="KHV183" s="375"/>
      <c r="KHW183" s="377"/>
      <c r="KHX183" s="377"/>
      <c r="KHY183" s="377"/>
      <c r="KHZ183" s="377"/>
      <c r="KIA183" s="608"/>
      <c r="KIB183" s="609"/>
      <c r="KIC183" s="375"/>
      <c r="KID183" s="377"/>
      <c r="KIE183" s="377"/>
      <c r="KIF183" s="377"/>
      <c r="KIG183" s="377"/>
      <c r="KIH183" s="608"/>
      <c r="KII183" s="609"/>
      <c r="KIJ183" s="375"/>
      <c r="KIK183" s="377"/>
      <c r="KIL183" s="377"/>
      <c r="KIM183" s="377"/>
      <c r="KIN183" s="377"/>
      <c r="KIO183" s="608"/>
      <c r="KIP183" s="609"/>
      <c r="KIQ183" s="375"/>
      <c r="KIR183" s="377"/>
      <c r="KIS183" s="377"/>
      <c r="KIT183" s="377"/>
      <c r="KIU183" s="377"/>
      <c r="KIV183" s="608"/>
      <c r="KIW183" s="609"/>
      <c r="KIX183" s="375"/>
      <c r="KIY183" s="377"/>
      <c r="KIZ183" s="377"/>
      <c r="KJA183" s="377"/>
      <c r="KJB183" s="377"/>
      <c r="KJC183" s="608"/>
      <c r="KJD183" s="609"/>
      <c r="KJE183" s="375"/>
      <c r="KJF183" s="377"/>
      <c r="KJG183" s="377"/>
      <c r="KJH183" s="377"/>
      <c r="KJI183" s="377"/>
      <c r="KJJ183" s="608"/>
      <c r="KJK183" s="609"/>
      <c r="KJL183" s="375"/>
      <c r="KJM183" s="377"/>
      <c r="KJN183" s="377"/>
      <c r="KJO183" s="377"/>
      <c r="KJP183" s="377"/>
      <c r="KJQ183" s="608"/>
      <c r="KJR183" s="609"/>
      <c r="KJS183" s="375"/>
      <c r="KJT183" s="377"/>
      <c r="KJU183" s="377"/>
      <c r="KJV183" s="377"/>
      <c r="KJW183" s="377"/>
      <c r="KJX183" s="608"/>
      <c r="KJY183" s="609"/>
      <c r="KJZ183" s="375"/>
      <c r="KKA183" s="377"/>
      <c r="KKB183" s="377"/>
      <c r="KKC183" s="377"/>
      <c r="KKD183" s="377"/>
      <c r="KKE183" s="608"/>
      <c r="KKF183" s="609"/>
      <c r="KKG183" s="375"/>
      <c r="KKH183" s="377"/>
      <c r="KKI183" s="377"/>
      <c r="KKJ183" s="377"/>
      <c r="KKK183" s="377"/>
      <c r="KKL183" s="608"/>
      <c r="KKM183" s="609"/>
      <c r="KKN183" s="375"/>
      <c r="KKO183" s="377"/>
      <c r="KKP183" s="377"/>
      <c r="KKQ183" s="377"/>
      <c r="KKR183" s="377"/>
      <c r="KKS183" s="608"/>
      <c r="KKT183" s="609"/>
      <c r="KKU183" s="375"/>
      <c r="KKV183" s="377"/>
      <c r="KKW183" s="377"/>
      <c r="KKX183" s="377"/>
      <c r="KKY183" s="377"/>
      <c r="KKZ183" s="608"/>
      <c r="KLA183" s="609"/>
      <c r="KLB183" s="375"/>
      <c r="KLC183" s="377"/>
      <c r="KLD183" s="377"/>
      <c r="KLE183" s="377"/>
      <c r="KLF183" s="377"/>
      <c r="KLG183" s="608"/>
      <c r="KLH183" s="609"/>
      <c r="KLI183" s="375"/>
      <c r="KLJ183" s="377"/>
      <c r="KLK183" s="377"/>
      <c r="KLL183" s="377"/>
      <c r="KLM183" s="377"/>
      <c r="KLN183" s="608"/>
      <c r="KLO183" s="609"/>
      <c r="KLP183" s="375"/>
      <c r="KLQ183" s="377"/>
      <c r="KLR183" s="377"/>
      <c r="KLS183" s="377"/>
      <c r="KLT183" s="377"/>
      <c r="KLU183" s="608"/>
      <c r="KLV183" s="609"/>
      <c r="KLW183" s="375"/>
      <c r="KLX183" s="377"/>
      <c r="KLY183" s="377"/>
      <c r="KLZ183" s="377"/>
      <c r="KMA183" s="377"/>
      <c r="KMB183" s="608"/>
      <c r="KMC183" s="609"/>
      <c r="KMD183" s="375"/>
      <c r="KME183" s="377"/>
      <c r="KMF183" s="377"/>
      <c r="KMG183" s="377"/>
      <c r="KMH183" s="377"/>
      <c r="KMI183" s="608"/>
      <c r="KMJ183" s="609"/>
      <c r="KMK183" s="375"/>
      <c r="KML183" s="377"/>
      <c r="KMM183" s="377"/>
      <c r="KMN183" s="377"/>
      <c r="KMO183" s="377"/>
      <c r="KMP183" s="608"/>
      <c r="KMQ183" s="609"/>
      <c r="KMR183" s="375"/>
      <c r="KMS183" s="377"/>
      <c r="KMT183" s="377"/>
      <c r="KMU183" s="377"/>
      <c r="KMV183" s="377"/>
      <c r="KMW183" s="608"/>
      <c r="KMX183" s="609"/>
      <c r="KMY183" s="375"/>
      <c r="KMZ183" s="377"/>
      <c r="KNA183" s="377"/>
      <c r="KNB183" s="377"/>
      <c r="KNC183" s="377"/>
      <c r="KND183" s="608"/>
      <c r="KNE183" s="609"/>
      <c r="KNF183" s="375"/>
      <c r="KNG183" s="377"/>
      <c r="KNH183" s="377"/>
      <c r="KNI183" s="377"/>
      <c r="KNJ183" s="377"/>
      <c r="KNK183" s="608"/>
      <c r="KNL183" s="609"/>
      <c r="KNM183" s="375"/>
      <c r="KNN183" s="377"/>
      <c r="KNO183" s="377"/>
      <c r="KNP183" s="377"/>
      <c r="KNQ183" s="377"/>
      <c r="KNR183" s="608"/>
      <c r="KNS183" s="609"/>
      <c r="KNT183" s="375"/>
      <c r="KNU183" s="377"/>
      <c r="KNV183" s="377"/>
      <c r="KNW183" s="377"/>
      <c r="KNX183" s="377"/>
      <c r="KNY183" s="608"/>
      <c r="KNZ183" s="609"/>
      <c r="KOA183" s="375"/>
      <c r="KOB183" s="377"/>
      <c r="KOC183" s="377"/>
      <c r="KOD183" s="377"/>
      <c r="KOE183" s="377"/>
      <c r="KOF183" s="608"/>
      <c r="KOG183" s="609"/>
      <c r="KOH183" s="375"/>
      <c r="KOI183" s="377"/>
      <c r="KOJ183" s="377"/>
      <c r="KOK183" s="377"/>
      <c r="KOL183" s="377"/>
      <c r="KOM183" s="608"/>
      <c r="KON183" s="609"/>
      <c r="KOO183" s="375"/>
      <c r="KOP183" s="377"/>
      <c r="KOQ183" s="377"/>
      <c r="KOR183" s="377"/>
      <c r="KOS183" s="377"/>
      <c r="KOT183" s="608"/>
      <c r="KOU183" s="609"/>
      <c r="KOV183" s="375"/>
      <c r="KOW183" s="377"/>
      <c r="KOX183" s="377"/>
      <c r="KOY183" s="377"/>
      <c r="KOZ183" s="377"/>
      <c r="KPA183" s="608"/>
      <c r="KPB183" s="609"/>
      <c r="KPC183" s="375"/>
      <c r="KPD183" s="377"/>
      <c r="KPE183" s="377"/>
      <c r="KPF183" s="377"/>
      <c r="KPG183" s="377"/>
      <c r="KPH183" s="608"/>
      <c r="KPI183" s="609"/>
      <c r="KPJ183" s="375"/>
      <c r="KPK183" s="377"/>
      <c r="KPL183" s="377"/>
      <c r="KPM183" s="377"/>
      <c r="KPN183" s="377"/>
      <c r="KPO183" s="608"/>
      <c r="KPP183" s="609"/>
      <c r="KPQ183" s="375"/>
      <c r="KPR183" s="377"/>
      <c r="KPS183" s="377"/>
      <c r="KPT183" s="377"/>
      <c r="KPU183" s="377"/>
      <c r="KPV183" s="608"/>
      <c r="KPW183" s="609"/>
      <c r="KPX183" s="375"/>
      <c r="KPY183" s="377"/>
      <c r="KPZ183" s="377"/>
      <c r="KQA183" s="377"/>
      <c r="KQB183" s="377"/>
      <c r="KQC183" s="608"/>
      <c r="KQD183" s="609"/>
      <c r="KQE183" s="375"/>
      <c r="KQF183" s="377"/>
      <c r="KQG183" s="377"/>
      <c r="KQH183" s="377"/>
      <c r="KQI183" s="377"/>
      <c r="KQJ183" s="608"/>
      <c r="KQK183" s="609"/>
      <c r="KQL183" s="375"/>
      <c r="KQM183" s="377"/>
      <c r="KQN183" s="377"/>
      <c r="KQO183" s="377"/>
      <c r="KQP183" s="377"/>
      <c r="KQQ183" s="608"/>
      <c r="KQR183" s="609"/>
      <c r="KQS183" s="375"/>
      <c r="KQT183" s="377"/>
      <c r="KQU183" s="377"/>
      <c r="KQV183" s="377"/>
      <c r="KQW183" s="377"/>
      <c r="KQX183" s="608"/>
      <c r="KQY183" s="609"/>
      <c r="KQZ183" s="375"/>
      <c r="KRA183" s="377"/>
      <c r="KRB183" s="377"/>
      <c r="KRC183" s="377"/>
      <c r="KRD183" s="377"/>
      <c r="KRE183" s="608"/>
      <c r="KRF183" s="609"/>
      <c r="KRG183" s="375"/>
      <c r="KRH183" s="377"/>
      <c r="KRI183" s="377"/>
      <c r="KRJ183" s="377"/>
      <c r="KRK183" s="377"/>
      <c r="KRL183" s="608"/>
      <c r="KRM183" s="609"/>
      <c r="KRN183" s="375"/>
      <c r="KRO183" s="377"/>
      <c r="KRP183" s="377"/>
      <c r="KRQ183" s="377"/>
      <c r="KRR183" s="377"/>
      <c r="KRS183" s="608"/>
      <c r="KRT183" s="609"/>
      <c r="KRU183" s="375"/>
      <c r="KRV183" s="377"/>
      <c r="KRW183" s="377"/>
      <c r="KRX183" s="377"/>
      <c r="KRY183" s="377"/>
      <c r="KRZ183" s="608"/>
      <c r="KSA183" s="609"/>
      <c r="KSB183" s="375"/>
      <c r="KSC183" s="377"/>
      <c r="KSD183" s="377"/>
      <c r="KSE183" s="377"/>
      <c r="KSF183" s="377"/>
      <c r="KSG183" s="608"/>
      <c r="KSH183" s="609"/>
      <c r="KSI183" s="375"/>
      <c r="KSJ183" s="377"/>
      <c r="KSK183" s="377"/>
      <c r="KSL183" s="377"/>
      <c r="KSM183" s="377"/>
      <c r="KSN183" s="608"/>
      <c r="KSO183" s="609"/>
      <c r="KSP183" s="375"/>
      <c r="KSQ183" s="377"/>
      <c r="KSR183" s="377"/>
      <c r="KSS183" s="377"/>
      <c r="KST183" s="377"/>
      <c r="KSU183" s="608"/>
      <c r="KSV183" s="609"/>
      <c r="KSW183" s="375"/>
      <c r="KSX183" s="377"/>
      <c r="KSY183" s="377"/>
      <c r="KSZ183" s="377"/>
      <c r="KTA183" s="377"/>
      <c r="KTB183" s="608"/>
      <c r="KTC183" s="609"/>
      <c r="KTD183" s="375"/>
      <c r="KTE183" s="377"/>
      <c r="KTF183" s="377"/>
      <c r="KTG183" s="377"/>
      <c r="KTH183" s="377"/>
      <c r="KTI183" s="608"/>
      <c r="KTJ183" s="609"/>
      <c r="KTK183" s="375"/>
      <c r="KTL183" s="377"/>
      <c r="KTM183" s="377"/>
      <c r="KTN183" s="377"/>
      <c r="KTO183" s="377"/>
      <c r="KTP183" s="608"/>
      <c r="KTQ183" s="609"/>
      <c r="KTR183" s="375"/>
      <c r="KTS183" s="377"/>
      <c r="KTT183" s="377"/>
      <c r="KTU183" s="377"/>
      <c r="KTV183" s="377"/>
      <c r="KTW183" s="608"/>
      <c r="KTX183" s="609"/>
      <c r="KTY183" s="375"/>
      <c r="KTZ183" s="377"/>
      <c r="KUA183" s="377"/>
      <c r="KUB183" s="377"/>
      <c r="KUC183" s="377"/>
      <c r="KUD183" s="608"/>
      <c r="KUE183" s="609"/>
      <c r="KUF183" s="375"/>
      <c r="KUG183" s="377"/>
      <c r="KUH183" s="377"/>
      <c r="KUI183" s="377"/>
      <c r="KUJ183" s="377"/>
      <c r="KUK183" s="608"/>
      <c r="KUL183" s="609"/>
      <c r="KUM183" s="375"/>
      <c r="KUN183" s="377"/>
      <c r="KUO183" s="377"/>
      <c r="KUP183" s="377"/>
      <c r="KUQ183" s="377"/>
      <c r="KUR183" s="608"/>
      <c r="KUS183" s="609"/>
      <c r="KUT183" s="375"/>
      <c r="KUU183" s="377"/>
      <c r="KUV183" s="377"/>
      <c r="KUW183" s="377"/>
      <c r="KUX183" s="377"/>
      <c r="KUY183" s="608"/>
      <c r="KUZ183" s="609"/>
      <c r="KVA183" s="375"/>
      <c r="KVB183" s="377"/>
      <c r="KVC183" s="377"/>
      <c r="KVD183" s="377"/>
      <c r="KVE183" s="377"/>
      <c r="KVF183" s="608"/>
      <c r="KVG183" s="609"/>
      <c r="KVH183" s="375"/>
      <c r="KVI183" s="377"/>
      <c r="KVJ183" s="377"/>
      <c r="KVK183" s="377"/>
      <c r="KVL183" s="377"/>
      <c r="KVM183" s="608"/>
      <c r="KVN183" s="609"/>
      <c r="KVO183" s="375"/>
      <c r="KVP183" s="377"/>
      <c r="KVQ183" s="377"/>
      <c r="KVR183" s="377"/>
      <c r="KVS183" s="377"/>
      <c r="KVT183" s="608"/>
      <c r="KVU183" s="609"/>
      <c r="KVV183" s="375"/>
      <c r="KVW183" s="377"/>
      <c r="KVX183" s="377"/>
      <c r="KVY183" s="377"/>
      <c r="KVZ183" s="377"/>
      <c r="KWA183" s="608"/>
      <c r="KWB183" s="609"/>
      <c r="KWC183" s="375"/>
      <c r="KWD183" s="377"/>
      <c r="KWE183" s="377"/>
      <c r="KWF183" s="377"/>
      <c r="KWG183" s="377"/>
      <c r="KWH183" s="608"/>
      <c r="KWI183" s="609"/>
      <c r="KWJ183" s="375"/>
      <c r="KWK183" s="377"/>
      <c r="KWL183" s="377"/>
      <c r="KWM183" s="377"/>
      <c r="KWN183" s="377"/>
      <c r="KWO183" s="608"/>
      <c r="KWP183" s="609"/>
      <c r="KWQ183" s="375"/>
      <c r="KWR183" s="377"/>
      <c r="KWS183" s="377"/>
      <c r="KWT183" s="377"/>
      <c r="KWU183" s="377"/>
      <c r="KWV183" s="608"/>
      <c r="KWW183" s="609"/>
      <c r="KWX183" s="375"/>
      <c r="KWY183" s="377"/>
      <c r="KWZ183" s="377"/>
      <c r="KXA183" s="377"/>
      <c r="KXB183" s="377"/>
      <c r="KXC183" s="608"/>
      <c r="KXD183" s="609"/>
      <c r="KXE183" s="375"/>
      <c r="KXF183" s="377"/>
      <c r="KXG183" s="377"/>
      <c r="KXH183" s="377"/>
      <c r="KXI183" s="377"/>
      <c r="KXJ183" s="608"/>
      <c r="KXK183" s="609"/>
      <c r="KXL183" s="375"/>
      <c r="KXM183" s="377"/>
      <c r="KXN183" s="377"/>
      <c r="KXO183" s="377"/>
      <c r="KXP183" s="377"/>
      <c r="KXQ183" s="608"/>
      <c r="KXR183" s="609"/>
      <c r="KXS183" s="375"/>
      <c r="KXT183" s="377"/>
      <c r="KXU183" s="377"/>
      <c r="KXV183" s="377"/>
      <c r="KXW183" s="377"/>
      <c r="KXX183" s="608"/>
      <c r="KXY183" s="609"/>
      <c r="KXZ183" s="375"/>
      <c r="KYA183" s="377"/>
      <c r="KYB183" s="377"/>
      <c r="KYC183" s="377"/>
      <c r="KYD183" s="377"/>
      <c r="KYE183" s="608"/>
      <c r="KYF183" s="609"/>
      <c r="KYG183" s="375"/>
      <c r="KYH183" s="377"/>
      <c r="KYI183" s="377"/>
      <c r="KYJ183" s="377"/>
      <c r="KYK183" s="377"/>
      <c r="KYL183" s="608"/>
      <c r="KYM183" s="609"/>
      <c r="KYN183" s="375"/>
      <c r="KYO183" s="377"/>
      <c r="KYP183" s="377"/>
      <c r="KYQ183" s="377"/>
      <c r="KYR183" s="377"/>
      <c r="KYS183" s="608"/>
      <c r="KYT183" s="609"/>
      <c r="KYU183" s="375"/>
      <c r="KYV183" s="377"/>
      <c r="KYW183" s="377"/>
      <c r="KYX183" s="377"/>
      <c r="KYY183" s="377"/>
      <c r="KYZ183" s="608"/>
      <c r="KZA183" s="609"/>
      <c r="KZB183" s="375"/>
      <c r="KZC183" s="377"/>
      <c r="KZD183" s="377"/>
      <c r="KZE183" s="377"/>
      <c r="KZF183" s="377"/>
      <c r="KZG183" s="608"/>
      <c r="KZH183" s="609"/>
      <c r="KZI183" s="375"/>
      <c r="KZJ183" s="377"/>
      <c r="KZK183" s="377"/>
      <c r="KZL183" s="377"/>
      <c r="KZM183" s="377"/>
      <c r="KZN183" s="608"/>
      <c r="KZO183" s="609"/>
      <c r="KZP183" s="375"/>
      <c r="KZQ183" s="377"/>
      <c r="KZR183" s="377"/>
      <c r="KZS183" s="377"/>
      <c r="KZT183" s="377"/>
      <c r="KZU183" s="608"/>
      <c r="KZV183" s="609"/>
      <c r="KZW183" s="375"/>
      <c r="KZX183" s="377"/>
      <c r="KZY183" s="377"/>
      <c r="KZZ183" s="377"/>
      <c r="LAA183" s="377"/>
      <c r="LAB183" s="608"/>
      <c r="LAC183" s="609"/>
      <c r="LAD183" s="375"/>
      <c r="LAE183" s="377"/>
      <c r="LAF183" s="377"/>
      <c r="LAG183" s="377"/>
      <c r="LAH183" s="377"/>
      <c r="LAI183" s="608"/>
      <c r="LAJ183" s="609"/>
      <c r="LAK183" s="375"/>
      <c r="LAL183" s="377"/>
      <c r="LAM183" s="377"/>
      <c r="LAN183" s="377"/>
      <c r="LAO183" s="377"/>
      <c r="LAP183" s="608"/>
      <c r="LAQ183" s="609"/>
      <c r="LAR183" s="375"/>
      <c r="LAS183" s="377"/>
      <c r="LAT183" s="377"/>
      <c r="LAU183" s="377"/>
      <c r="LAV183" s="377"/>
      <c r="LAW183" s="608"/>
      <c r="LAX183" s="609"/>
      <c r="LAY183" s="375"/>
      <c r="LAZ183" s="377"/>
      <c r="LBA183" s="377"/>
      <c r="LBB183" s="377"/>
      <c r="LBC183" s="377"/>
      <c r="LBD183" s="608"/>
      <c r="LBE183" s="609"/>
      <c r="LBF183" s="375"/>
      <c r="LBG183" s="377"/>
      <c r="LBH183" s="377"/>
      <c r="LBI183" s="377"/>
      <c r="LBJ183" s="377"/>
      <c r="LBK183" s="608"/>
      <c r="LBL183" s="609"/>
      <c r="LBM183" s="375"/>
      <c r="LBN183" s="377"/>
      <c r="LBO183" s="377"/>
      <c r="LBP183" s="377"/>
      <c r="LBQ183" s="377"/>
      <c r="LBR183" s="608"/>
      <c r="LBS183" s="609"/>
      <c r="LBT183" s="375"/>
      <c r="LBU183" s="377"/>
      <c r="LBV183" s="377"/>
      <c r="LBW183" s="377"/>
      <c r="LBX183" s="377"/>
      <c r="LBY183" s="608"/>
      <c r="LBZ183" s="609"/>
      <c r="LCA183" s="375"/>
      <c r="LCB183" s="377"/>
      <c r="LCC183" s="377"/>
      <c r="LCD183" s="377"/>
      <c r="LCE183" s="377"/>
      <c r="LCF183" s="608"/>
      <c r="LCG183" s="609"/>
      <c r="LCH183" s="375"/>
      <c r="LCI183" s="377"/>
      <c r="LCJ183" s="377"/>
      <c r="LCK183" s="377"/>
      <c r="LCL183" s="377"/>
      <c r="LCM183" s="608"/>
      <c r="LCN183" s="609"/>
      <c r="LCO183" s="375"/>
      <c r="LCP183" s="377"/>
      <c r="LCQ183" s="377"/>
      <c r="LCR183" s="377"/>
      <c r="LCS183" s="377"/>
      <c r="LCT183" s="608"/>
      <c r="LCU183" s="609"/>
      <c r="LCV183" s="375"/>
      <c r="LCW183" s="377"/>
      <c r="LCX183" s="377"/>
      <c r="LCY183" s="377"/>
      <c r="LCZ183" s="377"/>
      <c r="LDA183" s="608"/>
      <c r="LDB183" s="609"/>
      <c r="LDC183" s="375"/>
      <c r="LDD183" s="377"/>
      <c r="LDE183" s="377"/>
      <c r="LDF183" s="377"/>
      <c r="LDG183" s="377"/>
      <c r="LDH183" s="608"/>
      <c r="LDI183" s="609"/>
      <c r="LDJ183" s="375"/>
      <c r="LDK183" s="377"/>
      <c r="LDL183" s="377"/>
      <c r="LDM183" s="377"/>
      <c r="LDN183" s="377"/>
      <c r="LDO183" s="608"/>
      <c r="LDP183" s="609"/>
      <c r="LDQ183" s="375"/>
      <c r="LDR183" s="377"/>
      <c r="LDS183" s="377"/>
      <c r="LDT183" s="377"/>
      <c r="LDU183" s="377"/>
      <c r="LDV183" s="608"/>
      <c r="LDW183" s="609"/>
      <c r="LDX183" s="375"/>
      <c r="LDY183" s="377"/>
      <c r="LDZ183" s="377"/>
      <c r="LEA183" s="377"/>
      <c r="LEB183" s="377"/>
      <c r="LEC183" s="608"/>
      <c r="LED183" s="609"/>
      <c r="LEE183" s="375"/>
      <c r="LEF183" s="377"/>
      <c r="LEG183" s="377"/>
      <c r="LEH183" s="377"/>
      <c r="LEI183" s="377"/>
      <c r="LEJ183" s="608"/>
      <c r="LEK183" s="609"/>
      <c r="LEL183" s="375"/>
      <c r="LEM183" s="377"/>
      <c r="LEN183" s="377"/>
      <c r="LEO183" s="377"/>
      <c r="LEP183" s="377"/>
      <c r="LEQ183" s="608"/>
      <c r="LER183" s="609"/>
      <c r="LES183" s="375"/>
      <c r="LET183" s="377"/>
      <c r="LEU183" s="377"/>
      <c r="LEV183" s="377"/>
      <c r="LEW183" s="377"/>
      <c r="LEX183" s="608"/>
      <c r="LEY183" s="609"/>
      <c r="LEZ183" s="375"/>
      <c r="LFA183" s="377"/>
      <c r="LFB183" s="377"/>
      <c r="LFC183" s="377"/>
      <c r="LFD183" s="377"/>
      <c r="LFE183" s="608"/>
      <c r="LFF183" s="609"/>
      <c r="LFG183" s="375"/>
      <c r="LFH183" s="377"/>
      <c r="LFI183" s="377"/>
      <c r="LFJ183" s="377"/>
      <c r="LFK183" s="377"/>
      <c r="LFL183" s="608"/>
      <c r="LFM183" s="609"/>
      <c r="LFN183" s="375"/>
      <c r="LFO183" s="377"/>
      <c r="LFP183" s="377"/>
      <c r="LFQ183" s="377"/>
      <c r="LFR183" s="377"/>
      <c r="LFS183" s="608"/>
      <c r="LFT183" s="609"/>
      <c r="LFU183" s="375"/>
      <c r="LFV183" s="377"/>
      <c r="LFW183" s="377"/>
      <c r="LFX183" s="377"/>
      <c r="LFY183" s="377"/>
      <c r="LFZ183" s="608"/>
      <c r="LGA183" s="609"/>
      <c r="LGB183" s="375"/>
      <c r="LGC183" s="377"/>
      <c r="LGD183" s="377"/>
      <c r="LGE183" s="377"/>
      <c r="LGF183" s="377"/>
      <c r="LGG183" s="608"/>
      <c r="LGH183" s="609"/>
      <c r="LGI183" s="375"/>
      <c r="LGJ183" s="377"/>
      <c r="LGK183" s="377"/>
      <c r="LGL183" s="377"/>
      <c r="LGM183" s="377"/>
      <c r="LGN183" s="608"/>
      <c r="LGO183" s="609"/>
      <c r="LGP183" s="375"/>
      <c r="LGQ183" s="377"/>
      <c r="LGR183" s="377"/>
      <c r="LGS183" s="377"/>
      <c r="LGT183" s="377"/>
      <c r="LGU183" s="608"/>
      <c r="LGV183" s="609"/>
      <c r="LGW183" s="375"/>
      <c r="LGX183" s="377"/>
      <c r="LGY183" s="377"/>
      <c r="LGZ183" s="377"/>
      <c r="LHA183" s="377"/>
      <c r="LHB183" s="608"/>
      <c r="LHC183" s="609"/>
      <c r="LHD183" s="375"/>
      <c r="LHE183" s="377"/>
      <c r="LHF183" s="377"/>
      <c r="LHG183" s="377"/>
      <c r="LHH183" s="377"/>
      <c r="LHI183" s="608"/>
      <c r="LHJ183" s="609"/>
      <c r="LHK183" s="375"/>
      <c r="LHL183" s="377"/>
      <c r="LHM183" s="377"/>
      <c r="LHN183" s="377"/>
      <c r="LHO183" s="377"/>
      <c r="LHP183" s="608"/>
      <c r="LHQ183" s="609"/>
      <c r="LHR183" s="375"/>
      <c r="LHS183" s="377"/>
      <c r="LHT183" s="377"/>
      <c r="LHU183" s="377"/>
      <c r="LHV183" s="377"/>
      <c r="LHW183" s="608"/>
      <c r="LHX183" s="609"/>
      <c r="LHY183" s="375"/>
      <c r="LHZ183" s="377"/>
      <c r="LIA183" s="377"/>
      <c r="LIB183" s="377"/>
      <c r="LIC183" s="377"/>
      <c r="LID183" s="608"/>
      <c r="LIE183" s="609"/>
      <c r="LIF183" s="375"/>
      <c r="LIG183" s="377"/>
      <c r="LIH183" s="377"/>
      <c r="LII183" s="377"/>
      <c r="LIJ183" s="377"/>
      <c r="LIK183" s="608"/>
      <c r="LIL183" s="609"/>
      <c r="LIM183" s="375"/>
      <c r="LIN183" s="377"/>
      <c r="LIO183" s="377"/>
      <c r="LIP183" s="377"/>
      <c r="LIQ183" s="377"/>
      <c r="LIR183" s="608"/>
      <c r="LIS183" s="609"/>
      <c r="LIT183" s="375"/>
      <c r="LIU183" s="377"/>
      <c r="LIV183" s="377"/>
      <c r="LIW183" s="377"/>
      <c r="LIX183" s="377"/>
      <c r="LIY183" s="608"/>
      <c r="LIZ183" s="609"/>
      <c r="LJA183" s="375"/>
      <c r="LJB183" s="377"/>
      <c r="LJC183" s="377"/>
      <c r="LJD183" s="377"/>
      <c r="LJE183" s="377"/>
      <c r="LJF183" s="608"/>
      <c r="LJG183" s="609"/>
      <c r="LJH183" s="375"/>
      <c r="LJI183" s="377"/>
      <c r="LJJ183" s="377"/>
      <c r="LJK183" s="377"/>
      <c r="LJL183" s="377"/>
      <c r="LJM183" s="608"/>
      <c r="LJN183" s="609"/>
      <c r="LJO183" s="375"/>
      <c r="LJP183" s="377"/>
      <c r="LJQ183" s="377"/>
      <c r="LJR183" s="377"/>
      <c r="LJS183" s="377"/>
      <c r="LJT183" s="608"/>
      <c r="LJU183" s="609"/>
      <c r="LJV183" s="375"/>
      <c r="LJW183" s="377"/>
      <c r="LJX183" s="377"/>
      <c r="LJY183" s="377"/>
      <c r="LJZ183" s="377"/>
      <c r="LKA183" s="608"/>
      <c r="LKB183" s="609"/>
      <c r="LKC183" s="375"/>
      <c r="LKD183" s="377"/>
      <c r="LKE183" s="377"/>
      <c r="LKF183" s="377"/>
      <c r="LKG183" s="377"/>
      <c r="LKH183" s="608"/>
      <c r="LKI183" s="609"/>
      <c r="LKJ183" s="375"/>
      <c r="LKK183" s="377"/>
      <c r="LKL183" s="377"/>
      <c r="LKM183" s="377"/>
      <c r="LKN183" s="377"/>
      <c r="LKO183" s="608"/>
      <c r="LKP183" s="609"/>
      <c r="LKQ183" s="375"/>
      <c r="LKR183" s="377"/>
      <c r="LKS183" s="377"/>
      <c r="LKT183" s="377"/>
      <c r="LKU183" s="377"/>
      <c r="LKV183" s="608"/>
      <c r="LKW183" s="609"/>
      <c r="LKX183" s="375"/>
      <c r="LKY183" s="377"/>
      <c r="LKZ183" s="377"/>
      <c r="LLA183" s="377"/>
      <c r="LLB183" s="377"/>
      <c r="LLC183" s="608"/>
      <c r="LLD183" s="609"/>
      <c r="LLE183" s="375"/>
      <c r="LLF183" s="377"/>
      <c r="LLG183" s="377"/>
      <c r="LLH183" s="377"/>
      <c r="LLI183" s="377"/>
      <c r="LLJ183" s="608"/>
      <c r="LLK183" s="609"/>
      <c r="LLL183" s="375"/>
      <c r="LLM183" s="377"/>
      <c r="LLN183" s="377"/>
      <c r="LLO183" s="377"/>
      <c r="LLP183" s="377"/>
      <c r="LLQ183" s="608"/>
      <c r="LLR183" s="609"/>
      <c r="LLS183" s="375"/>
      <c r="LLT183" s="377"/>
      <c r="LLU183" s="377"/>
      <c r="LLV183" s="377"/>
      <c r="LLW183" s="377"/>
      <c r="LLX183" s="608"/>
      <c r="LLY183" s="609"/>
      <c r="LLZ183" s="375"/>
      <c r="LMA183" s="377"/>
      <c r="LMB183" s="377"/>
      <c r="LMC183" s="377"/>
      <c r="LMD183" s="377"/>
      <c r="LME183" s="608"/>
      <c r="LMF183" s="609"/>
      <c r="LMG183" s="375"/>
      <c r="LMH183" s="377"/>
      <c r="LMI183" s="377"/>
      <c r="LMJ183" s="377"/>
      <c r="LMK183" s="377"/>
      <c r="LML183" s="608"/>
      <c r="LMM183" s="609"/>
      <c r="LMN183" s="375"/>
      <c r="LMO183" s="377"/>
      <c r="LMP183" s="377"/>
      <c r="LMQ183" s="377"/>
      <c r="LMR183" s="377"/>
      <c r="LMS183" s="608"/>
      <c r="LMT183" s="609"/>
      <c r="LMU183" s="375"/>
      <c r="LMV183" s="377"/>
      <c r="LMW183" s="377"/>
      <c r="LMX183" s="377"/>
      <c r="LMY183" s="377"/>
      <c r="LMZ183" s="608"/>
      <c r="LNA183" s="609"/>
      <c r="LNB183" s="375"/>
      <c r="LNC183" s="377"/>
      <c r="LND183" s="377"/>
      <c r="LNE183" s="377"/>
      <c r="LNF183" s="377"/>
      <c r="LNG183" s="608"/>
      <c r="LNH183" s="609"/>
      <c r="LNI183" s="375"/>
      <c r="LNJ183" s="377"/>
      <c r="LNK183" s="377"/>
      <c r="LNL183" s="377"/>
      <c r="LNM183" s="377"/>
      <c r="LNN183" s="608"/>
      <c r="LNO183" s="609"/>
      <c r="LNP183" s="375"/>
      <c r="LNQ183" s="377"/>
      <c r="LNR183" s="377"/>
      <c r="LNS183" s="377"/>
      <c r="LNT183" s="377"/>
      <c r="LNU183" s="608"/>
      <c r="LNV183" s="609"/>
      <c r="LNW183" s="375"/>
      <c r="LNX183" s="377"/>
      <c r="LNY183" s="377"/>
      <c r="LNZ183" s="377"/>
      <c r="LOA183" s="377"/>
      <c r="LOB183" s="608"/>
      <c r="LOC183" s="609"/>
      <c r="LOD183" s="375"/>
      <c r="LOE183" s="377"/>
      <c r="LOF183" s="377"/>
      <c r="LOG183" s="377"/>
      <c r="LOH183" s="377"/>
      <c r="LOI183" s="608"/>
      <c r="LOJ183" s="609"/>
      <c r="LOK183" s="375"/>
      <c r="LOL183" s="377"/>
      <c r="LOM183" s="377"/>
      <c r="LON183" s="377"/>
      <c r="LOO183" s="377"/>
      <c r="LOP183" s="608"/>
      <c r="LOQ183" s="609"/>
      <c r="LOR183" s="375"/>
      <c r="LOS183" s="377"/>
      <c r="LOT183" s="377"/>
      <c r="LOU183" s="377"/>
      <c r="LOV183" s="377"/>
      <c r="LOW183" s="608"/>
      <c r="LOX183" s="609"/>
      <c r="LOY183" s="375"/>
      <c r="LOZ183" s="377"/>
      <c r="LPA183" s="377"/>
      <c r="LPB183" s="377"/>
      <c r="LPC183" s="377"/>
      <c r="LPD183" s="608"/>
      <c r="LPE183" s="609"/>
      <c r="LPF183" s="375"/>
      <c r="LPG183" s="377"/>
      <c r="LPH183" s="377"/>
      <c r="LPI183" s="377"/>
      <c r="LPJ183" s="377"/>
      <c r="LPK183" s="608"/>
      <c r="LPL183" s="609"/>
      <c r="LPM183" s="375"/>
      <c r="LPN183" s="377"/>
      <c r="LPO183" s="377"/>
      <c r="LPP183" s="377"/>
      <c r="LPQ183" s="377"/>
      <c r="LPR183" s="608"/>
      <c r="LPS183" s="609"/>
      <c r="LPT183" s="375"/>
      <c r="LPU183" s="377"/>
      <c r="LPV183" s="377"/>
      <c r="LPW183" s="377"/>
      <c r="LPX183" s="377"/>
      <c r="LPY183" s="608"/>
      <c r="LPZ183" s="609"/>
      <c r="LQA183" s="375"/>
      <c r="LQB183" s="377"/>
      <c r="LQC183" s="377"/>
      <c r="LQD183" s="377"/>
      <c r="LQE183" s="377"/>
      <c r="LQF183" s="608"/>
      <c r="LQG183" s="609"/>
      <c r="LQH183" s="375"/>
      <c r="LQI183" s="377"/>
      <c r="LQJ183" s="377"/>
      <c r="LQK183" s="377"/>
      <c r="LQL183" s="377"/>
      <c r="LQM183" s="608"/>
      <c r="LQN183" s="609"/>
      <c r="LQO183" s="375"/>
      <c r="LQP183" s="377"/>
      <c r="LQQ183" s="377"/>
      <c r="LQR183" s="377"/>
      <c r="LQS183" s="377"/>
      <c r="LQT183" s="608"/>
      <c r="LQU183" s="609"/>
      <c r="LQV183" s="375"/>
      <c r="LQW183" s="377"/>
      <c r="LQX183" s="377"/>
      <c r="LQY183" s="377"/>
      <c r="LQZ183" s="377"/>
      <c r="LRA183" s="608"/>
      <c r="LRB183" s="609"/>
      <c r="LRC183" s="375"/>
      <c r="LRD183" s="377"/>
      <c r="LRE183" s="377"/>
      <c r="LRF183" s="377"/>
      <c r="LRG183" s="377"/>
      <c r="LRH183" s="608"/>
      <c r="LRI183" s="609"/>
      <c r="LRJ183" s="375"/>
      <c r="LRK183" s="377"/>
      <c r="LRL183" s="377"/>
      <c r="LRM183" s="377"/>
      <c r="LRN183" s="377"/>
      <c r="LRO183" s="608"/>
      <c r="LRP183" s="609"/>
      <c r="LRQ183" s="375"/>
      <c r="LRR183" s="377"/>
      <c r="LRS183" s="377"/>
      <c r="LRT183" s="377"/>
      <c r="LRU183" s="377"/>
      <c r="LRV183" s="608"/>
      <c r="LRW183" s="609"/>
      <c r="LRX183" s="375"/>
      <c r="LRY183" s="377"/>
      <c r="LRZ183" s="377"/>
      <c r="LSA183" s="377"/>
      <c r="LSB183" s="377"/>
      <c r="LSC183" s="608"/>
      <c r="LSD183" s="609"/>
      <c r="LSE183" s="375"/>
      <c r="LSF183" s="377"/>
      <c r="LSG183" s="377"/>
      <c r="LSH183" s="377"/>
      <c r="LSI183" s="377"/>
      <c r="LSJ183" s="608"/>
      <c r="LSK183" s="609"/>
      <c r="LSL183" s="375"/>
      <c r="LSM183" s="377"/>
      <c r="LSN183" s="377"/>
      <c r="LSO183" s="377"/>
      <c r="LSP183" s="377"/>
      <c r="LSQ183" s="608"/>
      <c r="LSR183" s="609"/>
      <c r="LSS183" s="375"/>
      <c r="LST183" s="377"/>
      <c r="LSU183" s="377"/>
      <c r="LSV183" s="377"/>
      <c r="LSW183" s="377"/>
      <c r="LSX183" s="608"/>
      <c r="LSY183" s="609"/>
      <c r="LSZ183" s="375"/>
      <c r="LTA183" s="377"/>
      <c r="LTB183" s="377"/>
      <c r="LTC183" s="377"/>
      <c r="LTD183" s="377"/>
      <c r="LTE183" s="608"/>
      <c r="LTF183" s="609"/>
      <c r="LTG183" s="375"/>
      <c r="LTH183" s="377"/>
      <c r="LTI183" s="377"/>
      <c r="LTJ183" s="377"/>
      <c r="LTK183" s="377"/>
      <c r="LTL183" s="608"/>
      <c r="LTM183" s="609"/>
      <c r="LTN183" s="375"/>
      <c r="LTO183" s="377"/>
      <c r="LTP183" s="377"/>
      <c r="LTQ183" s="377"/>
      <c r="LTR183" s="377"/>
      <c r="LTS183" s="608"/>
      <c r="LTT183" s="609"/>
      <c r="LTU183" s="375"/>
      <c r="LTV183" s="377"/>
      <c r="LTW183" s="377"/>
      <c r="LTX183" s="377"/>
      <c r="LTY183" s="377"/>
      <c r="LTZ183" s="608"/>
      <c r="LUA183" s="609"/>
      <c r="LUB183" s="375"/>
      <c r="LUC183" s="377"/>
      <c r="LUD183" s="377"/>
      <c r="LUE183" s="377"/>
      <c r="LUF183" s="377"/>
      <c r="LUG183" s="608"/>
      <c r="LUH183" s="609"/>
      <c r="LUI183" s="375"/>
      <c r="LUJ183" s="377"/>
      <c r="LUK183" s="377"/>
      <c r="LUL183" s="377"/>
      <c r="LUM183" s="377"/>
      <c r="LUN183" s="608"/>
      <c r="LUO183" s="609"/>
      <c r="LUP183" s="375"/>
      <c r="LUQ183" s="377"/>
      <c r="LUR183" s="377"/>
      <c r="LUS183" s="377"/>
      <c r="LUT183" s="377"/>
      <c r="LUU183" s="608"/>
      <c r="LUV183" s="609"/>
      <c r="LUW183" s="375"/>
      <c r="LUX183" s="377"/>
      <c r="LUY183" s="377"/>
      <c r="LUZ183" s="377"/>
      <c r="LVA183" s="377"/>
      <c r="LVB183" s="608"/>
      <c r="LVC183" s="609"/>
      <c r="LVD183" s="375"/>
      <c r="LVE183" s="377"/>
      <c r="LVF183" s="377"/>
      <c r="LVG183" s="377"/>
      <c r="LVH183" s="377"/>
      <c r="LVI183" s="608"/>
      <c r="LVJ183" s="609"/>
      <c r="LVK183" s="375"/>
      <c r="LVL183" s="377"/>
      <c r="LVM183" s="377"/>
      <c r="LVN183" s="377"/>
      <c r="LVO183" s="377"/>
      <c r="LVP183" s="608"/>
      <c r="LVQ183" s="609"/>
      <c r="LVR183" s="375"/>
      <c r="LVS183" s="377"/>
      <c r="LVT183" s="377"/>
      <c r="LVU183" s="377"/>
      <c r="LVV183" s="377"/>
      <c r="LVW183" s="608"/>
      <c r="LVX183" s="609"/>
      <c r="LVY183" s="375"/>
      <c r="LVZ183" s="377"/>
      <c r="LWA183" s="377"/>
      <c r="LWB183" s="377"/>
      <c r="LWC183" s="377"/>
      <c r="LWD183" s="608"/>
      <c r="LWE183" s="609"/>
      <c r="LWF183" s="375"/>
      <c r="LWG183" s="377"/>
      <c r="LWH183" s="377"/>
      <c r="LWI183" s="377"/>
      <c r="LWJ183" s="377"/>
      <c r="LWK183" s="608"/>
      <c r="LWL183" s="609"/>
      <c r="LWM183" s="375"/>
      <c r="LWN183" s="377"/>
      <c r="LWO183" s="377"/>
      <c r="LWP183" s="377"/>
      <c r="LWQ183" s="377"/>
      <c r="LWR183" s="608"/>
      <c r="LWS183" s="609"/>
      <c r="LWT183" s="375"/>
      <c r="LWU183" s="377"/>
      <c r="LWV183" s="377"/>
      <c r="LWW183" s="377"/>
      <c r="LWX183" s="377"/>
      <c r="LWY183" s="608"/>
      <c r="LWZ183" s="609"/>
      <c r="LXA183" s="375"/>
      <c r="LXB183" s="377"/>
      <c r="LXC183" s="377"/>
      <c r="LXD183" s="377"/>
      <c r="LXE183" s="377"/>
      <c r="LXF183" s="608"/>
      <c r="LXG183" s="609"/>
      <c r="LXH183" s="375"/>
      <c r="LXI183" s="377"/>
      <c r="LXJ183" s="377"/>
      <c r="LXK183" s="377"/>
      <c r="LXL183" s="377"/>
      <c r="LXM183" s="608"/>
      <c r="LXN183" s="609"/>
      <c r="LXO183" s="375"/>
      <c r="LXP183" s="377"/>
      <c r="LXQ183" s="377"/>
      <c r="LXR183" s="377"/>
      <c r="LXS183" s="377"/>
      <c r="LXT183" s="608"/>
      <c r="LXU183" s="609"/>
      <c r="LXV183" s="375"/>
      <c r="LXW183" s="377"/>
      <c r="LXX183" s="377"/>
      <c r="LXY183" s="377"/>
      <c r="LXZ183" s="377"/>
      <c r="LYA183" s="608"/>
      <c r="LYB183" s="609"/>
      <c r="LYC183" s="375"/>
      <c r="LYD183" s="377"/>
      <c r="LYE183" s="377"/>
      <c r="LYF183" s="377"/>
      <c r="LYG183" s="377"/>
      <c r="LYH183" s="608"/>
      <c r="LYI183" s="609"/>
      <c r="LYJ183" s="375"/>
      <c r="LYK183" s="377"/>
      <c r="LYL183" s="377"/>
      <c r="LYM183" s="377"/>
      <c r="LYN183" s="377"/>
      <c r="LYO183" s="608"/>
      <c r="LYP183" s="609"/>
      <c r="LYQ183" s="375"/>
      <c r="LYR183" s="377"/>
      <c r="LYS183" s="377"/>
      <c r="LYT183" s="377"/>
      <c r="LYU183" s="377"/>
      <c r="LYV183" s="608"/>
      <c r="LYW183" s="609"/>
      <c r="LYX183" s="375"/>
      <c r="LYY183" s="377"/>
      <c r="LYZ183" s="377"/>
      <c r="LZA183" s="377"/>
      <c r="LZB183" s="377"/>
      <c r="LZC183" s="608"/>
      <c r="LZD183" s="609"/>
      <c r="LZE183" s="375"/>
      <c r="LZF183" s="377"/>
      <c r="LZG183" s="377"/>
      <c r="LZH183" s="377"/>
      <c r="LZI183" s="377"/>
      <c r="LZJ183" s="608"/>
      <c r="LZK183" s="609"/>
      <c r="LZL183" s="375"/>
      <c r="LZM183" s="377"/>
      <c r="LZN183" s="377"/>
      <c r="LZO183" s="377"/>
      <c r="LZP183" s="377"/>
      <c r="LZQ183" s="608"/>
      <c r="LZR183" s="609"/>
      <c r="LZS183" s="375"/>
      <c r="LZT183" s="377"/>
      <c r="LZU183" s="377"/>
      <c r="LZV183" s="377"/>
      <c r="LZW183" s="377"/>
      <c r="LZX183" s="608"/>
      <c r="LZY183" s="609"/>
      <c r="LZZ183" s="375"/>
      <c r="MAA183" s="377"/>
      <c r="MAB183" s="377"/>
      <c r="MAC183" s="377"/>
      <c r="MAD183" s="377"/>
      <c r="MAE183" s="608"/>
      <c r="MAF183" s="609"/>
      <c r="MAG183" s="375"/>
      <c r="MAH183" s="377"/>
      <c r="MAI183" s="377"/>
      <c r="MAJ183" s="377"/>
      <c r="MAK183" s="377"/>
      <c r="MAL183" s="608"/>
      <c r="MAM183" s="609"/>
      <c r="MAN183" s="375"/>
      <c r="MAO183" s="377"/>
      <c r="MAP183" s="377"/>
      <c r="MAQ183" s="377"/>
      <c r="MAR183" s="377"/>
      <c r="MAS183" s="608"/>
      <c r="MAT183" s="609"/>
      <c r="MAU183" s="375"/>
      <c r="MAV183" s="377"/>
      <c r="MAW183" s="377"/>
      <c r="MAX183" s="377"/>
      <c r="MAY183" s="377"/>
      <c r="MAZ183" s="608"/>
      <c r="MBA183" s="609"/>
      <c r="MBB183" s="375"/>
      <c r="MBC183" s="377"/>
      <c r="MBD183" s="377"/>
      <c r="MBE183" s="377"/>
      <c r="MBF183" s="377"/>
      <c r="MBG183" s="608"/>
      <c r="MBH183" s="609"/>
      <c r="MBI183" s="375"/>
      <c r="MBJ183" s="377"/>
      <c r="MBK183" s="377"/>
      <c r="MBL183" s="377"/>
      <c r="MBM183" s="377"/>
      <c r="MBN183" s="608"/>
      <c r="MBO183" s="609"/>
      <c r="MBP183" s="375"/>
      <c r="MBQ183" s="377"/>
      <c r="MBR183" s="377"/>
      <c r="MBS183" s="377"/>
      <c r="MBT183" s="377"/>
      <c r="MBU183" s="608"/>
      <c r="MBV183" s="609"/>
      <c r="MBW183" s="375"/>
      <c r="MBX183" s="377"/>
      <c r="MBY183" s="377"/>
      <c r="MBZ183" s="377"/>
      <c r="MCA183" s="377"/>
      <c r="MCB183" s="608"/>
      <c r="MCC183" s="609"/>
      <c r="MCD183" s="375"/>
      <c r="MCE183" s="377"/>
      <c r="MCF183" s="377"/>
      <c r="MCG183" s="377"/>
      <c r="MCH183" s="377"/>
      <c r="MCI183" s="608"/>
      <c r="MCJ183" s="609"/>
      <c r="MCK183" s="375"/>
      <c r="MCL183" s="377"/>
      <c r="MCM183" s="377"/>
      <c r="MCN183" s="377"/>
      <c r="MCO183" s="377"/>
      <c r="MCP183" s="608"/>
      <c r="MCQ183" s="609"/>
      <c r="MCR183" s="375"/>
      <c r="MCS183" s="377"/>
      <c r="MCT183" s="377"/>
      <c r="MCU183" s="377"/>
      <c r="MCV183" s="377"/>
      <c r="MCW183" s="608"/>
      <c r="MCX183" s="609"/>
      <c r="MCY183" s="375"/>
      <c r="MCZ183" s="377"/>
      <c r="MDA183" s="377"/>
      <c r="MDB183" s="377"/>
      <c r="MDC183" s="377"/>
      <c r="MDD183" s="608"/>
      <c r="MDE183" s="609"/>
      <c r="MDF183" s="375"/>
      <c r="MDG183" s="377"/>
      <c r="MDH183" s="377"/>
      <c r="MDI183" s="377"/>
      <c r="MDJ183" s="377"/>
      <c r="MDK183" s="608"/>
      <c r="MDL183" s="609"/>
      <c r="MDM183" s="375"/>
      <c r="MDN183" s="377"/>
      <c r="MDO183" s="377"/>
      <c r="MDP183" s="377"/>
      <c r="MDQ183" s="377"/>
      <c r="MDR183" s="608"/>
      <c r="MDS183" s="609"/>
      <c r="MDT183" s="375"/>
      <c r="MDU183" s="377"/>
      <c r="MDV183" s="377"/>
      <c r="MDW183" s="377"/>
      <c r="MDX183" s="377"/>
      <c r="MDY183" s="608"/>
      <c r="MDZ183" s="609"/>
      <c r="MEA183" s="375"/>
      <c r="MEB183" s="377"/>
      <c r="MEC183" s="377"/>
      <c r="MED183" s="377"/>
      <c r="MEE183" s="377"/>
      <c r="MEF183" s="608"/>
      <c r="MEG183" s="609"/>
      <c r="MEH183" s="375"/>
      <c r="MEI183" s="377"/>
      <c r="MEJ183" s="377"/>
      <c r="MEK183" s="377"/>
      <c r="MEL183" s="377"/>
      <c r="MEM183" s="608"/>
      <c r="MEN183" s="609"/>
      <c r="MEO183" s="375"/>
      <c r="MEP183" s="377"/>
      <c r="MEQ183" s="377"/>
      <c r="MER183" s="377"/>
      <c r="MES183" s="377"/>
      <c r="MET183" s="608"/>
      <c r="MEU183" s="609"/>
      <c r="MEV183" s="375"/>
      <c r="MEW183" s="377"/>
      <c r="MEX183" s="377"/>
      <c r="MEY183" s="377"/>
      <c r="MEZ183" s="377"/>
      <c r="MFA183" s="608"/>
      <c r="MFB183" s="609"/>
      <c r="MFC183" s="375"/>
      <c r="MFD183" s="377"/>
      <c r="MFE183" s="377"/>
      <c r="MFF183" s="377"/>
      <c r="MFG183" s="377"/>
      <c r="MFH183" s="608"/>
      <c r="MFI183" s="609"/>
      <c r="MFJ183" s="375"/>
      <c r="MFK183" s="377"/>
      <c r="MFL183" s="377"/>
      <c r="MFM183" s="377"/>
      <c r="MFN183" s="377"/>
      <c r="MFO183" s="608"/>
      <c r="MFP183" s="609"/>
      <c r="MFQ183" s="375"/>
      <c r="MFR183" s="377"/>
      <c r="MFS183" s="377"/>
      <c r="MFT183" s="377"/>
      <c r="MFU183" s="377"/>
      <c r="MFV183" s="608"/>
      <c r="MFW183" s="609"/>
      <c r="MFX183" s="375"/>
      <c r="MFY183" s="377"/>
      <c r="MFZ183" s="377"/>
      <c r="MGA183" s="377"/>
      <c r="MGB183" s="377"/>
      <c r="MGC183" s="608"/>
      <c r="MGD183" s="609"/>
      <c r="MGE183" s="375"/>
      <c r="MGF183" s="377"/>
      <c r="MGG183" s="377"/>
      <c r="MGH183" s="377"/>
      <c r="MGI183" s="377"/>
      <c r="MGJ183" s="608"/>
      <c r="MGK183" s="609"/>
      <c r="MGL183" s="375"/>
      <c r="MGM183" s="377"/>
      <c r="MGN183" s="377"/>
      <c r="MGO183" s="377"/>
      <c r="MGP183" s="377"/>
      <c r="MGQ183" s="608"/>
      <c r="MGR183" s="609"/>
      <c r="MGS183" s="375"/>
      <c r="MGT183" s="377"/>
      <c r="MGU183" s="377"/>
      <c r="MGV183" s="377"/>
      <c r="MGW183" s="377"/>
      <c r="MGX183" s="608"/>
      <c r="MGY183" s="609"/>
      <c r="MGZ183" s="375"/>
      <c r="MHA183" s="377"/>
      <c r="MHB183" s="377"/>
      <c r="MHC183" s="377"/>
      <c r="MHD183" s="377"/>
      <c r="MHE183" s="608"/>
      <c r="MHF183" s="609"/>
      <c r="MHG183" s="375"/>
      <c r="MHH183" s="377"/>
      <c r="MHI183" s="377"/>
      <c r="MHJ183" s="377"/>
      <c r="MHK183" s="377"/>
      <c r="MHL183" s="608"/>
      <c r="MHM183" s="609"/>
      <c r="MHN183" s="375"/>
      <c r="MHO183" s="377"/>
      <c r="MHP183" s="377"/>
      <c r="MHQ183" s="377"/>
      <c r="MHR183" s="377"/>
      <c r="MHS183" s="608"/>
      <c r="MHT183" s="609"/>
      <c r="MHU183" s="375"/>
      <c r="MHV183" s="377"/>
      <c r="MHW183" s="377"/>
      <c r="MHX183" s="377"/>
      <c r="MHY183" s="377"/>
      <c r="MHZ183" s="608"/>
      <c r="MIA183" s="609"/>
      <c r="MIB183" s="375"/>
      <c r="MIC183" s="377"/>
      <c r="MID183" s="377"/>
      <c r="MIE183" s="377"/>
      <c r="MIF183" s="377"/>
      <c r="MIG183" s="608"/>
      <c r="MIH183" s="609"/>
      <c r="MII183" s="375"/>
      <c r="MIJ183" s="377"/>
      <c r="MIK183" s="377"/>
      <c r="MIL183" s="377"/>
      <c r="MIM183" s="377"/>
      <c r="MIN183" s="608"/>
      <c r="MIO183" s="609"/>
      <c r="MIP183" s="375"/>
      <c r="MIQ183" s="377"/>
      <c r="MIR183" s="377"/>
      <c r="MIS183" s="377"/>
      <c r="MIT183" s="377"/>
      <c r="MIU183" s="608"/>
      <c r="MIV183" s="609"/>
      <c r="MIW183" s="375"/>
      <c r="MIX183" s="377"/>
      <c r="MIY183" s="377"/>
      <c r="MIZ183" s="377"/>
      <c r="MJA183" s="377"/>
      <c r="MJB183" s="608"/>
      <c r="MJC183" s="609"/>
      <c r="MJD183" s="375"/>
      <c r="MJE183" s="377"/>
      <c r="MJF183" s="377"/>
      <c r="MJG183" s="377"/>
      <c r="MJH183" s="377"/>
      <c r="MJI183" s="608"/>
      <c r="MJJ183" s="609"/>
      <c r="MJK183" s="375"/>
      <c r="MJL183" s="377"/>
      <c r="MJM183" s="377"/>
      <c r="MJN183" s="377"/>
      <c r="MJO183" s="377"/>
      <c r="MJP183" s="608"/>
      <c r="MJQ183" s="609"/>
      <c r="MJR183" s="375"/>
      <c r="MJS183" s="377"/>
      <c r="MJT183" s="377"/>
      <c r="MJU183" s="377"/>
      <c r="MJV183" s="377"/>
      <c r="MJW183" s="608"/>
      <c r="MJX183" s="609"/>
      <c r="MJY183" s="375"/>
      <c r="MJZ183" s="377"/>
      <c r="MKA183" s="377"/>
      <c r="MKB183" s="377"/>
      <c r="MKC183" s="377"/>
      <c r="MKD183" s="608"/>
      <c r="MKE183" s="609"/>
      <c r="MKF183" s="375"/>
      <c r="MKG183" s="377"/>
      <c r="MKH183" s="377"/>
      <c r="MKI183" s="377"/>
      <c r="MKJ183" s="377"/>
      <c r="MKK183" s="608"/>
      <c r="MKL183" s="609"/>
      <c r="MKM183" s="375"/>
      <c r="MKN183" s="377"/>
      <c r="MKO183" s="377"/>
      <c r="MKP183" s="377"/>
      <c r="MKQ183" s="377"/>
      <c r="MKR183" s="608"/>
      <c r="MKS183" s="609"/>
      <c r="MKT183" s="375"/>
      <c r="MKU183" s="377"/>
      <c r="MKV183" s="377"/>
      <c r="MKW183" s="377"/>
      <c r="MKX183" s="377"/>
      <c r="MKY183" s="608"/>
      <c r="MKZ183" s="609"/>
      <c r="MLA183" s="375"/>
      <c r="MLB183" s="377"/>
      <c r="MLC183" s="377"/>
      <c r="MLD183" s="377"/>
      <c r="MLE183" s="377"/>
      <c r="MLF183" s="608"/>
      <c r="MLG183" s="609"/>
      <c r="MLH183" s="375"/>
      <c r="MLI183" s="377"/>
      <c r="MLJ183" s="377"/>
      <c r="MLK183" s="377"/>
      <c r="MLL183" s="377"/>
      <c r="MLM183" s="608"/>
      <c r="MLN183" s="609"/>
      <c r="MLO183" s="375"/>
      <c r="MLP183" s="377"/>
      <c r="MLQ183" s="377"/>
      <c r="MLR183" s="377"/>
      <c r="MLS183" s="377"/>
      <c r="MLT183" s="608"/>
      <c r="MLU183" s="609"/>
      <c r="MLV183" s="375"/>
      <c r="MLW183" s="377"/>
      <c r="MLX183" s="377"/>
      <c r="MLY183" s="377"/>
      <c r="MLZ183" s="377"/>
      <c r="MMA183" s="608"/>
      <c r="MMB183" s="609"/>
      <c r="MMC183" s="375"/>
      <c r="MMD183" s="377"/>
      <c r="MME183" s="377"/>
      <c r="MMF183" s="377"/>
      <c r="MMG183" s="377"/>
      <c r="MMH183" s="608"/>
      <c r="MMI183" s="609"/>
      <c r="MMJ183" s="375"/>
      <c r="MMK183" s="377"/>
      <c r="MML183" s="377"/>
      <c r="MMM183" s="377"/>
      <c r="MMN183" s="377"/>
      <c r="MMO183" s="608"/>
      <c r="MMP183" s="609"/>
      <c r="MMQ183" s="375"/>
      <c r="MMR183" s="377"/>
      <c r="MMS183" s="377"/>
      <c r="MMT183" s="377"/>
      <c r="MMU183" s="377"/>
      <c r="MMV183" s="608"/>
      <c r="MMW183" s="609"/>
      <c r="MMX183" s="375"/>
      <c r="MMY183" s="377"/>
      <c r="MMZ183" s="377"/>
      <c r="MNA183" s="377"/>
      <c r="MNB183" s="377"/>
      <c r="MNC183" s="608"/>
      <c r="MND183" s="609"/>
      <c r="MNE183" s="375"/>
      <c r="MNF183" s="377"/>
      <c r="MNG183" s="377"/>
      <c r="MNH183" s="377"/>
      <c r="MNI183" s="377"/>
      <c r="MNJ183" s="608"/>
      <c r="MNK183" s="609"/>
      <c r="MNL183" s="375"/>
      <c r="MNM183" s="377"/>
      <c r="MNN183" s="377"/>
      <c r="MNO183" s="377"/>
      <c r="MNP183" s="377"/>
      <c r="MNQ183" s="608"/>
      <c r="MNR183" s="609"/>
      <c r="MNS183" s="375"/>
      <c r="MNT183" s="377"/>
      <c r="MNU183" s="377"/>
      <c r="MNV183" s="377"/>
      <c r="MNW183" s="377"/>
      <c r="MNX183" s="608"/>
      <c r="MNY183" s="609"/>
      <c r="MNZ183" s="375"/>
      <c r="MOA183" s="377"/>
      <c r="MOB183" s="377"/>
      <c r="MOC183" s="377"/>
      <c r="MOD183" s="377"/>
      <c r="MOE183" s="608"/>
      <c r="MOF183" s="609"/>
      <c r="MOG183" s="375"/>
      <c r="MOH183" s="377"/>
      <c r="MOI183" s="377"/>
      <c r="MOJ183" s="377"/>
      <c r="MOK183" s="377"/>
      <c r="MOL183" s="608"/>
      <c r="MOM183" s="609"/>
      <c r="MON183" s="375"/>
      <c r="MOO183" s="377"/>
      <c r="MOP183" s="377"/>
      <c r="MOQ183" s="377"/>
      <c r="MOR183" s="377"/>
      <c r="MOS183" s="608"/>
      <c r="MOT183" s="609"/>
      <c r="MOU183" s="375"/>
      <c r="MOV183" s="377"/>
      <c r="MOW183" s="377"/>
      <c r="MOX183" s="377"/>
      <c r="MOY183" s="377"/>
      <c r="MOZ183" s="608"/>
      <c r="MPA183" s="609"/>
      <c r="MPB183" s="375"/>
      <c r="MPC183" s="377"/>
      <c r="MPD183" s="377"/>
      <c r="MPE183" s="377"/>
      <c r="MPF183" s="377"/>
      <c r="MPG183" s="608"/>
      <c r="MPH183" s="609"/>
      <c r="MPI183" s="375"/>
      <c r="MPJ183" s="377"/>
      <c r="MPK183" s="377"/>
      <c r="MPL183" s="377"/>
      <c r="MPM183" s="377"/>
      <c r="MPN183" s="608"/>
      <c r="MPO183" s="609"/>
      <c r="MPP183" s="375"/>
      <c r="MPQ183" s="377"/>
      <c r="MPR183" s="377"/>
      <c r="MPS183" s="377"/>
      <c r="MPT183" s="377"/>
      <c r="MPU183" s="608"/>
      <c r="MPV183" s="609"/>
      <c r="MPW183" s="375"/>
      <c r="MPX183" s="377"/>
      <c r="MPY183" s="377"/>
      <c r="MPZ183" s="377"/>
      <c r="MQA183" s="377"/>
      <c r="MQB183" s="608"/>
      <c r="MQC183" s="609"/>
      <c r="MQD183" s="375"/>
      <c r="MQE183" s="377"/>
      <c r="MQF183" s="377"/>
      <c r="MQG183" s="377"/>
      <c r="MQH183" s="377"/>
      <c r="MQI183" s="608"/>
      <c r="MQJ183" s="609"/>
      <c r="MQK183" s="375"/>
      <c r="MQL183" s="377"/>
      <c r="MQM183" s="377"/>
      <c r="MQN183" s="377"/>
      <c r="MQO183" s="377"/>
      <c r="MQP183" s="608"/>
      <c r="MQQ183" s="609"/>
      <c r="MQR183" s="375"/>
      <c r="MQS183" s="377"/>
      <c r="MQT183" s="377"/>
      <c r="MQU183" s="377"/>
      <c r="MQV183" s="377"/>
      <c r="MQW183" s="608"/>
      <c r="MQX183" s="609"/>
      <c r="MQY183" s="375"/>
      <c r="MQZ183" s="377"/>
      <c r="MRA183" s="377"/>
      <c r="MRB183" s="377"/>
      <c r="MRC183" s="377"/>
      <c r="MRD183" s="608"/>
      <c r="MRE183" s="609"/>
      <c r="MRF183" s="375"/>
      <c r="MRG183" s="377"/>
      <c r="MRH183" s="377"/>
      <c r="MRI183" s="377"/>
      <c r="MRJ183" s="377"/>
      <c r="MRK183" s="608"/>
      <c r="MRL183" s="609"/>
      <c r="MRM183" s="375"/>
      <c r="MRN183" s="377"/>
      <c r="MRO183" s="377"/>
      <c r="MRP183" s="377"/>
      <c r="MRQ183" s="377"/>
      <c r="MRR183" s="608"/>
      <c r="MRS183" s="609"/>
      <c r="MRT183" s="375"/>
      <c r="MRU183" s="377"/>
      <c r="MRV183" s="377"/>
      <c r="MRW183" s="377"/>
      <c r="MRX183" s="377"/>
      <c r="MRY183" s="608"/>
      <c r="MRZ183" s="609"/>
      <c r="MSA183" s="375"/>
      <c r="MSB183" s="377"/>
      <c r="MSC183" s="377"/>
      <c r="MSD183" s="377"/>
      <c r="MSE183" s="377"/>
      <c r="MSF183" s="608"/>
      <c r="MSG183" s="609"/>
      <c r="MSH183" s="375"/>
      <c r="MSI183" s="377"/>
      <c r="MSJ183" s="377"/>
      <c r="MSK183" s="377"/>
      <c r="MSL183" s="377"/>
      <c r="MSM183" s="608"/>
      <c r="MSN183" s="609"/>
      <c r="MSO183" s="375"/>
      <c r="MSP183" s="377"/>
      <c r="MSQ183" s="377"/>
      <c r="MSR183" s="377"/>
      <c r="MSS183" s="377"/>
      <c r="MST183" s="608"/>
      <c r="MSU183" s="609"/>
      <c r="MSV183" s="375"/>
      <c r="MSW183" s="377"/>
      <c r="MSX183" s="377"/>
      <c r="MSY183" s="377"/>
      <c r="MSZ183" s="377"/>
      <c r="MTA183" s="608"/>
      <c r="MTB183" s="609"/>
      <c r="MTC183" s="375"/>
      <c r="MTD183" s="377"/>
      <c r="MTE183" s="377"/>
      <c r="MTF183" s="377"/>
      <c r="MTG183" s="377"/>
      <c r="MTH183" s="608"/>
      <c r="MTI183" s="609"/>
      <c r="MTJ183" s="375"/>
      <c r="MTK183" s="377"/>
      <c r="MTL183" s="377"/>
      <c r="MTM183" s="377"/>
      <c r="MTN183" s="377"/>
      <c r="MTO183" s="608"/>
      <c r="MTP183" s="609"/>
      <c r="MTQ183" s="375"/>
      <c r="MTR183" s="377"/>
      <c r="MTS183" s="377"/>
      <c r="MTT183" s="377"/>
      <c r="MTU183" s="377"/>
      <c r="MTV183" s="608"/>
      <c r="MTW183" s="609"/>
      <c r="MTX183" s="375"/>
      <c r="MTY183" s="377"/>
      <c r="MTZ183" s="377"/>
      <c r="MUA183" s="377"/>
      <c r="MUB183" s="377"/>
      <c r="MUC183" s="608"/>
      <c r="MUD183" s="609"/>
      <c r="MUE183" s="375"/>
      <c r="MUF183" s="377"/>
      <c r="MUG183" s="377"/>
      <c r="MUH183" s="377"/>
      <c r="MUI183" s="377"/>
      <c r="MUJ183" s="608"/>
      <c r="MUK183" s="609"/>
      <c r="MUL183" s="375"/>
      <c r="MUM183" s="377"/>
      <c r="MUN183" s="377"/>
      <c r="MUO183" s="377"/>
      <c r="MUP183" s="377"/>
      <c r="MUQ183" s="608"/>
      <c r="MUR183" s="609"/>
      <c r="MUS183" s="375"/>
      <c r="MUT183" s="377"/>
      <c r="MUU183" s="377"/>
      <c r="MUV183" s="377"/>
      <c r="MUW183" s="377"/>
      <c r="MUX183" s="608"/>
      <c r="MUY183" s="609"/>
      <c r="MUZ183" s="375"/>
      <c r="MVA183" s="377"/>
      <c r="MVB183" s="377"/>
      <c r="MVC183" s="377"/>
      <c r="MVD183" s="377"/>
      <c r="MVE183" s="608"/>
      <c r="MVF183" s="609"/>
      <c r="MVG183" s="375"/>
      <c r="MVH183" s="377"/>
      <c r="MVI183" s="377"/>
      <c r="MVJ183" s="377"/>
      <c r="MVK183" s="377"/>
      <c r="MVL183" s="608"/>
      <c r="MVM183" s="609"/>
      <c r="MVN183" s="375"/>
      <c r="MVO183" s="377"/>
      <c r="MVP183" s="377"/>
      <c r="MVQ183" s="377"/>
      <c r="MVR183" s="377"/>
      <c r="MVS183" s="608"/>
      <c r="MVT183" s="609"/>
      <c r="MVU183" s="375"/>
      <c r="MVV183" s="377"/>
      <c r="MVW183" s="377"/>
      <c r="MVX183" s="377"/>
      <c r="MVY183" s="377"/>
      <c r="MVZ183" s="608"/>
      <c r="MWA183" s="609"/>
      <c r="MWB183" s="375"/>
      <c r="MWC183" s="377"/>
      <c r="MWD183" s="377"/>
      <c r="MWE183" s="377"/>
      <c r="MWF183" s="377"/>
      <c r="MWG183" s="608"/>
      <c r="MWH183" s="609"/>
      <c r="MWI183" s="375"/>
      <c r="MWJ183" s="377"/>
      <c r="MWK183" s="377"/>
      <c r="MWL183" s="377"/>
      <c r="MWM183" s="377"/>
      <c r="MWN183" s="608"/>
      <c r="MWO183" s="609"/>
      <c r="MWP183" s="375"/>
      <c r="MWQ183" s="377"/>
      <c r="MWR183" s="377"/>
      <c r="MWS183" s="377"/>
      <c r="MWT183" s="377"/>
      <c r="MWU183" s="608"/>
      <c r="MWV183" s="609"/>
      <c r="MWW183" s="375"/>
      <c r="MWX183" s="377"/>
      <c r="MWY183" s="377"/>
      <c r="MWZ183" s="377"/>
      <c r="MXA183" s="377"/>
      <c r="MXB183" s="608"/>
      <c r="MXC183" s="609"/>
      <c r="MXD183" s="375"/>
      <c r="MXE183" s="377"/>
      <c r="MXF183" s="377"/>
      <c r="MXG183" s="377"/>
      <c r="MXH183" s="377"/>
      <c r="MXI183" s="608"/>
      <c r="MXJ183" s="609"/>
      <c r="MXK183" s="375"/>
      <c r="MXL183" s="377"/>
      <c r="MXM183" s="377"/>
      <c r="MXN183" s="377"/>
      <c r="MXO183" s="377"/>
      <c r="MXP183" s="608"/>
      <c r="MXQ183" s="609"/>
      <c r="MXR183" s="375"/>
      <c r="MXS183" s="377"/>
      <c r="MXT183" s="377"/>
      <c r="MXU183" s="377"/>
      <c r="MXV183" s="377"/>
      <c r="MXW183" s="608"/>
      <c r="MXX183" s="609"/>
      <c r="MXY183" s="375"/>
      <c r="MXZ183" s="377"/>
      <c r="MYA183" s="377"/>
      <c r="MYB183" s="377"/>
      <c r="MYC183" s="377"/>
      <c r="MYD183" s="608"/>
      <c r="MYE183" s="609"/>
      <c r="MYF183" s="375"/>
      <c r="MYG183" s="377"/>
      <c r="MYH183" s="377"/>
      <c r="MYI183" s="377"/>
      <c r="MYJ183" s="377"/>
      <c r="MYK183" s="608"/>
      <c r="MYL183" s="609"/>
      <c r="MYM183" s="375"/>
      <c r="MYN183" s="377"/>
      <c r="MYO183" s="377"/>
      <c r="MYP183" s="377"/>
      <c r="MYQ183" s="377"/>
      <c r="MYR183" s="608"/>
      <c r="MYS183" s="609"/>
      <c r="MYT183" s="375"/>
      <c r="MYU183" s="377"/>
      <c r="MYV183" s="377"/>
      <c r="MYW183" s="377"/>
      <c r="MYX183" s="377"/>
      <c r="MYY183" s="608"/>
      <c r="MYZ183" s="609"/>
      <c r="MZA183" s="375"/>
      <c r="MZB183" s="377"/>
      <c r="MZC183" s="377"/>
      <c r="MZD183" s="377"/>
      <c r="MZE183" s="377"/>
      <c r="MZF183" s="608"/>
      <c r="MZG183" s="609"/>
      <c r="MZH183" s="375"/>
      <c r="MZI183" s="377"/>
      <c r="MZJ183" s="377"/>
      <c r="MZK183" s="377"/>
      <c r="MZL183" s="377"/>
      <c r="MZM183" s="608"/>
      <c r="MZN183" s="609"/>
      <c r="MZO183" s="375"/>
      <c r="MZP183" s="377"/>
      <c r="MZQ183" s="377"/>
      <c r="MZR183" s="377"/>
      <c r="MZS183" s="377"/>
      <c r="MZT183" s="608"/>
      <c r="MZU183" s="609"/>
      <c r="MZV183" s="375"/>
      <c r="MZW183" s="377"/>
      <c r="MZX183" s="377"/>
      <c r="MZY183" s="377"/>
      <c r="MZZ183" s="377"/>
      <c r="NAA183" s="608"/>
      <c r="NAB183" s="609"/>
      <c r="NAC183" s="375"/>
      <c r="NAD183" s="377"/>
      <c r="NAE183" s="377"/>
      <c r="NAF183" s="377"/>
      <c r="NAG183" s="377"/>
      <c r="NAH183" s="608"/>
      <c r="NAI183" s="609"/>
      <c r="NAJ183" s="375"/>
      <c r="NAK183" s="377"/>
      <c r="NAL183" s="377"/>
      <c r="NAM183" s="377"/>
      <c r="NAN183" s="377"/>
      <c r="NAO183" s="608"/>
      <c r="NAP183" s="609"/>
      <c r="NAQ183" s="375"/>
      <c r="NAR183" s="377"/>
      <c r="NAS183" s="377"/>
      <c r="NAT183" s="377"/>
      <c r="NAU183" s="377"/>
      <c r="NAV183" s="608"/>
      <c r="NAW183" s="609"/>
      <c r="NAX183" s="375"/>
      <c r="NAY183" s="377"/>
      <c r="NAZ183" s="377"/>
      <c r="NBA183" s="377"/>
      <c r="NBB183" s="377"/>
      <c r="NBC183" s="608"/>
      <c r="NBD183" s="609"/>
      <c r="NBE183" s="375"/>
      <c r="NBF183" s="377"/>
      <c r="NBG183" s="377"/>
      <c r="NBH183" s="377"/>
      <c r="NBI183" s="377"/>
      <c r="NBJ183" s="608"/>
      <c r="NBK183" s="609"/>
      <c r="NBL183" s="375"/>
      <c r="NBM183" s="377"/>
      <c r="NBN183" s="377"/>
      <c r="NBO183" s="377"/>
      <c r="NBP183" s="377"/>
      <c r="NBQ183" s="608"/>
      <c r="NBR183" s="609"/>
      <c r="NBS183" s="375"/>
      <c r="NBT183" s="377"/>
      <c r="NBU183" s="377"/>
      <c r="NBV183" s="377"/>
      <c r="NBW183" s="377"/>
      <c r="NBX183" s="608"/>
      <c r="NBY183" s="609"/>
      <c r="NBZ183" s="375"/>
      <c r="NCA183" s="377"/>
      <c r="NCB183" s="377"/>
      <c r="NCC183" s="377"/>
      <c r="NCD183" s="377"/>
      <c r="NCE183" s="608"/>
      <c r="NCF183" s="609"/>
      <c r="NCG183" s="375"/>
      <c r="NCH183" s="377"/>
      <c r="NCI183" s="377"/>
      <c r="NCJ183" s="377"/>
      <c r="NCK183" s="377"/>
      <c r="NCL183" s="608"/>
      <c r="NCM183" s="609"/>
      <c r="NCN183" s="375"/>
      <c r="NCO183" s="377"/>
      <c r="NCP183" s="377"/>
      <c r="NCQ183" s="377"/>
      <c r="NCR183" s="377"/>
      <c r="NCS183" s="608"/>
      <c r="NCT183" s="609"/>
      <c r="NCU183" s="375"/>
      <c r="NCV183" s="377"/>
      <c r="NCW183" s="377"/>
      <c r="NCX183" s="377"/>
      <c r="NCY183" s="377"/>
      <c r="NCZ183" s="608"/>
      <c r="NDA183" s="609"/>
      <c r="NDB183" s="375"/>
      <c r="NDC183" s="377"/>
      <c r="NDD183" s="377"/>
      <c r="NDE183" s="377"/>
      <c r="NDF183" s="377"/>
      <c r="NDG183" s="608"/>
      <c r="NDH183" s="609"/>
      <c r="NDI183" s="375"/>
      <c r="NDJ183" s="377"/>
      <c r="NDK183" s="377"/>
      <c r="NDL183" s="377"/>
      <c r="NDM183" s="377"/>
      <c r="NDN183" s="608"/>
      <c r="NDO183" s="609"/>
      <c r="NDP183" s="375"/>
      <c r="NDQ183" s="377"/>
      <c r="NDR183" s="377"/>
      <c r="NDS183" s="377"/>
      <c r="NDT183" s="377"/>
      <c r="NDU183" s="608"/>
      <c r="NDV183" s="609"/>
      <c r="NDW183" s="375"/>
      <c r="NDX183" s="377"/>
      <c r="NDY183" s="377"/>
      <c r="NDZ183" s="377"/>
      <c r="NEA183" s="377"/>
      <c r="NEB183" s="608"/>
      <c r="NEC183" s="609"/>
      <c r="NED183" s="375"/>
      <c r="NEE183" s="377"/>
      <c r="NEF183" s="377"/>
      <c r="NEG183" s="377"/>
      <c r="NEH183" s="377"/>
      <c r="NEI183" s="608"/>
      <c r="NEJ183" s="609"/>
      <c r="NEK183" s="375"/>
      <c r="NEL183" s="377"/>
      <c r="NEM183" s="377"/>
      <c r="NEN183" s="377"/>
      <c r="NEO183" s="377"/>
      <c r="NEP183" s="608"/>
      <c r="NEQ183" s="609"/>
      <c r="NER183" s="375"/>
      <c r="NES183" s="377"/>
      <c r="NET183" s="377"/>
      <c r="NEU183" s="377"/>
      <c r="NEV183" s="377"/>
      <c r="NEW183" s="608"/>
      <c r="NEX183" s="609"/>
      <c r="NEY183" s="375"/>
      <c r="NEZ183" s="377"/>
      <c r="NFA183" s="377"/>
      <c r="NFB183" s="377"/>
      <c r="NFC183" s="377"/>
      <c r="NFD183" s="608"/>
      <c r="NFE183" s="609"/>
      <c r="NFF183" s="375"/>
      <c r="NFG183" s="377"/>
      <c r="NFH183" s="377"/>
      <c r="NFI183" s="377"/>
      <c r="NFJ183" s="377"/>
      <c r="NFK183" s="608"/>
      <c r="NFL183" s="609"/>
      <c r="NFM183" s="375"/>
      <c r="NFN183" s="377"/>
      <c r="NFO183" s="377"/>
      <c r="NFP183" s="377"/>
      <c r="NFQ183" s="377"/>
      <c r="NFR183" s="608"/>
      <c r="NFS183" s="609"/>
      <c r="NFT183" s="375"/>
      <c r="NFU183" s="377"/>
      <c r="NFV183" s="377"/>
      <c r="NFW183" s="377"/>
      <c r="NFX183" s="377"/>
      <c r="NFY183" s="608"/>
      <c r="NFZ183" s="609"/>
      <c r="NGA183" s="375"/>
      <c r="NGB183" s="377"/>
      <c r="NGC183" s="377"/>
      <c r="NGD183" s="377"/>
      <c r="NGE183" s="377"/>
      <c r="NGF183" s="608"/>
      <c r="NGG183" s="609"/>
      <c r="NGH183" s="375"/>
      <c r="NGI183" s="377"/>
      <c r="NGJ183" s="377"/>
      <c r="NGK183" s="377"/>
      <c r="NGL183" s="377"/>
      <c r="NGM183" s="608"/>
      <c r="NGN183" s="609"/>
      <c r="NGO183" s="375"/>
      <c r="NGP183" s="377"/>
      <c r="NGQ183" s="377"/>
      <c r="NGR183" s="377"/>
      <c r="NGS183" s="377"/>
      <c r="NGT183" s="608"/>
      <c r="NGU183" s="609"/>
      <c r="NGV183" s="375"/>
      <c r="NGW183" s="377"/>
      <c r="NGX183" s="377"/>
      <c r="NGY183" s="377"/>
      <c r="NGZ183" s="377"/>
      <c r="NHA183" s="608"/>
      <c r="NHB183" s="609"/>
      <c r="NHC183" s="375"/>
      <c r="NHD183" s="377"/>
      <c r="NHE183" s="377"/>
      <c r="NHF183" s="377"/>
      <c r="NHG183" s="377"/>
      <c r="NHH183" s="608"/>
      <c r="NHI183" s="609"/>
      <c r="NHJ183" s="375"/>
      <c r="NHK183" s="377"/>
      <c r="NHL183" s="377"/>
      <c r="NHM183" s="377"/>
      <c r="NHN183" s="377"/>
      <c r="NHO183" s="608"/>
      <c r="NHP183" s="609"/>
      <c r="NHQ183" s="375"/>
      <c r="NHR183" s="377"/>
      <c r="NHS183" s="377"/>
      <c r="NHT183" s="377"/>
      <c r="NHU183" s="377"/>
      <c r="NHV183" s="608"/>
      <c r="NHW183" s="609"/>
      <c r="NHX183" s="375"/>
      <c r="NHY183" s="377"/>
      <c r="NHZ183" s="377"/>
      <c r="NIA183" s="377"/>
      <c r="NIB183" s="377"/>
      <c r="NIC183" s="608"/>
      <c r="NID183" s="609"/>
      <c r="NIE183" s="375"/>
      <c r="NIF183" s="377"/>
      <c r="NIG183" s="377"/>
      <c r="NIH183" s="377"/>
      <c r="NII183" s="377"/>
      <c r="NIJ183" s="608"/>
      <c r="NIK183" s="609"/>
      <c r="NIL183" s="375"/>
      <c r="NIM183" s="377"/>
      <c r="NIN183" s="377"/>
      <c r="NIO183" s="377"/>
      <c r="NIP183" s="377"/>
      <c r="NIQ183" s="608"/>
      <c r="NIR183" s="609"/>
      <c r="NIS183" s="375"/>
      <c r="NIT183" s="377"/>
      <c r="NIU183" s="377"/>
      <c r="NIV183" s="377"/>
      <c r="NIW183" s="377"/>
      <c r="NIX183" s="608"/>
      <c r="NIY183" s="609"/>
      <c r="NIZ183" s="375"/>
      <c r="NJA183" s="377"/>
      <c r="NJB183" s="377"/>
      <c r="NJC183" s="377"/>
      <c r="NJD183" s="377"/>
      <c r="NJE183" s="608"/>
      <c r="NJF183" s="609"/>
      <c r="NJG183" s="375"/>
      <c r="NJH183" s="377"/>
      <c r="NJI183" s="377"/>
      <c r="NJJ183" s="377"/>
      <c r="NJK183" s="377"/>
      <c r="NJL183" s="608"/>
      <c r="NJM183" s="609"/>
      <c r="NJN183" s="375"/>
      <c r="NJO183" s="377"/>
      <c r="NJP183" s="377"/>
      <c r="NJQ183" s="377"/>
      <c r="NJR183" s="377"/>
      <c r="NJS183" s="608"/>
      <c r="NJT183" s="609"/>
      <c r="NJU183" s="375"/>
      <c r="NJV183" s="377"/>
      <c r="NJW183" s="377"/>
      <c r="NJX183" s="377"/>
      <c r="NJY183" s="377"/>
      <c r="NJZ183" s="608"/>
      <c r="NKA183" s="609"/>
      <c r="NKB183" s="375"/>
      <c r="NKC183" s="377"/>
      <c r="NKD183" s="377"/>
      <c r="NKE183" s="377"/>
      <c r="NKF183" s="377"/>
      <c r="NKG183" s="608"/>
      <c r="NKH183" s="609"/>
      <c r="NKI183" s="375"/>
      <c r="NKJ183" s="377"/>
      <c r="NKK183" s="377"/>
      <c r="NKL183" s="377"/>
      <c r="NKM183" s="377"/>
      <c r="NKN183" s="608"/>
      <c r="NKO183" s="609"/>
      <c r="NKP183" s="375"/>
      <c r="NKQ183" s="377"/>
      <c r="NKR183" s="377"/>
      <c r="NKS183" s="377"/>
      <c r="NKT183" s="377"/>
      <c r="NKU183" s="608"/>
      <c r="NKV183" s="609"/>
      <c r="NKW183" s="375"/>
      <c r="NKX183" s="377"/>
      <c r="NKY183" s="377"/>
      <c r="NKZ183" s="377"/>
      <c r="NLA183" s="377"/>
      <c r="NLB183" s="608"/>
      <c r="NLC183" s="609"/>
      <c r="NLD183" s="375"/>
      <c r="NLE183" s="377"/>
      <c r="NLF183" s="377"/>
      <c r="NLG183" s="377"/>
      <c r="NLH183" s="377"/>
      <c r="NLI183" s="608"/>
      <c r="NLJ183" s="609"/>
      <c r="NLK183" s="375"/>
      <c r="NLL183" s="377"/>
      <c r="NLM183" s="377"/>
      <c r="NLN183" s="377"/>
      <c r="NLO183" s="377"/>
      <c r="NLP183" s="608"/>
      <c r="NLQ183" s="609"/>
      <c r="NLR183" s="375"/>
      <c r="NLS183" s="377"/>
      <c r="NLT183" s="377"/>
      <c r="NLU183" s="377"/>
      <c r="NLV183" s="377"/>
      <c r="NLW183" s="608"/>
      <c r="NLX183" s="609"/>
      <c r="NLY183" s="375"/>
      <c r="NLZ183" s="377"/>
      <c r="NMA183" s="377"/>
      <c r="NMB183" s="377"/>
      <c r="NMC183" s="377"/>
      <c r="NMD183" s="608"/>
      <c r="NME183" s="609"/>
      <c r="NMF183" s="375"/>
      <c r="NMG183" s="377"/>
      <c r="NMH183" s="377"/>
      <c r="NMI183" s="377"/>
      <c r="NMJ183" s="377"/>
      <c r="NMK183" s="608"/>
      <c r="NML183" s="609"/>
      <c r="NMM183" s="375"/>
      <c r="NMN183" s="377"/>
      <c r="NMO183" s="377"/>
      <c r="NMP183" s="377"/>
      <c r="NMQ183" s="377"/>
      <c r="NMR183" s="608"/>
      <c r="NMS183" s="609"/>
      <c r="NMT183" s="375"/>
      <c r="NMU183" s="377"/>
      <c r="NMV183" s="377"/>
      <c r="NMW183" s="377"/>
      <c r="NMX183" s="377"/>
      <c r="NMY183" s="608"/>
      <c r="NMZ183" s="609"/>
      <c r="NNA183" s="375"/>
      <c r="NNB183" s="377"/>
      <c r="NNC183" s="377"/>
      <c r="NND183" s="377"/>
      <c r="NNE183" s="377"/>
      <c r="NNF183" s="608"/>
      <c r="NNG183" s="609"/>
      <c r="NNH183" s="375"/>
      <c r="NNI183" s="377"/>
      <c r="NNJ183" s="377"/>
      <c r="NNK183" s="377"/>
      <c r="NNL183" s="377"/>
      <c r="NNM183" s="608"/>
      <c r="NNN183" s="609"/>
      <c r="NNO183" s="375"/>
      <c r="NNP183" s="377"/>
      <c r="NNQ183" s="377"/>
      <c r="NNR183" s="377"/>
      <c r="NNS183" s="377"/>
      <c r="NNT183" s="608"/>
      <c r="NNU183" s="609"/>
      <c r="NNV183" s="375"/>
      <c r="NNW183" s="377"/>
      <c r="NNX183" s="377"/>
      <c r="NNY183" s="377"/>
      <c r="NNZ183" s="377"/>
      <c r="NOA183" s="608"/>
      <c r="NOB183" s="609"/>
      <c r="NOC183" s="375"/>
      <c r="NOD183" s="377"/>
      <c r="NOE183" s="377"/>
      <c r="NOF183" s="377"/>
      <c r="NOG183" s="377"/>
      <c r="NOH183" s="608"/>
      <c r="NOI183" s="609"/>
      <c r="NOJ183" s="375"/>
      <c r="NOK183" s="377"/>
      <c r="NOL183" s="377"/>
      <c r="NOM183" s="377"/>
      <c r="NON183" s="377"/>
      <c r="NOO183" s="608"/>
      <c r="NOP183" s="609"/>
      <c r="NOQ183" s="375"/>
      <c r="NOR183" s="377"/>
      <c r="NOS183" s="377"/>
      <c r="NOT183" s="377"/>
      <c r="NOU183" s="377"/>
      <c r="NOV183" s="608"/>
      <c r="NOW183" s="609"/>
      <c r="NOX183" s="375"/>
      <c r="NOY183" s="377"/>
      <c r="NOZ183" s="377"/>
      <c r="NPA183" s="377"/>
      <c r="NPB183" s="377"/>
      <c r="NPC183" s="608"/>
      <c r="NPD183" s="609"/>
      <c r="NPE183" s="375"/>
      <c r="NPF183" s="377"/>
      <c r="NPG183" s="377"/>
      <c r="NPH183" s="377"/>
      <c r="NPI183" s="377"/>
      <c r="NPJ183" s="608"/>
      <c r="NPK183" s="609"/>
      <c r="NPL183" s="375"/>
      <c r="NPM183" s="377"/>
      <c r="NPN183" s="377"/>
      <c r="NPO183" s="377"/>
      <c r="NPP183" s="377"/>
      <c r="NPQ183" s="608"/>
      <c r="NPR183" s="609"/>
      <c r="NPS183" s="375"/>
      <c r="NPT183" s="377"/>
      <c r="NPU183" s="377"/>
      <c r="NPV183" s="377"/>
      <c r="NPW183" s="377"/>
      <c r="NPX183" s="608"/>
      <c r="NPY183" s="609"/>
      <c r="NPZ183" s="375"/>
      <c r="NQA183" s="377"/>
      <c r="NQB183" s="377"/>
      <c r="NQC183" s="377"/>
      <c r="NQD183" s="377"/>
      <c r="NQE183" s="608"/>
      <c r="NQF183" s="609"/>
      <c r="NQG183" s="375"/>
      <c r="NQH183" s="377"/>
      <c r="NQI183" s="377"/>
      <c r="NQJ183" s="377"/>
      <c r="NQK183" s="377"/>
      <c r="NQL183" s="608"/>
      <c r="NQM183" s="609"/>
      <c r="NQN183" s="375"/>
      <c r="NQO183" s="377"/>
      <c r="NQP183" s="377"/>
      <c r="NQQ183" s="377"/>
      <c r="NQR183" s="377"/>
      <c r="NQS183" s="608"/>
      <c r="NQT183" s="609"/>
      <c r="NQU183" s="375"/>
      <c r="NQV183" s="377"/>
      <c r="NQW183" s="377"/>
      <c r="NQX183" s="377"/>
      <c r="NQY183" s="377"/>
      <c r="NQZ183" s="608"/>
      <c r="NRA183" s="609"/>
      <c r="NRB183" s="375"/>
      <c r="NRC183" s="377"/>
      <c r="NRD183" s="377"/>
      <c r="NRE183" s="377"/>
      <c r="NRF183" s="377"/>
      <c r="NRG183" s="608"/>
      <c r="NRH183" s="609"/>
      <c r="NRI183" s="375"/>
      <c r="NRJ183" s="377"/>
      <c r="NRK183" s="377"/>
      <c r="NRL183" s="377"/>
      <c r="NRM183" s="377"/>
      <c r="NRN183" s="608"/>
      <c r="NRO183" s="609"/>
      <c r="NRP183" s="375"/>
      <c r="NRQ183" s="377"/>
      <c r="NRR183" s="377"/>
      <c r="NRS183" s="377"/>
      <c r="NRT183" s="377"/>
      <c r="NRU183" s="608"/>
      <c r="NRV183" s="609"/>
      <c r="NRW183" s="375"/>
      <c r="NRX183" s="377"/>
      <c r="NRY183" s="377"/>
      <c r="NRZ183" s="377"/>
      <c r="NSA183" s="377"/>
      <c r="NSB183" s="608"/>
      <c r="NSC183" s="609"/>
      <c r="NSD183" s="375"/>
      <c r="NSE183" s="377"/>
      <c r="NSF183" s="377"/>
      <c r="NSG183" s="377"/>
      <c r="NSH183" s="377"/>
      <c r="NSI183" s="608"/>
      <c r="NSJ183" s="609"/>
      <c r="NSK183" s="375"/>
      <c r="NSL183" s="377"/>
      <c r="NSM183" s="377"/>
      <c r="NSN183" s="377"/>
      <c r="NSO183" s="377"/>
      <c r="NSP183" s="608"/>
      <c r="NSQ183" s="609"/>
      <c r="NSR183" s="375"/>
      <c r="NSS183" s="377"/>
      <c r="NST183" s="377"/>
      <c r="NSU183" s="377"/>
      <c r="NSV183" s="377"/>
      <c r="NSW183" s="608"/>
      <c r="NSX183" s="609"/>
      <c r="NSY183" s="375"/>
      <c r="NSZ183" s="377"/>
      <c r="NTA183" s="377"/>
      <c r="NTB183" s="377"/>
      <c r="NTC183" s="377"/>
      <c r="NTD183" s="608"/>
      <c r="NTE183" s="609"/>
      <c r="NTF183" s="375"/>
      <c r="NTG183" s="377"/>
      <c r="NTH183" s="377"/>
      <c r="NTI183" s="377"/>
      <c r="NTJ183" s="377"/>
      <c r="NTK183" s="608"/>
      <c r="NTL183" s="609"/>
      <c r="NTM183" s="375"/>
      <c r="NTN183" s="377"/>
      <c r="NTO183" s="377"/>
      <c r="NTP183" s="377"/>
      <c r="NTQ183" s="377"/>
      <c r="NTR183" s="608"/>
      <c r="NTS183" s="609"/>
      <c r="NTT183" s="375"/>
      <c r="NTU183" s="377"/>
      <c r="NTV183" s="377"/>
      <c r="NTW183" s="377"/>
      <c r="NTX183" s="377"/>
      <c r="NTY183" s="608"/>
      <c r="NTZ183" s="609"/>
      <c r="NUA183" s="375"/>
      <c r="NUB183" s="377"/>
      <c r="NUC183" s="377"/>
      <c r="NUD183" s="377"/>
      <c r="NUE183" s="377"/>
      <c r="NUF183" s="608"/>
      <c r="NUG183" s="609"/>
      <c r="NUH183" s="375"/>
      <c r="NUI183" s="377"/>
      <c r="NUJ183" s="377"/>
      <c r="NUK183" s="377"/>
      <c r="NUL183" s="377"/>
      <c r="NUM183" s="608"/>
      <c r="NUN183" s="609"/>
      <c r="NUO183" s="375"/>
      <c r="NUP183" s="377"/>
      <c r="NUQ183" s="377"/>
      <c r="NUR183" s="377"/>
      <c r="NUS183" s="377"/>
      <c r="NUT183" s="608"/>
      <c r="NUU183" s="609"/>
      <c r="NUV183" s="375"/>
      <c r="NUW183" s="377"/>
      <c r="NUX183" s="377"/>
      <c r="NUY183" s="377"/>
      <c r="NUZ183" s="377"/>
      <c r="NVA183" s="608"/>
      <c r="NVB183" s="609"/>
      <c r="NVC183" s="375"/>
      <c r="NVD183" s="377"/>
      <c r="NVE183" s="377"/>
      <c r="NVF183" s="377"/>
      <c r="NVG183" s="377"/>
      <c r="NVH183" s="608"/>
      <c r="NVI183" s="609"/>
      <c r="NVJ183" s="375"/>
      <c r="NVK183" s="377"/>
      <c r="NVL183" s="377"/>
      <c r="NVM183" s="377"/>
      <c r="NVN183" s="377"/>
      <c r="NVO183" s="608"/>
      <c r="NVP183" s="609"/>
      <c r="NVQ183" s="375"/>
      <c r="NVR183" s="377"/>
      <c r="NVS183" s="377"/>
      <c r="NVT183" s="377"/>
      <c r="NVU183" s="377"/>
      <c r="NVV183" s="608"/>
      <c r="NVW183" s="609"/>
      <c r="NVX183" s="375"/>
      <c r="NVY183" s="377"/>
      <c r="NVZ183" s="377"/>
      <c r="NWA183" s="377"/>
      <c r="NWB183" s="377"/>
      <c r="NWC183" s="608"/>
      <c r="NWD183" s="609"/>
      <c r="NWE183" s="375"/>
      <c r="NWF183" s="377"/>
      <c r="NWG183" s="377"/>
      <c r="NWH183" s="377"/>
      <c r="NWI183" s="377"/>
      <c r="NWJ183" s="608"/>
      <c r="NWK183" s="609"/>
      <c r="NWL183" s="375"/>
      <c r="NWM183" s="377"/>
      <c r="NWN183" s="377"/>
      <c r="NWO183" s="377"/>
      <c r="NWP183" s="377"/>
      <c r="NWQ183" s="608"/>
      <c r="NWR183" s="609"/>
      <c r="NWS183" s="375"/>
      <c r="NWT183" s="377"/>
      <c r="NWU183" s="377"/>
      <c r="NWV183" s="377"/>
      <c r="NWW183" s="377"/>
      <c r="NWX183" s="608"/>
      <c r="NWY183" s="609"/>
      <c r="NWZ183" s="375"/>
      <c r="NXA183" s="377"/>
      <c r="NXB183" s="377"/>
      <c r="NXC183" s="377"/>
      <c r="NXD183" s="377"/>
      <c r="NXE183" s="608"/>
      <c r="NXF183" s="609"/>
      <c r="NXG183" s="375"/>
      <c r="NXH183" s="377"/>
      <c r="NXI183" s="377"/>
      <c r="NXJ183" s="377"/>
      <c r="NXK183" s="377"/>
      <c r="NXL183" s="608"/>
      <c r="NXM183" s="609"/>
      <c r="NXN183" s="375"/>
      <c r="NXO183" s="377"/>
      <c r="NXP183" s="377"/>
      <c r="NXQ183" s="377"/>
      <c r="NXR183" s="377"/>
      <c r="NXS183" s="608"/>
      <c r="NXT183" s="609"/>
      <c r="NXU183" s="375"/>
      <c r="NXV183" s="377"/>
      <c r="NXW183" s="377"/>
      <c r="NXX183" s="377"/>
      <c r="NXY183" s="377"/>
      <c r="NXZ183" s="608"/>
      <c r="NYA183" s="609"/>
      <c r="NYB183" s="375"/>
      <c r="NYC183" s="377"/>
      <c r="NYD183" s="377"/>
      <c r="NYE183" s="377"/>
      <c r="NYF183" s="377"/>
      <c r="NYG183" s="608"/>
      <c r="NYH183" s="609"/>
      <c r="NYI183" s="375"/>
      <c r="NYJ183" s="377"/>
      <c r="NYK183" s="377"/>
      <c r="NYL183" s="377"/>
      <c r="NYM183" s="377"/>
      <c r="NYN183" s="608"/>
      <c r="NYO183" s="609"/>
      <c r="NYP183" s="375"/>
      <c r="NYQ183" s="377"/>
      <c r="NYR183" s="377"/>
      <c r="NYS183" s="377"/>
      <c r="NYT183" s="377"/>
      <c r="NYU183" s="608"/>
      <c r="NYV183" s="609"/>
      <c r="NYW183" s="375"/>
      <c r="NYX183" s="377"/>
      <c r="NYY183" s="377"/>
      <c r="NYZ183" s="377"/>
      <c r="NZA183" s="377"/>
      <c r="NZB183" s="608"/>
      <c r="NZC183" s="609"/>
      <c r="NZD183" s="375"/>
      <c r="NZE183" s="377"/>
      <c r="NZF183" s="377"/>
      <c r="NZG183" s="377"/>
      <c r="NZH183" s="377"/>
      <c r="NZI183" s="608"/>
      <c r="NZJ183" s="609"/>
      <c r="NZK183" s="375"/>
      <c r="NZL183" s="377"/>
      <c r="NZM183" s="377"/>
      <c r="NZN183" s="377"/>
      <c r="NZO183" s="377"/>
      <c r="NZP183" s="608"/>
      <c r="NZQ183" s="609"/>
      <c r="NZR183" s="375"/>
      <c r="NZS183" s="377"/>
      <c r="NZT183" s="377"/>
      <c r="NZU183" s="377"/>
      <c r="NZV183" s="377"/>
      <c r="NZW183" s="608"/>
      <c r="NZX183" s="609"/>
      <c r="NZY183" s="375"/>
      <c r="NZZ183" s="377"/>
      <c r="OAA183" s="377"/>
      <c r="OAB183" s="377"/>
      <c r="OAC183" s="377"/>
      <c r="OAD183" s="608"/>
      <c r="OAE183" s="609"/>
      <c r="OAF183" s="375"/>
      <c r="OAG183" s="377"/>
      <c r="OAH183" s="377"/>
      <c r="OAI183" s="377"/>
      <c r="OAJ183" s="377"/>
      <c r="OAK183" s="608"/>
      <c r="OAL183" s="609"/>
      <c r="OAM183" s="375"/>
      <c r="OAN183" s="377"/>
      <c r="OAO183" s="377"/>
      <c r="OAP183" s="377"/>
      <c r="OAQ183" s="377"/>
      <c r="OAR183" s="608"/>
      <c r="OAS183" s="609"/>
      <c r="OAT183" s="375"/>
      <c r="OAU183" s="377"/>
      <c r="OAV183" s="377"/>
      <c r="OAW183" s="377"/>
      <c r="OAX183" s="377"/>
      <c r="OAY183" s="608"/>
      <c r="OAZ183" s="609"/>
      <c r="OBA183" s="375"/>
      <c r="OBB183" s="377"/>
      <c r="OBC183" s="377"/>
      <c r="OBD183" s="377"/>
      <c r="OBE183" s="377"/>
      <c r="OBF183" s="608"/>
      <c r="OBG183" s="609"/>
      <c r="OBH183" s="375"/>
      <c r="OBI183" s="377"/>
      <c r="OBJ183" s="377"/>
      <c r="OBK183" s="377"/>
      <c r="OBL183" s="377"/>
      <c r="OBM183" s="608"/>
      <c r="OBN183" s="609"/>
      <c r="OBO183" s="375"/>
      <c r="OBP183" s="377"/>
      <c r="OBQ183" s="377"/>
      <c r="OBR183" s="377"/>
      <c r="OBS183" s="377"/>
      <c r="OBT183" s="608"/>
      <c r="OBU183" s="609"/>
      <c r="OBV183" s="375"/>
      <c r="OBW183" s="377"/>
      <c r="OBX183" s="377"/>
      <c r="OBY183" s="377"/>
      <c r="OBZ183" s="377"/>
      <c r="OCA183" s="608"/>
      <c r="OCB183" s="609"/>
      <c r="OCC183" s="375"/>
      <c r="OCD183" s="377"/>
      <c r="OCE183" s="377"/>
      <c r="OCF183" s="377"/>
      <c r="OCG183" s="377"/>
      <c r="OCH183" s="608"/>
      <c r="OCI183" s="609"/>
      <c r="OCJ183" s="375"/>
      <c r="OCK183" s="377"/>
      <c r="OCL183" s="377"/>
      <c r="OCM183" s="377"/>
      <c r="OCN183" s="377"/>
      <c r="OCO183" s="608"/>
      <c r="OCP183" s="609"/>
      <c r="OCQ183" s="375"/>
      <c r="OCR183" s="377"/>
      <c r="OCS183" s="377"/>
      <c r="OCT183" s="377"/>
      <c r="OCU183" s="377"/>
      <c r="OCV183" s="608"/>
      <c r="OCW183" s="609"/>
      <c r="OCX183" s="375"/>
      <c r="OCY183" s="377"/>
      <c r="OCZ183" s="377"/>
      <c r="ODA183" s="377"/>
      <c r="ODB183" s="377"/>
      <c r="ODC183" s="608"/>
      <c r="ODD183" s="609"/>
      <c r="ODE183" s="375"/>
      <c r="ODF183" s="377"/>
      <c r="ODG183" s="377"/>
      <c r="ODH183" s="377"/>
      <c r="ODI183" s="377"/>
      <c r="ODJ183" s="608"/>
      <c r="ODK183" s="609"/>
      <c r="ODL183" s="375"/>
      <c r="ODM183" s="377"/>
      <c r="ODN183" s="377"/>
      <c r="ODO183" s="377"/>
      <c r="ODP183" s="377"/>
      <c r="ODQ183" s="608"/>
      <c r="ODR183" s="609"/>
      <c r="ODS183" s="375"/>
      <c r="ODT183" s="377"/>
      <c r="ODU183" s="377"/>
      <c r="ODV183" s="377"/>
      <c r="ODW183" s="377"/>
      <c r="ODX183" s="608"/>
      <c r="ODY183" s="609"/>
      <c r="ODZ183" s="375"/>
      <c r="OEA183" s="377"/>
      <c r="OEB183" s="377"/>
      <c r="OEC183" s="377"/>
      <c r="OED183" s="377"/>
      <c r="OEE183" s="608"/>
      <c r="OEF183" s="609"/>
      <c r="OEG183" s="375"/>
      <c r="OEH183" s="377"/>
      <c r="OEI183" s="377"/>
      <c r="OEJ183" s="377"/>
      <c r="OEK183" s="377"/>
      <c r="OEL183" s="608"/>
      <c r="OEM183" s="609"/>
      <c r="OEN183" s="375"/>
      <c r="OEO183" s="377"/>
      <c r="OEP183" s="377"/>
      <c r="OEQ183" s="377"/>
      <c r="OER183" s="377"/>
      <c r="OES183" s="608"/>
      <c r="OET183" s="609"/>
      <c r="OEU183" s="375"/>
      <c r="OEV183" s="377"/>
      <c r="OEW183" s="377"/>
      <c r="OEX183" s="377"/>
      <c r="OEY183" s="377"/>
      <c r="OEZ183" s="608"/>
      <c r="OFA183" s="609"/>
      <c r="OFB183" s="375"/>
      <c r="OFC183" s="377"/>
      <c r="OFD183" s="377"/>
      <c r="OFE183" s="377"/>
      <c r="OFF183" s="377"/>
      <c r="OFG183" s="608"/>
      <c r="OFH183" s="609"/>
      <c r="OFI183" s="375"/>
      <c r="OFJ183" s="377"/>
      <c r="OFK183" s="377"/>
      <c r="OFL183" s="377"/>
      <c r="OFM183" s="377"/>
      <c r="OFN183" s="608"/>
      <c r="OFO183" s="609"/>
      <c r="OFP183" s="375"/>
      <c r="OFQ183" s="377"/>
      <c r="OFR183" s="377"/>
      <c r="OFS183" s="377"/>
      <c r="OFT183" s="377"/>
      <c r="OFU183" s="608"/>
      <c r="OFV183" s="609"/>
      <c r="OFW183" s="375"/>
      <c r="OFX183" s="377"/>
      <c r="OFY183" s="377"/>
      <c r="OFZ183" s="377"/>
      <c r="OGA183" s="377"/>
      <c r="OGB183" s="608"/>
      <c r="OGC183" s="609"/>
      <c r="OGD183" s="375"/>
      <c r="OGE183" s="377"/>
      <c r="OGF183" s="377"/>
      <c r="OGG183" s="377"/>
      <c r="OGH183" s="377"/>
      <c r="OGI183" s="608"/>
      <c r="OGJ183" s="609"/>
      <c r="OGK183" s="375"/>
      <c r="OGL183" s="377"/>
      <c r="OGM183" s="377"/>
      <c r="OGN183" s="377"/>
      <c r="OGO183" s="377"/>
      <c r="OGP183" s="608"/>
      <c r="OGQ183" s="609"/>
      <c r="OGR183" s="375"/>
      <c r="OGS183" s="377"/>
      <c r="OGT183" s="377"/>
      <c r="OGU183" s="377"/>
      <c r="OGV183" s="377"/>
      <c r="OGW183" s="608"/>
      <c r="OGX183" s="609"/>
      <c r="OGY183" s="375"/>
      <c r="OGZ183" s="377"/>
      <c r="OHA183" s="377"/>
      <c r="OHB183" s="377"/>
      <c r="OHC183" s="377"/>
      <c r="OHD183" s="608"/>
      <c r="OHE183" s="609"/>
      <c r="OHF183" s="375"/>
      <c r="OHG183" s="377"/>
      <c r="OHH183" s="377"/>
      <c r="OHI183" s="377"/>
      <c r="OHJ183" s="377"/>
      <c r="OHK183" s="608"/>
      <c r="OHL183" s="609"/>
      <c r="OHM183" s="375"/>
      <c r="OHN183" s="377"/>
      <c r="OHO183" s="377"/>
      <c r="OHP183" s="377"/>
      <c r="OHQ183" s="377"/>
      <c r="OHR183" s="608"/>
      <c r="OHS183" s="609"/>
      <c r="OHT183" s="375"/>
      <c r="OHU183" s="377"/>
      <c r="OHV183" s="377"/>
      <c r="OHW183" s="377"/>
      <c r="OHX183" s="377"/>
      <c r="OHY183" s="608"/>
      <c r="OHZ183" s="609"/>
      <c r="OIA183" s="375"/>
      <c r="OIB183" s="377"/>
      <c r="OIC183" s="377"/>
      <c r="OID183" s="377"/>
      <c r="OIE183" s="377"/>
      <c r="OIF183" s="608"/>
      <c r="OIG183" s="609"/>
      <c r="OIH183" s="375"/>
      <c r="OII183" s="377"/>
      <c r="OIJ183" s="377"/>
      <c r="OIK183" s="377"/>
      <c r="OIL183" s="377"/>
      <c r="OIM183" s="608"/>
      <c r="OIN183" s="609"/>
      <c r="OIO183" s="375"/>
      <c r="OIP183" s="377"/>
      <c r="OIQ183" s="377"/>
      <c r="OIR183" s="377"/>
      <c r="OIS183" s="377"/>
      <c r="OIT183" s="608"/>
      <c r="OIU183" s="609"/>
      <c r="OIV183" s="375"/>
      <c r="OIW183" s="377"/>
      <c r="OIX183" s="377"/>
      <c r="OIY183" s="377"/>
      <c r="OIZ183" s="377"/>
      <c r="OJA183" s="608"/>
      <c r="OJB183" s="609"/>
      <c r="OJC183" s="375"/>
      <c r="OJD183" s="377"/>
      <c r="OJE183" s="377"/>
      <c r="OJF183" s="377"/>
      <c r="OJG183" s="377"/>
      <c r="OJH183" s="608"/>
      <c r="OJI183" s="609"/>
      <c r="OJJ183" s="375"/>
      <c r="OJK183" s="377"/>
      <c r="OJL183" s="377"/>
      <c r="OJM183" s="377"/>
      <c r="OJN183" s="377"/>
      <c r="OJO183" s="608"/>
      <c r="OJP183" s="609"/>
      <c r="OJQ183" s="375"/>
      <c r="OJR183" s="377"/>
      <c r="OJS183" s="377"/>
      <c r="OJT183" s="377"/>
      <c r="OJU183" s="377"/>
      <c r="OJV183" s="608"/>
      <c r="OJW183" s="609"/>
      <c r="OJX183" s="375"/>
      <c r="OJY183" s="377"/>
      <c r="OJZ183" s="377"/>
      <c r="OKA183" s="377"/>
      <c r="OKB183" s="377"/>
      <c r="OKC183" s="608"/>
      <c r="OKD183" s="609"/>
      <c r="OKE183" s="375"/>
      <c r="OKF183" s="377"/>
      <c r="OKG183" s="377"/>
      <c r="OKH183" s="377"/>
      <c r="OKI183" s="377"/>
      <c r="OKJ183" s="608"/>
      <c r="OKK183" s="609"/>
      <c r="OKL183" s="375"/>
      <c r="OKM183" s="377"/>
      <c r="OKN183" s="377"/>
      <c r="OKO183" s="377"/>
      <c r="OKP183" s="377"/>
      <c r="OKQ183" s="608"/>
      <c r="OKR183" s="609"/>
      <c r="OKS183" s="375"/>
      <c r="OKT183" s="377"/>
      <c r="OKU183" s="377"/>
      <c r="OKV183" s="377"/>
      <c r="OKW183" s="377"/>
      <c r="OKX183" s="608"/>
      <c r="OKY183" s="609"/>
      <c r="OKZ183" s="375"/>
      <c r="OLA183" s="377"/>
      <c r="OLB183" s="377"/>
      <c r="OLC183" s="377"/>
      <c r="OLD183" s="377"/>
      <c r="OLE183" s="608"/>
      <c r="OLF183" s="609"/>
      <c r="OLG183" s="375"/>
      <c r="OLH183" s="377"/>
      <c r="OLI183" s="377"/>
      <c r="OLJ183" s="377"/>
      <c r="OLK183" s="377"/>
      <c r="OLL183" s="608"/>
      <c r="OLM183" s="609"/>
      <c r="OLN183" s="375"/>
      <c r="OLO183" s="377"/>
      <c r="OLP183" s="377"/>
      <c r="OLQ183" s="377"/>
      <c r="OLR183" s="377"/>
      <c r="OLS183" s="608"/>
      <c r="OLT183" s="609"/>
      <c r="OLU183" s="375"/>
      <c r="OLV183" s="377"/>
      <c r="OLW183" s="377"/>
      <c r="OLX183" s="377"/>
      <c r="OLY183" s="377"/>
      <c r="OLZ183" s="608"/>
      <c r="OMA183" s="609"/>
      <c r="OMB183" s="375"/>
      <c r="OMC183" s="377"/>
      <c r="OMD183" s="377"/>
      <c r="OME183" s="377"/>
      <c r="OMF183" s="377"/>
      <c r="OMG183" s="608"/>
      <c r="OMH183" s="609"/>
      <c r="OMI183" s="375"/>
      <c r="OMJ183" s="377"/>
      <c r="OMK183" s="377"/>
      <c r="OML183" s="377"/>
      <c r="OMM183" s="377"/>
      <c r="OMN183" s="608"/>
      <c r="OMO183" s="609"/>
      <c r="OMP183" s="375"/>
      <c r="OMQ183" s="377"/>
      <c r="OMR183" s="377"/>
      <c r="OMS183" s="377"/>
      <c r="OMT183" s="377"/>
      <c r="OMU183" s="608"/>
      <c r="OMV183" s="609"/>
      <c r="OMW183" s="375"/>
      <c r="OMX183" s="377"/>
      <c r="OMY183" s="377"/>
      <c r="OMZ183" s="377"/>
      <c r="ONA183" s="377"/>
      <c r="ONB183" s="608"/>
      <c r="ONC183" s="609"/>
      <c r="OND183" s="375"/>
      <c r="ONE183" s="377"/>
      <c r="ONF183" s="377"/>
      <c r="ONG183" s="377"/>
      <c r="ONH183" s="377"/>
      <c r="ONI183" s="608"/>
      <c r="ONJ183" s="609"/>
      <c r="ONK183" s="375"/>
      <c r="ONL183" s="377"/>
      <c r="ONM183" s="377"/>
      <c r="ONN183" s="377"/>
      <c r="ONO183" s="377"/>
      <c r="ONP183" s="608"/>
      <c r="ONQ183" s="609"/>
      <c r="ONR183" s="375"/>
      <c r="ONS183" s="377"/>
      <c r="ONT183" s="377"/>
      <c r="ONU183" s="377"/>
      <c r="ONV183" s="377"/>
      <c r="ONW183" s="608"/>
      <c r="ONX183" s="609"/>
      <c r="ONY183" s="375"/>
      <c r="ONZ183" s="377"/>
      <c r="OOA183" s="377"/>
      <c r="OOB183" s="377"/>
      <c r="OOC183" s="377"/>
      <c r="OOD183" s="608"/>
      <c r="OOE183" s="609"/>
      <c r="OOF183" s="375"/>
      <c r="OOG183" s="377"/>
      <c r="OOH183" s="377"/>
      <c r="OOI183" s="377"/>
      <c r="OOJ183" s="377"/>
      <c r="OOK183" s="608"/>
      <c r="OOL183" s="609"/>
      <c r="OOM183" s="375"/>
      <c r="OON183" s="377"/>
      <c r="OOO183" s="377"/>
      <c r="OOP183" s="377"/>
      <c r="OOQ183" s="377"/>
      <c r="OOR183" s="608"/>
      <c r="OOS183" s="609"/>
      <c r="OOT183" s="375"/>
      <c r="OOU183" s="377"/>
      <c r="OOV183" s="377"/>
      <c r="OOW183" s="377"/>
      <c r="OOX183" s="377"/>
      <c r="OOY183" s="608"/>
      <c r="OOZ183" s="609"/>
      <c r="OPA183" s="375"/>
      <c r="OPB183" s="377"/>
      <c r="OPC183" s="377"/>
      <c r="OPD183" s="377"/>
      <c r="OPE183" s="377"/>
      <c r="OPF183" s="608"/>
      <c r="OPG183" s="609"/>
      <c r="OPH183" s="375"/>
      <c r="OPI183" s="377"/>
      <c r="OPJ183" s="377"/>
      <c r="OPK183" s="377"/>
      <c r="OPL183" s="377"/>
      <c r="OPM183" s="608"/>
      <c r="OPN183" s="609"/>
      <c r="OPO183" s="375"/>
      <c r="OPP183" s="377"/>
      <c r="OPQ183" s="377"/>
      <c r="OPR183" s="377"/>
      <c r="OPS183" s="377"/>
      <c r="OPT183" s="608"/>
      <c r="OPU183" s="609"/>
      <c r="OPV183" s="375"/>
      <c r="OPW183" s="377"/>
      <c r="OPX183" s="377"/>
      <c r="OPY183" s="377"/>
      <c r="OPZ183" s="377"/>
      <c r="OQA183" s="608"/>
      <c r="OQB183" s="609"/>
      <c r="OQC183" s="375"/>
      <c r="OQD183" s="377"/>
      <c r="OQE183" s="377"/>
      <c r="OQF183" s="377"/>
      <c r="OQG183" s="377"/>
      <c r="OQH183" s="608"/>
      <c r="OQI183" s="609"/>
      <c r="OQJ183" s="375"/>
      <c r="OQK183" s="377"/>
      <c r="OQL183" s="377"/>
      <c r="OQM183" s="377"/>
      <c r="OQN183" s="377"/>
      <c r="OQO183" s="608"/>
      <c r="OQP183" s="609"/>
      <c r="OQQ183" s="375"/>
      <c r="OQR183" s="377"/>
      <c r="OQS183" s="377"/>
      <c r="OQT183" s="377"/>
      <c r="OQU183" s="377"/>
      <c r="OQV183" s="608"/>
      <c r="OQW183" s="609"/>
      <c r="OQX183" s="375"/>
      <c r="OQY183" s="377"/>
      <c r="OQZ183" s="377"/>
      <c r="ORA183" s="377"/>
      <c r="ORB183" s="377"/>
      <c r="ORC183" s="608"/>
      <c r="ORD183" s="609"/>
      <c r="ORE183" s="375"/>
      <c r="ORF183" s="377"/>
      <c r="ORG183" s="377"/>
      <c r="ORH183" s="377"/>
      <c r="ORI183" s="377"/>
      <c r="ORJ183" s="608"/>
      <c r="ORK183" s="609"/>
      <c r="ORL183" s="375"/>
      <c r="ORM183" s="377"/>
      <c r="ORN183" s="377"/>
      <c r="ORO183" s="377"/>
      <c r="ORP183" s="377"/>
      <c r="ORQ183" s="608"/>
      <c r="ORR183" s="609"/>
      <c r="ORS183" s="375"/>
      <c r="ORT183" s="377"/>
      <c r="ORU183" s="377"/>
      <c r="ORV183" s="377"/>
      <c r="ORW183" s="377"/>
      <c r="ORX183" s="608"/>
      <c r="ORY183" s="609"/>
      <c r="ORZ183" s="375"/>
      <c r="OSA183" s="377"/>
      <c r="OSB183" s="377"/>
      <c r="OSC183" s="377"/>
      <c r="OSD183" s="377"/>
      <c r="OSE183" s="608"/>
      <c r="OSF183" s="609"/>
      <c r="OSG183" s="375"/>
      <c r="OSH183" s="377"/>
      <c r="OSI183" s="377"/>
      <c r="OSJ183" s="377"/>
      <c r="OSK183" s="377"/>
      <c r="OSL183" s="608"/>
      <c r="OSM183" s="609"/>
      <c r="OSN183" s="375"/>
      <c r="OSO183" s="377"/>
      <c r="OSP183" s="377"/>
      <c r="OSQ183" s="377"/>
      <c r="OSR183" s="377"/>
      <c r="OSS183" s="608"/>
      <c r="OST183" s="609"/>
      <c r="OSU183" s="375"/>
      <c r="OSV183" s="377"/>
      <c r="OSW183" s="377"/>
      <c r="OSX183" s="377"/>
      <c r="OSY183" s="377"/>
      <c r="OSZ183" s="608"/>
      <c r="OTA183" s="609"/>
      <c r="OTB183" s="375"/>
      <c r="OTC183" s="377"/>
      <c r="OTD183" s="377"/>
      <c r="OTE183" s="377"/>
      <c r="OTF183" s="377"/>
      <c r="OTG183" s="608"/>
      <c r="OTH183" s="609"/>
      <c r="OTI183" s="375"/>
      <c r="OTJ183" s="377"/>
      <c r="OTK183" s="377"/>
      <c r="OTL183" s="377"/>
      <c r="OTM183" s="377"/>
      <c r="OTN183" s="608"/>
      <c r="OTO183" s="609"/>
      <c r="OTP183" s="375"/>
      <c r="OTQ183" s="377"/>
      <c r="OTR183" s="377"/>
      <c r="OTS183" s="377"/>
      <c r="OTT183" s="377"/>
      <c r="OTU183" s="608"/>
      <c r="OTV183" s="609"/>
      <c r="OTW183" s="375"/>
      <c r="OTX183" s="377"/>
      <c r="OTY183" s="377"/>
      <c r="OTZ183" s="377"/>
      <c r="OUA183" s="377"/>
      <c r="OUB183" s="608"/>
      <c r="OUC183" s="609"/>
      <c r="OUD183" s="375"/>
      <c r="OUE183" s="377"/>
      <c r="OUF183" s="377"/>
      <c r="OUG183" s="377"/>
      <c r="OUH183" s="377"/>
      <c r="OUI183" s="608"/>
      <c r="OUJ183" s="609"/>
      <c r="OUK183" s="375"/>
      <c r="OUL183" s="377"/>
      <c r="OUM183" s="377"/>
      <c r="OUN183" s="377"/>
      <c r="OUO183" s="377"/>
      <c r="OUP183" s="608"/>
      <c r="OUQ183" s="609"/>
      <c r="OUR183" s="375"/>
      <c r="OUS183" s="377"/>
      <c r="OUT183" s="377"/>
      <c r="OUU183" s="377"/>
      <c r="OUV183" s="377"/>
      <c r="OUW183" s="608"/>
      <c r="OUX183" s="609"/>
      <c r="OUY183" s="375"/>
      <c r="OUZ183" s="377"/>
      <c r="OVA183" s="377"/>
      <c r="OVB183" s="377"/>
      <c r="OVC183" s="377"/>
      <c r="OVD183" s="608"/>
      <c r="OVE183" s="609"/>
      <c r="OVF183" s="375"/>
      <c r="OVG183" s="377"/>
      <c r="OVH183" s="377"/>
      <c r="OVI183" s="377"/>
      <c r="OVJ183" s="377"/>
      <c r="OVK183" s="608"/>
      <c r="OVL183" s="609"/>
      <c r="OVM183" s="375"/>
      <c r="OVN183" s="377"/>
      <c r="OVO183" s="377"/>
      <c r="OVP183" s="377"/>
      <c r="OVQ183" s="377"/>
      <c r="OVR183" s="608"/>
      <c r="OVS183" s="609"/>
      <c r="OVT183" s="375"/>
      <c r="OVU183" s="377"/>
      <c r="OVV183" s="377"/>
      <c r="OVW183" s="377"/>
      <c r="OVX183" s="377"/>
      <c r="OVY183" s="608"/>
      <c r="OVZ183" s="609"/>
      <c r="OWA183" s="375"/>
      <c r="OWB183" s="377"/>
      <c r="OWC183" s="377"/>
      <c r="OWD183" s="377"/>
      <c r="OWE183" s="377"/>
      <c r="OWF183" s="608"/>
      <c r="OWG183" s="609"/>
      <c r="OWH183" s="375"/>
      <c r="OWI183" s="377"/>
      <c r="OWJ183" s="377"/>
      <c r="OWK183" s="377"/>
      <c r="OWL183" s="377"/>
      <c r="OWM183" s="608"/>
      <c r="OWN183" s="609"/>
      <c r="OWO183" s="375"/>
      <c r="OWP183" s="377"/>
      <c r="OWQ183" s="377"/>
      <c r="OWR183" s="377"/>
      <c r="OWS183" s="377"/>
      <c r="OWT183" s="608"/>
      <c r="OWU183" s="609"/>
      <c r="OWV183" s="375"/>
      <c r="OWW183" s="377"/>
      <c r="OWX183" s="377"/>
      <c r="OWY183" s="377"/>
      <c r="OWZ183" s="377"/>
      <c r="OXA183" s="608"/>
      <c r="OXB183" s="609"/>
      <c r="OXC183" s="375"/>
      <c r="OXD183" s="377"/>
      <c r="OXE183" s="377"/>
      <c r="OXF183" s="377"/>
      <c r="OXG183" s="377"/>
      <c r="OXH183" s="608"/>
      <c r="OXI183" s="609"/>
      <c r="OXJ183" s="375"/>
      <c r="OXK183" s="377"/>
      <c r="OXL183" s="377"/>
      <c r="OXM183" s="377"/>
      <c r="OXN183" s="377"/>
      <c r="OXO183" s="608"/>
      <c r="OXP183" s="609"/>
      <c r="OXQ183" s="375"/>
      <c r="OXR183" s="377"/>
      <c r="OXS183" s="377"/>
      <c r="OXT183" s="377"/>
      <c r="OXU183" s="377"/>
      <c r="OXV183" s="608"/>
      <c r="OXW183" s="609"/>
      <c r="OXX183" s="375"/>
      <c r="OXY183" s="377"/>
      <c r="OXZ183" s="377"/>
      <c r="OYA183" s="377"/>
      <c r="OYB183" s="377"/>
      <c r="OYC183" s="608"/>
      <c r="OYD183" s="609"/>
      <c r="OYE183" s="375"/>
      <c r="OYF183" s="377"/>
      <c r="OYG183" s="377"/>
      <c r="OYH183" s="377"/>
      <c r="OYI183" s="377"/>
      <c r="OYJ183" s="608"/>
      <c r="OYK183" s="609"/>
      <c r="OYL183" s="375"/>
      <c r="OYM183" s="377"/>
      <c r="OYN183" s="377"/>
      <c r="OYO183" s="377"/>
      <c r="OYP183" s="377"/>
      <c r="OYQ183" s="608"/>
      <c r="OYR183" s="609"/>
      <c r="OYS183" s="375"/>
      <c r="OYT183" s="377"/>
      <c r="OYU183" s="377"/>
      <c r="OYV183" s="377"/>
      <c r="OYW183" s="377"/>
      <c r="OYX183" s="608"/>
      <c r="OYY183" s="609"/>
      <c r="OYZ183" s="375"/>
      <c r="OZA183" s="377"/>
      <c r="OZB183" s="377"/>
      <c r="OZC183" s="377"/>
      <c r="OZD183" s="377"/>
      <c r="OZE183" s="608"/>
      <c r="OZF183" s="609"/>
      <c r="OZG183" s="375"/>
      <c r="OZH183" s="377"/>
      <c r="OZI183" s="377"/>
      <c r="OZJ183" s="377"/>
      <c r="OZK183" s="377"/>
      <c r="OZL183" s="608"/>
      <c r="OZM183" s="609"/>
      <c r="OZN183" s="375"/>
      <c r="OZO183" s="377"/>
      <c r="OZP183" s="377"/>
      <c r="OZQ183" s="377"/>
      <c r="OZR183" s="377"/>
      <c r="OZS183" s="608"/>
      <c r="OZT183" s="609"/>
      <c r="OZU183" s="375"/>
      <c r="OZV183" s="377"/>
      <c r="OZW183" s="377"/>
      <c r="OZX183" s="377"/>
      <c r="OZY183" s="377"/>
      <c r="OZZ183" s="608"/>
      <c r="PAA183" s="609"/>
      <c r="PAB183" s="375"/>
      <c r="PAC183" s="377"/>
      <c r="PAD183" s="377"/>
      <c r="PAE183" s="377"/>
      <c r="PAF183" s="377"/>
      <c r="PAG183" s="608"/>
      <c r="PAH183" s="609"/>
      <c r="PAI183" s="375"/>
      <c r="PAJ183" s="377"/>
      <c r="PAK183" s="377"/>
      <c r="PAL183" s="377"/>
      <c r="PAM183" s="377"/>
      <c r="PAN183" s="608"/>
      <c r="PAO183" s="609"/>
      <c r="PAP183" s="375"/>
      <c r="PAQ183" s="377"/>
      <c r="PAR183" s="377"/>
      <c r="PAS183" s="377"/>
      <c r="PAT183" s="377"/>
      <c r="PAU183" s="608"/>
      <c r="PAV183" s="609"/>
      <c r="PAW183" s="375"/>
      <c r="PAX183" s="377"/>
      <c r="PAY183" s="377"/>
      <c r="PAZ183" s="377"/>
      <c r="PBA183" s="377"/>
      <c r="PBB183" s="608"/>
      <c r="PBC183" s="609"/>
      <c r="PBD183" s="375"/>
      <c r="PBE183" s="377"/>
      <c r="PBF183" s="377"/>
      <c r="PBG183" s="377"/>
      <c r="PBH183" s="377"/>
      <c r="PBI183" s="608"/>
      <c r="PBJ183" s="609"/>
      <c r="PBK183" s="375"/>
      <c r="PBL183" s="377"/>
      <c r="PBM183" s="377"/>
      <c r="PBN183" s="377"/>
      <c r="PBO183" s="377"/>
      <c r="PBP183" s="608"/>
      <c r="PBQ183" s="609"/>
      <c r="PBR183" s="375"/>
      <c r="PBS183" s="377"/>
      <c r="PBT183" s="377"/>
      <c r="PBU183" s="377"/>
      <c r="PBV183" s="377"/>
      <c r="PBW183" s="608"/>
      <c r="PBX183" s="609"/>
      <c r="PBY183" s="375"/>
      <c r="PBZ183" s="377"/>
      <c r="PCA183" s="377"/>
      <c r="PCB183" s="377"/>
      <c r="PCC183" s="377"/>
      <c r="PCD183" s="608"/>
      <c r="PCE183" s="609"/>
      <c r="PCF183" s="375"/>
      <c r="PCG183" s="377"/>
      <c r="PCH183" s="377"/>
      <c r="PCI183" s="377"/>
      <c r="PCJ183" s="377"/>
      <c r="PCK183" s="608"/>
      <c r="PCL183" s="609"/>
      <c r="PCM183" s="375"/>
      <c r="PCN183" s="377"/>
      <c r="PCO183" s="377"/>
      <c r="PCP183" s="377"/>
      <c r="PCQ183" s="377"/>
      <c r="PCR183" s="608"/>
      <c r="PCS183" s="609"/>
      <c r="PCT183" s="375"/>
      <c r="PCU183" s="377"/>
      <c r="PCV183" s="377"/>
      <c r="PCW183" s="377"/>
      <c r="PCX183" s="377"/>
      <c r="PCY183" s="608"/>
      <c r="PCZ183" s="609"/>
      <c r="PDA183" s="375"/>
      <c r="PDB183" s="377"/>
      <c r="PDC183" s="377"/>
      <c r="PDD183" s="377"/>
      <c r="PDE183" s="377"/>
      <c r="PDF183" s="608"/>
      <c r="PDG183" s="609"/>
      <c r="PDH183" s="375"/>
      <c r="PDI183" s="377"/>
      <c r="PDJ183" s="377"/>
      <c r="PDK183" s="377"/>
      <c r="PDL183" s="377"/>
      <c r="PDM183" s="608"/>
      <c r="PDN183" s="609"/>
      <c r="PDO183" s="375"/>
      <c r="PDP183" s="377"/>
      <c r="PDQ183" s="377"/>
      <c r="PDR183" s="377"/>
      <c r="PDS183" s="377"/>
      <c r="PDT183" s="608"/>
      <c r="PDU183" s="609"/>
      <c r="PDV183" s="375"/>
      <c r="PDW183" s="377"/>
      <c r="PDX183" s="377"/>
      <c r="PDY183" s="377"/>
      <c r="PDZ183" s="377"/>
      <c r="PEA183" s="608"/>
      <c r="PEB183" s="609"/>
      <c r="PEC183" s="375"/>
      <c r="PED183" s="377"/>
      <c r="PEE183" s="377"/>
      <c r="PEF183" s="377"/>
      <c r="PEG183" s="377"/>
      <c r="PEH183" s="608"/>
      <c r="PEI183" s="609"/>
      <c r="PEJ183" s="375"/>
      <c r="PEK183" s="377"/>
      <c r="PEL183" s="377"/>
      <c r="PEM183" s="377"/>
      <c r="PEN183" s="377"/>
      <c r="PEO183" s="608"/>
      <c r="PEP183" s="609"/>
      <c r="PEQ183" s="375"/>
      <c r="PER183" s="377"/>
      <c r="PES183" s="377"/>
      <c r="PET183" s="377"/>
      <c r="PEU183" s="377"/>
      <c r="PEV183" s="608"/>
      <c r="PEW183" s="609"/>
      <c r="PEX183" s="375"/>
      <c r="PEY183" s="377"/>
      <c r="PEZ183" s="377"/>
      <c r="PFA183" s="377"/>
      <c r="PFB183" s="377"/>
      <c r="PFC183" s="608"/>
      <c r="PFD183" s="609"/>
      <c r="PFE183" s="375"/>
      <c r="PFF183" s="377"/>
      <c r="PFG183" s="377"/>
      <c r="PFH183" s="377"/>
      <c r="PFI183" s="377"/>
      <c r="PFJ183" s="608"/>
      <c r="PFK183" s="609"/>
      <c r="PFL183" s="375"/>
      <c r="PFM183" s="377"/>
      <c r="PFN183" s="377"/>
      <c r="PFO183" s="377"/>
      <c r="PFP183" s="377"/>
      <c r="PFQ183" s="608"/>
      <c r="PFR183" s="609"/>
      <c r="PFS183" s="375"/>
      <c r="PFT183" s="377"/>
      <c r="PFU183" s="377"/>
      <c r="PFV183" s="377"/>
      <c r="PFW183" s="377"/>
      <c r="PFX183" s="608"/>
      <c r="PFY183" s="609"/>
      <c r="PFZ183" s="375"/>
      <c r="PGA183" s="377"/>
      <c r="PGB183" s="377"/>
      <c r="PGC183" s="377"/>
      <c r="PGD183" s="377"/>
      <c r="PGE183" s="608"/>
      <c r="PGF183" s="609"/>
      <c r="PGG183" s="375"/>
      <c r="PGH183" s="377"/>
      <c r="PGI183" s="377"/>
      <c r="PGJ183" s="377"/>
      <c r="PGK183" s="377"/>
      <c r="PGL183" s="608"/>
      <c r="PGM183" s="609"/>
      <c r="PGN183" s="375"/>
      <c r="PGO183" s="377"/>
      <c r="PGP183" s="377"/>
      <c r="PGQ183" s="377"/>
      <c r="PGR183" s="377"/>
      <c r="PGS183" s="608"/>
      <c r="PGT183" s="609"/>
      <c r="PGU183" s="375"/>
      <c r="PGV183" s="377"/>
      <c r="PGW183" s="377"/>
      <c r="PGX183" s="377"/>
      <c r="PGY183" s="377"/>
      <c r="PGZ183" s="608"/>
      <c r="PHA183" s="609"/>
      <c r="PHB183" s="375"/>
      <c r="PHC183" s="377"/>
      <c r="PHD183" s="377"/>
      <c r="PHE183" s="377"/>
      <c r="PHF183" s="377"/>
      <c r="PHG183" s="608"/>
      <c r="PHH183" s="609"/>
      <c r="PHI183" s="375"/>
      <c r="PHJ183" s="377"/>
      <c r="PHK183" s="377"/>
      <c r="PHL183" s="377"/>
      <c r="PHM183" s="377"/>
      <c r="PHN183" s="608"/>
      <c r="PHO183" s="609"/>
      <c r="PHP183" s="375"/>
      <c r="PHQ183" s="377"/>
      <c r="PHR183" s="377"/>
      <c r="PHS183" s="377"/>
      <c r="PHT183" s="377"/>
      <c r="PHU183" s="608"/>
      <c r="PHV183" s="609"/>
      <c r="PHW183" s="375"/>
      <c r="PHX183" s="377"/>
      <c r="PHY183" s="377"/>
      <c r="PHZ183" s="377"/>
      <c r="PIA183" s="377"/>
      <c r="PIB183" s="608"/>
      <c r="PIC183" s="609"/>
      <c r="PID183" s="375"/>
      <c r="PIE183" s="377"/>
      <c r="PIF183" s="377"/>
      <c r="PIG183" s="377"/>
      <c r="PIH183" s="377"/>
      <c r="PII183" s="608"/>
      <c r="PIJ183" s="609"/>
      <c r="PIK183" s="375"/>
      <c r="PIL183" s="377"/>
      <c r="PIM183" s="377"/>
      <c r="PIN183" s="377"/>
      <c r="PIO183" s="377"/>
      <c r="PIP183" s="608"/>
      <c r="PIQ183" s="609"/>
      <c r="PIR183" s="375"/>
      <c r="PIS183" s="377"/>
      <c r="PIT183" s="377"/>
      <c r="PIU183" s="377"/>
      <c r="PIV183" s="377"/>
      <c r="PIW183" s="608"/>
      <c r="PIX183" s="609"/>
      <c r="PIY183" s="375"/>
      <c r="PIZ183" s="377"/>
      <c r="PJA183" s="377"/>
      <c r="PJB183" s="377"/>
      <c r="PJC183" s="377"/>
      <c r="PJD183" s="608"/>
      <c r="PJE183" s="609"/>
      <c r="PJF183" s="375"/>
      <c r="PJG183" s="377"/>
      <c r="PJH183" s="377"/>
      <c r="PJI183" s="377"/>
      <c r="PJJ183" s="377"/>
      <c r="PJK183" s="608"/>
      <c r="PJL183" s="609"/>
      <c r="PJM183" s="375"/>
      <c r="PJN183" s="377"/>
      <c r="PJO183" s="377"/>
      <c r="PJP183" s="377"/>
      <c r="PJQ183" s="377"/>
      <c r="PJR183" s="608"/>
      <c r="PJS183" s="609"/>
      <c r="PJT183" s="375"/>
      <c r="PJU183" s="377"/>
      <c r="PJV183" s="377"/>
      <c r="PJW183" s="377"/>
      <c r="PJX183" s="377"/>
      <c r="PJY183" s="608"/>
      <c r="PJZ183" s="609"/>
      <c r="PKA183" s="375"/>
      <c r="PKB183" s="377"/>
      <c r="PKC183" s="377"/>
      <c r="PKD183" s="377"/>
      <c r="PKE183" s="377"/>
      <c r="PKF183" s="608"/>
      <c r="PKG183" s="609"/>
      <c r="PKH183" s="375"/>
      <c r="PKI183" s="377"/>
      <c r="PKJ183" s="377"/>
      <c r="PKK183" s="377"/>
      <c r="PKL183" s="377"/>
      <c r="PKM183" s="608"/>
      <c r="PKN183" s="609"/>
      <c r="PKO183" s="375"/>
      <c r="PKP183" s="377"/>
      <c r="PKQ183" s="377"/>
      <c r="PKR183" s="377"/>
      <c r="PKS183" s="377"/>
      <c r="PKT183" s="608"/>
      <c r="PKU183" s="609"/>
      <c r="PKV183" s="375"/>
      <c r="PKW183" s="377"/>
      <c r="PKX183" s="377"/>
      <c r="PKY183" s="377"/>
      <c r="PKZ183" s="377"/>
      <c r="PLA183" s="608"/>
      <c r="PLB183" s="609"/>
      <c r="PLC183" s="375"/>
      <c r="PLD183" s="377"/>
      <c r="PLE183" s="377"/>
      <c r="PLF183" s="377"/>
      <c r="PLG183" s="377"/>
      <c r="PLH183" s="608"/>
      <c r="PLI183" s="609"/>
      <c r="PLJ183" s="375"/>
      <c r="PLK183" s="377"/>
      <c r="PLL183" s="377"/>
      <c r="PLM183" s="377"/>
      <c r="PLN183" s="377"/>
      <c r="PLO183" s="608"/>
      <c r="PLP183" s="609"/>
      <c r="PLQ183" s="375"/>
      <c r="PLR183" s="377"/>
      <c r="PLS183" s="377"/>
      <c r="PLT183" s="377"/>
      <c r="PLU183" s="377"/>
      <c r="PLV183" s="608"/>
      <c r="PLW183" s="609"/>
      <c r="PLX183" s="375"/>
      <c r="PLY183" s="377"/>
      <c r="PLZ183" s="377"/>
      <c r="PMA183" s="377"/>
      <c r="PMB183" s="377"/>
      <c r="PMC183" s="608"/>
      <c r="PMD183" s="609"/>
      <c r="PME183" s="375"/>
      <c r="PMF183" s="377"/>
      <c r="PMG183" s="377"/>
      <c r="PMH183" s="377"/>
      <c r="PMI183" s="377"/>
      <c r="PMJ183" s="608"/>
      <c r="PMK183" s="609"/>
      <c r="PML183" s="375"/>
      <c r="PMM183" s="377"/>
      <c r="PMN183" s="377"/>
      <c r="PMO183" s="377"/>
      <c r="PMP183" s="377"/>
      <c r="PMQ183" s="608"/>
      <c r="PMR183" s="609"/>
      <c r="PMS183" s="375"/>
      <c r="PMT183" s="377"/>
      <c r="PMU183" s="377"/>
      <c r="PMV183" s="377"/>
      <c r="PMW183" s="377"/>
      <c r="PMX183" s="608"/>
      <c r="PMY183" s="609"/>
      <c r="PMZ183" s="375"/>
      <c r="PNA183" s="377"/>
      <c r="PNB183" s="377"/>
      <c r="PNC183" s="377"/>
      <c r="PND183" s="377"/>
      <c r="PNE183" s="608"/>
      <c r="PNF183" s="609"/>
      <c r="PNG183" s="375"/>
      <c r="PNH183" s="377"/>
      <c r="PNI183" s="377"/>
      <c r="PNJ183" s="377"/>
      <c r="PNK183" s="377"/>
      <c r="PNL183" s="608"/>
      <c r="PNM183" s="609"/>
      <c r="PNN183" s="375"/>
      <c r="PNO183" s="377"/>
      <c r="PNP183" s="377"/>
      <c r="PNQ183" s="377"/>
      <c r="PNR183" s="377"/>
      <c r="PNS183" s="608"/>
      <c r="PNT183" s="609"/>
      <c r="PNU183" s="375"/>
      <c r="PNV183" s="377"/>
      <c r="PNW183" s="377"/>
      <c r="PNX183" s="377"/>
      <c r="PNY183" s="377"/>
      <c r="PNZ183" s="608"/>
      <c r="POA183" s="609"/>
      <c r="POB183" s="375"/>
      <c r="POC183" s="377"/>
      <c r="POD183" s="377"/>
      <c r="POE183" s="377"/>
      <c r="POF183" s="377"/>
      <c r="POG183" s="608"/>
      <c r="POH183" s="609"/>
      <c r="POI183" s="375"/>
      <c r="POJ183" s="377"/>
      <c r="POK183" s="377"/>
      <c r="POL183" s="377"/>
      <c r="POM183" s="377"/>
      <c r="PON183" s="608"/>
      <c r="POO183" s="609"/>
      <c r="POP183" s="375"/>
      <c r="POQ183" s="377"/>
      <c r="POR183" s="377"/>
      <c r="POS183" s="377"/>
      <c r="POT183" s="377"/>
      <c r="POU183" s="608"/>
      <c r="POV183" s="609"/>
      <c r="POW183" s="375"/>
      <c r="POX183" s="377"/>
      <c r="POY183" s="377"/>
      <c r="POZ183" s="377"/>
      <c r="PPA183" s="377"/>
      <c r="PPB183" s="608"/>
      <c r="PPC183" s="609"/>
      <c r="PPD183" s="375"/>
      <c r="PPE183" s="377"/>
      <c r="PPF183" s="377"/>
      <c r="PPG183" s="377"/>
      <c r="PPH183" s="377"/>
      <c r="PPI183" s="608"/>
      <c r="PPJ183" s="609"/>
      <c r="PPK183" s="375"/>
      <c r="PPL183" s="377"/>
      <c r="PPM183" s="377"/>
      <c r="PPN183" s="377"/>
      <c r="PPO183" s="377"/>
      <c r="PPP183" s="608"/>
      <c r="PPQ183" s="609"/>
      <c r="PPR183" s="375"/>
      <c r="PPS183" s="377"/>
      <c r="PPT183" s="377"/>
      <c r="PPU183" s="377"/>
      <c r="PPV183" s="377"/>
      <c r="PPW183" s="608"/>
      <c r="PPX183" s="609"/>
      <c r="PPY183" s="375"/>
      <c r="PPZ183" s="377"/>
      <c r="PQA183" s="377"/>
      <c r="PQB183" s="377"/>
      <c r="PQC183" s="377"/>
      <c r="PQD183" s="608"/>
      <c r="PQE183" s="609"/>
      <c r="PQF183" s="375"/>
      <c r="PQG183" s="377"/>
      <c r="PQH183" s="377"/>
      <c r="PQI183" s="377"/>
      <c r="PQJ183" s="377"/>
      <c r="PQK183" s="608"/>
      <c r="PQL183" s="609"/>
      <c r="PQM183" s="375"/>
      <c r="PQN183" s="377"/>
      <c r="PQO183" s="377"/>
      <c r="PQP183" s="377"/>
      <c r="PQQ183" s="377"/>
      <c r="PQR183" s="608"/>
      <c r="PQS183" s="609"/>
      <c r="PQT183" s="375"/>
      <c r="PQU183" s="377"/>
      <c r="PQV183" s="377"/>
      <c r="PQW183" s="377"/>
      <c r="PQX183" s="377"/>
      <c r="PQY183" s="608"/>
      <c r="PQZ183" s="609"/>
      <c r="PRA183" s="375"/>
      <c r="PRB183" s="377"/>
      <c r="PRC183" s="377"/>
      <c r="PRD183" s="377"/>
      <c r="PRE183" s="377"/>
      <c r="PRF183" s="608"/>
      <c r="PRG183" s="609"/>
      <c r="PRH183" s="375"/>
      <c r="PRI183" s="377"/>
      <c r="PRJ183" s="377"/>
      <c r="PRK183" s="377"/>
      <c r="PRL183" s="377"/>
      <c r="PRM183" s="608"/>
      <c r="PRN183" s="609"/>
      <c r="PRO183" s="375"/>
      <c r="PRP183" s="377"/>
      <c r="PRQ183" s="377"/>
      <c r="PRR183" s="377"/>
      <c r="PRS183" s="377"/>
      <c r="PRT183" s="608"/>
      <c r="PRU183" s="609"/>
      <c r="PRV183" s="375"/>
      <c r="PRW183" s="377"/>
      <c r="PRX183" s="377"/>
      <c r="PRY183" s="377"/>
      <c r="PRZ183" s="377"/>
      <c r="PSA183" s="608"/>
      <c r="PSB183" s="609"/>
      <c r="PSC183" s="375"/>
      <c r="PSD183" s="377"/>
      <c r="PSE183" s="377"/>
      <c r="PSF183" s="377"/>
      <c r="PSG183" s="377"/>
      <c r="PSH183" s="608"/>
      <c r="PSI183" s="609"/>
      <c r="PSJ183" s="375"/>
      <c r="PSK183" s="377"/>
      <c r="PSL183" s="377"/>
      <c r="PSM183" s="377"/>
      <c r="PSN183" s="377"/>
      <c r="PSO183" s="608"/>
      <c r="PSP183" s="609"/>
      <c r="PSQ183" s="375"/>
      <c r="PSR183" s="377"/>
      <c r="PSS183" s="377"/>
      <c r="PST183" s="377"/>
      <c r="PSU183" s="377"/>
      <c r="PSV183" s="608"/>
      <c r="PSW183" s="609"/>
      <c r="PSX183" s="375"/>
      <c r="PSY183" s="377"/>
      <c r="PSZ183" s="377"/>
      <c r="PTA183" s="377"/>
      <c r="PTB183" s="377"/>
      <c r="PTC183" s="608"/>
      <c r="PTD183" s="609"/>
      <c r="PTE183" s="375"/>
      <c r="PTF183" s="377"/>
      <c r="PTG183" s="377"/>
      <c r="PTH183" s="377"/>
      <c r="PTI183" s="377"/>
      <c r="PTJ183" s="608"/>
      <c r="PTK183" s="609"/>
      <c r="PTL183" s="375"/>
      <c r="PTM183" s="377"/>
      <c r="PTN183" s="377"/>
      <c r="PTO183" s="377"/>
      <c r="PTP183" s="377"/>
      <c r="PTQ183" s="608"/>
      <c r="PTR183" s="609"/>
      <c r="PTS183" s="375"/>
      <c r="PTT183" s="377"/>
      <c r="PTU183" s="377"/>
      <c r="PTV183" s="377"/>
      <c r="PTW183" s="377"/>
      <c r="PTX183" s="608"/>
      <c r="PTY183" s="609"/>
      <c r="PTZ183" s="375"/>
      <c r="PUA183" s="377"/>
      <c r="PUB183" s="377"/>
      <c r="PUC183" s="377"/>
      <c r="PUD183" s="377"/>
      <c r="PUE183" s="608"/>
      <c r="PUF183" s="609"/>
      <c r="PUG183" s="375"/>
      <c r="PUH183" s="377"/>
      <c r="PUI183" s="377"/>
      <c r="PUJ183" s="377"/>
      <c r="PUK183" s="377"/>
      <c r="PUL183" s="608"/>
      <c r="PUM183" s="609"/>
      <c r="PUN183" s="375"/>
      <c r="PUO183" s="377"/>
      <c r="PUP183" s="377"/>
      <c r="PUQ183" s="377"/>
      <c r="PUR183" s="377"/>
      <c r="PUS183" s="608"/>
      <c r="PUT183" s="609"/>
      <c r="PUU183" s="375"/>
      <c r="PUV183" s="377"/>
      <c r="PUW183" s="377"/>
      <c r="PUX183" s="377"/>
      <c r="PUY183" s="377"/>
      <c r="PUZ183" s="608"/>
      <c r="PVA183" s="609"/>
      <c r="PVB183" s="375"/>
      <c r="PVC183" s="377"/>
      <c r="PVD183" s="377"/>
      <c r="PVE183" s="377"/>
      <c r="PVF183" s="377"/>
      <c r="PVG183" s="608"/>
      <c r="PVH183" s="609"/>
      <c r="PVI183" s="375"/>
      <c r="PVJ183" s="377"/>
      <c r="PVK183" s="377"/>
      <c r="PVL183" s="377"/>
      <c r="PVM183" s="377"/>
      <c r="PVN183" s="608"/>
      <c r="PVO183" s="609"/>
      <c r="PVP183" s="375"/>
      <c r="PVQ183" s="377"/>
      <c r="PVR183" s="377"/>
      <c r="PVS183" s="377"/>
      <c r="PVT183" s="377"/>
      <c r="PVU183" s="608"/>
      <c r="PVV183" s="609"/>
      <c r="PVW183" s="375"/>
      <c r="PVX183" s="377"/>
      <c r="PVY183" s="377"/>
      <c r="PVZ183" s="377"/>
      <c r="PWA183" s="377"/>
      <c r="PWB183" s="608"/>
      <c r="PWC183" s="609"/>
      <c r="PWD183" s="375"/>
      <c r="PWE183" s="377"/>
      <c r="PWF183" s="377"/>
      <c r="PWG183" s="377"/>
      <c r="PWH183" s="377"/>
      <c r="PWI183" s="608"/>
      <c r="PWJ183" s="609"/>
      <c r="PWK183" s="375"/>
      <c r="PWL183" s="377"/>
      <c r="PWM183" s="377"/>
      <c r="PWN183" s="377"/>
      <c r="PWO183" s="377"/>
      <c r="PWP183" s="608"/>
      <c r="PWQ183" s="609"/>
      <c r="PWR183" s="375"/>
      <c r="PWS183" s="377"/>
      <c r="PWT183" s="377"/>
      <c r="PWU183" s="377"/>
      <c r="PWV183" s="377"/>
      <c r="PWW183" s="608"/>
      <c r="PWX183" s="609"/>
      <c r="PWY183" s="375"/>
      <c r="PWZ183" s="377"/>
      <c r="PXA183" s="377"/>
      <c r="PXB183" s="377"/>
      <c r="PXC183" s="377"/>
      <c r="PXD183" s="608"/>
      <c r="PXE183" s="609"/>
      <c r="PXF183" s="375"/>
      <c r="PXG183" s="377"/>
      <c r="PXH183" s="377"/>
      <c r="PXI183" s="377"/>
      <c r="PXJ183" s="377"/>
      <c r="PXK183" s="608"/>
      <c r="PXL183" s="609"/>
      <c r="PXM183" s="375"/>
      <c r="PXN183" s="377"/>
      <c r="PXO183" s="377"/>
      <c r="PXP183" s="377"/>
      <c r="PXQ183" s="377"/>
      <c r="PXR183" s="608"/>
      <c r="PXS183" s="609"/>
      <c r="PXT183" s="375"/>
      <c r="PXU183" s="377"/>
      <c r="PXV183" s="377"/>
      <c r="PXW183" s="377"/>
      <c r="PXX183" s="377"/>
      <c r="PXY183" s="608"/>
      <c r="PXZ183" s="609"/>
      <c r="PYA183" s="375"/>
      <c r="PYB183" s="377"/>
      <c r="PYC183" s="377"/>
      <c r="PYD183" s="377"/>
      <c r="PYE183" s="377"/>
      <c r="PYF183" s="608"/>
      <c r="PYG183" s="609"/>
      <c r="PYH183" s="375"/>
      <c r="PYI183" s="377"/>
      <c r="PYJ183" s="377"/>
      <c r="PYK183" s="377"/>
      <c r="PYL183" s="377"/>
      <c r="PYM183" s="608"/>
      <c r="PYN183" s="609"/>
      <c r="PYO183" s="375"/>
      <c r="PYP183" s="377"/>
      <c r="PYQ183" s="377"/>
      <c r="PYR183" s="377"/>
      <c r="PYS183" s="377"/>
      <c r="PYT183" s="608"/>
      <c r="PYU183" s="609"/>
      <c r="PYV183" s="375"/>
      <c r="PYW183" s="377"/>
      <c r="PYX183" s="377"/>
      <c r="PYY183" s="377"/>
      <c r="PYZ183" s="377"/>
      <c r="PZA183" s="608"/>
      <c r="PZB183" s="609"/>
      <c r="PZC183" s="375"/>
      <c r="PZD183" s="377"/>
      <c r="PZE183" s="377"/>
      <c r="PZF183" s="377"/>
      <c r="PZG183" s="377"/>
      <c r="PZH183" s="608"/>
      <c r="PZI183" s="609"/>
      <c r="PZJ183" s="375"/>
      <c r="PZK183" s="377"/>
      <c r="PZL183" s="377"/>
      <c r="PZM183" s="377"/>
      <c r="PZN183" s="377"/>
      <c r="PZO183" s="608"/>
      <c r="PZP183" s="609"/>
      <c r="PZQ183" s="375"/>
      <c r="PZR183" s="377"/>
      <c r="PZS183" s="377"/>
      <c r="PZT183" s="377"/>
      <c r="PZU183" s="377"/>
      <c r="PZV183" s="608"/>
      <c r="PZW183" s="609"/>
      <c r="PZX183" s="375"/>
      <c r="PZY183" s="377"/>
      <c r="PZZ183" s="377"/>
      <c r="QAA183" s="377"/>
      <c r="QAB183" s="377"/>
      <c r="QAC183" s="608"/>
      <c r="QAD183" s="609"/>
      <c r="QAE183" s="375"/>
      <c r="QAF183" s="377"/>
      <c r="QAG183" s="377"/>
      <c r="QAH183" s="377"/>
      <c r="QAI183" s="377"/>
      <c r="QAJ183" s="608"/>
      <c r="QAK183" s="609"/>
      <c r="QAL183" s="375"/>
      <c r="QAM183" s="377"/>
      <c r="QAN183" s="377"/>
      <c r="QAO183" s="377"/>
      <c r="QAP183" s="377"/>
      <c r="QAQ183" s="608"/>
      <c r="QAR183" s="609"/>
      <c r="QAS183" s="375"/>
      <c r="QAT183" s="377"/>
      <c r="QAU183" s="377"/>
      <c r="QAV183" s="377"/>
      <c r="QAW183" s="377"/>
      <c r="QAX183" s="608"/>
      <c r="QAY183" s="609"/>
      <c r="QAZ183" s="375"/>
      <c r="QBA183" s="377"/>
      <c r="QBB183" s="377"/>
      <c r="QBC183" s="377"/>
      <c r="QBD183" s="377"/>
      <c r="QBE183" s="608"/>
      <c r="QBF183" s="609"/>
      <c r="QBG183" s="375"/>
      <c r="QBH183" s="377"/>
      <c r="QBI183" s="377"/>
      <c r="QBJ183" s="377"/>
      <c r="QBK183" s="377"/>
      <c r="QBL183" s="608"/>
      <c r="QBM183" s="609"/>
      <c r="QBN183" s="375"/>
      <c r="QBO183" s="377"/>
      <c r="QBP183" s="377"/>
      <c r="QBQ183" s="377"/>
      <c r="QBR183" s="377"/>
      <c r="QBS183" s="608"/>
      <c r="QBT183" s="609"/>
      <c r="QBU183" s="375"/>
      <c r="QBV183" s="377"/>
      <c r="QBW183" s="377"/>
      <c r="QBX183" s="377"/>
      <c r="QBY183" s="377"/>
      <c r="QBZ183" s="608"/>
      <c r="QCA183" s="609"/>
      <c r="QCB183" s="375"/>
      <c r="QCC183" s="377"/>
      <c r="QCD183" s="377"/>
      <c r="QCE183" s="377"/>
      <c r="QCF183" s="377"/>
      <c r="QCG183" s="608"/>
      <c r="QCH183" s="609"/>
      <c r="QCI183" s="375"/>
      <c r="QCJ183" s="377"/>
      <c r="QCK183" s="377"/>
      <c r="QCL183" s="377"/>
      <c r="QCM183" s="377"/>
      <c r="QCN183" s="608"/>
      <c r="QCO183" s="609"/>
      <c r="QCP183" s="375"/>
      <c r="QCQ183" s="377"/>
      <c r="QCR183" s="377"/>
      <c r="QCS183" s="377"/>
      <c r="QCT183" s="377"/>
      <c r="QCU183" s="608"/>
      <c r="QCV183" s="609"/>
      <c r="QCW183" s="375"/>
      <c r="QCX183" s="377"/>
      <c r="QCY183" s="377"/>
      <c r="QCZ183" s="377"/>
      <c r="QDA183" s="377"/>
      <c r="QDB183" s="608"/>
      <c r="QDC183" s="609"/>
      <c r="QDD183" s="375"/>
      <c r="QDE183" s="377"/>
      <c r="QDF183" s="377"/>
      <c r="QDG183" s="377"/>
      <c r="QDH183" s="377"/>
      <c r="QDI183" s="608"/>
      <c r="QDJ183" s="609"/>
      <c r="QDK183" s="375"/>
      <c r="QDL183" s="377"/>
      <c r="QDM183" s="377"/>
      <c r="QDN183" s="377"/>
      <c r="QDO183" s="377"/>
      <c r="QDP183" s="608"/>
      <c r="QDQ183" s="609"/>
      <c r="QDR183" s="375"/>
      <c r="QDS183" s="377"/>
      <c r="QDT183" s="377"/>
      <c r="QDU183" s="377"/>
      <c r="QDV183" s="377"/>
      <c r="QDW183" s="608"/>
      <c r="QDX183" s="609"/>
      <c r="QDY183" s="375"/>
      <c r="QDZ183" s="377"/>
      <c r="QEA183" s="377"/>
      <c r="QEB183" s="377"/>
      <c r="QEC183" s="377"/>
      <c r="QED183" s="608"/>
      <c r="QEE183" s="609"/>
      <c r="QEF183" s="375"/>
      <c r="QEG183" s="377"/>
      <c r="QEH183" s="377"/>
      <c r="QEI183" s="377"/>
      <c r="QEJ183" s="377"/>
      <c r="QEK183" s="608"/>
      <c r="QEL183" s="609"/>
      <c r="QEM183" s="375"/>
      <c r="QEN183" s="377"/>
      <c r="QEO183" s="377"/>
      <c r="QEP183" s="377"/>
      <c r="QEQ183" s="377"/>
      <c r="QER183" s="608"/>
      <c r="QES183" s="609"/>
      <c r="QET183" s="375"/>
      <c r="QEU183" s="377"/>
      <c r="QEV183" s="377"/>
      <c r="QEW183" s="377"/>
      <c r="QEX183" s="377"/>
      <c r="QEY183" s="608"/>
      <c r="QEZ183" s="609"/>
      <c r="QFA183" s="375"/>
      <c r="QFB183" s="377"/>
      <c r="QFC183" s="377"/>
      <c r="QFD183" s="377"/>
      <c r="QFE183" s="377"/>
      <c r="QFF183" s="608"/>
      <c r="QFG183" s="609"/>
      <c r="QFH183" s="375"/>
      <c r="QFI183" s="377"/>
      <c r="QFJ183" s="377"/>
      <c r="QFK183" s="377"/>
      <c r="QFL183" s="377"/>
      <c r="QFM183" s="608"/>
      <c r="QFN183" s="609"/>
      <c r="QFO183" s="375"/>
      <c r="QFP183" s="377"/>
      <c r="QFQ183" s="377"/>
      <c r="QFR183" s="377"/>
      <c r="QFS183" s="377"/>
      <c r="QFT183" s="608"/>
      <c r="QFU183" s="609"/>
      <c r="QFV183" s="375"/>
      <c r="QFW183" s="377"/>
      <c r="QFX183" s="377"/>
      <c r="QFY183" s="377"/>
      <c r="QFZ183" s="377"/>
      <c r="QGA183" s="608"/>
      <c r="QGB183" s="609"/>
      <c r="QGC183" s="375"/>
      <c r="QGD183" s="377"/>
      <c r="QGE183" s="377"/>
      <c r="QGF183" s="377"/>
      <c r="QGG183" s="377"/>
      <c r="QGH183" s="608"/>
      <c r="QGI183" s="609"/>
      <c r="QGJ183" s="375"/>
      <c r="QGK183" s="377"/>
      <c r="QGL183" s="377"/>
      <c r="QGM183" s="377"/>
      <c r="QGN183" s="377"/>
      <c r="QGO183" s="608"/>
      <c r="QGP183" s="609"/>
      <c r="QGQ183" s="375"/>
      <c r="QGR183" s="377"/>
      <c r="QGS183" s="377"/>
      <c r="QGT183" s="377"/>
      <c r="QGU183" s="377"/>
      <c r="QGV183" s="608"/>
      <c r="QGW183" s="609"/>
      <c r="QGX183" s="375"/>
      <c r="QGY183" s="377"/>
      <c r="QGZ183" s="377"/>
      <c r="QHA183" s="377"/>
      <c r="QHB183" s="377"/>
      <c r="QHC183" s="608"/>
      <c r="QHD183" s="609"/>
      <c r="QHE183" s="375"/>
      <c r="QHF183" s="377"/>
      <c r="QHG183" s="377"/>
      <c r="QHH183" s="377"/>
      <c r="QHI183" s="377"/>
      <c r="QHJ183" s="608"/>
      <c r="QHK183" s="609"/>
      <c r="QHL183" s="375"/>
      <c r="QHM183" s="377"/>
      <c r="QHN183" s="377"/>
      <c r="QHO183" s="377"/>
      <c r="QHP183" s="377"/>
      <c r="QHQ183" s="608"/>
      <c r="QHR183" s="609"/>
      <c r="QHS183" s="375"/>
      <c r="QHT183" s="377"/>
      <c r="QHU183" s="377"/>
      <c r="QHV183" s="377"/>
      <c r="QHW183" s="377"/>
      <c r="QHX183" s="608"/>
      <c r="QHY183" s="609"/>
      <c r="QHZ183" s="375"/>
      <c r="QIA183" s="377"/>
      <c r="QIB183" s="377"/>
      <c r="QIC183" s="377"/>
      <c r="QID183" s="377"/>
      <c r="QIE183" s="608"/>
      <c r="QIF183" s="609"/>
      <c r="QIG183" s="375"/>
      <c r="QIH183" s="377"/>
      <c r="QII183" s="377"/>
      <c r="QIJ183" s="377"/>
      <c r="QIK183" s="377"/>
      <c r="QIL183" s="608"/>
      <c r="QIM183" s="609"/>
      <c r="QIN183" s="375"/>
      <c r="QIO183" s="377"/>
      <c r="QIP183" s="377"/>
      <c r="QIQ183" s="377"/>
      <c r="QIR183" s="377"/>
      <c r="QIS183" s="608"/>
      <c r="QIT183" s="609"/>
      <c r="QIU183" s="375"/>
      <c r="QIV183" s="377"/>
      <c r="QIW183" s="377"/>
      <c r="QIX183" s="377"/>
      <c r="QIY183" s="377"/>
      <c r="QIZ183" s="608"/>
      <c r="QJA183" s="609"/>
      <c r="QJB183" s="375"/>
      <c r="QJC183" s="377"/>
      <c r="QJD183" s="377"/>
      <c r="QJE183" s="377"/>
      <c r="QJF183" s="377"/>
      <c r="QJG183" s="608"/>
      <c r="QJH183" s="609"/>
      <c r="QJI183" s="375"/>
      <c r="QJJ183" s="377"/>
      <c r="QJK183" s="377"/>
      <c r="QJL183" s="377"/>
      <c r="QJM183" s="377"/>
      <c r="QJN183" s="608"/>
      <c r="QJO183" s="609"/>
      <c r="QJP183" s="375"/>
      <c r="QJQ183" s="377"/>
      <c r="QJR183" s="377"/>
      <c r="QJS183" s="377"/>
      <c r="QJT183" s="377"/>
      <c r="QJU183" s="608"/>
      <c r="QJV183" s="609"/>
      <c r="QJW183" s="375"/>
      <c r="QJX183" s="377"/>
      <c r="QJY183" s="377"/>
      <c r="QJZ183" s="377"/>
      <c r="QKA183" s="377"/>
      <c r="QKB183" s="608"/>
      <c r="QKC183" s="609"/>
      <c r="QKD183" s="375"/>
      <c r="QKE183" s="377"/>
      <c r="QKF183" s="377"/>
      <c r="QKG183" s="377"/>
      <c r="QKH183" s="377"/>
      <c r="QKI183" s="608"/>
      <c r="QKJ183" s="609"/>
      <c r="QKK183" s="375"/>
      <c r="QKL183" s="377"/>
      <c r="QKM183" s="377"/>
      <c r="QKN183" s="377"/>
      <c r="QKO183" s="377"/>
      <c r="QKP183" s="608"/>
      <c r="QKQ183" s="609"/>
      <c r="QKR183" s="375"/>
      <c r="QKS183" s="377"/>
      <c r="QKT183" s="377"/>
      <c r="QKU183" s="377"/>
      <c r="QKV183" s="377"/>
      <c r="QKW183" s="608"/>
      <c r="QKX183" s="609"/>
      <c r="QKY183" s="375"/>
      <c r="QKZ183" s="377"/>
      <c r="QLA183" s="377"/>
      <c r="QLB183" s="377"/>
      <c r="QLC183" s="377"/>
      <c r="QLD183" s="608"/>
      <c r="QLE183" s="609"/>
      <c r="QLF183" s="375"/>
      <c r="QLG183" s="377"/>
      <c r="QLH183" s="377"/>
      <c r="QLI183" s="377"/>
      <c r="QLJ183" s="377"/>
      <c r="QLK183" s="608"/>
      <c r="QLL183" s="609"/>
      <c r="QLM183" s="375"/>
      <c r="QLN183" s="377"/>
      <c r="QLO183" s="377"/>
      <c r="QLP183" s="377"/>
      <c r="QLQ183" s="377"/>
      <c r="QLR183" s="608"/>
      <c r="QLS183" s="609"/>
      <c r="QLT183" s="375"/>
      <c r="QLU183" s="377"/>
      <c r="QLV183" s="377"/>
      <c r="QLW183" s="377"/>
      <c r="QLX183" s="377"/>
      <c r="QLY183" s="608"/>
      <c r="QLZ183" s="609"/>
      <c r="QMA183" s="375"/>
      <c r="QMB183" s="377"/>
      <c r="QMC183" s="377"/>
      <c r="QMD183" s="377"/>
      <c r="QME183" s="377"/>
      <c r="QMF183" s="608"/>
      <c r="QMG183" s="609"/>
      <c r="QMH183" s="375"/>
      <c r="QMI183" s="377"/>
      <c r="QMJ183" s="377"/>
      <c r="QMK183" s="377"/>
      <c r="QML183" s="377"/>
      <c r="QMM183" s="608"/>
      <c r="QMN183" s="609"/>
      <c r="QMO183" s="375"/>
      <c r="QMP183" s="377"/>
      <c r="QMQ183" s="377"/>
      <c r="QMR183" s="377"/>
      <c r="QMS183" s="377"/>
      <c r="QMT183" s="608"/>
      <c r="QMU183" s="609"/>
      <c r="QMV183" s="375"/>
      <c r="QMW183" s="377"/>
      <c r="QMX183" s="377"/>
      <c r="QMY183" s="377"/>
      <c r="QMZ183" s="377"/>
      <c r="QNA183" s="608"/>
      <c r="QNB183" s="609"/>
      <c r="QNC183" s="375"/>
      <c r="QND183" s="377"/>
      <c r="QNE183" s="377"/>
      <c r="QNF183" s="377"/>
      <c r="QNG183" s="377"/>
      <c r="QNH183" s="608"/>
      <c r="QNI183" s="609"/>
      <c r="QNJ183" s="375"/>
      <c r="QNK183" s="377"/>
      <c r="QNL183" s="377"/>
      <c r="QNM183" s="377"/>
      <c r="QNN183" s="377"/>
      <c r="QNO183" s="608"/>
      <c r="QNP183" s="609"/>
      <c r="QNQ183" s="375"/>
      <c r="QNR183" s="377"/>
      <c r="QNS183" s="377"/>
      <c r="QNT183" s="377"/>
      <c r="QNU183" s="377"/>
      <c r="QNV183" s="608"/>
      <c r="QNW183" s="609"/>
      <c r="QNX183" s="375"/>
      <c r="QNY183" s="377"/>
      <c r="QNZ183" s="377"/>
      <c r="QOA183" s="377"/>
      <c r="QOB183" s="377"/>
      <c r="QOC183" s="608"/>
      <c r="QOD183" s="609"/>
      <c r="QOE183" s="375"/>
      <c r="QOF183" s="377"/>
      <c r="QOG183" s="377"/>
      <c r="QOH183" s="377"/>
      <c r="QOI183" s="377"/>
      <c r="QOJ183" s="608"/>
      <c r="QOK183" s="609"/>
      <c r="QOL183" s="375"/>
      <c r="QOM183" s="377"/>
      <c r="QON183" s="377"/>
      <c r="QOO183" s="377"/>
      <c r="QOP183" s="377"/>
      <c r="QOQ183" s="608"/>
      <c r="QOR183" s="609"/>
      <c r="QOS183" s="375"/>
      <c r="QOT183" s="377"/>
      <c r="QOU183" s="377"/>
      <c r="QOV183" s="377"/>
      <c r="QOW183" s="377"/>
      <c r="QOX183" s="608"/>
      <c r="QOY183" s="609"/>
      <c r="QOZ183" s="375"/>
      <c r="QPA183" s="377"/>
      <c r="QPB183" s="377"/>
      <c r="QPC183" s="377"/>
      <c r="QPD183" s="377"/>
      <c r="QPE183" s="608"/>
      <c r="QPF183" s="609"/>
      <c r="QPG183" s="375"/>
      <c r="QPH183" s="377"/>
      <c r="QPI183" s="377"/>
      <c r="QPJ183" s="377"/>
      <c r="QPK183" s="377"/>
      <c r="QPL183" s="608"/>
      <c r="QPM183" s="609"/>
      <c r="QPN183" s="375"/>
      <c r="QPO183" s="377"/>
      <c r="QPP183" s="377"/>
      <c r="QPQ183" s="377"/>
      <c r="QPR183" s="377"/>
      <c r="QPS183" s="608"/>
      <c r="QPT183" s="609"/>
      <c r="QPU183" s="375"/>
      <c r="QPV183" s="377"/>
      <c r="QPW183" s="377"/>
      <c r="QPX183" s="377"/>
      <c r="QPY183" s="377"/>
      <c r="QPZ183" s="608"/>
      <c r="QQA183" s="609"/>
      <c r="QQB183" s="375"/>
      <c r="QQC183" s="377"/>
      <c r="QQD183" s="377"/>
      <c r="QQE183" s="377"/>
      <c r="QQF183" s="377"/>
      <c r="QQG183" s="608"/>
      <c r="QQH183" s="609"/>
      <c r="QQI183" s="375"/>
      <c r="QQJ183" s="377"/>
      <c r="QQK183" s="377"/>
      <c r="QQL183" s="377"/>
      <c r="QQM183" s="377"/>
      <c r="QQN183" s="608"/>
      <c r="QQO183" s="609"/>
      <c r="QQP183" s="375"/>
      <c r="QQQ183" s="377"/>
      <c r="QQR183" s="377"/>
      <c r="QQS183" s="377"/>
      <c r="QQT183" s="377"/>
      <c r="QQU183" s="608"/>
      <c r="QQV183" s="609"/>
      <c r="QQW183" s="375"/>
      <c r="QQX183" s="377"/>
      <c r="QQY183" s="377"/>
      <c r="QQZ183" s="377"/>
      <c r="QRA183" s="377"/>
      <c r="QRB183" s="608"/>
      <c r="QRC183" s="609"/>
      <c r="QRD183" s="375"/>
      <c r="QRE183" s="377"/>
      <c r="QRF183" s="377"/>
      <c r="QRG183" s="377"/>
      <c r="QRH183" s="377"/>
      <c r="QRI183" s="608"/>
      <c r="QRJ183" s="609"/>
      <c r="QRK183" s="375"/>
      <c r="QRL183" s="377"/>
      <c r="QRM183" s="377"/>
      <c r="QRN183" s="377"/>
      <c r="QRO183" s="377"/>
      <c r="QRP183" s="608"/>
      <c r="QRQ183" s="609"/>
      <c r="QRR183" s="375"/>
      <c r="QRS183" s="377"/>
      <c r="QRT183" s="377"/>
      <c r="QRU183" s="377"/>
      <c r="QRV183" s="377"/>
      <c r="QRW183" s="608"/>
      <c r="QRX183" s="609"/>
      <c r="QRY183" s="375"/>
      <c r="QRZ183" s="377"/>
      <c r="QSA183" s="377"/>
      <c r="QSB183" s="377"/>
      <c r="QSC183" s="377"/>
      <c r="QSD183" s="608"/>
      <c r="QSE183" s="609"/>
      <c r="QSF183" s="375"/>
      <c r="QSG183" s="377"/>
      <c r="QSH183" s="377"/>
      <c r="QSI183" s="377"/>
      <c r="QSJ183" s="377"/>
      <c r="QSK183" s="608"/>
      <c r="QSL183" s="609"/>
      <c r="QSM183" s="375"/>
      <c r="QSN183" s="377"/>
      <c r="QSO183" s="377"/>
      <c r="QSP183" s="377"/>
      <c r="QSQ183" s="377"/>
      <c r="QSR183" s="608"/>
      <c r="QSS183" s="609"/>
      <c r="QST183" s="375"/>
      <c r="QSU183" s="377"/>
      <c r="QSV183" s="377"/>
      <c r="QSW183" s="377"/>
      <c r="QSX183" s="377"/>
      <c r="QSY183" s="608"/>
      <c r="QSZ183" s="609"/>
      <c r="QTA183" s="375"/>
      <c r="QTB183" s="377"/>
      <c r="QTC183" s="377"/>
      <c r="QTD183" s="377"/>
      <c r="QTE183" s="377"/>
      <c r="QTF183" s="608"/>
      <c r="QTG183" s="609"/>
      <c r="QTH183" s="375"/>
      <c r="QTI183" s="377"/>
      <c r="QTJ183" s="377"/>
      <c r="QTK183" s="377"/>
      <c r="QTL183" s="377"/>
      <c r="QTM183" s="608"/>
      <c r="QTN183" s="609"/>
      <c r="QTO183" s="375"/>
      <c r="QTP183" s="377"/>
      <c r="QTQ183" s="377"/>
      <c r="QTR183" s="377"/>
      <c r="QTS183" s="377"/>
      <c r="QTT183" s="608"/>
      <c r="QTU183" s="609"/>
      <c r="QTV183" s="375"/>
      <c r="QTW183" s="377"/>
      <c r="QTX183" s="377"/>
      <c r="QTY183" s="377"/>
      <c r="QTZ183" s="377"/>
      <c r="QUA183" s="608"/>
      <c r="QUB183" s="609"/>
      <c r="QUC183" s="375"/>
      <c r="QUD183" s="377"/>
      <c r="QUE183" s="377"/>
      <c r="QUF183" s="377"/>
      <c r="QUG183" s="377"/>
      <c r="QUH183" s="608"/>
      <c r="QUI183" s="609"/>
      <c r="QUJ183" s="375"/>
      <c r="QUK183" s="377"/>
      <c r="QUL183" s="377"/>
      <c r="QUM183" s="377"/>
      <c r="QUN183" s="377"/>
      <c r="QUO183" s="608"/>
      <c r="QUP183" s="609"/>
      <c r="QUQ183" s="375"/>
      <c r="QUR183" s="377"/>
      <c r="QUS183" s="377"/>
      <c r="QUT183" s="377"/>
      <c r="QUU183" s="377"/>
      <c r="QUV183" s="608"/>
      <c r="QUW183" s="609"/>
      <c r="QUX183" s="375"/>
      <c r="QUY183" s="377"/>
      <c r="QUZ183" s="377"/>
      <c r="QVA183" s="377"/>
      <c r="QVB183" s="377"/>
      <c r="QVC183" s="608"/>
      <c r="QVD183" s="609"/>
      <c r="QVE183" s="375"/>
      <c r="QVF183" s="377"/>
      <c r="QVG183" s="377"/>
      <c r="QVH183" s="377"/>
      <c r="QVI183" s="377"/>
      <c r="QVJ183" s="608"/>
      <c r="QVK183" s="609"/>
      <c r="QVL183" s="375"/>
      <c r="QVM183" s="377"/>
      <c r="QVN183" s="377"/>
      <c r="QVO183" s="377"/>
      <c r="QVP183" s="377"/>
      <c r="QVQ183" s="608"/>
      <c r="QVR183" s="609"/>
      <c r="QVS183" s="375"/>
      <c r="QVT183" s="377"/>
      <c r="QVU183" s="377"/>
      <c r="QVV183" s="377"/>
      <c r="QVW183" s="377"/>
      <c r="QVX183" s="608"/>
      <c r="QVY183" s="609"/>
      <c r="QVZ183" s="375"/>
      <c r="QWA183" s="377"/>
      <c r="QWB183" s="377"/>
      <c r="QWC183" s="377"/>
      <c r="QWD183" s="377"/>
      <c r="QWE183" s="608"/>
      <c r="QWF183" s="609"/>
      <c r="QWG183" s="375"/>
      <c r="QWH183" s="377"/>
      <c r="QWI183" s="377"/>
      <c r="QWJ183" s="377"/>
      <c r="QWK183" s="377"/>
      <c r="QWL183" s="608"/>
      <c r="QWM183" s="609"/>
      <c r="QWN183" s="375"/>
      <c r="QWO183" s="377"/>
      <c r="QWP183" s="377"/>
      <c r="QWQ183" s="377"/>
      <c r="QWR183" s="377"/>
      <c r="QWS183" s="608"/>
      <c r="QWT183" s="609"/>
      <c r="QWU183" s="375"/>
      <c r="QWV183" s="377"/>
      <c r="QWW183" s="377"/>
      <c r="QWX183" s="377"/>
      <c r="QWY183" s="377"/>
      <c r="QWZ183" s="608"/>
      <c r="QXA183" s="609"/>
      <c r="QXB183" s="375"/>
      <c r="QXC183" s="377"/>
      <c r="QXD183" s="377"/>
      <c r="QXE183" s="377"/>
      <c r="QXF183" s="377"/>
      <c r="QXG183" s="608"/>
      <c r="QXH183" s="609"/>
      <c r="QXI183" s="375"/>
      <c r="QXJ183" s="377"/>
      <c r="QXK183" s="377"/>
      <c r="QXL183" s="377"/>
      <c r="QXM183" s="377"/>
      <c r="QXN183" s="608"/>
      <c r="QXO183" s="609"/>
      <c r="QXP183" s="375"/>
      <c r="QXQ183" s="377"/>
      <c r="QXR183" s="377"/>
      <c r="QXS183" s="377"/>
      <c r="QXT183" s="377"/>
      <c r="QXU183" s="608"/>
      <c r="QXV183" s="609"/>
      <c r="QXW183" s="375"/>
      <c r="QXX183" s="377"/>
      <c r="QXY183" s="377"/>
      <c r="QXZ183" s="377"/>
      <c r="QYA183" s="377"/>
      <c r="QYB183" s="608"/>
      <c r="QYC183" s="609"/>
      <c r="QYD183" s="375"/>
      <c r="QYE183" s="377"/>
      <c r="QYF183" s="377"/>
      <c r="QYG183" s="377"/>
      <c r="QYH183" s="377"/>
      <c r="QYI183" s="608"/>
      <c r="QYJ183" s="609"/>
      <c r="QYK183" s="375"/>
      <c r="QYL183" s="377"/>
      <c r="QYM183" s="377"/>
      <c r="QYN183" s="377"/>
      <c r="QYO183" s="377"/>
      <c r="QYP183" s="608"/>
      <c r="QYQ183" s="609"/>
      <c r="QYR183" s="375"/>
      <c r="QYS183" s="377"/>
      <c r="QYT183" s="377"/>
      <c r="QYU183" s="377"/>
      <c r="QYV183" s="377"/>
      <c r="QYW183" s="608"/>
      <c r="QYX183" s="609"/>
      <c r="QYY183" s="375"/>
      <c r="QYZ183" s="377"/>
      <c r="QZA183" s="377"/>
      <c r="QZB183" s="377"/>
      <c r="QZC183" s="377"/>
      <c r="QZD183" s="608"/>
      <c r="QZE183" s="609"/>
      <c r="QZF183" s="375"/>
      <c r="QZG183" s="377"/>
      <c r="QZH183" s="377"/>
      <c r="QZI183" s="377"/>
      <c r="QZJ183" s="377"/>
      <c r="QZK183" s="608"/>
      <c r="QZL183" s="609"/>
      <c r="QZM183" s="375"/>
      <c r="QZN183" s="377"/>
      <c r="QZO183" s="377"/>
      <c r="QZP183" s="377"/>
      <c r="QZQ183" s="377"/>
      <c r="QZR183" s="608"/>
      <c r="QZS183" s="609"/>
      <c r="QZT183" s="375"/>
      <c r="QZU183" s="377"/>
      <c r="QZV183" s="377"/>
      <c r="QZW183" s="377"/>
      <c r="QZX183" s="377"/>
      <c r="QZY183" s="608"/>
      <c r="QZZ183" s="609"/>
      <c r="RAA183" s="375"/>
      <c r="RAB183" s="377"/>
      <c r="RAC183" s="377"/>
      <c r="RAD183" s="377"/>
      <c r="RAE183" s="377"/>
      <c r="RAF183" s="608"/>
      <c r="RAG183" s="609"/>
      <c r="RAH183" s="375"/>
      <c r="RAI183" s="377"/>
      <c r="RAJ183" s="377"/>
      <c r="RAK183" s="377"/>
      <c r="RAL183" s="377"/>
      <c r="RAM183" s="608"/>
      <c r="RAN183" s="609"/>
      <c r="RAO183" s="375"/>
      <c r="RAP183" s="377"/>
      <c r="RAQ183" s="377"/>
      <c r="RAR183" s="377"/>
      <c r="RAS183" s="377"/>
      <c r="RAT183" s="608"/>
      <c r="RAU183" s="609"/>
      <c r="RAV183" s="375"/>
      <c r="RAW183" s="377"/>
      <c r="RAX183" s="377"/>
      <c r="RAY183" s="377"/>
      <c r="RAZ183" s="377"/>
      <c r="RBA183" s="608"/>
      <c r="RBB183" s="609"/>
      <c r="RBC183" s="375"/>
      <c r="RBD183" s="377"/>
      <c r="RBE183" s="377"/>
      <c r="RBF183" s="377"/>
      <c r="RBG183" s="377"/>
      <c r="RBH183" s="608"/>
      <c r="RBI183" s="609"/>
      <c r="RBJ183" s="375"/>
      <c r="RBK183" s="377"/>
      <c r="RBL183" s="377"/>
      <c r="RBM183" s="377"/>
      <c r="RBN183" s="377"/>
      <c r="RBO183" s="608"/>
      <c r="RBP183" s="609"/>
      <c r="RBQ183" s="375"/>
      <c r="RBR183" s="377"/>
      <c r="RBS183" s="377"/>
      <c r="RBT183" s="377"/>
      <c r="RBU183" s="377"/>
      <c r="RBV183" s="608"/>
      <c r="RBW183" s="609"/>
      <c r="RBX183" s="375"/>
      <c r="RBY183" s="377"/>
      <c r="RBZ183" s="377"/>
      <c r="RCA183" s="377"/>
      <c r="RCB183" s="377"/>
      <c r="RCC183" s="608"/>
      <c r="RCD183" s="609"/>
      <c r="RCE183" s="375"/>
      <c r="RCF183" s="377"/>
      <c r="RCG183" s="377"/>
      <c r="RCH183" s="377"/>
      <c r="RCI183" s="377"/>
      <c r="RCJ183" s="608"/>
      <c r="RCK183" s="609"/>
      <c r="RCL183" s="375"/>
      <c r="RCM183" s="377"/>
      <c r="RCN183" s="377"/>
      <c r="RCO183" s="377"/>
      <c r="RCP183" s="377"/>
      <c r="RCQ183" s="608"/>
      <c r="RCR183" s="609"/>
      <c r="RCS183" s="375"/>
      <c r="RCT183" s="377"/>
      <c r="RCU183" s="377"/>
      <c r="RCV183" s="377"/>
      <c r="RCW183" s="377"/>
      <c r="RCX183" s="608"/>
      <c r="RCY183" s="609"/>
      <c r="RCZ183" s="375"/>
      <c r="RDA183" s="377"/>
      <c r="RDB183" s="377"/>
      <c r="RDC183" s="377"/>
      <c r="RDD183" s="377"/>
      <c r="RDE183" s="608"/>
      <c r="RDF183" s="609"/>
      <c r="RDG183" s="375"/>
      <c r="RDH183" s="377"/>
      <c r="RDI183" s="377"/>
      <c r="RDJ183" s="377"/>
      <c r="RDK183" s="377"/>
      <c r="RDL183" s="608"/>
      <c r="RDM183" s="609"/>
      <c r="RDN183" s="375"/>
      <c r="RDO183" s="377"/>
      <c r="RDP183" s="377"/>
      <c r="RDQ183" s="377"/>
      <c r="RDR183" s="377"/>
      <c r="RDS183" s="608"/>
      <c r="RDT183" s="609"/>
      <c r="RDU183" s="375"/>
      <c r="RDV183" s="377"/>
      <c r="RDW183" s="377"/>
      <c r="RDX183" s="377"/>
      <c r="RDY183" s="377"/>
      <c r="RDZ183" s="608"/>
      <c r="REA183" s="609"/>
      <c r="REB183" s="375"/>
      <c r="REC183" s="377"/>
      <c r="RED183" s="377"/>
      <c r="REE183" s="377"/>
      <c r="REF183" s="377"/>
      <c r="REG183" s="608"/>
      <c r="REH183" s="609"/>
      <c r="REI183" s="375"/>
      <c r="REJ183" s="377"/>
      <c r="REK183" s="377"/>
      <c r="REL183" s="377"/>
      <c r="REM183" s="377"/>
      <c r="REN183" s="608"/>
      <c r="REO183" s="609"/>
      <c r="REP183" s="375"/>
      <c r="REQ183" s="377"/>
      <c r="RER183" s="377"/>
      <c r="RES183" s="377"/>
      <c r="RET183" s="377"/>
      <c r="REU183" s="608"/>
      <c r="REV183" s="609"/>
      <c r="REW183" s="375"/>
      <c r="REX183" s="377"/>
      <c r="REY183" s="377"/>
      <c r="REZ183" s="377"/>
      <c r="RFA183" s="377"/>
      <c r="RFB183" s="608"/>
      <c r="RFC183" s="609"/>
      <c r="RFD183" s="375"/>
      <c r="RFE183" s="377"/>
      <c r="RFF183" s="377"/>
      <c r="RFG183" s="377"/>
      <c r="RFH183" s="377"/>
      <c r="RFI183" s="608"/>
      <c r="RFJ183" s="609"/>
      <c r="RFK183" s="375"/>
      <c r="RFL183" s="377"/>
      <c r="RFM183" s="377"/>
      <c r="RFN183" s="377"/>
      <c r="RFO183" s="377"/>
      <c r="RFP183" s="608"/>
      <c r="RFQ183" s="609"/>
      <c r="RFR183" s="375"/>
      <c r="RFS183" s="377"/>
      <c r="RFT183" s="377"/>
      <c r="RFU183" s="377"/>
      <c r="RFV183" s="377"/>
      <c r="RFW183" s="608"/>
      <c r="RFX183" s="609"/>
      <c r="RFY183" s="375"/>
      <c r="RFZ183" s="377"/>
      <c r="RGA183" s="377"/>
      <c r="RGB183" s="377"/>
      <c r="RGC183" s="377"/>
      <c r="RGD183" s="608"/>
      <c r="RGE183" s="609"/>
      <c r="RGF183" s="375"/>
      <c r="RGG183" s="377"/>
      <c r="RGH183" s="377"/>
      <c r="RGI183" s="377"/>
      <c r="RGJ183" s="377"/>
      <c r="RGK183" s="608"/>
      <c r="RGL183" s="609"/>
      <c r="RGM183" s="375"/>
      <c r="RGN183" s="377"/>
      <c r="RGO183" s="377"/>
      <c r="RGP183" s="377"/>
      <c r="RGQ183" s="377"/>
      <c r="RGR183" s="608"/>
      <c r="RGS183" s="609"/>
      <c r="RGT183" s="375"/>
      <c r="RGU183" s="377"/>
      <c r="RGV183" s="377"/>
      <c r="RGW183" s="377"/>
      <c r="RGX183" s="377"/>
      <c r="RGY183" s="608"/>
      <c r="RGZ183" s="609"/>
      <c r="RHA183" s="375"/>
      <c r="RHB183" s="377"/>
      <c r="RHC183" s="377"/>
      <c r="RHD183" s="377"/>
      <c r="RHE183" s="377"/>
      <c r="RHF183" s="608"/>
      <c r="RHG183" s="609"/>
      <c r="RHH183" s="375"/>
      <c r="RHI183" s="377"/>
      <c r="RHJ183" s="377"/>
      <c r="RHK183" s="377"/>
      <c r="RHL183" s="377"/>
      <c r="RHM183" s="608"/>
      <c r="RHN183" s="609"/>
      <c r="RHO183" s="375"/>
      <c r="RHP183" s="377"/>
      <c r="RHQ183" s="377"/>
      <c r="RHR183" s="377"/>
      <c r="RHS183" s="377"/>
      <c r="RHT183" s="608"/>
      <c r="RHU183" s="609"/>
      <c r="RHV183" s="375"/>
      <c r="RHW183" s="377"/>
      <c r="RHX183" s="377"/>
      <c r="RHY183" s="377"/>
      <c r="RHZ183" s="377"/>
      <c r="RIA183" s="608"/>
      <c r="RIB183" s="609"/>
      <c r="RIC183" s="375"/>
      <c r="RID183" s="377"/>
      <c r="RIE183" s="377"/>
      <c r="RIF183" s="377"/>
      <c r="RIG183" s="377"/>
      <c r="RIH183" s="608"/>
      <c r="RII183" s="609"/>
      <c r="RIJ183" s="375"/>
      <c r="RIK183" s="377"/>
      <c r="RIL183" s="377"/>
      <c r="RIM183" s="377"/>
      <c r="RIN183" s="377"/>
      <c r="RIO183" s="608"/>
      <c r="RIP183" s="609"/>
      <c r="RIQ183" s="375"/>
      <c r="RIR183" s="377"/>
      <c r="RIS183" s="377"/>
      <c r="RIT183" s="377"/>
      <c r="RIU183" s="377"/>
      <c r="RIV183" s="608"/>
      <c r="RIW183" s="609"/>
      <c r="RIX183" s="375"/>
      <c r="RIY183" s="377"/>
      <c r="RIZ183" s="377"/>
      <c r="RJA183" s="377"/>
      <c r="RJB183" s="377"/>
      <c r="RJC183" s="608"/>
      <c r="RJD183" s="609"/>
      <c r="RJE183" s="375"/>
      <c r="RJF183" s="377"/>
      <c r="RJG183" s="377"/>
      <c r="RJH183" s="377"/>
      <c r="RJI183" s="377"/>
      <c r="RJJ183" s="608"/>
      <c r="RJK183" s="609"/>
      <c r="RJL183" s="375"/>
      <c r="RJM183" s="377"/>
      <c r="RJN183" s="377"/>
      <c r="RJO183" s="377"/>
      <c r="RJP183" s="377"/>
      <c r="RJQ183" s="608"/>
      <c r="RJR183" s="609"/>
      <c r="RJS183" s="375"/>
      <c r="RJT183" s="377"/>
      <c r="RJU183" s="377"/>
      <c r="RJV183" s="377"/>
      <c r="RJW183" s="377"/>
      <c r="RJX183" s="608"/>
      <c r="RJY183" s="609"/>
      <c r="RJZ183" s="375"/>
      <c r="RKA183" s="377"/>
      <c r="RKB183" s="377"/>
      <c r="RKC183" s="377"/>
      <c r="RKD183" s="377"/>
      <c r="RKE183" s="608"/>
      <c r="RKF183" s="609"/>
      <c r="RKG183" s="375"/>
      <c r="RKH183" s="377"/>
      <c r="RKI183" s="377"/>
      <c r="RKJ183" s="377"/>
      <c r="RKK183" s="377"/>
      <c r="RKL183" s="608"/>
      <c r="RKM183" s="609"/>
      <c r="RKN183" s="375"/>
      <c r="RKO183" s="377"/>
      <c r="RKP183" s="377"/>
      <c r="RKQ183" s="377"/>
      <c r="RKR183" s="377"/>
      <c r="RKS183" s="608"/>
      <c r="RKT183" s="609"/>
      <c r="RKU183" s="375"/>
      <c r="RKV183" s="377"/>
      <c r="RKW183" s="377"/>
      <c r="RKX183" s="377"/>
      <c r="RKY183" s="377"/>
      <c r="RKZ183" s="608"/>
      <c r="RLA183" s="609"/>
      <c r="RLB183" s="375"/>
      <c r="RLC183" s="377"/>
      <c r="RLD183" s="377"/>
      <c r="RLE183" s="377"/>
      <c r="RLF183" s="377"/>
      <c r="RLG183" s="608"/>
      <c r="RLH183" s="609"/>
      <c r="RLI183" s="375"/>
      <c r="RLJ183" s="377"/>
      <c r="RLK183" s="377"/>
      <c r="RLL183" s="377"/>
      <c r="RLM183" s="377"/>
      <c r="RLN183" s="608"/>
      <c r="RLO183" s="609"/>
      <c r="RLP183" s="375"/>
      <c r="RLQ183" s="377"/>
      <c r="RLR183" s="377"/>
      <c r="RLS183" s="377"/>
      <c r="RLT183" s="377"/>
      <c r="RLU183" s="608"/>
      <c r="RLV183" s="609"/>
      <c r="RLW183" s="375"/>
      <c r="RLX183" s="377"/>
      <c r="RLY183" s="377"/>
      <c r="RLZ183" s="377"/>
      <c r="RMA183" s="377"/>
      <c r="RMB183" s="608"/>
      <c r="RMC183" s="609"/>
      <c r="RMD183" s="375"/>
      <c r="RME183" s="377"/>
      <c r="RMF183" s="377"/>
      <c r="RMG183" s="377"/>
      <c r="RMH183" s="377"/>
      <c r="RMI183" s="608"/>
      <c r="RMJ183" s="609"/>
      <c r="RMK183" s="375"/>
      <c r="RML183" s="377"/>
      <c r="RMM183" s="377"/>
      <c r="RMN183" s="377"/>
      <c r="RMO183" s="377"/>
      <c r="RMP183" s="608"/>
      <c r="RMQ183" s="609"/>
      <c r="RMR183" s="375"/>
      <c r="RMS183" s="377"/>
      <c r="RMT183" s="377"/>
      <c r="RMU183" s="377"/>
      <c r="RMV183" s="377"/>
      <c r="RMW183" s="608"/>
      <c r="RMX183" s="609"/>
      <c r="RMY183" s="375"/>
      <c r="RMZ183" s="377"/>
      <c r="RNA183" s="377"/>
      <c r="RNB183" s="377"/>
      <c r="RNC183" s="377"/>
      <c r="RND183" s="608"/>
      <c r="RNE183" s="609"/>
      <c r="RNF183" s="375"/>
      <c r="RNG183" s="377"/>
      <c r="RNH183" s="377"/>
      <c r="RNI183" s="377"/>
      <c r="RNJ183" s="377"/>
      <c r="RNK183" s="608"/>
      <c r="RNL183" s="609"/>
      <c r="RNM183" s="375"/>
      <c r="RNN183" s="377"/>
      <c r="RNO183" s="377"/>
      <c r="RNP183" s="377"/>
      <c r="RNQ183" s="377"/>
      <c r="RNR183" s="608"/>
      <c r="RNS183" s="609"/>
      <c r="RNT183" s="375"/>
      <c r="RNU183" s="377"/>
      <c r="RNV183" s="377"/>
      <c r="RNW183" s="377"/>
      <c r="RNX183" s="377"/>
      <c r="RNY183" s="608"/>
      <c r="RNZ183" s="609"/>
      <c r="ROA183" s="375"/>
      <c r="ROB183" s="377"/>
      <c r="ROC183" s="377"/>
      <c r="ROD183" s="377"/>
      <c r="ROE183" s="377"/>
      <c r="ROF183" s="608"/>
      <c r="ROG183" s="609"/>
      <c r="ROH183" s="375"/>
      <c r="ROI183" s="377"/>
      <c r="ROJ183" s="377"/>
      <c r="ROK183" s="377"/>
      <c r="ROL183" s="377"/>
      <c r="ROM183" s="608"/>
      <c r="RON183" s="609"/>
      <c r="ROO183" s="375"/>
      <c r="ROP183" s="377"/>
      <c r="ROQ183" s="377"/>
      <c r="ROR183" s="377"/>
      <c r="ROS183" s="377"/>
      <c r="ROT183" s="608"/>
      <c r="ROU183" s="609"/>
      <c r="ROV183" s="375"/>
      <c r="ROW183" s="377"/>
      <c r="ROX183" s="377"/>
      <c r="ROY183" s="377"/>
      <c r="ROZ183" s="377"/>
      <c r="RPA183" s="608"/>
      <c r="RPB183" s="609"/>
      <c r="RPC183" s="375"/>
      <c r="RPD183" s="377"/>
      <c r="RPE183" s="377"/>
      <c r="RPF183" s="377"/>
      <c r="RPG183" s="377"/>
      <c r="RPH183" s="608"/>
      <c r="RPI183" s="609"/>
      <c r="RPJ183" s="375"/>
      <c r="RPK183" s="377"/>
      <c r="RPL183" s="377"/>
      <c r="RPM183" s="377"/>
      <c r="RPN183" s="377"/>
      <c r="RPO183" s="608"/>
      <c r="RPP183" s="609"/>
      <c r="RPQ183" s="375"/>
      <c r="RPR183" s="377"/>
      <c r="RPS183" s="377"/>
      <c r="RPT183" s="377"/>
      <c r="RPU183" s="377"/>
      <c r="RPV183" s="608"/>
      <c r="RPW183" s="609"/>
      <c r="RPX183" s="375"/>
      <c r="RPY183" s="377"/>
      <c r="RPZ183" s="377"/>
      <c r="RQA183" s="377"/>
      <c r="RQB183" s="377"/>
      <c r="RQC183" s="608"/>
      <c r="RQD183" s="609"/>
      <c r="RQE183" s="375"/>
      <c r="RQF183" s="377"/>
      <c r="RQG183" s="377"/>
      <c r="RQH183" s="377"/>
      <c r="RQI183" s="377"/>
      <c r="RQJ183" s="608"/>
      <c r="RQK183" s="609"/>
      <c r="RQL183" s="375"/>
      <c r="RQM183" s="377"/>
      <c r="RQN183" s="377"/>
      <c r="RQO183" s="377"/>
      <c r="RQP183" s="377"/>
      <c r="RQQ183" s="608"/>
      <c r="RQR183" s="609"/>
      <c r="RQS183" s="375"/>
      <c r="RQT183" s="377"/>
      <c r="RQU183" s="377"/>
      <c r="RQV183" s="377"/>
      <c r="RQW183" s="377"/>
      <c r="RQX183" s="608"/>
      <c r="RQY183" s="609"/>
      <c r="RQZ183" s="375"/>
      <c r="RRA183" s="377"/>
      <c r="RRB183" s="377"/>
      <c r="RRC183" s="377"/>
      <c r="RRD183" s="377"/>
      <c r="RRE183" s="608"/>
      <c r="RRF183" s="609"/>
      <c r="RRG183" s="375"/>
      <c r="RRH183" s="377"/>
      <c r="RRI183" s="377"/>
      <c r="RRJ183" s="377"/>
      <c r="RRK183" s="377"/>
      <c r="RRL183" s="608"/>
      <c r="RRM183" s="609"/>
      <c r="RRN183" s="375"/>
      <c r="RRO183" s="377"/>
      <c r="RRP183" s="377"/>
      <c r="RRQ183" s="377"/>
      <c r="RRR183" s="377"/>
      <c r="RRS183" s="608"/>
      <c r="RRT183" s="609"/>
      <c r="RRU183" s="375"/>
      <c r="RRV183" s="377"/>
      <c r="RRW183" s="377"/>
      <c r="RRX183" s="377"/>
      <c r="RRY183" s="377"/>
      <c r="RRZ183" s="608"/>
      <c r="RSA183" s="609"/>
      <c r="RSB183" s="375"/>
      <c r="RSC183" s="377"/>
      <c r="RSD183" s="377"/>
      <c r="RSE183" s="377"/>
      <c r="RSF183" s="377"/>
      <c r="RSG183" s="608"/>
      <c r="RSH183" s="609"/>
      <c r="RSI183" s="375"/>
      <c r="RSJ183" s="377"/>
      <c r="RSK183" s="377"/>
      <c r="RSL183" s="377"/>
      <c r="RSM183" s="377"/>
      <c r="RSN183" s="608"/>
      <c r="RSO183" s="609"/>
      <c r="RSP183" s="375"/>
      <c r="RSQ183" s="377"/>
      <c r="RSR183" s="377"/>
      <c r="RSS183" s="377"/>
      <c r="RST183" s="377"/>
      <c r="RSU183" s="608"/>
      <c r="RSV183" s="609"/>
      <c r="RSW183" s="375"/>
      <c r="RSX183" s="377"/>
      <c r="RSY183" s="377"/>
      <c r="RSZ183" s="377"/>
      <c r="RTA183" s="377"/>
      <c r="RTB183" s="608"/>
      <c r="RTC183" s="609"/>
      <c r="RTD183" s="375"/>
      <c r="RTE183" s="377"/>
      <c r="RTF183" s="377"/>
      <c r="RTG183" s="377"/>
      <c r="RTH183" s="377"/>
      <c r="RTI183" s="608"/>
      <c r="RTJ183" s="609"/>
      <c r="RTK183" s="375"/>
      <c r="RTL183" s="377"/>
      <c r="RTM183" s="377"/>
      <c r="RTN183" s="377"/>
      <c r="RTO183" s="377"/>
      <c r="RTP183" s="608"/>
      <c r="RTQ183" s="609"/>
      <c r="RTR183" s="375"/>
      <c r="RTS183" s="377"/>
      <c r="RTT183" s="377"/>
      <c r="RTU183" s="377"/>
      <c r="RTV183" s="377"/>
      <c r="RTW183" s="608"/>
      <c r="RTX183" s="609"/>
      <c r="RTY183" s="375"/>
      <c r="RTZ183" s="377"/>
      <c r="RUA183" s="377"/>
      <c r="RUB183" s="377"/>
      <c r="RUC183" s="377"/>
      <c r="RUD183" s="608"/>
      <c r="RUE183" s="609"/>
      <c r="RUF183" s="375"/>
      <c r="RUG183" s="377"/>
      <c r="RUH183" s="377"/>
      <c r="RUI183" s="377"/>
      <c r="RUJ183" s="377"/>
      <c r="RUK183" s="608"/>
      <c r="RUL183" s="609"/>
      <c r="RUM183" s="375"/>
      <c r="RUN183" s="377"/>
      <c r="RUO183" s="377"/>
      <c r="RUP183" s="377"/>
      <c r="RUQ183" s="377"/>
      <c r="RUR183" s="608"/>
      <c r="RUS183" s="609"/>
      <c r="RUT183" s="375"/>
      <c r="RUU183" s="377"/>
      <c r="RUV183" s="377"/>
      <c r="RUW183" s="377"/>
      <c r="RUX183" s="377"/>
      <c r="RUY183" s="608"/>
      <c r="RUZ183" s="609"/>
      <c r="RVA183" s="375"/>
      <c r="RVB183" s="377"/>
      <c r="RVC183" s="377"/>
      <c r="RVD183" s="377"/>
      <c r="RVE183" s="377"/>
      <c r="RVF183" s="608"/>
      <c r="RVG183" s="609"/>
      <c r="RVH183" s="375"/>
      <c r="RVI183" s="377"/>
      <c r="RVJ183" s="377"/>
      <c r="RVK183" s="377"/>
      <c r="RVL183" s="377"/>
      <c r="RVM183" s="608"/>
      <c r="RVN183" s="609"/>
      <c r="RVO183" s="375"/>
      <c r="RVP183" s="377"/>
      <c r="RVQ183" s="377"/>
      <c r="RVR183" s="377"/>
      <c r="RVS183" s="377"/>
      <c r="RVT183" s="608"/>
      <c r="RVU183" s="609"/>
      <c r="RVV183" s="375"/>
      <c r="RVW183" s="377"/>
      <c r="RVX183" s="377"/>
      <c r="RVY183" s="377"/>
      <c r="RVZ183" s="377"/>
      <c r="RWA183" s="608"/>
      <c r="RWB183" s="609"/>
      <c r="RWC183" s="375"/>
      <c r="RWD183" s="377"/>
      <c r="RWE183" s="377"/>
      <c r="RWF183" s="377"/>
      <c r="RWG183" s="377"/>
      <c r="RWH183" s="608"/>
      <c r="RWI183" s="609"/>
      <c r="RWJ183" s="375"/>
      <c r="RWK183" s="377"/>
      <c r="RWL183" s="377"/>
      <c r="RWM183" s="377"/>
      <c r="RWN183" s="377"/>
      <c r="RWO183" s="608"/>
      <c r="RWP183" s="609"/>
      <c r="RWQ183" s="375"/>
      <c r="RWR183" s="377"/>
      <c r="RWS183" s="377"/>
      <c r="RWT183" s="377"/>
      <c r="RWU183" s="377"/>
      <c r="RWV183" s="608"/>
      <c r="RWW183" s="609"/>
      <c r="RWX183" s="375"/>
      <c r="RWY183" s="377"/>
      <c r="RWZ183" s="377"/>
      <c r="RXA183" s="377"/>
      <c r="RXB183" s="377"/>
      <c r="RXC183" s="608"/>
      <c r="RXD183" s="609"/>
      <c r="RXE183" s="375"/>
      <c r="RXF183" s="377"/>
      <c r="RXG183" s="377"/>
      <c r="RXH183" s="377"/>
      <c r="RXI183" s="377"/>
      <c r="RXJ183" s="608"/>
      <c r="RXK183" s="609"/>
      <c r="RXL183" s="375"/>
      <c r="RXM183" s="377"/>
      <c r="RXN183" s="377"/>
      <c r="RXO183" s="377"/>
      <c r="RXP183" s="377"/>
      <c r="RXQ183" s="608"/>
      <c r="RXR183" s="609"/>
      <c r="RXS183" s="375"/>
      <c r="RXT183" s="377"/>
      <c r="RXU183" s="377"/>
      <c r="RXV183" s="377"/>
      <c r="RXW183" s="377"/>
      <c r="RXX183" s="608"/>
      <c r="RXY183" s="609"/>
      <c r="RXZ183" s="375"/>
      <c r="RYA183" s="377"/>
      <c r="RYB183" s="377"/>
      <c r="RYC183" s="377"/>
      <c r="RYD183" s="377"/>
      <c r="RYE183" s="608"/>
      <c r="RYF183" s="609"/>
      <c r="RYG183" s="375"/>
      <c r="RYH183" s="377"/>
      <c r="RYI183" s="377"/>
      <c r="RYJ183" s="377"/>
      <c r="RYK183" s="377"/>
      <c r="RYL183" s="608"/>
      <c r="RYM183" s="609"/>
      <c r="RYN183" s="375"/>
      <c r="RYO183" s="377"/>
      <c r="RYP183" s="377"/>
      <c r="RYQ183" s="377"/>
      <c r="RYR183" s="377"/>
      <c r="RYS183" s="608"/>
      <c r="RYT183" s="609"/>
      <c r="RYU183" s="375"/>
      <c r="RYV183" s="377"/>
      <c r="RYW183" s="377"/>
      <c r="RYX183" s="377"/>
      <c r="RYY183" s="377"/>
      <c r="RYZ183" s="608"/>
      <c r="RZA183" s="609"/>
      <c r="RZB183" s="375"/>
      <c r="RZC183" s="377"/>
      <c r="RZD183" s="377"/>
      <c r="RZE183" s="377"/>
      <c r="RZF183" s="377"/>
      <c r="RZG183" s="608"/>
      <c r="RZH183" s="609"/>
      <c r="RZI183" s="375"/>
      <c r="RZJ183" s="377"/>
      <c r="RZK183" s="377"/>
      <c r="RZL183" s="377"/>
      <c r="RZM183" s="377"/>
      <c r="RZN183" s="608"/>
      <c r="RZO183" s="609"/>
      <c r="RZP183" s="375"/>
      <c r="RZQ183" s="377"/>
      <c r="RZR183" s="377"/>
      <c r="RZS183" s="377"/>
      <c r="RZT183" s="377"/>
      <c r="RZU183" s="608"/>
      <c r="RZV183" s="609"/>
      <c r="RZW183" s="375"/>
      <c r="RZX183" s="377"/>
      <c r="RZY183" s="377"/>
      <c r="RZZ183" s="377"/>
      <c r="SAA183" s="377"/>
      <c r="SAB183" s="608"/>
      <c r="SAC183" s="609"/>
      <c r="SAD183" s="375"/>
      <c r="SAE183" s="377"/>
      <c r="SAF183" s="377"/>
      <c r="SAG183" s="377"/>
      <c r="SAH183" s="377"/>
      <c r="SAI183" s="608"/>
      <c r="SAJ183" s="609"/>
      <c r="SAK183" s="375"/>
      <c r="SAL183" s="377"/>
      <c r="SAM183" s="377"/>
      <c r="SAN183" s="377"/>
      <c r="SAO183" s="377"/>
      <c r="SAP183" s="608"/>
      <c r="SAQ183" s="609"/>
      <c r="SAR183" s="375"/>
      <c r="SAS183" s="377"/>
      <c r="SAT183" s="377"/>
      <c r="SAU183" s="377"/>
      <c r="SAV183" s="377"/>
      <c r="SAW183" s="608"/>
      <c r="SAX183" s="609"/>
      <c r="SAY183" s="375"/>
      <c r="SAZ183" s="377"/>
      <c r="SBA183" s="377"/>
      <c r="SBB183" s="377"/>
      <c r="SBC183" s="377"/>
      <c r="SBD183" s="608"/>
      <c r="SBE183" s="609"/>
      <c r="SBF183" s="375"/>
      <c r="SBG183" s="377"/>
      <c r="SBH183" s="377"/>
      <c r="SBI183" s="377"/>
      <c r="SBJ183" s="377"/>
      <c r="SBK183" s="608"/>
      <c r="SBL183" s="609"/>
      <c r="SBM183" s="375"/>
      <c r="SBN183" s="377"/>
      <c r="SBO183" s="377"/>
      <c r="SBP183" s="377"/>
      <c r="SBQ183" s="377"/>
      <c r="SBR183" s="608"/>
      <c r="SBS183" s="609"/>
      <c r="SBT183" s="375"/>
      <c r="SBU183" s="377"/>
      <c r="SBV183" s="377"/>
      <c r="SBW183" s="377"/>
      <c r="SBX183" s="377"/>
      <c r="SBY183" s="608"/>
      <c r="SBZ183" s="609"/>
      <c r="SCA183" s="375"/>
      <c r="SCB183" s="377"/>
      <c r="SCC183" s="377"/>
      <c r="SCD183" s="377"/>
      <c r="SCE183" s="377"/>
      <c r="SCF183" s="608"/>
      <c r="SCG183" s="609"/>
      <c r="SCH183" s="375"/>
      <c r="SCI183" s="377"/>
      <c r="SCJ183" s="377"/>
      <c r="SCK183" s="377"/>
      <c r="SCL183" s="377"/>
      <c r="SCM183" s="608"/>
      <c r="SCN183" s="609"/>
      <c r="SCO183" s="375"/>
      <c r="SCP183" s="377"/>
      <c r="SCQ183" s="377"/>
      <c r="SCR183" s="377"/>
      <c r="SCS183" s="377"/>
      <c r="SCT183" s="608"/>
      <c r="SCU183" s="609"/>
      <c r="SCV183" s="375"/>
      <c r="SCW183" s="377"/>
      <c r="SCX183" s="377"/>
      <c r="SCY183" s="377"/>
      <c r="SCZ183" s="377"/>
      <c r="SDA183" s="608"/>
      <c r="SDB183" s="609"/>
      <c r="SDC183" s="375"/>
      <c r="SDD183" s="377"/>
      <c r="SDE183" s="377"/>
      <c r="SDF183" s="377"/>
      <c r="SDG183" s="377"/>
      <c r="SDH183" s="608"/>
      <c r="SDI183" s="609"/>
      <c r="SDJ183" s="375"/>
      <c r="SDK183" s="377"/>
      <c r="SDL183" s="377"/>
      <c r="SDM183" s="377"/>
      <c r="SDN183" s="377"/>
      <c r="SDO183" s="608"/>
      <c r="SDP183" s="609"/>
      <c r="SDQ183" s="375"/>
      <c r="SDR183" s="377"/>
      <c r="SDS183" s="377"/>
      <c r="SDT183" s="377"/>
      <c r="SDU183" s="377"/>
      <c r="SDV183" s="608"/>
      <c r="SDW183" s="609"/>
      <c r="SDX183" s="375"/>
      <c r="SDY183" s="377"/>
      <c r="SDZ183" s="377"/>
      <c r="SEA183" s="377"/>
      <c r="SEB183" s="377"/>
      <c r="SEC183" s="608"/>
      <c r="SED183" s="609"/>
      <c r="SEE183" s="375"/>
      <c r="SEF183" s="377"/>
      <c r="SEG183" s="377"/>
      <c r="SEH183" s="377"/>
      <c r="SEI183" s="377"/>
      <c r="SEJ183" s="608"/>
      <c r="SEK183" s="609"/>
      <c r="SEL183" s="375"/>
      <c r="SEM183" s="377"/>
      <c r="SEN183" s="377"/>
      <c r="SEO183" s="377"/>
      <c r="SEP183" s="377"/>
      <c r="SEQ183" s="608"/>
      <c r="SER183" s="609"/>
      <c r="SES183" s="375"/>
      <c r="SET183" s="377"/>
      <c r="SEU183" s="377"/>
      <c r="SEV183" s="377"/>
      <c r="SEW183" s="377"/>
      <c r="SEX183" s="608"/>
      <c r="SEY183" s="609"/>
      <c r="SEZ183" s="375"/>
      <c r="SFA183" s="377"/>
      <c r="SFB183" s="377"/>
      <c r="SFC183" s="377"/>
      <c r="SFD183" s="377"/>
      <c r="SFE183" s="608"/>
      <c r="SFF183" s="609"/>
      <c r="SFG183" s="375"/>
      <c r="SFH183" s="377"/>
      <c r="SFI183" s="377"/>
      <c r="SFJ183" s="377"/>
      <c r="SFK183" s="377"/>
      <c r="SFL183" s="608"/>
      <c r="SFM183" s="609"/>
      <c r="SFN183" s="375"/>
      <c r="SFO183" s="377"/>
      <c r="SFP183" s="377"/>
      <c r="SFQ183" s="377"/>
      <c r="SFR183" s="377"/>
      <c r="SFS183" s="608"/>
      <c r="SFT183" s="609"/>
      <c r="SFU183" s="375"/>
      <c r="SFV183" s="377"/>
      <c r="SFW183" s="377"/>
      <c r="SFX183" s="377"/>
      <c r="SFY183" s="377"/>
      <c r="SFZ183" s="608"/>
      <c r="SGA183" s="609"/>
      <c r="SGB183" s="375"/>
      <c r="SGC183" s="377"/>
      <c r="SGD183" s="377"/>
      <c r="SGE183" s="377"/>
      <c r="SGF183" s="377"/>
      <c r="SGG183" s="608"/>
      <c r="SGH183" s="609"/>
      <c r="SGI183" s="375"/>
      <c r="SGJ183" s="377"/>
      <c r="SGK183" s="377"/>
      <c r="SGL183" s="377"/>
      <c r="SGM183" s="377"/>
      <c r="SGN183" s="608"/>
      <c r="SGO183" s="609"/>
      <c r="SGP183" s="375"/>
      <c r="SGQ183" s="377"/>
      <c r="SGR183" s="377"/>
      <c r="SGS183" s="377"/>
      <c r="SGT183" s="377"/>
      <c r="SGU183" s="608"/>
      <c r="SGV183" s="609"/>
      <c r="SGW183" s="375"/>
      <c r="SGX183" s="377"/>
      <c r="SGY183" s="377"/>
      <c r="SGZ183" s="377"/>
      <c r="SHA183" s="377"/>
      <c r="SHB183" s="608"/>
      <c r="SHC183" s="609"/>
      <c r="SHD183" s="375"/>
      <c r="SHE183" s="377"/>
      <c r="SHF183" s="377"/>
      <c r="SHG183" s="377"/>
      <c r="SHH183" s="377"/>
      <c r="SHI183" s="608"/>
      <c r="SHJ183" s="609"/>
      <c r="SHK183" s="375"/>
      <c r="SHL183" s="377"/>
      <c r="SHM183" s="377"/>
      <c r="SHN183" s="377"/>
      <c r="SHO183" s="377"/>
      <c r="SHP183" s="608"/>
      <c r="SHQ183" s="609"/>
      <c r="SHR183" s="375"/>
      <c r="SHS183" s="377"/>
      <c r="SHT183" s="377"/>
      <c r="SHU183" s="377"/>
      <c r="SHV183" s="377"/>
      <c r="SHW183" s="608"/>
      <c r="SHX183" s="609"/>
      <c r="SHY183" s="375"/>
      <c r="SHZ183" s="377"/>
      <c r="SIA183" s="377"/>
      <c r="SIB183" s="377"/>
      <c r="SIC183" s="377"/>
      <c r="SID183" s="608"/>
      <c r="SIE183" s="609"/>
      <c r="SIF183" s="375"/>
      <c r="SIG183" s="377"/>
      <c r="SIH183" s="377"/>
      <c r="SII183" s="377"/>
      <c r="SIJ183" s="377"/>
      <c r="SIK183" s="608"/>
      <c r="SIL183" s="609"/>
      <c r="SIM183" s="375"/>
      <c r="SIN183" s="377"/>
      <c r="SIO183" s="377"/>
      <c r="SIP183" s="377"/>
      <c r="SIQ183" s="377"/>
      <c r="SIR183" s="608"/>
      <c r="SIS183" s="609"/>
      <c r="SIT183" s="375"/>
      <c r="SIU183" s="377"/>
      <c r="SIV183" s="377"/>
      <c r="SIW183" s="377"/>
      <c r="SIX183" s="377"/>
      <c r="SIY183" s="608"/>
      <c r="SIZ183" s="609"/>
      <c r="SJA183" s="375"/>
      <c r="SJB183" s="377"/>
      <c r="SJC183" s="377"/>
      <c r="SJD183" s="377"/>
      <c r="SJE183" s="377"/>
      <c r="SJF183" s="608"/>
      <c r="SJG183" s="609"/>
      <c r="SJH183" s="375"/>
      <c r="SJI183" s="377"/>
      <c r="SJJ183" s="377"/>
      <c r="SJK183" s="377"/>
      <c r="SJL183" s="377"/>
      <c r="SJM183" s="608"/>
      <c r="SJN183" s="609"/>
      <c r="SJO183" s="375"/>
      <c r="SJP183" s="377"/>
      <c r="SJQ183" s="377"/>
      <c r="SJR183" s="377"/>
      <c r="SJS183" s="377"/>
      <c r="SJT183" s="608"/>
      <c r="SJU183" s="609"/>
      <c r="SJV183" s="375"/>
      <c r="SJW183" s="377"/>
      <c r="SJX183" s="377"/>
      <c r="SJY183" s="377"/>
      <c r="SJZ183" s="377"/>
      <c r="SKA183" s="608"/>
      <c r="SKB183" s="609"/>
      <c r="SKC183" s="375"/>
      <c r="SKD183" s="377"/>
      <c r="SKE183" s="377"/>
      <c r="SKF183" s="377"/>
      <c r="SKG183" s="377"/>
      <c r="SKH183" s="608"/>
      <c r="SKI183" s="609"/>
      <c r="SKJ183" s="375"/>
      <c r="SKK183" s="377"/>
      <c r="SKL183" s="377"/>
      <c r="SKM183" s="377"/>
      <c r="SKN183" s="377"/>
      <c r="SKO183" s="608"/>
      <c r="SKP183" s="609"/>
      <c r="SKQ183" s="375"/>
      <c r="SKR183" s="377"/>
      <c r="SKS183" s="377"/>
      <c r="SKT183" s="377"/>
      <c r="SKU183" s="377"/>
      <c r="SKV183" s="608"/>
      <c r="SKW183" s="609"/>
      <c r="SKX183" s="375"/>
      <c r="SKY183" s="377"/>
      <c r="SKZ183" s="377"/>
      <c r="SLA183" s="377"/>
      <c r="SLB183" s="377"/>
      <c r="SLC183" s="608"/>
      <c r="SLD183" s="609"/>
      <c r="SLE183" s="375"/>
      <c r="SLF183" s="377"/>
      <c r="SLG183" s="377"/>
      <c r="SLH183" s="377"/>
      <c r="SLI183" s="377"/>
      <c r="SLJ183" s="608"/>
      <c r="SLK183" s="609"/>
      <c r="SLL183" s="375"/>
      <c r="SLM183" s="377"/>
      <c r="SLN183" s="377"/>
      <c r="SLO183" s="377"/>
      <c r="SLP183" s="377"/>
      <c r="SLQ183" s="608"/>
      <c r="SLR183" s="609"/>
      <c r="SLS183" s="375"/>
      <c r="SLT183" s="377"/>
      <c r="SLU183" s="377"/>
      <c r="SLV183" s="377"/>
      <c r="SLW183" s="377"/>
      <c r="SLX183" s="608"/>
      <c r="SLY183" s="609"/>
      <c r="SLZ183" s="375"/>
      <c r="SMA183" s="377"/>
      <c r="SMB183" s="377"/>
      <c r="SMC183" s="377"/>
      <c r="SMD183" s="377"/>
      <c r="SME183" s="608"/>
      <c r="SMF183" s="609"/>
      <c r="SMG183" s="375"/>
      <c r="SMH183" s="377"/>
      <c r="SMI183" s="377"/>
      <c r="SMJ183" s="377"/>
      <c r="SMK183" s="377"/>
      <c r="SML183" s="608"/>
      <c r="SMM183" s="609"/>
      <c r="SMN183" s="375"/>
      <c r="SMO183" s="377"/>
      <c r="SMP183" s="377"/>
      <c r="SMQ183" s="377"/>
      <c r="SMR183" s="377"/>
      <c r="SMS183" s="608"/>
      <c r="SMT183" s="609"/>
      <c r="SMU183" s="375"/>
      <c r="SMV183" s="377"/>
      <c r="SMW183" s="377"/>
      <c r="SMX183" s="377"/>
      <c r="SMY183" s="377"/>
      <c r="SMZ183" s="608"/>
      <c r="SNA183" s="609"/>
      <c r="SNB183" s="375"/>
      <c r="SNC183" s="377"/>
      <c r="SND183" s="377"/>
      <c r="SNE183" s="377"/>
      <c r="SNF183" s="377"/>
      <c r="SNG183" s="608"/>
      <c r="SNH183" s="609"/>
      <c r="SNI183" s="375"/>
      <c r="SNJ183" s="377"/>
      <c r="SNK183" s="377"/>
      <c r="SNL183" s="377"/>
      <c r="SNM183" s="377"/>
      <c r="SNN183" s="608"/>
      <c r="SNO183" s="609"/>
      <c r="SNP183" s="375"/>
      <c r="SNQ183" s="377"/>
      <c r="SNR183" s="377"/>
      <c r="SNS183" s="377"/>
      <c r="SNT183" s="377"/>
      <c r="SNU183" s="608"/>
      <c r="SNV183" s="609"/>
      <c r="SNW183" s="375"/>
      <c r="SNX183" s="377"/>
      <c r="SNY183" s="377"/>
      <c r="SNZ183" s="377"/>
      <c r="SOA183" s="377"/>
      <c r="SOB183" s="608"/>
      <c r="SOC183" s="609"/>
      <c r="SOD183" s="375"/>
      <c r="SOE183" s="377"/>
      <c r="SOF183" s="377"/>
      <c r="SOG183" s="377"/>
      <c r="SOH183" s="377"/>
      <c r="SOI183" s="608"/>
      <c r="SOJ183" s="609"/>
      <c r="SOK183" s="375"/>
      <c r="SOL183" s="377"/>
      <c r="SOM183" s="377"/>
      <c r="SON183" s="377"/>
      <c r="SOO183" s="377"/>
      <c r="SOP183" s="608"/>
      <c r="SOQ183" s="609"/>
      <c r="SOR183" s="375"/>
      <c r="SOS183" s="377"/>
      <c r="SOT183" s="377"/>
      <c r="SOU183" s="377"/>
      <c r="SOV183" s="377"/>
      <c r="SOW183" s="608"/>
      <c r="SOX183" s="609"/>
      <c r="SOY183" s="375"/>
      <c r="SOZ183" s="377"/>
      <c r="SPA183" s="377"/>
      <c r="SPB183" s="377"/>
      <c r="SPC183" s="377"/>
      <c r="SPD183" s="608"/>
      <c r="SPE183" s="609"/>
      <c r="SPF183" s="375"/>
      <c r="SPG183" s="377"/>
      <c r="SPH183" s="377"/>
      <c r="SPI183" s="377"/>
      <c r="SPJ183" s="377"/>
      <c r="SPK183" s="608"/>
      <c r="SPL183" s="609"/>
      <c r="SPM183" s="375"/>
      <c r="SPN183" s="377"/>
      <c r="SPO183" s="377"/>
      <c r="SPP183" s="377"/>
      <c r="SPQ183" s="377"/>
      <c r="SPR183" s="608"/>
      <c r="SPS183" s="609"/>
      <c r="SPT183" s="375"/>
      <c r="SPU183" s="377"/>
      <c r="SPV183" s="377"/>
      <c r="SPW183" s="377"/>
      <c r="SPX183" s="377"/>
      <c r="SPY183" s="608"/>
      <c r="SPZ183" s="609"/>
      <c r="SQA183" s="375"/>
      <c r="SQB183" s="377"/>
      <c r="SQC183" s="377"/>
      <c r="SQD183" s="377"/>
      <c r="SQE183" s="377"/>
      <c r="SQF183" s="608"/>
      <c r="SQG183" s="609"/>
      <c r="SQH183" s="375"/>
      <c r="SQI183" s="377"/>
      <c r="SQJ183" s="377"/>
      <c r="SQK183" s="377"/>
      <c r="SQL183" s="377"/>
      <c r="SQM183" s="608"/>
      <c r="SQN183" s="609"/>
      <c r="SQO183" s="375"/>
      <c r="SQP183" s="377"/>
      <c r="SQQ183" s="377"/>
      <c r="SQR183" s="377"/>
      <c r="SQS183" s="377"/>
      <c r="SQT183" s="608"/>
      <c r="SQU183" s="609"/>
      <c r="SQV183" s="375"/>
      <c r="SQW183" s="377"/>
      <c r="SQX183" s="377"/>
      <c r="SQY183" s="377"/>
      <c r="SQZ183" s="377"/>
      <c r="SRA183" s="608"/>
      <c r="SRB183" s="609"/>
      <c r="SRC183" s="375"/>
      <c r="SRD183" s="377"/>
      <c r="SRE183" s="377"/>
      <c r="SRF183" s="377"/>
      <c r="SRG183" s="377"/>
      <c r="SRH183" s="608"/>
      <c r="SRI183" s="609"/>
      <c r="SRJ183" s="375"/>
      <c r="SRK183" s="377"/>
      <c r="SRL183" s="377"/>
      <c r="SRM183" s="377"/>
      <c r="SRN183" s="377"/>
      <c r="SRO183" s="608"/>
      <c r="SRP183" s="609"/>
      <c r="SRQ183" s="375"/>
      <c r="SRR183" s="377"/>
      <c r="SRS183" s="377"/>
      <c r="SRT183" s="377"/>
      <c r="SRU183" s="377"/>
      <c r="SRV183" s="608"/>
      <c r="SRW183" s="609"/>
      <c r="SRX183" s="375"/>
      <c r="SRY183" s="377"/>
      <c r="SRZ183" s="377"/>
      <c r="SSA183" s="377"/>
      <c r="SSB183" s="377"/>
      <c r="SSC183" s="608"/>
      <c r="SSD183" s="609"/>
      <c r="SSE183" s="375"/>
      <c r="SSF183" s="377"/>
      <c r="SSG183" s="377"/>
      <c r="SSH183" s="377"/>
      <c r="SSI183" s="377"/>
      <c r="SSJ183" s="608"/>
      <c r="SSK183" s="609"/>
      <c r="SSL183" s="375"/>
      <c r="SSM183" s="377"/>
      <c r="SSN183" s="377"/>
      <c r="SSO183" s="377"/>
      <c r="SSP183" s="377"/>
      <c r="SSQ183" s="608"/>
      <c r="SSR183" s="609"/>
      <c r="SSS183" s="375"/>
      <c r="SST183" s="377"/>
      <c r="SSU183" s="377"/>
      <c r="SSV183" s="377"/>
      <c r="SSW183" s="377"/>
      <c r="SSX183" s="608"/>
      <c r="SSY183" s="609"/>
      <c r="SSZ183" s="375"/>
      <c r="STA183" s="377"/>
      <c r="STB183" s="377"/>
      <c r="STC183" s="377"/>
      <c r="STD183" s="377"/>
      <c r="STE183" s="608"/>
      <c r="STF183" s="609"/>
      <c r="STG183" s="375"/>
      <c r="STH183" s="377"/>
      <c r="STI183" s="377"/>
      <c r="STJ183" s="377"/>
      <c r="STK183" s="377"/>
      <c r="STL183" s="608"/>
      <c r="STM183" s="609"/>
      <c r="STN183" s="375"/>
      <c r="STO183" s="377"/>
      <c r="STP183" s="377"/>
      <c r="STQ183" s="377"/>
      <c r="STR183" s="377"/>
      <c r="STS183" s="608"/>
      <c r="STT183" s="609"/>
      <c r="STU183" s="375"/>
      <c r="STV183" s="377"/>
      <c r="STW183" s="377"/>
      <c r="STX183" s="377"/>
      <c r="STY183" s="377"/>
      <c r="STZ183" s="608"/>
      <c r="SUA183" s="609"/>
      <c r="SUB183" s="375"/>
      <c r="SUC183" s="377"/>
      <c r="SUD183" s="377"/>
      <c r="SUE183" s="377"/>
      <c r="SUF183" s="377"/>
      <c r="SUG183" s="608"/>
      <c r="SUH183" s="609"/>
      <c r="SUI183" s="375"/>
      <c r="SUJ183" s="377"/>
      <c r="SUK183" s="377"/>
      <c r="SUL183" s="377"/>
      <c r="SUM183" s="377"/>
      <c r="SUN183" s="608"/>
      <c r="SUO183" s="609"/>
      <c r="SUP183" s="375"/>
      <c r="SUQ183" s="377"/>
      <c r="SUR183" s="377"/>
      <c r="SUS183" s="377"/>
      <c r="SUT183" s="377"/>
      <c r="SUU183" s="608"/>
      <c r="SUV183" s="609"/>
      <c r="SUW183" s="375"/>
      <c r="SUX183" s="377"/>
      <c r="SUY183" s="377"/>
      <c r="SUZ183" s="377"/>
      <c r="SVA183" s="377"/>
      <c r="SVB183" s="608"/>
      <c r="SVC183" s="609"/>
      <c r="SVD183" s="375"/>
      <c r="SVE183" s="377"/>
      <c r="SVF183" s="377"/>
      <c r="SVG183" s="377"/>
      <c r="SVH183" s="377"/>
      <c r="SVI183" s="608"/>
      <c r="SVJ183" s="609"/>
      <c r="SVK183" s="375"/>
      <c r="SVL183" s="377"/>
      <c r="SVM183" s="377"/>
      <c r="SVN183" s="377"/>
      <c r="SVO183" s="377"/>
      <c r="SVP183" s="608"/>
      <c r="SVQ183" s="609"/>
      <c r="SVR183" s="375"/>
      <c r="SVS183" s="377"/>
      <c r="SVT183" s="377"/>
      <c r="SVU183" s="377"/>
      <c r="SVV183" s="377"/>
      <c r="SVW183" s="608"/>
      <c r="SVX183" s="609"/>
      <c r="SVY183" s="375"/>
      <c r="SVZ183" s="377"/>
      <c r="SWA183" s="377"/>
      <c r="SWB183" s="377"/>
      <c r="SWC183" s="377"/>
      <c r="SWD183" s="608"/>
      <c r="SWE183" s="609"/>
      <c r="SWF183" s="375"/>
      <c r="SWG183" s="377"/>
      <c r="SWH183" s="377"/>
      <c r="SWI183" s="377"/>
      <c r="SWJ183" s="377"/>
      <c r="SWK183" s="608"/>
      <c r="SWL183" s="609"/>
      <c r="SWM183" s="375"/>
      <c r="SWN183" s="377"/>
      <c r="SWO183" s="377"/>
      <c r="SWP183" s="377"/>
      <c r="SWQ183" s="377"/>
      <c r="SWR183" s="608"/>
      <c r="SWS183" s="609"/>
      <c r="SWT183" s="375"/>
      <c r="SWU183" s="377"/>
      <c r="SWV183" s="377"/>
      <c r="SWW183" s="377"/>
      <c r="SWX183" s="377"/>
      <c r="SWY183" s="608"/>
      <c r="SWZ183" s="609"/>
      <c r="SXA183" s="375"/>
      <c r="SXB183" s="377"/>
      <c r="SXC183" s="377"/>
      <c r="SXD183" s="377"/>
      <c r="SXE183" s="377"/>
      <c r="SXF183" s="608"/>
      <c r="SXG183" s="609"/>
      <c r="SXH183" s="375"/>
      <c r="SXI183" s="377"/>
      <c r="SXJ183" s="377"/>
      <c r="SXK183" s="377"/>
      <c r="SXL183" s="377"/>
      <c r="SXM183" s="608"/>
      <c r="SXN183" s="609"/>
      <c r="SXO183" s="375"/>
      <c r="SXP183" s="377"/>
      <c r="SXQ183" s="377"/>
      <c r="SXR183" s="377"/>
      <c r="SXS183" s="377"/>
      <c r="SXT183" s="608"/>
      <c r="SXU183" s="609"/>
      <c r="SXV183" s="375"/>
      <c r="SXW183" s="377"/>
      <c r="SXX183" s="377"/>
      <c r="SXY183" s="377"/>
      <c r="SXZ183" s="377"/>
      <c r="SYA183" s="608"/>
      <c r="SYB183" s="609"/>
      <c r="SYC183" s="375"/>
      <c r="SYD183" s="377"/>
      <c r="SYE183" s="377"/>
      <c r="SYF183" s="377"/>
      <c r="SYG183" s="377"/>
      <c r="SYH183" s="608"/>
      <c r="SYI183" s="609"/>
      <c r="SYJ183" s="375"/>
      <c r="SYK183" s="377"/>
      <c r="SYL183" s="377"/>
      <c r="SYM183" s="377"/>
      <c r="SYN183" s="377"/>
      <c r="SYO183" s="608"/>
      <c r="SYP183" s="609"/>
      <c r="SYQ183" s="375"/>
      <c r="SYR183" s="377"/>
      <c r="SYS183" s="377"/>
      <c r="SYT183" s="377"/>
      <c r="SYU183" s="377"/>
      <c r="SYV183" s="608"/>
      <c r="SYW183" s="609"/>
      <c r="SYX183" s="375"/>
      <c r="SYY183" s="377"/>
      <c r="SYZ183" s="377"/>
      <c r="SZA183" s="377"/>
      <c r="SZB183" s="377"/>
      <c r="SZC183" s="608"/>
      <c r="SZD183" s="609"/>
      <c r="SZE183" s="375"/>
      <c r="SZF183" s="377"/>
      <c r="SZG183" s="377"/>
      <c r="SZH183" s="377"/>
      <c r="SZI183" s="377"/>
      <c r="SZJ183" s="608"/>
      <c r="SZK183" s="609"/>
      <c r="SZL183" s="375"/>
      <c r="SZM183" s="377"/>
      <c r="SZN183" s="377"/>
      <c r="SZO183" s="377"/>
      <c r="SZP183" s="377"/>
      <c r="SZQ183" s="608"/>
      <c r="SZR183" s="609"/>
      <c r="SZS183" s="375"/>
      <c r="SZT183" s="377"/>
      <c r="SZU183" s="377"/>
      <c r="SZV183" s="377"/>
      <c r="SZW183" s="377"/>
      <c r="SZX183" s="608"/>
      <c r="SZY183" s="609"/>
      <c r="SZZ183" s="375"/>
      <c r="TAA183" s="377"/>
      <c r="TAB183" s="377"/>
      <c r="TAC183" s="377"/>
      <c r="TAD183" s="377"/>
      <c r="TAE183" s="608"/>
      <c r="TAF183" s="609"/>
      <c r="TAG183" s="375"/>
      <c r="TAH183" s="377"/>
      <c r="TAI183" s="377"/>
      <c r="TAJ183" s="377"/>
      <c r="TAK183" s="377"/>
      <c r="TAL183" s="608"/>
      <c r="TAM183" s="609"/>
      <c r="TAN183" s="375"/>
      <c r="TAO183" s="377"/>
      <c r="TAP183" s="377"/>
      <c r="TAQ183" s="377"/>
      <c r="TAR183" s="377"/>
      <c r="TAS183" s="608"/>
      <c r="TAT183" s="609"/>
      <c r="TAU183" s="375"/>
      <c r="TAV183" s="377"/>
      <c r="TAW183" s="377"/>
      <c r="TAX183" s="377"/>
      <c r="TAY183" s="377"/>
      <c r="TAZ183" s="608"/>
      <c r="TBA183" s="609"/>
      <c r="TBB183" s="375"/>
      <c r="TBC183" s="377"/>
      <c r="TBD183" s="377"/>
      <c r="TBE183" s="377"/>
      <c r="TBF183" s="377"/>
      <c r="TBG183" s="608"/>
      <c r="TBH183" s="609"/>
      <c r="TBI183" s="375"/>
      <c r="TBJ183" s="377"/>
      <c r="TBK183" s="377"/>
      <c r="TBL183" s="377"/>
      <c r="TBM183" s="377"/>
      <c r="TBN183" s="608"/>
      <c r="TBO183" s="609"/>
      <c r="TBP183" s="375"/>
      <c r="TBQ183" s="377"/>
      <c r="TBR183" s="377"/>
      <c r="TBS183" s="377"/>
      <c r="TBT183" s="377"/>
      <c r="TBU183" s="608"/>
      <c r="TBV183" s="609"/>
      <c r="TBW183" s="375"/>
      <c r="TBX183" s="377"/>
      <c r="TBY183" s="377"/>
      <c r="TBZ183" s="377"/>
      <c r="TCA183" s="377"/>
      <c r="TCB183" s="608"/>
      <c r="TCC183" s="609"/>
      <c r="TCD183" s="375"/>
      <c r="TCE183" s="377"/>
      <c r="TCF183" s="377"/>
      <c r="TCG183" s="377"/>
      <c r="TCH183" s="377"/>
      <c r="TCI183" s="608"/>
      <c r="TCJ183" s="609"/>
      <c r="TCK183" s="375"/>
      <c r="TCL183" s="377"/>
      <c r="TCM183" s="377"/>
      <c r="TCN183" s="377"/>
      <c r="TCO183" s="377"/>
      <c r="TCP183" s="608"/>
      <c r="TCQ183" s="609"/>
      <c r="TCR183" s="375"/>
      <c r="TCS183" s="377"/>
      <c r="TCT183" s="377"/>
      <c r="TCU183" s="377"/>
      <c r="TCV183" s="377"/>
      <c r="TCW183" s="608"/>
      <c r="TCX183" s="609"/>
      <c r="TCY183" s="375"/>
      <c r="TCZ183" s="377"/>
      <c r="TDA183" s="377"/>
      <c r="TDB183" s="377"/>
      <c r="TDC183" s="377"/>
      <c r="TDD183" s="608"/>
      <c r="TDE183" s="609"/>
      <c r="TDF183" s="375"/>
      <c r="TDG183" s="377"/>
      <c r="TDH183" s="377"/>
      <c r="TDI183" s="377"/>
      <c r="TDJ183" s="377"/>
      <c r="TDK183" s="608"/>
      <c r="TDL183" s="609"/>
      <c r="TDM183" s="375"/>
      <c r="TDN183" s="377"/>
      <c r="TDO183" s="377"/>
      <c r="TDP183" s="377"/>
      <c r="TDQ183" s="377"/>
      <c r="TDR183" s="608"/>
      <c r="TDS183" s="609"/>
      <c r="TDT183" s="375"/>
      <c r="TDU183" s="377"/>
      <c r="TDV183" s="377"/>
      <c r="TDW183" s="377"/>
      <c r="TDX183" s="377"/>
      <c r="TDY183" s="608"/>
      <c r="TDZ183" s="609"/>
      <c r="TEA183" s="375"/>
      <c r="TEB183" s="377"/>
      <c r="TEC183" s="377"/>
      <c r="TED183" s="377"/>
      <c r="TEE183" s="377"/>
      <c r="TEF183" s="608"/>
      <c r="TEG183" s="609"/>
      <c r="TEH183" s="375"/>
      <c r="TEI183" s="377"/>
      <c r="TEJ183" s="377"/>
      <c r="TEK183" s="377"/>
      <c r="TEL183" s="377"/>
      <c r="TEM183" s="608"/>
      <c r="TEN183" s="609"/>
      <c r="TEO183" s="375"/>
      <c r="TEP183" s="377"/>
      <c r="TEQ183" s="377"/>
      <c r="TER183" s="377"/>
      <c r="TES183" s="377"/>
      <c r="TET183" s="608"/>
      <c r="TEU183" s="609"/>
      <c r="TEV183" s="375"/>
      <c r="TEW183" s="377"/>
      <c r="TEX183" s="377"/>
      <c r="TEY183" s="377"/>
      <c r="TEZ183" s="377"/>
      <c r="TFA183" s="608"/>
      <c r="TFB183" s="609"/>
      <c r="TFC183" s="375"/>
      <c r="TFD183" s="377"/>
      <c r="TFE183" s="377"/>
      <c r="TFF183" s="377"/>
      <c r="TFG183" s="377"/>
      <c r="TFH183" s="608"/>
      <c r="TFI183" s="609"/>
      <c r="TFJ183" s="375"/>
      <c r="TFK183" s="377"/>
      <c r="TFL183" s="377"/>
      <c r="TFM183" s="377"/>
      <c r="TFN183" s="377"/>
      <c r="TFO183" s="608"/>
      <c r="TFP183" s="609"/>
      <c r="TFQ183" s="375"/>
      <c r="TFR183" s="377"/>
      <c r="TFS183" s="377"/>
      <c r="TFT183" s="377"/>
      <c r="TFU183" s="377"/>
      <c r="TFV183" s="608"/>
      <c r="TFW183" s="609"/>
      <c r="TFX183" s="375"/>
      <c r="TFY183" s="377"/>
      <c r="TFZ183" s="377"/>
      <c r="TGA183" s="377"/>
      <c r="TGB183" s="377"/>
      <c r="TGC183" s="608"/>
      <c r="TGD183" s="609"/>
      <c r="TGE183" s="375"/>
      <c r="TGF183" s="377"/>
      <c r="TGG183" s="377"/>
      <c r="TGH183" s="377"/>
      <c r="TGI183" s="377"/>
      <c r="TGJ183" s="608"/>
      <c r="TGK183" s="609"/>
      <c r="TGL183" s="375"/>
      <c r="TGM183" s="377"/>
      <c r="TGN183" s="377"/>
      <c r="TGO183" s="377"/>
      <c r="TGP183" s="377"/>
      <c r="TGQ183" s="608"/>
      <c r="TGR183" s="609"/>
      <c r="TGS183" s="375"/>
      <c r="TGT183" s="377"/>
      <c r="TGU183" s="377"/>
      <c r="TGV183" s="377"/>
      <c r="TGW183" s="377"/>
      <c r="TGX183" s="608"/>
      <c r="TGY183" s="609"/>
      <c r="TGZ183" s="375"/>
      <c r="THA183" s="377"/>
      <c r="THB183" s="377"/>
      <c r="THC183" s="377"/>
      <c r="THD183" s="377"/>
      <c r="THE183" s="608"/>
      <c r="THF183" s="609"/>
      <c r="THG183" s="375"/>
      <c r="THH183" s="377"/>
      <c r="THI183" s="377"/>
      <c r="THJ183" s="377"/>
      <c r="THK183" s="377"/>
      <c r="THL183" s="608"/>
      <c r="THM183" s="609"/>
      <c r="THN183" s="375"/>
      <c r="THO183" s="377"/>
      <c r="THP183" s="377"/>
      <c r="THQ183" s="377"/>
      <c r="THR183" s="377"/>
      <c r="THS183" s="608"/>
      <c r="THT183" s="609"/>
      <c r="THU183" s="375"/>
      <c r="THV183" s="377"/>
      <c r="THW183" s="377"/>
      <c r="THX183" s="377"/>
      <c r="THY183" s="377"/>
      <c r="THZ183" s="608"/>
      <c r="TIA183" s="609"/>
      <c r="TIB183" s="375"/>
      <c r="TIC183" s="377"/>
      <c r="TID183" s="377"/>
      <c r="TIE183" s="377"/>
      <c r="TIF183" s="377"/>
      <c r="TIG183" s="608"/>
      <c r="TIH183" s="609"/>
      <c r="TII183" s="375"/>
      <c r="TIJ183" s="377"/>
      <c r="TIK183" s="377"/>
      <c r="TIL183" s="377"/>
      <c r="TIM183" s="377"/>
      <c r="TIN183" s="608"/>
      <c r="TIO183" s="609"/>
      <c r="TIP183" s="375"/>
      <c r="TIQ183" s="377"/>
      <c r="TIR183" s="377"/>
      <c r="TIS183" s="377"/>
      <c r="TIT183" s="377"/>
      <c r="TIU183" s="608"/>
      <c r="TIV183" s="609"/>
      <c r="TIW183" s="375"/>
      <c r="TIX183" s="377"/>
      <c r="TIY183" s="377"/>
      <c r="TIZ183" s="377"/>
      <c r="TJA183" s="377"/>
      <c r="TJB183" s="608"/>
      <c r="TJC183" s="609"/>
      <c r="TJD183" s="375"/>
      <c r="TJE183" s="377"/>
      <c r="TJF183" s="377"/>
      <c r="TJG183" s="377"/>
      <c r="TJH183" s="377"/>
      <c r="TJI183" s="608"/>
      <c r="TJJ183" s="609"/>
      <c r="TJK183" s="375"/>
      <c r="TJL183" s="377"/>
      <c r="TJM183" s="377"/>
      <c r="TJN183" s="377"/>
      <c r="TJO183" s="377"/>
      <c r="TJP183" s="608"/>
      <c r="TJQ183" s="609"/>
      <c r="TJR183" s="375"/>
      <c r="TJS183" s="377"/>
      <c r="TJT183" s="377"/>
      <c r="TJU183" s="377"/>
      <c r="TJV183" s="377"/>
      <c r="TJW183" s="608"/>
      <c r="TJX183" s="609"/>
      <c r="TJY183" s="375"/>
      <c r="TJZ183" s="377"/>
      <c r="TKA183" s="377"/>
      <c r="TKB183" s="377"/>
      <c r="TKC183" s="377"/>
      <c r="TKD183" s="608"/>
      <c r="TKE183" s="609"/>
      <c r="TKF183" s="375"/>
      <c r="TKG183" s="377"/>
      <c r="TKH183" s="377"/>
      <c r="TKI183" s="377"/>
      <c r="TKJ183" s="377"/>
      <c r="TKK183" s="608"/>
      <c r="TKL183" s="609"/>
      <c r="TKM183" s="375"/>
      <c r="TKN183" s="377"/>
      <c r="TKO183" s="377"/>
      <c r="TKP183" s="377"/>
      <c r="TKQ183" s="377"/>
      <c r="TKR183" s="608"/>
      <c r="TKS183" s="609"/>
      <c r="TKT183" s="375"/>
      <c r="TKU183" s="377"/>
      <c r="TKV183" s="377"/>
      <c r="TKW183" s="377"/>
      <c r="TKX183" s="377"/>
      <c r="TKY183" s="608"/>
      <c r="TKZ183" s="609"/>
      <c r="TLA183" s="375"/>
      <c r="TLB183" s="377"/>
      <c r="TLC183" s="377"/>
      <c r="TLD183" s="377"/>
      <c r="TLE183" s="377"/>
      <c r="TLF183" s="608"/>
      <c r="TLG183" s="609"/>
      <c r="TLH183" s="375"/>
      <c r="TLI183" s="377"/>
      <c r="TLJ183" s="377"/>
      <c r="TLK183" s="377"/>
      <c r="TLL183" s="377"/>
      <c r="TLM183" s="608"/>
      <c r="TLN183" s="609"/>
      <c r="TLO183" s="375"/>
      <c r="TLP183" s="377"/>
      <c r="TLQ183" s="377"/>
      <c r="TLR183" s="377"/>
      <c r="TLS183" s="377"/>
      <c r="TLT183" s="608"/>
      <c r="TLU183" s="609"/>
      <c r="TLV183" s="375"/>
      <c r="TLW183" s="377"/>
      <c r="TLX183" s="377"/>
      <c r="TLY183" s="377"/>
      <c r="TLZ183" s="377"/>
      <c r="TMA183" s="608"/>
      <c r="TMB183" s="609"/>
      <c r="TMC183" s="375"/>
      <c r="TMD183" s="377"/>
      <c r="TME183" s="377"/>
      <c r="TMF183" s="377"/>
      <c r="TMG183" s="377"/>
      <c r="TMH183" s="608"/>
      <c r="TMI183" s="609"/>
      <c r="TMJ183" s="375"/>
      <c r="TMK183" s="377"/>
      <c r="TML183" s="377"/>
      <c r="TMM183" s="377"/>
      <c r="TMN183" s="377"/>
      <c r="TMO183" s="608"/>
      <c r="TMP183" s="609"/>
      <c r="TMQ183" s="375"/>
      <c r="TMR183" s="377"/>
      <c r="TMS183" s="377"/>
      <c r="TMT183" s="377"/>
      <c r="TMU183" s="377"/>
      <c r="TMV183" s="608"/>
      <c r="TMW183" s="609"/>
      <c r="TMX183" s="375"/>
      <c r="TMY183" s="377"/>
      <c r="TMZ183" s="377"/>
      <c r="TNA183" s="377"/>
      <c r="TNB183" s="377"/>
      <c r="TNC183" s="608"/>
      <c r="TND183" s="609"/>
      <c r="TNE183" s="375"/>
      <c r="TNF183" s="377"/>
      <c r="TNG183" s="377"/>
      <c r="TNH183" s="377"/>
      <c r="TNI183" s="377"/>
      <c r="TNJ183" s="608"/>
      <c r="TNK183" s="609"/>
      <c r="TNL183" s="375"/>
      <c r="TNM183" s="377"/>
      <c r="TNN183" s="377"/>
      <c r="TNO183" s="377"/>
      <c r="TNP183" s="377"/>
      <c r="TNQ183" s="608"/>
      <c r="TNR183" s="609"/>
      <c r="TNS183" s="375"/>
      <c r="TNT183" s="377"/>
      <c r="TNU183" s="377"/>
      <c r="TNV183" s="377"/>
      <c r="TNW183" s="377"/>
      <c r="TNX183" s="608"/>
      <c r="TNY183" s="609"/>
      <c r="TNZ183" s="375"/>
      <c r="TOA183" s="377"/>
      <c r="TOB183" s="377"/>
      <c r="TOC183" s="377"/>
      <c r="TOD183" s="377"/>
      <c r="TOE183" s="608"/>
      <c r="TOF183" s="609"/>
      <c r="TOG183" s="375"/>
      <c r="TOH183" s="377"/>
      <c r="TOI183" s="377"/>
      <c r="TOJ183" s="377"/>
      <c r="TOK183" s="377"/>
      <c r="TOL183" s="608"/>
      <c r="TOM183" s="609"/>
      <c r="TON183" s="375"/>
      <c r="TOO183" s="377"/>
      <c r="TOP183" s="377"/>
      <c r="TOQ183" s="377"/>
      <c r="TOR183" s="377"/>
      <c r="TOS183" s="608"/>
      <c r="TOT183" s="609"/>
      <c r="TOU183" s="375"/>
      <c r="TOV183" s="377"/>
      <c r="TOW183" s="377"/>
      <c r="TOX183" s="377"/>
      <c r="TOY183" s="377"/>
      <c r="TOZ183" s="608"/>
      <c r="TPA183" s="609"/>
      <c r="TPB183" s="375"/>
      <c r="TPC183" s="377"/>
      <c r="TPD183" s="377"/>
      <c r="TPE183" s="377"/>
      <c r="TPF183" s="377"/>
      <c r="TPG183" s="608"/>
      <c r="TPH183" s="609"/>
      <c r="TPI183" s="375"/>
      <c r="TPJ183" s="377"/>
      <c r="TPK183" s="377"/>
      <c r="TPL183" s="377"/>
      <c r="TPM183" s="377"/>
      <c r="TPN183" s="608"/>
      <c r="TPO183" s="609"/>
      <c r="TPP183" s="375"/>
      <c r="TPQ183" s="377"/>
      <c r="TPR183" s="377"/>
      <c r="TPS183" s="377"/>
      <c r="TPT183" s="377"/>
      <c r="TPU183" s="608"/>
      <c r="TPV183" s="609"/>
      <c r="TPW183" s="375"/>
      <c r="TPX183" s="377"/>
      <c r="TPY183" s="377"/>
      <c r="TPZ183" s="377"/>
      <c r="TQA183" s="377"/>
      <c r="TQB183" s="608"/>
      <c r="TQC183" s="609"/>
      <c r="TQD183" s="375"/>
      <c r="TQE183" s="377"/>
      <c r="TQF183" s="377"/>
      <c r="TQG183" s="377"/>
      <c r="TQH183" s="377"/>
      <c r="TQI183" s="608"/>
      <c r="TQJ183" s="609"/>
      <c r="TQK183" s="375"/>
      <c r="TQL183" s="377"/>
      <c r="TQM183" s="377"/>
      <c r="TQN183" s="377"/>
      <c r="TQO183" s="377"/>
      <c r="TQP183" s="608"/>
      <c r="TQQ183" s="609"/>
      <c r="TQR183" s="375"/>
      <c r="TQS183" s="377"/>
      <c r="TQT183" s="377"/>
      <c r="TQU183" s="377"/>
      <c r="TQV183" s="377"/>
      <c r="TQW183" s="608"/>
      <c r="TQX183" s="609"/>
      <c r="TQY183" s="375"/>
      <c r="TQZ183" s="377"/>
      <c r="TRA183" s="377"/>
      <c r="TRB183" s="377"/>
      <c r="TRC183" s="377"/>
      <c r="TRD183" s="608"/>
      <c r="TRE183" s="609"/>
      <c r="TRF183" s="375"/>
      <c r="TRG183" s="377"/>
      <c r="TRH183" s="377"/>
      <c r="TRI183" s="377"/>
      <c r="TRJ183" s="377"/>
      <c r="TRK183" s="608"/>
      <c r="TRL183" s="609"/>
      <c r="TRM183" s="375"/>
      <c r="TRN183" s="377"/>
      <c r="TRO183" s="377"/>
      <c r="TRP183" s="377"/>
      <c r="TRQ183" s="377"/>
      <c r="TRR183" s="608"/>
      <c r="TRS183" s="609"/>
      <c r="TRT183" s="375"/>
      <c r="TRU183" s="377"/>
      <c r="TRV183" s="377"/>
      <c r="TRW183" s="377"/>
      <c r="TRX183" s="377"/>
      <c r="TRY183" s="608"/>
      <c r="TRZ183" s="609"/>
      <c r="TSA183" s="375"/>
      <c r="TSB183" s="377"/>
      <c r="TSC183" s="377"/>
      <c r="TSD183" s="377"/>
      <c r="TSE183" s="377"/>
      <c r="TSF183" s="608"/>
      <c r="TSG183" s="609"/>
      <c r="TSH183" s="375"/>
      <c r="TSI183" s="377"/>
      <c r="TSJ183" s="377"/>
      <c r="TSK183" s="377"/>
      <c r="TSL183" s="377"/>
      <c r="TSM183" s="608"/>
      <c r="TSN183" s="609"/>
      <c r="TSO183" s="375"/>
      <c r="TSP183" s="377"/>
      <c r="TSQ183" s="377"/>
      <c r="TSR183" s="377"/>
      <c r="TSS183" s="377"/>
      <c r="TST183" s="608"/>
      <c r="TSU183" s="609"/>
      <c r="TSV183" s="375"/>
      <c r="TSW183" s="377"/>
      <c r="TSX183" s="377"/>
      <c r="TSY183" s="377"/>
      <c r="TSZ183" s="377"/>
      <c r="TTA183" s="608"/>
      <c r="TTB183" s="609"/>
      <c r="TTC183" s="375"/>
      <c r="TTD183" s="377"/>
      <c r="TTE183" s="377"/>
      <c r="TTF183" s="377"/>
      <c r="TTG183" s="377"/>
      <c r="TTH183" s="608"/>
      <c r="TTI183" s="609"/>
      <c r="TTJ183" s="375"/>
      <c r="TTK183" s="377"/>
      <c r="TTL183" s="377"/>
      <c r="TTM183" s="377"/>
      <c r="TTN183" s="377"/>
      <c r="TTO183" s="608"/>
      <c r="TTP183" s="609"/>
      <c r="TTQ183" s="375"/>
      <c r="TTR183" s="377"/>
      <c r="TTS183" s="377"/>
      <c r="TTT183" s="377"/>
      <c r="TTU183" s="377"/>
      <c r="TTV183" s="608"/>
      <c r="TTW183" s="609"/>
      <c r="TTX183" s="375"/>
      <c r="TTY183" s="377"/>
      <c r="TTZ183" s="377"/>
      <c r="TUA183" s="377"/>
      <c r="TUB183" s="377"/>
      <c r="TUC183" s="608"/>
      <c r="TUD183" s="609"/>
      <c r="TUE183" s="375"/>
      <c r="TUF183" s="377"/>
      <c r="TUG183" s="377"/>
      <c r="TUH183" s="377"/>
      <c r="TUI183" s="377"/>
      <c r="TUJ183" s="608"/>
      <c r="TUK183" s="609"/>
      <c r="TUL183" s="375"/>
      <c r="TUM183" s="377"/>
      <c r="TUN183" s="377"/>
      <c r="TUO183" s="377"/>
      <c r="TUP183" s="377"/>
      <c r="TUQ183" s="608"/>
      <c r="TUR183" s="609"/>
      <c r="TUS183" s="375"/>
      <c r="TUT183" s="377"/>
      <c r="TUU183" s="377"/>
      <c r="TUV183" s="377"/>
      <c r="TUW183" s="377"/>
      <c r="TUX183" s="608"/>
      <c r="TUY183" s="609"/>
      <c r="TUZ183" s="375"/>
      <c r="TVA183" s="377"/>
      <c r="TVB183" s="377"/>
      <c r="TVC183" s="377"/>
      <c r="TVD183" s="377"/>
      <c r="TVE183" s="608"/>
      <c r="TVF183" s="609"/>
      <c r="TVG183" s="375"/>
      <c r="TVH183" s="377"/>
      <c r="TVI183" s="377"/>
      <c r="TVJ183" s="377"/>
      <c r="TVK183" s="377"/>
      <c r="TVL183" s="608"/>
      <c r="TVM183" s="609"/>
      <c r="TVN183" s="375"/>
      <c r="TVO183" s="377"/>
      <c r="TVP183" s="377"/>
      <c r="TVQ183" s="377"/>
      <c r="TVR183" s="377"/>
      <c r="TVS183" s="608"/>
      <c r="TVT183" s="609"/>
      <c r="TVU183" s="375"/>
      <c r="TVV183" s="377"/>
      <c r="TVW183" s="377"/>
      <c r="TVX183" s="377"/>
      <c r="TVY183" s="377"/>
      <c r="TVZ183" s="608"/>
      <c r="TWA183" s="609"/>
      <c r="TWB183" s="375"/>
      <c r="TWC183" s="377"/>
      <c r="TWD183" s="377"/>
      <c r="TWE183" s="377"/>
      <c r="TWF183" s="377"/>
      <c r="TWG183" s="608"/>
      <c r="TWH183" s="609"/>
      <c r="TWI183" s="375"/>
      <c r="TWJ183" s="377"/>
      <c r="TWK183" s="377"/>
      <c r="TWL183" s="377"/>
      <c r="TWM183" s="377"/>
      <c r="TWN183" s="608"/>
      <c r="TWO183" s="609"/>
      <c r="TWP183" s="375"/>
      <c r="TWQ183" s="377"/>
      <c r="TWR183" s="377"/>
      <c r="TWS183" s="377"/>
      <c r="TWT183" s="377"/>
      <c r="TWU183" s="608"/>
      <c r="TWV183" s="609"/>
      <c r="TWW183" s="375"/>
      <c r="TWX183" s="377"/>
      <c r="TWY183" s="377"/>
      <c r="TWZ183" s="377"/>
      <c r="TXA183" s="377"/>
      <c r="TXB183" s="608"/>
      <c r="TXC183" s="609"/>
      <c r="TXD183" s="375"/>
      <c r="TXE183" s="377"/>
      <c r="TXF183" s="377"/>
      <c r="TXG183" s="377"/>
      <c r="TXH183" s="377"/>
      <c r="TXI183" s="608"/>
      <c r="TXJ183" s="609"/>
      <c r="TXK183" s="375"/>
      <c r="TXL183" s="377"/>
      <c r="TXM183" s="377"/>
      <c r="TXN183" s="377"/>
      <c r="TXO183" s="377"/>
      <c r="TXP183" s="608"/>
      <c r="TXQ183" s="609"/>
      <c r="TXR183" s="375"/>
      <c r="TXS183" s="377"/>
      <c r="TXT183" s="377"/>
      <c r="TXU183" s="377"/>
      <c r="TXV183" s="377"/>
      <c r="TXW183" s="608"/>
      <c r="TXX183" s="609"/>
      <c r="TXY183" s="375"/>
      <c r="TXZ183" s="377"/>
      <c r="TYA183" s="377"/>
      <c r="TYB183" s="377"/>
      <c r="TYC183" s="377"/>
      <c r="TYD183" s="608"/>
      <c r="TYE183" s="609"/>
      <c r="TYF183" s="375"/>
      <c r="TYG183" s="377"/>
      <c r="TYH183" s="377"/>
      <c r="TYI183" s="377"/>
      <c r="TYJ183" s="377"/>
      <c r="TYK183" s="608"/>
      <c r="TYL183" s="609"/>
      <c r="TYM183" s="375"/>
      <c r="TYN183" s="377"/>
      <c r="TYO183" s="377"/>
      <c r="TYP183" s="377"/>
      <c r="TYQ183" s="377"/>
      <c r="TYR183" s="608"/>
      <c r="TYS183" s="609"/>
      <c r="TYT183" s="375"/>
      <c r="TYU183" s="377"/>
      <c r="TYV183" s="377"/>
      <c r="TYW183" s="377"/>
      <c r="TYX183" s="377"/>
      <c r="TYY183" s="608"/>
      <c r="TYZ183" s="609"/>
      <c r="TZA183" s="375"/>
      <c r="TZB183" s="377"/>
      <c r="TZC183" s="377"/>
      <c r="TZD183" s="377"/>
      <c r="TZE183" s="377"/>
      <c r="TZF183" s="608"/>
      <c r="TZG183" s="609"/>
      <c r="TZH183" s="375"/>
      <c r="TZI183" s="377"/>
      <c r="TZJ183" s="377"/>
      <c r="TZK183" s="377"/>
      <c r="TZL183" s="377"/>
      <c r="TZM183" s="608"/>
      <c r="TZN183" s="609"/>
      <c r="TZO183" s="375"/>
      <c r="TZP183" s="377"/>
      <c r="TZQ183" s="377"/>
      <c r="TZR183" s="377"/>
      <c r="TZS183" s="377"/>
      <c r="TZT183" s="608"/>
      <c r="TZU183" s="609"/>
      <c r="TZV183" s="375"/>
      <c r="TZW183" s="377"/>
      <c r="TZX183" s="377"/>
      <c r="TZY183" s="377"/>
      <c r="TZZ183" s="377"/>
      <c r="UAA183" s="608"/>
      <c r="UAB183" s="609"/>
      <c r="UAC183" s="375"/>
      <c r="UAD183" s="377"/>
      <c r="UAE183" s="377"/>
      <c r="UAF183" s="377"/>
      <c r="UAG183" s="377"/>
      <c r="UAH183" s="608"/>
      <c r="UAI183" s="609"/>
      <c r="UAJ183" s="375"/>
      <c r="UAK183" s="377"/>
      <c r="UAL183" s="377"/>
      <c r="UAM183" s="377"/>
      <c r="UAN183" s="377"/>
      <c r="UAO183" s="608"/>
      <c r="UAP183" s="609"/>
      <c r="UAQ183" s="375"/>
      <c r="UAR183" s="377"/>
      <c r="UAS183" s="377"/>
      <c r="UAT183" s="377"/>
      <c r="UAU183" s="377"/>
      <c r="UAV183" s="608"/>
      <c r="UAW183" s="609"/>
      <c r="UAX183" s="375"/>
      <c r="UAY183" s="377"/>
      <c r="UAZ183" s="377"/>
      <c r="UBA183" s="377"/>
      <c r="UBB183" s="377"/>
      <c r="UBC183" s="608"/>
      <c r="UBD183" s="609"/>
      <c r="UBE183" s="375"/>
      <c r="UBF183" s="377"/>
      <c r="UBG183" s="377"/>
      <c r="UBH183" s="377"/>
      <c r="UBI183" s="377"/>
      <c r="UBJ183" s="608"/>
      <c r="UBK183" s="609"/>
      <c r="UBL183" s="375"/>
      <c r="UBM183" s="377"/>
      <c r="UBN183" s="377"/>
      <c r="UBO183" s="377"/>
      <c r="UBP183" s="377"/>
      <c r="UBQ183" s="608"/>
      <c r="UBR183" s="609"/>
      <c r="UBS183" s="375"/>
      <c r="UBT183" s="377"/>
      <c r="UBU183" s="377"/>
      <c r="UBV183" s="377"/>
      <c r="UBW183" s="377"/>
      <c r="UBX183" s="608"/>
      <c r="UBY183" s="609"/>
      <c r="UBZ183" s="375"/>
      <c r="UCA183" s="377"/>
      <c r="UCB183" s="377"/>
      <c r="UCC183" s="377"/>
      <c r="UCD183" s="377"/>
      <c r="UCE183" s="608"/>
      <c r="UCF183" s="609"/>
      <c r="UCG183" s="375"/>
      <c r="UCH183" s="377"/>
      <c r="UCI183" s="377"/>
      <c r="UCJ183" s="377"/>
      <c r="UCK183" s="377"/>
      <c r="UCL183" s="608"/>
      <c r="UCM183" s="609"/>
      <c r="UCN183" s="375"/>
      <c r="UCO183" s="377"/>
      <c r="UCP183" s="377"/>
      <c r="UCQ183" s="377"/>
      <c r="UCR183" s="377"/>
      <c r="UCS183" s="608"/>
      <c r="UCT183" s="609"/>
      <c r="UCU183" s="375"/>
      <c r="UCV183" s="377"/>
      <c r="UCW183" s="377"/>
      <c r="UCX183" s="377"/>
      <c r="UCY183" s="377"/>
      <c r="UCZ183" s="608"/>
      <c r="UDA183" s="609"/>
      <c r="UDB183" s="375"/>
      <c r="UDC183" s="377"/>
      <c r="UDD183" s="377"/>
      <c r="UDE183" s="377"/>
      <c r="UDF183" s="377"/>
      <c r="UDG183" s="608"/>
      <c r="UDH183" s="609"/>
      <c r="UDI183" s="375"/>
      <c r="UDJ183" s="377"/>
      <c r="UDK183" s="377"/>
      <c r="UDL183" s="377"/>
      <c r="UDM183" s="377"/>
      <c r="UDN183" s="608"/>
      <c r="UDO183" s="609"/>
      <c r="UDP183" s="375"/>
      <c r="UDQ183" s="377"/>
      <c r="UDR183" s="377"/>
      <c r="UDS183" s="377"/>
      <c r="UDT183" s="377"/>
      <c r="UDU183" s="608"/>
      <c r="UDV183" s="609"/>
      <c r="UDW183" s="375"/>
      <c r="UDX183" s="377"/>
      <c r="UDY183" s="377"/>
      <c r="UDZ183" s="377"/>
      <c r="UEA183" s="377"/>
      <c r="UEB183" s="608"/>
      <c r="UEC183" s="609"/>
      <c r="UED183" s="375"/>
      <c r="UEE183" s="377"/>
      <c r="UEF183" s="377"/>
      <c r="UEG183" s="377"/>
      <c r="UEH183" s="377"/>
      <c r="UEI183" s="608"/>
      <c r="UEJ183" s="609"/>
      <c r="UEK183" s="375"/>
      <c r="UEL183" s="377"/>
      <c r="UEM183" s="377"/>
      <c r="UEN183" s="377"/>
      <c r="UEO183" s="377"/>
      <c r="UEP183" s="608"/>
      <c r="UEQ183" s="609"/>
      <c r="UER183" s="375"/>
      <c r="UES183" s="377"/>
      <c r="UET183" s="377"/>
      <c r="UEU183" s="377"/>
      <c r="UEV183" s="377"/>
      <c r="UEW183" s="608"/>
      <c r="UEX183" s="609"/>
      <c r="UEY183" s="375"/>
      <c r="UEZ183" s="377"/>
      <c r="UFA183" s="377"/>
      <c r="UFB183" s="377"/>
      <c r="UFC183" s="377"/>
      <c r="UFD183" s="608"/>
      <c r="UFE183" s="609"/>
      <c r="UFF183" s="375"/>
      <c r="UFG183" s="377"/>
      <c r="UFH183" s="377"/>
      <c r="UFI183" s="377"/>
      <c r="UFJ183" s="377"/>
      <c r="UFK183" s="608"/>
      <c r="UFL183" s="609"/>
      <c r="UFM183" s="375"/>
      <c r="UFN183" s="377"/>
      <c r="UFO183" s="377"/>
      <c r="UFP183" s="377"/>
      <c r="UFQ183" s="377"/>
      <c r="UFR183" s="608"/>
      <c r="UFS183" s="609"/>
      <c r="UFT183" s="375"/>
      <c r="UFU183" s="377"/>
      <c r="UFV183" s="377"/>
      <c r="UFW183" s="377"/>
      <c r="UFX183" s="377"/>
      <c r="UFY183" s="608"/>
      <c r="UFZ183" s="609"/>
      <c r="UGA183" s="375"/>
      <c r="UGB183" s="377"/>
      <c r="UGC183" s="377"/>
      <c r="UGD183" s="377"/>
      <c r="UGE183" s="377"/>
      <c r="UGF183" s="608"/>
      <c r="UGG183" s="609"/>
      <c r="UGH183" s="375"/>
      <c r="UGI183" s="377"/>
      <c r="UGJ183" s="377"/>
      <c r="UGK183" s="377"/>
      <c r="UGL183" s="377"/>
      <c r="UGM183" s="608"/>
      <c r="UGN183" s="609"/>
      <c r="UGO183" s="375"/>
      <c r="UGP183" s="377"/>
      <c r="UGQ183" s="377"/>
      <c r="UGR183" s="377"/>
      <c r="UGS183" s="377"/>
      <c r="UGT183" s="608"/>
      <c r="UGU183" s="609"/>
      <c r="UGV183" s="375"/>
      <c r="UGW183" s="377"/>
      <c r="UGX183" s="377"/>
      <c r="UGY183" s="377"/>
      <c r="UGZ183" s="377"/>
      <c r="UHA183" s="608"/>
      <c r="UHB183" s="609"/>
      <c r="UHC183" s="375"/>
      <c r="UHD183" s="377"/>
      <c r="UHE183" s="377"/>
      <c r="UHF183" s="377"/>
      <c r="UHG183" s="377"/>
      <c r="UHH183" s="608"/>
      <c r="UHI183" s="609"/>
      <c r="UHJ183" s="375"/>
      <c r="UHK183" s="377"/>
      <c r="UHL183" s="377"/>
      <c r="UHM183" s="377"/>
      <c r="UHN183" s="377"/>
      <c r="UHO183" s="608"/>
      <c r="UHP183" s="609"/>
      <c r="UHQ183" s="375"/>
      <c r="UHR183" s="377"/>
      <c r="UHS183" s="377"/>
      <c r="UHT183" s="377"/>
      <c r="UHU183" s="377"/>
      <c r="UHV183" s="608"/>
      <c r="UHW183" s="609"/>
      <c r="UHX183" s="375"/>
      <c r="UHY183" s="377"/>
      <c r="UHZ183" s="377"/>
      <c r="UIA183" s="377"/>
      <c r="UIB183" s="377"/>
      <c r="UIC183" s="608"/>
      <c r="UID183" s="609"/>
      <c r="UIE183" s="375"/>
      <c r="UIF183" s="377"/>
      <c r="UIG183" s="377"/>
      <c r="UIH183" s="377"/>
      <c r="UII183" s="377"/>
      <c r="UIJ183" s="608"/>
      <c r="UIK183" s="609"/>
      <c r="UIL183" s="375"/>
      <c r="UIM183" s="377"/>
      <c r="UIN183" s="377"/>
      <c r="UIO183" s="377"/>
      <c r="UIP183" s="377"/>
      <c r="UIQ183" s="608"/>
      <c r="UIR183" s="609"/>
      <c r="UIS183" s="375"/>
      <c r="UIT183" s="377"/>
      <c r="UIU183" s="377"/>
      <c r="UIV183" s="377"/>
      <c r="UIW183" s="377"/>
      <c r="UIX183" s="608"/>
      <c r="UIY183" s="609"/>
      <c r="UIZ183" s="375"/>
      <c r="UJA183" s="377"/>
      <c r="UJB183" s="377"/>
      <c r="UJC183" s="377"/>
      <c r="UJD183" s="377"/>
      <c r="UJE183" s="608"/>
      <c r="UJF183" s="609"/>
      <c r="UJG183" s="375"/>
      <c r="UJH183" s="377"/>
      <c r="UJI183" s="377"/>
      <c r="UJJ183" s="377"/>
      <c r="UJK183" s="377"/>
      <c r="UJL183" s="608"/>
      <c r="UJM183" s="609"/>
      <c r="UJN183" s="375"/>
      <c r="UJO183" s="377"/>
      <c r="UJP183" s="377"/>
      <c r="UJQ183" s="377"/>
      <c r="UJR183" s="377"/>
      <c r="UJS183" s="608"/>
      <c r="UJT183" s="609"/>
      <c r="UJU183" s="375"/>
      <c r="UJV183" s="377"/>
      <c r="UJW183" s="377"/>
      <c r="UJX183" s="377"/>
      <c r="UJY183" s="377"/>
      <c r="UJZ183" s="608"/>
      <c r="UKA183" s="609"/>
      <c r="UKB183" s="375"/>
      <c r="UKC183" s="377"/>
      <c r="UKD183" s="377"/>
      <c r="UKE183" s="377"/>
      <c r="UKF183" s="377"/>
      <c r="UKG183" s="608"/>
      <c r="UKH183" s="609"/>
      <c r="UKI183" s="375"/>
      <c r="UKJ183" s="377"/>
      <c r="UKK183" s="377"/>
      <c r="UKL183" s="377"/>
      <c r="UKM183" s="377"/>
      <c r="UKN183" s="608"/>
      <c r="UKO183" s="609"/>
      <c r="UKP183" s="375"/>
      <c r="UKQ183" s="377"/>
      <c r="UKR183" s="377"/>
      <c r="UKS183" s="377"/>
      <c r="UKT183" s="377"/>
      <c r="UKU183" s="608"/>
      <c r="UKV183" s="609"/>
      <c r="UKW183" s="375"/>
      <c r="UKX183" s="377"/>
      <c r="UKY183" s="377"/>
      <c r="UKZ183" s="377"/>
      <c r="ULA183" s="377"/>
      <c r="ULB183" s="608"/>
      <c r="ULC183" s="609"/>
      <c r="ULD183" s="375"/>
      <c r="ULE183" s="377"/>
      <c r="ULF183" s="377"/>
      <c r="ULG183" s="377"/>
      <c r="ULH183" s="377"/>
      <c r="ULI183" s="608"/>
      <c r="ULJ183" s="609"/>
      <c r="ULK183" s="375"/>
      <c r="ULL183" s="377"/>
      <c r="ULM183" s="377"/>
      <c r="ULN183" s="377"/>
      <c r="ULO183" s="377"/>
      <c r="ULP183" s="608"/>
      <c r="ULQ183" s="609"/>
      <c r="ULR183" s="375"/>
      <c r="ULS183" s="377"/>
      <c r="ULT183" s="377"/>
      <c r="ULU183" s="377"/>
      <c r="ULV183" s="377"/>
      <c r="ULW183" s="608"/>
      <c r="ULX183" s="609"/>
      <c r="ULY183" s="375"/>
      <c r="ULZ183" s="377"/>
      <c r="UMA183" s="377"/>
      <c r="UMB183" s="377"/>
      <c r="UMC183" s="377"/>
      <c r="UMD183" s="608"/>
      <c r="UME183" s="609"/>
      <c r="UMF183" s="375"/>
      <c r="UMG183" s="377"/>
      <c r="UMH183" s="377"/>
      <c r="UMI183" s="377"/>
      <c r="UMJ183" s="377"/>
      <c r="UMK183" s="608"/>
      <c r="UML183" s="609"/>
      <c r="UMM183" s="375"/>
      <c r="UMN183" s="377"/>
      <c r="UMO183" s="377"/>
      <c r="UMP183" s="377"/>
      <c r="UMQ183" s="377"/>
      <c r="UMR183" s="608"/>
      <c r="UMS183" s="609"/>
      <c r="UMT183" s="375"/>
      <c r="UMU183" s="377"/>
      <c r="UMV183" s="377"/>
      <c r="UMW183" s="377"/>
      <c r="UMX183" s="377"/>
      <c r="UMY183" s="608"/>
      <c r="UMZ183" s="609"/>
      <c r="UNA183" s="375"/>
      <c r="UNB183" s="377"/>
      <c r="UNC183" s="377"/>
      <c r="UND183" s="377"/>
      <c r="UNE183" s="377"/>
      <c r="UNF183" s="608"/>
      <c r="UNG183" s="609"/>
      <c r="UNH183" s="375"/>
      <c r="UNI183" s="377"/>
      <c r="UNJ183" s="377"/>
      <c r="UNK183" s="377"/>
      <c r="UNL183" s="377"/>
      <c r="UNM183" s="608"/>
      <c r="UNN183" s="609"/>
      <c r="UNO183" s="375"/>
      <c r="UNP183" s="377"/>
      <c r="UNQ183" s="377"/>
      <c r="UNR183" s="377"/>
      <c r="UNS183" s="377"/>
      <c r="UNT183" s="608"/>
      <c r="UNU183" s="609"/>
      <c r="UNV183" s="375"/>
      <c r="UNW183" s="377"/>
      <c r="UNX183" s="377"/>
      <c r="UNY183" s="377"/>
      <c r="UNZ183" s="377"/>
      <c r="UOA183" s="608"/>
      <c r="UOB183" s="609"/>
      <c r="UOC183" s="375"/>
      <c r="UOD183" s="377"/>
      <c r="UOE183" s="377"/>
      <c r="UOF183" s="377"/>
      <c r="UOG183" s="377"/>
      <c r="UOH183" s="608"/>
      <c r="UOI183" s="609"/>
      <c r="UOJ183" s="375"/>
      <c r="UOK183" s="377"/>
      <c r="UOL183" s="377"/>
      <c r="UOM183" s="377"/>
      <c r="UON183" s="377"/>
      <c r="UOO183" s="608"/>
      <c r="UOP183" s="609"/>
      <c r="UOQ183" s="375"/>
      <c r="UOR183" s="377"/>
      <c r="UOS183" s="377"/>
      <c r="UOT183" s="377"/>
      <c r="UOU183" s="377"/>
      <c r="UOV183" s="608"/>
      <c r="UOW183" s="609"/>
      <c r="UOX183" s="375"/>
      <c r="UOY183" s="377"/>
      <c r="UOZ183" s="377"/>
      <c r="UPA183" s="377"/>
      <c r="UPB183" s="377"/>
      <c r="UPC183" s="608"/>
      <c r="UPD183" s="609"/>
      <c r="UPE183" s="375"/>
      <c r="UPF183" s="377"/>
      <c r="UPG183" s="377"/>
      <c r="UPH183" s="377"/>
      <c r="UPI183" s="377"/>
      <c r="UPJ183" s="608"/>
      <c r="UPK183" s="609"/>
      <c r="UPL183" s="375"/>
      <c r="UPM183" s="377"/>
      <c r="UPN183" s="377"/>
      <c r="UPO183" s="377"/>
      <c r="UPP183" s="377"/>
      <c r="UPQ183" s="608"/>
      <c r="UPR183" s="609"/>
      <c r="UPS183" s="375"/>
      <c r="UPT183" s="377"/>
      <c r="UPU183" s="377"/>
      <c r="UPV183" s="377"/>
      <c r="UPW183" s="377"/>
      <c r="UPX183" s="608"/>
      <c r="UPY183" s="609"/>
      <c r="UPZ183" s="375"/>
      <c r="UQA183" s="377"/>
      <c r="UQB183" s="377"/>
      <c r="UQC183" s="377"/>
      <c r="UQD183" s="377"/>
      <c r="UQE183" s="608"/>
      <c r="UQF183" s="609"/>
      <c r="UQG183" s="375"/>
      <c r="UQH183" s="377"/>
      <c r="UQI183" s="377"/>
      <c r="UQJ183" s="377"/>
      <c r="UQK183" s="377"/>
      <c r="UQL183" s="608"/>
      <c r="UQM183" s="609"/>
      <c r="UQN183" s="375"/>
      <c r="UQO183" s="377"/>
      <c r="UQP183" s="377"/>
      <c r="UQQ183" s="377"/>
      <c r="UQR183" s="377"/>
      <c r="UQS183" s="608"/>
      <c r="UQT183" s="609"/>
      <c r="UQU183" s="375"/>
      <c r="UQV183" s="377"/>
      <c r="UQW183" s="377"/>
      <c r="UQX183" s="377"/>
      <c r="UQY183" s="377"/>
      <c r="UQZ183" s="608"/>
      <c r="URA183" s="609"/>
      <c r="URB183" s="375"/>
      <c r="URC183" s="377"/>
      <c r="URD183" s="377"/>
      <c r="URE183" s="377"/>
      <c r="URF183" s="377"/>
      <c r="URG183" s="608"/>
      <c r="URH183" s="609"/>
      <c r="URI183" s="375"/>
      <c r="URJ183" s="377"/>
      <c r="URK183" s="377"/>
      <c r="URL183" s="377"/>
      <c r="URM183" s="377"/>
      <c r="URN183" s="608"/>
      <c r="URO183" s="609"/>
      <c r="URP183" s="375"/>
      <c r="URQ183" s="377"/>
      <c r="URR183" s="377"/>
      <c r="URS183" s="377"/>
      <c r="URT183" s="377"/>
      <c r="URU183" s="608"/>
      <c r="URV183" s="609"/>
      <c r="URW183" s="375"/>
      <c r="URX183" s="377"/>
      <c r="URY183" s="377"/>
      <c r="URZ183" s="377"/>
      <c r="USA183" s="377"/>
      <c r="USB183" s="608"/>
      <c r="USC183" s="609"/>
      <c r="USD183" s="375"/>
      <c r="USE183" s="377"/>
      <c r="USF183" s="377"/>
      <c r="USG183" s="377"/>
      <c r="USH183" s="377"/>
      <c r="USI183" s="608"/>
      <c r="USJ183" s="609"/>
      <c r="USK183" s="375"/>
      <c r="USL183" s="377"/>
      <c r="USM183" s="377"/>
      <c r="USN183" s="377"/>
      <c r="USO183" s="377"/>
      <c r="USP183" s="608"/>
      <c r="USQ183" s="609"/>
      <c r="USR183" s="375"/>
      <c r="USS183" s="377"/>
      <c r="UST183" s="377"/>
      <c r="USU183" s="377"/>
      <c r="USV183" s="377"/>
      <c r="USW183" s="608"/>
      <c r="USX183" s="609"/>
      <c r="USY183" s="375"/>
      <c r="USZ183" s="377"/>
      <c r="UTA183" s="377"/>
      <c r="UTB183" s="377"/>
      <c r="UTC183" s="377"/>
      <c r="UTD183" s="608"/>
      <c r="UTE183" s="609"/>
      <c r="UTF183" s="375"/>
      <c r="UTG183" s="377"/>
      <c r="UTH183" s="377"/>
      <c r="UTI183" s="377"/>
      <c r="UTJ183" s="377"/>
      <c r="UTK183" s="608"/>
      <c r="UTL183" s="609"/>
      <c r="UTM183" s="375"/>
      <c r="UTN183" s="377"/>
      <c r="UTO183" s="377"/>
      <c r="UTP183" s="377"/>
      <c r="UTQ183" s="377"/>
      <c r="UTR183" s="608"/>
      <c r="UTS183" s="609"/>
      <c r="UTT183" s="375"/>
      <c r="UTU183" s="377"/>
      <c r="UTV183" s="377"/>
      <c r="UTW183" s="377"/>
      <c r="UTX183" s="377"/>
      <c r="UTY183" s="608"/>
      <c r="UTZ183" s="609"/>
      <c r="UUA183" s="375"/>
      <c r="UUB183" s="377"/>
      <c r="UUC183" s="377"/>
      <c r="UUD183" s="377"/>
      <c r="UUE183" s="377"/>
      <c r="UUF183" s="608"/>
      <c r="UUG183" s="609"/>
      <c r="UUH183" s="375"/>
      <c r="UUI183" s="377"/>
      <c r="UUJ183" s="377"/>
      <c r="UUK183" s="377"/>
      <c r="UUL183" s="377"/>
      <c r="UUM183" s="608"/>
      <c r="UUN183" s="609"/>
      <c r="UUO183" s="375"/>
      <c r="UUP183" s="377"/>
      <c r="UUQ183" s="377"/>
      <c r="UUR183" s="377"/>
      <c r="UUS183" s="377"/>
      <c r="UUT183" s="608"/>
      <c r="UUU183" s="609"/>
      <c r="UUV183" s="375"/>
      <c r="UUW183" s="377"/>
      <c r="UUX183" s="377"/>
      <c r="UUY183" s="377"/>
      <c r="UUZ183" s="377"/>
      <c r="UVA183" s="608"/>
      <c r="UVB183" s="609"/>
      <c r="UVC183" s="375"/>
      <c r="UVD183" s="377"/>
      <c r="UVE183" s="377"/>
      <c r="UVF183" s="377"/>
      <c r="UVG183" s="377"/>
      <c r="UVH183" s="608"/>
      <c r="UVI183" s="609"/>
      <c r="UVJ183" s="375"/>
      <c r="UVK183" s="377"/>
      <c r="UVL183" s="377"/>
      <c r="UVM183" s="377"/>
      <c r="UVN183" s="377"/>
      <c r="UVO183" s="608"/>
      <c r="UVP183" s="609"/>
      <c r="UVQ183" s="375"/>
      <c r="UVR183" s="377"/>
      <c r="UVS183" s="377"/>
      <c r="UVT183" s="377"/>
      <c r="UVU183" s="377"/>
      <c r="UVV183" s="608"/>
      <c r="UVW183" s="609"/>
      <c r="UVX183" s="375"/>
      <c r="UVY183" s="377"/>
      <c r="UVZ183" s="377"/>
      <c r="UWA183" s="377"/>
      <c r="UWB183" s="377"/>
      <c r="UWC183" s="608"/>
      <c r="UWD183" s="609"/>
      <c r="UWE183" s="375"/>
      <c r="UWF183" s="377"/>
      <c r="UWG183" s="377"/>
      <c r="UWH183" s="377"/>
      <c r="UWI183" s="377"/>
      <c r="UWJ183" s="608"/>
      <c r="UWK183" s="609"/>
      <c r="UWL183" s="375"/>
      <c r="UWM183" s="377"/>
      <c r="UWN183" s="377"/>
      <c r="UWO183" s="377"/>
      <c r="UWP183" s="377"/>
      <c r="UWQ183" s="608"/>
      <c r="UWR183" s="609"/>
      <c r="UWS183" s="375"/>
      <c r="UWT183" s="377"/>
      <c r="UWU183" s="377"/>
      <c r="UWV183" s="377"/>
      <c r="UWW183" s="377"/>
      <c r="UWX183" s="608"/>
      <c r="UWY183" s="609"/>
      <c r="UWZ183" s="375"/>
      <c r="UXA183" s="377"/>
      <c r="UXB183" s="377"/>
      <c r="UXC183" s="377"/>
      <c r="UXD183" s="377"/>
      <c r="UXE183" s="608"/>
      <c r="UXF183" s="609"/>
      <c r="UXG183" s="375"/>
      <c r="UXH183" s="377"/>
      <c r="UXI183" s="377"/>
      <c r="UXJ183" s="377"/>
      <c r="UXK183" s="377"/>
      <c r="UXL183" s="608"/>
      <c r="UXM183" s="609"/>
      <c r="UXN183" s="375"/>
      <c r="UXO183" s="377"/>
      <c r="UXP183" s="377"/>
      <c r="UXQ183" s="377"/>
      <c r="UXR183" s="377"/>
      <c r="UXS183" s="608"/>
      <c r="UXT183" s="609"/>
      <c r="UXU183" s="375"/>
      <c r="UXV183" s="377"/>
      <c r="UXW183" s="377"/>
      <c r="UXX183" s="377"/>
      <c r="UXY183" s="377"/>
      <c r="UXZ183" s="608"/>
      <c r="UYA183" s="609"/>
      <c r="UYB183" s="375"/>
      <c r="UYC183" s="377"/>
      <c r="UYD183" s="377"/>
      <c r="UYE183" s="377"/>
      <c r="UYF183" s="377"/>
      <c r="UYG183" s="608"/>
      <c r="UYH183" s="609"/>
      <c r="UYI183" s="375"/>
      <c r="UYJ183" s="377"/>
      <c r="UYK183" s="377"/>
      <c r="UYL183" s="377"/>
      <c r="UYM183" s="377"/>
      <c r="UYN183" s="608"/>
      <c r="UYO183" s="609"/>
      <c r="UYP183" s="375"/>
      <c r="UYQ183" s="377"/>
      <c r="UYR183" s="377"/>
      <c r="UYS183" s="377"/>
      <c r="UYT183" s="377"/>
      <c r="UYU183" s="608"/>
      <c r="UYV183" s="609"/>
      <c r="UYW183" s="375"/>
      <c r="UYX183" s="377"/>
      <c r="UYY183" s="377"/>
      <c r="UYZ183" s="377"/>
      <c r="UZA183" s="377"/>
      <c r="UZB183" s="608"/>
      <c r="UZC183" s="609"/>
      <c r="UZD183" s="375"/>
      <c r="UZE183" s="377"/>
      <c r="UZF183" s="377"/>
      <c r="UZG183" s="377"/>
      <c r="UZH183" s="377"/>
      <c r="UZI183" s="608"/>
      <c r="UZJ183" s="609"/>
      <c r="UZK183" s="375"/>
      <c r="UZL183" s="377"/>
      <c r="UZM183" s="377"/>
      <c r="UZN183" s="377"/>
      <c r="UZO183" s="377"/>
      <c r="UZP183" s="608"/>
      <c r="UZQ183" s="609"/>
      <c r="UZR183" s="375"/>
      <c r="UZS183" s="377"/>
      <c r="UZT183" s="377"/>
      <c r="UZU183" s="377"/>
      <c r="UZV183" s="377"/>
      <c r="UZW183" s="608"/>
      <c r="UZX183" s="609"/>
      <c r="UZY183" s="375"/>
      <c r="UZZ183" s="377"/>
      <c r="VAA183" s="377"/>
      <c r="VAB183" s="377"/>
      <c r="VAC183" s="377"/>
      <c r="VAD183" s="608"/>
      <c r="VAE183" s="609"/>
      <c r="VAF183" s="375"/>
      <c r="VAG183" s="377"/>
      <c r="VAH183" s="377"/>
      <c r="VAI183" s="377"/>
      <c r="VAJ183" s="377"/>
      <c r="VAK183" s="608"/>
      <c r="VAL183" s="609"/>
      <c r="VAM183" s="375"/>
      <c r="VAN183" s="377"/>
      <c r="VAO183" s="377"/>
      <c r="VAP183" s="377"/>
      <c r="VAQ183" s="377"/>
      <c r="VAR183" s="608"/>
      <c r="VAS183" s="609"/>
      <c r="VAT183" s="375"/>
      <c r="VAU183" s="377"/>
      <c r="VAV183" s="377"/>
      <c r="VAW183" s="377"/>
      <c r="VAX183" s="377"/>
      <c r="VAY183" s="608"/>
      <c r="VAZ183" s="609"/>
      <c r="VBA183" s="375"/>
      <c r="VBB183" s="377"/>
      <c r="VBC183" s="377"/>
      <c r="VBD183" s="377"/>
      <c r="VBE183" s="377"/>
      <c r="VBF183" s="608"/>
      <c r="VBG183" s="609"/>
      <c r="VBH183" s="375"/>
      <c r="VBI183" s="377"/>
      <c r="VBJ183" s="377"/>
      <c r="VBK183" s="377"/>
      <c r="VBL183" s="377"/>
      <c r="VBM183" s="608"/>
      <c r="VBN183" s="609"/>
      <c r="VBO183" s="375"/>
      <c r="VBP183" s="377"/>
      <c r="VBQ183" s="377"/>
      <c r="VBR183" s="377"/>
      <c r="VBS183" s="377"/>
      <c r="VBT183" s="608"/>
      <c r="VBU183" s="609"/>
      <c r="VBV183" s="375"/>
      <c r="VBW183" s="377"/>
      <c r="VBX183" s="377"/>
      <c r="VBY183" s="377"/>
      <c r="VBZ183" s="377"/>
      <c r="VCA183" s="608"/>
      <c r="VCB183" s="609"/>
      <c r="VCC183" s="375"/>
      <c r="VCD183" s="377"/>
      <c r="VCE183" s="377"/>
      <c r="VCF183" s="377"/>
      <c r="VCG183" s="377"/>
      <c r="VCH183" s="608"/>
      <c r="VCI183" s="609"/>
      <c r="VCJ183" s="375"/>
      <c r="VCK183" s="377"/>
      <c r="VCL183" s="377"/>
      <c r="VCM183" s="377"/>
      <c r="VCN183" s="377"/>
      <c r="VCO183" s="608"/>
      <c r="VCP183" s="609"/>
      <c r="VCQ183" s="375"/>
      <c r="VCR183" s="377"/>
      <c r="VCS183" s="377"/>
      <c r="VCT183" s="377"/>
      <c r="VCU183" s="377"/>
      <c r="VCV183" s="608"/>
      <c r="VCW183" s="609"/>
      <c r="VCX183" s="375"/>
      <c r="VCY183" s="377"/>
      <c r="VCZ183" s="377"/>
      <c r="VDA183" s="377"/>
      <c r="VDB183" s="377"/>
      <c r="VDC183" s="608"/>
      <c r="VDD183" s="609"/>
      <c r="VDE183" s="375"/>
      <c r="VDF183" s="377"/>
      <c r="VDG183" s="377"/>
      <c r="VDH183" s="377"/>
      <c r="VDI183" s="377"/>
      <c r="VDJ183" s="608"/>
      <c r="VDK183" s="609"/>
      <c r="VDL183" s="375"/>
      <c r="VDM183" s="377"/>
      <c r="VDN183" s="377"/>
      <c r="VDO183" s="377"/>
      <c r="VDP183" s="377"/>
      <c r="VDQ183" s="608"/>
      <c r="VDR183" s="609"/>
      <c r="VDS183" s="375"/>
      <c r="VDT183" s="377"/>
      <c r="VDU183" s="377"/>
      <c r="VDV183" s="377"/>
      <c r="VDW183" s="377"/>
      <c r="VDX183" s="608"/>
      <c r="VDY183" s="609"/>
      <c r="VDZ183" s="375"/>
      <c r="VEA183" s="377"/>
      <c r="VEB183" s="377"/>
      <c r="VEC183" s="377"/>
      <c r="VED183" s="377"/>
      <c r="VEE183" s="608"/>
      <c r="VEF183" s="609"/>
      <c r="VEG183" s="375"/>
      <c r="VEH183" s="377"/>
      <c r="VEI183" s="377"/>
      <c r="VEJ183" s="377"/>
      <c r="VEK183" s="377"/>
      <c r="VEL183" s="608"/>
      <c r="VEM183" s="609"/>
      <c r="VEN183" s="375"/>
      <c r="VEO183" s="377"/>
      <c r="VEP183" s="377"/>
      <c r="VEQ183" s="377"/>
      <c r="VER183" s="377"/>
      <c r="VES183" s="608"/>
      <c r="VET183" s="609"/>
      <c r="VEU183" s="375"/>
      <c r="VEV183" s="377"/>
      <c r="VEW183" s="377"/>
      <c r="VEX183" s="377"/>
      <c r="VEY183" s="377"/>
      <c r="VEZ183" s="608"/>
      <c r="VFA183" s="609"/>
      <c r="VFB183" s="375"/>
      <c r="VFC183" s="377"/>
      <c r="VFD183" s="377"/>
      <c r="VFE183" s="377"/>
      <c r="VFF183" s="377"/>
      <c r="VFG183" s="608"/>
      <c r="VFH183" s="609"/>
      <c r="VFI183" s="375"/>
      <c r="VFJ183" s="377"/>
      <c r="VFK183" s="377"/>
      <c r="VFL183" s="377"/>
      <c r="VFM183" s="377"/>
      <c r="VFN183" s="608"/>
      <c r="VFO183" s="609"/>
      <c r="VFP183" s="375"/>
      <c r="VFQ183" s="377"/>
      <c r="VFR183" s="377"/>
      <c r="VFS183" s="377"/>
      <c r="VFT183" s="377"/>
      <c r="VFU183" s="608"/>
      <c r="VFV183" s="609"/>
      <c r="VFW183" s="375"/>
      <c r="VFX183" s="377"/>
      <c r="VFY183" s="377"/>
      <c r="VFZ183" s="377"/>
      <c r="VGA183" s="377"/>
      <c r="VGB183" s="608"/>
      <c r="VGC183" s="609"/>
      <c r="VGD183" s="375"/>
      <c r="VGE183" s="377"/>
      <c r="VGF183" s="377"/>
      <c r="VGG183" s="377"/>
      <c r="VGH183" s="377"/>
      <c r="VGI183" s="608"/>
      <c r="VGJ183" s="609"/>
      <c r="VGK183" s="375"/>
      <c r="VGL183" s="377"/>
      <c r="VGM183" s="377"/>
      <c r="VGN183" s="377"/>
      <c r="VGO183" s="377"/>
      <c r="VGP183" s="608"/>
      <c r="VGQ183" s="609"/>
      <c r="VGR183" s="375"/>
      <c r="VGS183" s="377"/>
      <c r="VGT183" s="377"/>
      <c r="VGU183" s="377"/>
      <c r="VGV183" s="377"/>
      <c r="VGW183" s="608"/>
      <c r="VGX183" s="609"/>
      <c r="VGY183" s="375"/>
      <c r="VGZ183" s="377"/>
      <c r="VHA183" s="377"/>
      <c r="VHB183" s="377"/>
      <c r="VHC183" s="377"/>
      <c r="VHD183" s="608"/>
      <c r="VHE183" s="609"/>
      <c r="VHF183" s="375"/>
      <c r="VHG183" s="377"/>
      <c r="VHH183" s="377"/>
      <c r="VHI183" s="377"/>
      <c r="VHJ183" s="377"/>
      <c r="VHK183" s="608"/>
      <c r="VHL183" s="609"/>
      <c r="VHM183" s="375"/>
      <c r="VHN183" s="377"/>
      <c r="VHO183" s="377"/>
      <c r="VHP183" s="377"/>
      <c r="VHQ183" s="377"/>
      <c r="VHR183" s="608"/>
      <c r="VHS183" s="609"/>
      <c r="VHT183" s="375"/>
      <c r="VHU183" s="377"/>
      <c r="VHV183" s="377"/>
      <c r="VHW183" s="377"/>
      <c r="VHX183" s="377"/>
      <c r="VHY183" s="608"/>
      <c r="VHZ183" s="609"/>
      <c r="VIA183" s="375"/>
      <c r="VIB183" s="377"/>
      <c r="VIC183" s="377"/>
      <c r="VID183" s="377"/>
      <c r="VIE183" s="377"/>
      <c r="VIF183" s="608"/>
      <c r="VIG183" s="609"/>
      <c r="VIH183" s="375"/>
      <c r="VII183" s="377"/>
      <c r="VIJ183" s="377"/>
      <c r="VIK183" s="377"/>
      <c r="VIL183" s="377"/>
      <c r="VIM183" s="608"/>
      <c r="VIN183" s="609"/>
      <c r="VIO183" s="375"/>
      <c r="VIP183" s="377"/>
      <c r="VIQ183" s="377"/>
      <c r="VIR183" s="377"/>
      <c r="VIS183" s="377"/>
      <c r="VIT183" s="608"/>
      <c r="VIU183" s="609"/>
      <c r="VIV183" s="375"/>
      <c r="VIW183" s="377"/>
      <c r="VIX183" s="377"/>
      <c r="VIY183" s="377"/>
      <c r="VIZ183" s="377"/>
      <c r="VJA183" s="608"/>
      <c r="VJB183" s="609"/>
      <c r="VJC183" s="375"/>
      <c r="VJD183" s="377"/>
      <c r="VJE183" s="377"/>
      <c r="VJF183" s="377"/>
      <c r="VJG183" s="377"/>
      <c r="VJH183" s="608"/>
      <c r="VJI183" s="609"/>
      <c r="VJJ183" s="375"/>
      <c r="VJK183" s="377"/>
      <c r="VJL183" s="377"/>
      <c r="VJM183" s="377"/>
      <c r="VJN183" s="377"/>
      <c r="VJO183" s="608"/>
      <c r="VJP183" s="609"/>
      <c r="VJQ183" s="375"/>
      <c r="VJR183" s="377"/>
      <c r="VJS183" s="377"/>
      <c r="VJT183" s="377"/>
      <c r="VJU183" s="377"/>
      <c r="VJV183" s="608"/>
      <c r="VJW183" s="609"/>
      <c r="VJX183" s="375"/>
      <c r="VJY183" s="377"/>
      <c r="VJZ183" s="377"/>
      <c r="VKA183" s="377"/>
      <c r="VKB183" s="377"/>
      <c r="VKC183" s="608"/>
      <c r="VKD183" s="609"/>
      <c r="VKE183" s="375"/>
      <c r="VKF183" s="377"/>
      <c r="VKG183" s="377"/>
      <c r="VKH183" s="377"/>
      <c r="VKI183" s="377"/>
      <c r="VKJ183" s="608"/>
      <c r="VKK183" s="609"/>
      <c r="VKL183" s="375"/>
      <c r="VKM183" s="377"/>
      <c r="VKN183" s="377"/>
      <c r="VKO183" s="377"/>
      <c r="VKP183" s="377"/>
      <c r="VKQ183" s="608"/>
      <c r="VKR183" s="609"/>
      <c r="VKS183" s="375"/>
      <c r="VKT183" s="377"/>
      <c r="VKU183" s="377"/>
      <c r="VKV183" s="377"/>
      <c r="VKW183" s="377"/>
      <c r="VKX183" s="608"/>
      <c r="VKY183" s="609"/>
      <c r="VKZ183" s="375"/>
      <c r="VLA183" s="377"/>
      <c r="VLB183" s="377"/>
      <c r="VLC183" s="377"/>
      <c r="VLD183" s="377"/>
      <c r="VLE183" s="608"/>
      <c r="VLF183" s="609"/>
      <c r="VLG183" s="375"/>
      <c r="VLH183" s="377"/>
      <c r="VLI183" s="377"/>
      <c r="VLJ183" s="377"/>
      <c r="VLK183" s="377"/>
      <c r="VLL183" s="608"/>
      <c r="VLM183" s="609"/>
      <c r="VLN183" s="375"/>
      <c r="VLO183" s="377"/>
      <c r="VLP183" s="377"/>
      <c r="VLQ183" s="377"/>
      <c r="VLR183" s="377"/>
      <c r="VLS183" s="608"/>
      <c r="VLT183" s="609"/>
      <c r="VLU183" s="375"/>
      <c r="VLV183" s="377"/>
      <c r="VLW183" s="377"/>
      <c r="VLX183" s="377"/>
      <c r="VLY183" s="377"/>
      <c r="VLZ183" s="608"/>
      <c r="VMA183" s="609"/>
      <c r="VMB183" s="375"/>
      <c r="VMC183" s="377"/>
      <c r="VMD183" s="377"/>
      <c r="VME183" s="377"/>
      <c r="VMF183" s="377"/>
      <c r="VMG183" s="608"/>
      <c r="VMH183" s="609"/>
      <c r="VMI183" s="375"/>
      <c r="VMJ183" s="377"/>
      <c r="VMK183" s="377"/>
      <c r="VML183" s="377"/>
      <c r="VMM183" s="377"/>
      <c r="VMN183" s="608"/>
      <c r="VMO183" s="609"/>
      <c r="VMP183" s="375"/>
      <c r="VMQ183" s="377"/>
      <c r="VMR183" s="377"/>
      <c r="VMS183" s="377"/>
      <c r="VMT183" s="377"/>
      <c r="VMU183" s="608"/>
      <c r="VMV183" s="609"/>
      <c r="VMW183" s="375"/>
      <c r="VMX183" s="377"/>
      <c r="VMY183" s="377"/>
      <c r="VMZ183" s="377"/>
      <c r="VNA183" s="377"/>
      <c r="VNB183" s="608"/>
      <c r="VNC183" s="609"/>
      <c r="VND183" s="375"/>
      <c r="VNE183" s="377"/>
      <c r="VNF183" s="377"/>
      <c r="VNG183" s="377"/>
      <c r="VNH183" s="377"/>
      <c r="VNI183" s="608"/>
      <c r="VNJ183" s="609"/>
      <c r="VNK183" s="375"/>
      <c r="VNL183" s="377"/>
      <c r="VNM183" s="377"/>
      <c r="VNN183" s="377"/>
      <c r="VNO183" s="377"/>
      <c r="VNP183" s="608"/>
      <c r="VNQ183" s="609"/>
      <c r="VNR183" s="375"/>
      <c r="VNS183" s="377"/>
      <c r="VNT183" s="377"/>
      <c r="VNU183" s="377"/>
      <c r="VNV183" s="377"/>
      <c r="VNW183" s="608"/>
      <c r="VNX183" s="609"/>
      <c r="VNY183" s="375"/>
      <c r="VNZ183" s="377"/>
      <c r="VOA183" s="377"/>
      <c r="VOB183" s="377"/>
      <c r="VOC183" s="377"/>
      <c r="VOD183" s="608"/>
      <c r="VOE183" s="609"/>
      <c r="VOF183" s="375"/>
      <c r="VOG183" s="377"/>
      <c r="VOH183" s="377"/>
      <c r="VOI183" s="377"/>
      <c r="VOJ183" s="377"/>
      <c r="VOK183" s="608"/>
      <c r="VOL183" s="609"/>
      <c r="VOM183" s="375"/>
      <c r="VON183" s="377"/>
      <c r="VOO183" s="377"/>
      <c r="VOP183" s="377"/>
      <c r="VOQ183" s="377"/>
      <c r="VOR183" s="608"/>
      <c r="VOS183" s="609"/>
      <c r="VOT183" s="375"/>
      <c r="VOU183" s="377"/>
      <c r="VOV183" s="377"/>
      <c r="VOW183" s="377"/>
      <c r="VOX183" s="377"/>
      <c r="VOY183" s="608"/>
      <c r="VOZ183" s="609"/>
      <c r="VPA183" s="375"/>
      <c r="VPB183" s="377"/>
      <c r="VPC183" s="377"/>
      <c r="VPD183" s="377"/>
      <c r="VPE183" s="377"/>
      <c r="VPF183" s="608"/>
      <c r="VPG183" s="609"/>
      <c r="VPH183" s="375"/>
      <c r="VPI183" s="377"/>
      <c r="VPJ183" s="377"/>
      <c r="VPK183" s="377"/>
      <c r="VPL183" s="377"/>
      <c r="VPM183" s="608"/>
      <c r="VPN183" s="609"/>
      <c r="VPO183" s="375"/>
      <c r="VPP183" s="377"/>
      <c r="VPQ183" s="377"/>
      <c r="VPR183" s="377"/>
      <c r="VPS183" s="377"/>
      <c r="VPT183" s="608"/>
      <c r="VPU183" s="609"/>
      <c r="VPV183" s="375"/>
      <c r="VPW183" s="377"/>
      <c r="VPX183" s="377"/>
      <c r="VPY183" s="377"/>
      <c r="VPZ183" s="377"/>
      <c r="VQA183" s="608"/>
      <c r="VQB183" s="609"/>
      <c r="VQC183" s="375"/>
      <c r="VQD183" s="377"/>
      <c r="VQE183" s="377"/>
      <c r="VQF183" s="377"/>
      <c r="VQG183" s="377"/>
      <c r="VQH183" s="608"/>
      <c r="VQI183" s="609"/>
      <c r="VQJ183" s="375"/>
      <c r="VQK183" s="377"/>
      <c r="VQL183" s="377"/>
      <c r="VQM183" s="377"/>
      <c r="VQN183" s="377"/>
      <c r="VQO183" s="608"/>
      <c r="VQP183" s="609"/>
      <c r="VQQ183" s="375"/>
      <c r="VQR183" s="377"/>
      <c r="VQS183" s="377"/>
      <c r="VQT183" s="377"/>
      <c r="VQU183" s="377"/>
      <c r="VQV183" s="608"/>
      <c r="VQW183" s="609"/>
      <c r="VQX183" s="375"/>
      <c r="VQY183" s="377"/>
      <c r="VQZ183" s="377"/>
      <c r="VRA183" s="377"/>
      <c r="VRB183" s="377"/>
      <c r="VRC183" s="608"/>
      <c r="VRD183" s="609"/>
      <c r="VRE183" s="375"/>
      <c r="VRF183" s="377"/>
      <c r="VRG183" s="377"/>
      <c r="VRH183" s="377"/>
      <c r="VRI183" s="377"/>
      <c r="VRJ183" s="608"/>
      <c r="VRK183" s="609"/>
      <c r="VRL183" s="375"/>
      <c r="VRM183" s="377"/>
      <c r="VRN183" s="377"/>
      <c r="VRO183" s="377"/>
      <c r="VRP183" s="377"/>
      <c r="VRQ183" s="608"/>
      <c r="VRR183" s="609"/>
      <c r="VRS183" s="375"/>
      <c r="VRT183" s="377"/>
      <c r="VRU183" s="377"/>
      <c r="VRV183" s="377"/>
      <c r="VRW183" s="377"/>
      <c r="VRX183" s="608"/>
      <c r="VRY183" s="609"/>
      <c r="VRZ183" s="375"/>
      <c r="VSA183" s="377"/>
      <c r="VSB183" s="377"/>
      <c r="VSC183" s="377"/>
      <c r="VSD183" s="377"/>
      <c r="VSE183" s="608"/>
      <c r="VSF183" s="609"/>
      <c r="VSG183" s="375"/>
      <c r="VSH183" s="377"/>
      <c r="VSI183" s="377"/>
      <c r="VSJ183" s="377"/>
      <c r="VSK183" s="377"/>
      <c r="VSL183" s="608"/>
      <c r="VSM183" s="609"/>
      <c r="VSN183" s="375"/>
      <c r="VSO183" s="377"/>
      <c r="VSP183" s="377"/>
      <c r="VSQ183" s="377"/>
      <c r="VSR183" s="377"/>
      <c r="VSS183" s="608"/>
      <c r="VST183" s="609"/>
      <c r="VSU183" s="375"/>
      <c r="VSV183" s="377"/>
      <c r="VSW183" s="377"/>
      <c r="VSX183" s="377"/>
      <c r="VSY183" s="377"/>
      <c r="VSZ183" s="608"/>
      <c r="VTA183" s="609"/>
      <c r="VTB183" s="375"/>
      <c r="VTC183" s="377"/>
      <c r="VTD183" s="377"/>
      <c r="VTE183" s="377"/>
      <c r="VTF183" s="377"/>
      <c r="VTG183" s="608"/>
      <c r="VTH183" s="609"/>
      <c r="VTI183" s="375"/>
      <c r="VTJ183" s="377"/>
      <c r="VTK183" s="377"/>
      <c r="VTL183" s="377"/>
      <c r="VTM183" s="377"/>
      <c r="VTN183" s="608"/>
      <c r="VTO183" s="609"/>
      <c r="VTP183" s="375"/>
      <c r="VTQ183" s="377"/>
      <c r="VTR183" s="377"/>
      <c r="VTS183" s="377"/>
      <c r="VTT183" s="377"/>
      <c r="VTU183" s="608"/>
      <c r="VTV183" s="609"/>
      <c r="VTW183" s="375"/>
      <c r="VTX183" s="377"/>
      <c r="VTY183" s="377"/>
      <c r="VTZ183" s="377"/>
      <c r="VUA183" s="377"/>
      <c r="VUB183" s="608"/>
      <c r="VUC183" s="609"/>
      <c r="VUD183" s="375"/>
      <c r="VUE183" s="377"/>
      <c r="VUF183" s="377"/>
      <c r="VUG183" s="377"/>
      <c r="VUH183" s="377"/>
      <c r="VUI183" s="608"/>
      <c r="VUJ183" s="609"/>
      <c r="VUK183" s="375"/>
      <c r="VUL183" s="377"/>
      <c r="VUM183" s="377"/>
      <c r="VUN183" s="377"/>
      <c r="VUO183" s="377"/>
      <c r="VUP183" s="608"/>
      <c r="VUQ183" s="609"/>
      <c r="VUR183" s="375"/>
      <c r="VUS183" s="377"/>
      <c r="VUT183" s="377"/>
      <c r="VUU183" s="377"/>
      <c r="VUV183" s="377"/>
      <c r="VUW183" s="608"/>
      <c r="VUX183" s="609"/>
      <c r="VUY183" s="375"/>
      <c r="VUZ183" s="377"/>
      <c r="VVA183" s="377"/>
      <c r="VVB183" s="377"/>
      <c r="VVC183" s="377"/>
      <c r="VVD183" s="608"/>
      <c r="VVE183" s="609"/>
      <c r="VVF183" s="375"/>
      <c r="VVG183" s="377"/>
      <c r="VVH183" s="377"/>
      <c r="VVI183" s="377"/>
      <c r="VVJ183" s="377"/>
      <c r="VVK183" s="608"/>
      <c r="VVL183" s="609"/>
      <c r="VVM183" s="375"/>
      <c r="VVN183" s="377"/>
      <c r="VVO183" s="377"/>
      <c r="VVP183" s="377"/>
      <c r="VVQ183" s="377"/>
      <c r="VVR183" s="608"/>
      <c r="VVS183" s="609"/>
      <c r="VVT183" s="375"/>
      <c r="VVU183" s="377"/>
      <c r="VVV183" s="377"/>
      <c r="VVW183" s="377"/>
      <c r="VVX183" s="377"/>
      <c r="VVY183" s="608"/>
      <c r="VVZ183" s="609"/>
      <c r="VWA183" s="375"/>
      <c r="VWB183" s="377"/>
      <c r="VWC183" s="377"/>
      <c r="VWD183" s="377"/>
      <c r="VWE183" s="377"/>
      <c r="VWF183" s="608"/>
      <c r="VWG183" s="609"/>
      <c r="VWH183" s="375"/>
      <c r="VWI183" s="377"/>
      <c r="VWJ183" s="377"/>
      <c r="VWK183" s="377"/>
      <c r="VWL183" s="377"/>
      <c r="VWM183" s="608"/>
      <c r="VWN183" s="609"/>
      <c r="VWO183" s="375"/>
      <c r="VWP183" s="377"/>
      <c r="VWQ183" s="377"/>
      <c r="VWR183" s="377"/>
      <c r="VWS183" s="377"/>
      <c r="VWT183" s="608"/>
      <c r="VWU183" s="609"/>
      <c r="VWV183" s="375"/>
      <c r="VWW183" s="377"/>
      <c r="VWX183" s="377"/>
      <c r="VWY183" s="377"/>
      <c r="VWZ183" s="377"/>
      <c r="VXA183" s="608"/>
      <c r="VXB183" s="609"/>
      <c r="VXC183" s="375"/>
      <c r="VXD183" s="377"/>
      <c r="VXE183" s="377"/>
      <c r="VXF183" s="377"/>
      <c r="VXG183" s="377"/>
      <c r="VXH183" s="608"/>
      <c r="VXI183" s="609"/>
      <c r="VXJ183" s="375"/>
      <c r="VXK183" s="377"/>
      <c r="VXL183" s="377"/>
      <c r="VXM183" s="377"/>
      <c r="VXN183" s="377"/>
      <c r="VXO183" s="608"/>
      <c r="VXP183" s="609"/>
      <c r="VXQ183" s="375"/>
      <c r="VXR183" s="377"/>
      <c r="VXS183" s="377"/>
      <c r="VXT183" s="377"/>
      <c r="VXU183" s="377"/>
      <c r="VXV183" s="608"/>
      <c r="VXW183" s="609"/>
      <c r="VXX183" s="375"/>
      <c r="VXY183" s="377"/>
      <c r="VXZ183" s="377"/>
      <c r="VYA183" s="377"/>
      <c r="VYB183" s="377"/>
      <c r="VYC183" s="608"/>
      <c r="VYD183" s="609"/>
      <c r="VYE183" s="375"/>
      <c r="VYF183" s="377"/>
      <c r="VYG183" s="377"/>
      <c r="VYH183" s="377"/>
      <c r="VYI183" s="377"/>
      <c r="VYJ183" s="608"/>
      <c r="VYK183" s="609"/>
      <c r="VYL183" s="375"/>
      <c r="VYM183" s="377"/>
      <c r="VYN183" s="377"/>
      <c r="VYO183" s="377"/>
      <c r="VYP183" s="377"/>
      <c r="VYQ183" s="608"/>
      <c r="VYR183" s="609"/>
      <c r="VYS183" s="375"/>
      <c r="VYT183" s="377"/>
      <c r="VYU183" s="377"/>
      <c r="VYV183" s="377"/>
      <c r="VYW183" s="377"/>
      <c r="VYX183" s="608"/>
      <c r="VYY183" s="609"/>
      <c r="VYZ183" s="375"/>
      <c r="VZA183" s="377"/>
      <c r="VZB183" s="377"/>
      <c r="VZC183" s="377"/>
      <c r="VZD183" s="377"/>
      <c r="VZE183" s="608"/>
      <c r="VZF183" s="609"/>
      <c r="VZG183" s="375"/>
      <c r="VZH183" s="377"/>
      <c r="VZI183" s="377"/>
      <c r="VZJ183" s="377"/>
      <c r="VZK183" s="377"/>
      <c r="VZL183" s="608"/>
      <c r="VZM183" s="609"/>
      <c r="VZN183" s="375"/>
      <c r="VZO183" s="377"/>
      <c r="VZP183" s="377"/>
      <c r="VZQ183" s="377"/>
      <c r="VZR183" s="377"/>
      <c r="VZS183" s="608"/>
      <c r="VZT183" s="609"/>
      <c r="VZU183" s="375"/>
      <c r="VZV183" s="377"/>
      <c r="VZW183" s="377"/>
      <c r="VZX183" s="377"/>
      <c r="VZY183" s="377"/>
      <c r="VZZ183" s="608"/>
      <c r="WAA183" s="609"/>
      <c r="WAB183" s="375"/>
      <c r="WAC183" s="377"/>
      <c r="WAD183" s="377"/>
      <c r="WAE183" s="377"/>
      <c r="WAF183" s="377"/>
      <c r="WAG183" s="608"/>
      <c r="WAH183" s="609"/>
      <c r="WAI183" s="375"/>
      <c r="WAJ183" s="377"/>
      <c r="WAK183" s="377"/>
      <c r="WAL183" s="377"/>
      <c r="WAM183" s="377"/>
      <c r="WAN183" s="608"/>
      <c r="WAO183" s="609"/>
      <c r="WAP183" s="375"/>
      <c r="WAQ183" s="377"/>
      <c r="WAR183" s="377"/>
      <c r="WAS183" s="377"/>
      <c r="WAT183" s="377"/>
      <c r="WAU183" s="608"/>
      <c r="WAV183" s="609"/>
      <c r="WAW183" s="375"/>
      <c r="WAX183" s="377"/>
      <c r="WAY183" s="377"/>
      <c r="WAZ183" s="377"/>
      <c r="WBA183" s="377"/>
      <c r="WBB183" s="608"/>
      <c r="WBC183" s="609"/>
      <c r="WBD183" s="375"/>
      <c r="WBE183" s="377"/>
      <c r="WBF183" s="377"/>
      <c r="WBG183" s="377"/>
      <c r="WBH183" s="377"/>
      <c r="WBI183" s="608"/>
      <c r="WBJ183" s="609"/>
      <c r="WBK183" s="375"/>
      <c r="WBL183" s="377"/>
      <c r="WBM183" s="377"/>
      <c r="WBN183" s="377"/>
      <c r="WBO183" s="377"/>
      <c r="WBP183" s="608"/>
      <c r="WBQ183" s="609"/>
      <c r="WBR183" s="375"/>
      <c r="WBS183" s="377"/>
      <c r="WBT183" s="377"/>
      <c r="WBU183" s="377"/>
      <c r="WBV183" s="377"/>
      <c r="WBW183" s="608"/>
      <c r="WBX183" s="609"/>
      <c r="WBY183" s="375"/>
      <c r="WBZ183" s="377"/>
      <c r="WCA183" s="377"/>
      <c r="WCB183" s="377"/>
      <c r="WCC183" s="377"/>
      <c r="WCD183" s="608"/>
      <c r="WCE183" s="609"/>
      <c r="WCF183" s="375"/>
      <c r="WCG183" s="377"/>
      <c r="WCH183" s="377"/>
      <c r="WCI183" s="377"/>
      <c r="WCJ183" s="377"/>
      <c r="WCK183" s="608"/>
      <c r="WCL183" s="609"/>
      <c r="WCM183" s="375"/>
      <c r="WCN183" s="377"/>
      <c r="WCO183" s="377"/>
      <c r="WCP183" s="377"/>
      <c r="WCQ183" s="377"/>
      <c r="WCR183" s="608"/>
      <c r="WCS183" s="609"/>
      <c r="WCT183" s="375"/>
      <c r="WCU183" s="377"/>
      <c r="WCV183" s="377"/>
      <c r="WCW183" s="377"/>
      <c r="WCX183" s="377"/>
      <c r="WCY183" s="608"/>
      <c r="WCZ183" s="609"/>
      <c r="WDA183" s="375"/>
      <c r="WDB183" s="377"/>
      <c r="WDC183" s="377"/>
      <c r="WDD183" s="377"/>
      <c r="WDE183" s="377"/>
      <c r="WDF183" s="608"/>
      <c r="WDG183" s="609"/>
      <c r="WDH183" s="375"/>
      <c r="WDI183" s="377"/>
      <c r="WDJ183" s="377"/>
      <c r="WDK183" s="377"/>
      <c r="WDL183" s="377"/>
      <c r="WDM183" s="608"/>
      <c r="WDN183" s="609"/>
      <c r="WDO183" s="375"/>
      <c r="WDP183" s="377"/>
      <c r="WDQ183" s="377"/>
      <c r="WDR183" s="377"/>
      <c r="WDS183" s="377"/>
      <c r="WDT183" s="608"/>
      <c r="WDU183" s="609"/>
      <c r="WDV183" s="375"/>
      <c r="WDW183" s="377"/>
      <c r="WDX183" s="377"/>
      <c r="WDY183" s="377"/>
      <c r="WDZ183" s="377"/>
      <c r="WEA183" s="608"/>
      <c r="WEB183" s="609"/>
      <c r="WEC183" s="375"/>
      <c r="WED183" s="377"/>
      <c r="WEE183" s="377"/>
      <c r="WEF183" s="377"/>
      <c r="WEG183" s="377"/>
      <c r="WEH183" s="608"/>
      <c r="WEI183" s="609"/>
      <c r="WEJ183" s="375"/>
      <c r="WEK183" s="377"/>
      <c r="WEL183" s="377"/>
      <c r="WEM183" s="377"/>
      <c r="WEN183" s="377"/>
      <c r="WEO183" s="608"/>
      <c r="WEP183" s="609"/>
      <c r="WEQ183" s="375"/>
      <c r="WER183" s="377"/>
      <c r="WES183" s="377"/>
      <c r="WET183" s="377"/>
      <c r="WEU183" s="377"/>
      <c r="WEV183" s="608"/>
      <c r="WEW183" s="609"/>
      <c r="WEX183" s="375"/>
      <c r="WEY183" s="377"/>
      <c r="WEZ183" s="377"/>
      <c r="WFA183" s="377"/>
      <c r="WFB183" s="377"/>
      <c r="WFC183" s="608"/>
      <c r="WFD183" s="609"/>
      <c r="WFE183" s="375"/>
      <c r="WFF183" s="377"/>
      <c r="WFG183" s="377"/>
      <c r="WFH183" s="377"/>
      <c r="WFI183" s="377"/>
      <c r="WFJ183" s="608"/>
      <c r="WFK183" s="609"/>
      <c r="WFL183" s="375"/>
      <c r="WFM183" s="377"/>
      <c r="WFN183" s="377"/>
      <c r="WFO183" s="377"/>
      <c r="WFP183" s="377"/>
      <c r="WFQ183" s="608"/>
      <c r="WFR183" s="609"/>
      <c r="WFS183" s="375"/>
      <c r="WFT183" s="377"/>
      <c r="WFU183" s="377"/>
      <c r="WFV183" s="377"/>
      <c r="WFW183" s="377"/>
      <c r="WFX183" s="608"/>
      <c r="WFY183" s="609"/>
      <c r="WFZ183" s="375"/>
      <c r="WGA183" s="377"/>
      <c r="WGB183" s="377"/>
      <c r="WGC183" s="377"/>
      <c r="WGD183" s="377"/>
      <c r="WGE183" s="608"/>
      <c r="WGF183" s="609"/>
      <c r="WGG183" s="375"/>
      <c r="WGH183" s="377"/>
      <c r="WGI183" s="377"/>
      <c r="WGJ183" s="377"/>
      <c r="WGK183" s="377"/>
      <c r="WGL183" s="608"/>
      <c r="WGM183" s="609"/>
      <c r="WGN183" s="375"/>
      <c r="WGO183" s="377"/>
      <c r="WGP183" s="377"/>
      <c r="WGQ183" s="377"/>
      <c r="WGR183" s="377"/>
      <c r="WGS183" s="608"/>
      <c r="WGT183" s="609"/>
      <c r="WGU183" s="375"/>
      <c r="WGV183" s="377"/>
      <c r="WGW183" s="377"/>
      <c r="WGX183" s="377"/>
      <c r="WGY183" s="377"/>
      <c r="WGZ183" s="608"/>
      <c r="WHA183" s="609"/>
      <c r="WHB183" s="375"/>
      <c r="WHC183" s="377"/>
      <c r="WHD183" s="377"/>
      <c r="WHE183" s="377"/>
      <c r="WHF183" s="377"/>
      <c r="WHG183" s="608"/>
      <c r="WHH183" s="609"/>
      <c r="WHI183" s="375"/>
      <c r="WHJ183" s="377"/>
      <c r="WHK183" s="377"/>
      <c r="WHL183" s="377"/>
      <c r="WHM183" s="377"/>
      <c r="WHN183" s="608"/>
      <c r="WHO183" s="609"/>
      <c r="WHP183" s="375"/>
      <c r="WHQ183" s="377"/>
      <c r="WHR183" s="377"/>
      <c r="WHS183" s="377"/>
      <c r="WHT183" s="377"/>
      <c r="WHU183" s="608"/>
      <c r="WHV183" s="609"/>
      <c r="WHW183" s="375"/>
      <c r="WHX183" s="377"/>
      <c r="WHY183" s="377"/>
      <c r="WHZ183" s="377"/>
      <c r="WIA183" s="377"/>
      <c r="WIB183" s="608"/>
      <c r="WIC183" s="609"/>
      <c r="WID183" s="375"/>
      <c r="WIE183" s="377"/>
      <c r="WIF183" s="377"/>
      <c r="WIG183" s="377"/>
      <c r="WIH183" s="377"/>
      <c r="WII183" s="608"/>
      <c r="WIJ183" s="609"/>
      <c r="WIK183" s="375"/>
      <c r="WIL183" s="377"/>
      <c r="WIM183" s="377"/>
      <c r="WIN183" s="377"/>
      <c r="WIO183" s="377"/>
      <c r="WIP183" s="608"/>
      <c r="WIQ183" s="609"/>
      <c r="WIR183" s="375"/>
      <c r="WIS183" s="377"/>
      <c r="WIT183" s="377"/>
      <c r="WIU183" s="377"/>
      <c r="WIV183" s="377"/>
      <c r="WIW183" s="608"/>
      <c r="WIX183" s="609"/>
      <c r="WIY183" s="375"/>
      <c r="WIZ183" s="377"/>
      <c r="WJA183" s="377"/>
      <c r="WJB183" s="377"/>
      <c r="WJC183" s="377"/>
      <c r="WJD183" s="608"/>
      <c r="WJE183" s="609"/>
      <c r="WJF183" s="375"/>
      <c r="WJG183" s="377"/>
      <c r="WJH183" s="377"/>
      <c r="WJI183" s="377"/>
      <c r="WJJ183" s="377"/>
      <c r="WJK183" s="608"/>
      <c r="WJL183" s="609"/>
      <c r="WJM183" s="375"/>
      <c r="WJN183" s="377"/>
      <c r="WJO183" s="377"/>
      <c r="WJP183" s="377"/>
      <c r="WJQ183" s="377"/>
      <c r="WJR183" s="608"/>
      <c r="WJS183" s="609"/>
      <c r="WJT183" s="375"/>
      <c r="WJU183" s="377"/>
      <c r="WJV183" s="377"/>
      <c r="WJW183" s="377"/>
      <c r="WJX183" s="377"/>
      <c r="WJY183" s="608"/>
      <c r="WJZ183" s="609"/>
      <c r="WKA183" s="375"/>
      <c r="WKB183" s="377"/>
      <c r="WKC183" s="377"/>
      <c r="WKD183" s="377"/>
      <c r="WKE183" s="377"/>
      <c r="WKF183" s="608"/>
      <c r="WKG183" s="609"/>
      <c r="WKH183" s="375"/>
      <c r="WKI183" s="377"/>
      <c r="WKJ183" s="377"/>
      <c r="WKK183" s="377"/>
      <c r="WKL183" s="377"/>
      <c r="WKM183" s="608"/>
      <c r="WKN183" s="609"/>
      <c r="WKO183" s="375"/>
      <c r="WKP183" s="377"/>
      <c r="WKQ183" s="377"/>
      <c r="WKR183" s="377"/>
      <c r="WKS183" s="377"/>
      <c r="WKT183" s="608"/>
      <c r="WKU183" s="609"/>
      <c r="WKV183" s="375"/>
      <c r="WKW183" s="377"/>
      <c r="WKX183" s="377"/>
      <c r="WKY183" s="377"/>
      <c r="WKZ183" s="377"/>
      <c r="WLA183" s="608"/>
      <c r="WLB183" s="609"/>
      <c r="WLC183" s="375"/>
      <c r="WLD183" s="377"/>
      <c r="WLE183" s="377"/>
      <c r="WLF183" s="377"/>
      <c r="WLG183" s="377"/>
      <c r="WLH183" s="608"/>
      <c r="WLI183" s="609"/>
      <c r="WLJ183" s="375"/>
      <c r="WLK183" s="377"/>
      <c r="WLL183" s="377"/>
      <c r="WLM183" s="377"/>
      <c r="WLN183" s="377"/>
      <c r="WLO183" s="608"/>
      <c r="WLP183" s="609"/>
      <c r="WLQ183" s="375"/>
      <c r="WLR183" s="377"/>
      <c r="WLS183" s="377"/>
      <c r="WLT183" s="377"/>
      <c r="WLU183" s="377"/>
      <c r="WLV183" s="608"/>
      <c r="WLW183" s="609"/>
      <c r="WLX183" s="375"/>
      <c r="WLY183" s="377"/>
      <c r="WLZ183" s="377"/>
      <c r="WMA183" s="377"/>
      <c r="WMB183" s="377"/>
      <c r="WMC183" s="608"/>
      <c r="WMD183" s="609"/>
      <c r="WME183" s="375"/>
      <c r="WMF183" s="377"/>
      <c r="WMG183" s="377"/>
      <c r="WMH183" s="377"/>
      <c r="WMI183" s="377"/>
      <c r="WMJ183" s="608"/>
      <c r="WMK183" s="609"/>
      <c r="WML183" s="375"/>
      <c r="WMM183" s="377"/>
      <c r="WMN183" s="377"/>
      <c r="WMO183" s="377"/>
      <c r="WMP183" s="377"/>
      <c r="WMQ183" s="608"/>
      <c r="WMR183" s="609"/>
      <c r="WMS183" s="375"/>
      <c r="WMT183" s="377"/>
      <c r="WMU183" s="377"/>
      <c r="WMV183" s="377"/>
      <c r="WMW183" s="377"/>
      <c r="WMX183" s="608"/>
      <c r="WMY183" s="609"/>
      <c r="WMZ183" s="375"/>
      <c r="WNA183" s="377"/>
      <c r="WNB183" s="377"/>
      <c r="WNC183" s="377"/>
      <c r="WND183" s="377"/>
      <c r="WNE183" s="608"/>
      <c r="WNF183" s="609"/>
      <c r="WNG183" s="375"/>
      <c r="WNH183" s="377"/>
      <c r="WNI183" s="377"/>
      <c r="WNJ183" s="377"/>
      <c r="WNK183" s="377"/>
      <c r="WNL183" s="608"/>
      <c r="WNM183" s="609"/>
      <c r="WNN183" s="375"/>
      <c r="WNO183" s="377"/>
      <c r="WNP183" s="377"/>
      <c r="WNQ183" s="377"/>
      <c r="WNR183" s="377"/>
      <c r="WNS183" s="608"/>
      <c r="WNT183" s="609"/>
      <c r="WNU183" s="375"/>
      <c r="WNV183" s="377"/>
      <c r="WNW183" s="377"/>
      <c r="WNX183" s="377"/>
      <c r="WNY183" s="377"/>
      <c r="WNZ183" s="608"/>
      <c r="WOA183" s="609"/>
      <c r="WOB183" s="375"/>
      <c r="WOC183" s="377"/>
      <c r="WOD183" s="377"/>
      <c r="WOE183" s="377"/>
      <c r="WOF183" s="377"/>
      <c r="WOG183" s="608"/>
      <c r="WOH183" s="609"/>
      <c r="WOI183" s="375"/>
      <c r="WOJ183" s="377"/>
      <c r="WOK183" s="377"/>
      <c r="WOL183" s="377"/>
      <c r="WOM183" s="377"/>
      <c r="WON183" s="608"/>
      <c r="WOO183" s="609"/>
      <c r="WOP183" s="375"/>
      <c r="WOQ183" s="377"/>
      <c r="WOR183" s="377"/>
      <c r="WOS183" s="377"/>
      <c r="WOT183" s="377"/>
      <c r="WOU183" s="608"/>
      <c r="WOV183" s="609"/>
      <c r="WOW183" s="375"/>
      <c r="WOX183" s="377"/>
      <c r="WOY183" s="377"/>
      <c r="WOZ183" s="377"/>
      <c r="WPA183" s="377"/>
      <c r="WPB183" s="608"/>
      <c r="WPC183" s="609"/>
      <c r="WPD183" s="375"/>
      <c r="WPE183" s="377"/>
      <c r="WPF183" s="377"/>
      <c r="WPG183" s="377"/>
      <c r="WPH183" s="377"/>
      <c r="WPI183" s="608"/>
      <c r="WPJ183" s="609"/>
      <c r="WPK183" s="375"/>
      <c r="WPL183" s="377"/>
      <c r="WPM183" s="377"/>
      <c r="WPN183" s="377"/>
      <c r="WPO183" s="377"/>
      <c r="WPP183" s="608"/>
      <c r="WPQ183" s="609"/>
      <c r="WPR183" s="375"/>
      <c r="WPS183" s="377"/>
      <c r="WPT183" s="377"/>
      <c r="WPU183" s="377"/>
      <c r="WPV183" s="377"/>
      <c r="WPW183" s="608"/>
      <c r="WPX183" s="609"/>
      <c r="WPY183" s="375"/>
      <c r="WPZ183" s="377"/>
      <c r="WQA183" s="377"/>
      <c r="WQB183" s="377"/>
      <c r="WQC183" s="377"/>
      <c r="WQD183" s="608"/>
      <c r="WQE183" s="609"/>
      <c r="WQF183" s="375"/>
      <c r="WQG183" s="377"/>
      <c r="WQH183" s="377"/>
      <c r="WQI183" s="377"/>
      <c r="WQJ183" s="377"/>
      <c r="WQK183" s="608"/>
      <c r="WQL183" s="609"/>
      <c r="WQM183" s="375"/>
      <c r="WQN183" s="377"/>
      <c r="WQO183" s="377"/>
      <c r="WQP183" s="377"/>
      <c r="WQQ183" s="377"/>
      <c r="WQR183" s="608"/>
      <c r="WQS183" s="609"/>
      <c r="WQT183" s="375"/>
      <c r="WQU183" s="377"/>
      <c r="WQV183" s="377"/>
      <c r="WQW183" s="377"/>
      <c r="WQX183" s="377"/>
      <c r="WQY183" s="608"/>
      <c r="WQZ183" s="609"/>
      <c r="WRA183" s="375"/>
      <c r="WRB183" s="377"/>
      <c r="WRC183" s="377"/>
      <c r="WRD183" s="377"/>
      <c r="WRE183" s="377"/>
      <c r="WRF183" s="608"/>
      <c r="WRG183" s="609"/>
      <c r="WRH183" s="375"/>
      <c r="WRI183" s="377"/>
      <c r="WRJ183" s="377"/>
      <c r="WRK183" s="377"/>
      <c r="WRL183" s="377"/>
      <c r="WRM183" s="608"/>
      <c r="WRN183" s="609"/>
      <c r="WRO183" s="375"/>
      <c r="WRP183" s="377"/>
      <c r="WRQ183" s="377"/>
      <c r="WRR183" s="377"/>
      <c r="WRS183" s="377"/>
      <c r="WRT183" s="608"/>
      <c r="WRU183" s="609"/>
      <c r="WRV183" s="375"/>
      <c r="WRW183" s="377"/>
      <c r="WRX183" s="377"/>
      <c r="WRY183" s="377"/>
      <c r="WRZ183" s="377"/>
      <c r="WSA183" s="608"/>
      <c r="WSB183" s="609"/>
      <c r="WSC183" s="375"/>
      <c r="WSD183" s="377"/>
      <c r="WSE183" s="377"/>
      <c r="WSF183" s="377"/>
      <c r="WSG183" s="377"/>
      <c r="WSH183" s="608"/>
      <c r="WSI183" s="609"/>
      <c r="WSJ183" s="375"/>
      <c r="WSK183" s="377"/>
      <c r="WSL183" s="377"/>
      <c r="WSM183" s="377"/>
      <c r="WSN183" s="377"/>
      <c r="WSO183" s="608"/>
      <c r="WSP183" s="609"/>
      <c r="WSQ183" s="375"/>
      <c r="WSR183" s="377"/>
      <c r="WSS183" s="377"/>
      <c r="WST183" s="377"/>
      <c r="WSU183" s="377"/>
      <c r="WSV183" s="608"/>
      <c r="WSW183" s="609"/>
      <c r="WSX183" s="375"/>
      <c r="WSY183" s="377"/>
      <c r="WSZ183" s="377"/>
      <c r="WTA183" s="377"/>
      <c r="WTB183" s="377"/>
      <c r="WTC183" s="608"/>
      <c r="WTD183" s="609"/>
      <c r="WTE183" s="375"/>
      <c r="WTF183" s="377"/>
      <c r="WTG183" s="377"/>
      <c r="WTH183" s="377"/>
      <c r="WTI183" s="377"/>
      <c r="WTJ183" s="608"/>
      <c r="WTK183" s="609"/>
      <c r="WTL183" s="375"/>
      <c r="WTM183" s="377"/>
      <c r="WTN183" s="377"/>
      <c r="WTO183" s="377"/>
      <c r="WTP183" s="377"/>
      <c r="WTQ183" s="608"/>
      <c r="WTR183" s="609"/>
      <c r="WTS183" s="375"/>
      <c r="WTT183" s="377"/>
      <c r="WTU183" s="377"/>
      <c r="WTV183" s="377"/>
      <c r="WTW183" s="377"/>
      <c r="WTX183" s="608"/>
      <c r="WTY183" s="609"/>
      <c r="WTZ183" s="375"/>
      <c r="WUA183" s="377"/>
      <c r="WUB183" s="377"/>
      <c r="WUC183" s="377"/>
      <c r="WUD183" s="377"/>
      <c r="WUE183" s="608"/>
      <c r="WUF183" s="609"/>
      <c r="WUG183" s="375"/>
      <c r="WUH183" s="377"/>
      <c r="WUI183" s="377"/>
      <c r="WUJ183" s="377"/>
      <c r="WUK183" s="377"/>
      <c r="WUL183" s="608"/>
      <c r="WUM183" s="609"/>
      <c r="WUN183" s="375"/>
      <c r="WUO183" s="377"/>
      <c r="WUP183" s="377"/>
      <c r="WUQ183" s="377"/>
      <c r="WUR183" s="377"/>
      <c r="WUS183" s="608"/>
      <c r="WUT183" s="609"/>
      <c r="WUU183" s="375"/>
      <c r="WUV183" s="377"/>
      <c r="WUW183" s="377"/>
      <c r="WUX183" s="377"/>
      <c r="WUY183" s="377"/>
      <c r="WUZ183" s="608"/>
      <c r="WVA183" s="609"/>
      <c r="WVB183" s="375"/>
      <c r="WVC183" s="377"/>
      <c r="WVD183" s="377"/>
      <c r="WVE183" s="377"/>
      <c r="WVF183" s="377"/>
      <c r="WVG183" s="608"/>
      <c r="WVH183" s="609"/>
      <c r="WVI183" s="375"/>
      <c r="WVJ183" s="377"/>
      <c r="WVK183" s="377"/>
      <c r="WVL183" s="377"/>
      <c r="WVM183" s="377"/>
      <c r="WVN183" s="608"/>
      <c r="WVO183" s="609"/>
      <c r="WVP183" s="375"/>
      <c r="WVQ183" s="377"/>
      <c r="WVR183" s="377"/>
      <c r="WVS183" s="377"/>
      <c r="WVT183" s="377"/>
      <c r="WVU183" s="608"/>
      <c r="WVV183" s="609"/>
      <c r="WVW183" s="375"/>
      <c r="WVX183" s="377"/>
      <c r="WVY183" s="377"/>
      <c r="WVZ183" s="377"/>
      <c r="WWA183" s="377"/>
      <c r="WWB183" s="608"/>
      <c r="WWC183" s="609"/>
      <c r="WWD183" s="375"/>
      <c r="WWE183" s="377"/>
      <c r="WWF183" s="377"/>
      <c r="WWG183" s="377"/>
      <c r="WWH183" s="377"/>
      <c r="WWI183" s="608"/>
      <c r="WWJ183" s="609"/>
      <c r="WWK183" s="375"/>
      <c r="WWL183" s="377"/>
      <c r="WWM183" s="377"/>
      <c r="WWN183" s="377"/>
      <c r="WWO183" s="377"/>
      <c r="WWP183" s="608"/>
      <c r="WWQ183" s="609"/>
      <c r="WWR183" s="375"/>
      <c r="WWS183" s="377"/>
      <c r="WWT183" s="377"/>
      <c r="WWU183" s="377"/>
      <c r="WWV183" s="377"/>
      <c r="WWW183" s="608"/>
      <c r="WWX183" s="609"/>
      <c r="WWY183" s="375"/>
      <c r="WWZ183" s="377"/>
      <c r="WXA183" s="377"/>
      <c r="WXB183" s="377"/>
      <c r="WXC183" s="377"/>
      <c r="WXD183" s="608"/>
      <c r="WXE183" s="609"/>
      <c r="WXF183" s="375"/>
      <c r="WXG183" s="377"/>
      <c r="WXH183" s="377"/>
      <c r="WXI183" s="377"/>
      <c r="WXJ183" s="377"/>
      <c r="WXK183" s="608"/>
      <c r="WXL183" s="609"/>
      <c r="WXM183" s="375"/>
      <c r="WXN183" s="377"/>
      <c r="WXO183" s="377"/>
      <c r="WXP183" s="377"/>
      <c r="WXQ183" s="377"/>
      <c r="WXR183" s="608"/>
      <c r="WXS183" s="609"/>
      <c r="WXT183" s="375"/>
      <c r="WXU183" s="377"/>
      <c r="WXV183" s="377"/>
      <c r="WXW183" s="377"/>
      <c r="WXX183" s="377"/>
      <c r="WXY183" s="608"/>
      <c r="WXZ183" s="609"/>
      <c r="WYA183" s="375"/>
      <c r="WYB183" s="377"/>
      <c r="WYC183" s="377"/>
      <c r="WYD183" s="377"/>
      <c r="WYE183" s="377"/>
      <c r="WYF183" s="608"/>
      <c r="WYG183" s="609"/>
      <c r="WYH183" s="375"/>
      <c r="WYI183" s="377"/>
      <c r="WYJ183" s="377"/>
      <c r="WYK183" s="377"/>
      <c r="WYL183" s="377"/>
      <c r="WYM183" s="608"/>
      <c r="WYN183" s="609"/>
      <c r="WYO183" s="375"/>
      <c r="WYP183" s="377"/>
      <c r="WYQ183" s="377"/>
      <c r="WYR183" s="377"/>
      <c r="WYS183" s="377"/>
      <c r="WYT183" s="608"/>
      <c r="WYU183" s="609"/>
      <c r="WYV183" s="375"/>
      <c r="WYW183" s="377"/>
      <c r="WYX183" s="377"/>
      <c r="WYY183" s="377"/>
      <c r="WYZ183" s="377"/>
      <c r="WZA183" s="608"/>
      <c r="WZB183" s="609"/>
      <c r="WZC183" s="375"/>
      <c r="WZD183" s="377"/>
      <c r="WZE183" s="377"/>
      <c r="WZF183" s="377"/>
      <c r="WZG183" s="377"/>
      <c r="WZH183" s="608"/>
      <c r="WZI183" s="609"/>
      <c r="WZJ183" s="375"/>
      <c r="WZK183" s="377"/>
      <c r="WZL183" s="377"/>
      <c r="WZM183" s="377"/>
      <c r="WZN183" s="377"/>
      <c r="WZO183" s="608"/>
      <c r="WZP183" s="609"/>
      <c r="WZQ183" s="375"/>
      <c r="WZR183" s="377"/>
      <c r="WZS183" s="377"/>
      <c r="WZT183" s="377"/>
      <c r="WZU183" s="377"/>
      <c r="WZV183" s="608"/>
      <c r="WZW183" s="609"/>
      <c r="WZX183" s="375"/>
      <c r="WZY183" s="377"/>
      <c r="WZZ183" s="377"/>
      <c r="XAA183" s="377"/>
      <c r="XAB183" s="377"/>
      <c r="XAC183" s="608"/>
      <c r="XAD183" s="609"/>
      <c r="XAE183" s="375"/>
      <c r="XAF183" s="377"/>
      <c r="XAG183" s="377"/>
      <c r="XAH183" s="377"/>
      <c r="XAI183" s="377"/>
      <c r="XAJ183" s="608"/>
      <c r="XAK183" s="609"/>
      <c r="XAL183" s="375"/>
      <c r="XAM183" s="377"/>
      <c r="XAN183" s="377"/>
      <c r="XAO183" s="377"/>
      <c r="XAP183" s="377"/>
      <c r="XAQ183" s="608"/>
      <c r="XAR183" s="609"/>
      <c r="XAS183" s="375"/>
      <c r="XAT183" s="377"/>
      <c r="XAU183" s="377"/>
      <c r="XAV183" s="377"/>
      <c r="XAW183" s="377"/>
      <c r="XAX183" s="608"/>
      <c r="XAY183" s="609"/>
      <c r="XAZ183" s="375"/>
      <c r="XBA183" s="377"/>
      <c r="XBB183" s="377"/>
      <c r="XBC183" s="377"/>
      <c r="XBD183" s="377"/>
      <c r="XBE183" s="608"/>
      <c r="XBF183" s="609"/>
      <c r="XBG183" s="375"/>
      <c r="XBH183" s="377"/>
      <c r="XBI183" s="377"/>
      <c r="XBJ183" s="377"/>
      <c r="XBK183" s="377"/>
      <c r="XBL183" s="608"/>
      <c r="XBM183" s="609"/>
      <c r="XBN183" s="375"/>
      <c r="XBO183" s="377"/>
      <c r="XBP183" s="377"/>
      <c r="XBQ183" s="377"/>
      <c r="XBR183" s="377"/>
      <c r="XBS183" s="608"/>
      <c r="XBT183" s="609"/>
      <c r="XBU183" s="375"/>
      <c r="XBV183" s="377"/>
      <c r="XBW183" s="377"/>
      <c r="XBX183" s="377"/>
      <c r="XBY183" s="377"/>
      <c r="XBZ183" s="608"/>
      <c r="XCA183" s="609"/>
      <c r="XCB183" s="375"/>
      <c r="XCC183" s="377"/>
      <c r="XCD183" s="377"/>
      <c r="XCE183" s="377"/>
      <c r="XCF183" s="377"/>
      <c r="XCG183" s="608"/>
      <c r="XCH183" s="609"/>
      <c r="XCI183" s="375"/>
      <c r="XCJ183" s="377"/>
      <c r="XCK183" s="377"/>
      <c r="XCL183" s="377"/>
      <c r="XCM183" s="377"/>
      <c r="XCN183" s="608"/>
      <c r="XCO183" s="609"/>
      <c r="XCP183" s="375"/>
      <c r="XCQ183" s="377"/>
      <c r="XCR183" s="377"/>
      <c r="XCS183" s="377"/>
      <c r="XCT183" s="377"/>
      <c r="XCU183" s="608"/>
      <c r="XCV183" s="609"/>
      <c r="XCW183" s="375"/>
      <c r="XCX183" s="377"/>
      <c r="XCY183" s="377"/>
      <c r="XCZ183" s="377"/>
      <c r="XDA183" s="377"/>
      <c r="XDB183" s="608"/>
      <c r="XDC183" s="609"/>
      <c r="XDD183" s="375"/>
      <c r="XDE183" s="377"/>
      <c r="XDF183" s="377"/>
      <c r="XDG183" s="377"/>
      <c r="XDH183" s="377"/>
      <c r="XDI183" s="608"/>
      <c r="XDJ183" s="609"/>
      <c r="XDK183" s="375"/>
      <c r="XDL183" s="377"/>
      <c r="XDM183" s="377"/>
      <c r="XDN183" s="377"/>
      <c r="XDO183" s="377"/>
      <c r="XDP183" s="608"/>
      <c r="XDQ183" s="609"/>
      <c r="XDR183" s="375"/>
      <c r="XDS183" s="377"/>
      <c r="XDT183" s="377"/>
      <c r="XDU183" s="377"/>
      <c r="XDV183" s="377"/>
      <c r="XDW183" s="608"/>
      <c r="XDX183" s="609"/>
      <c r="XDY183" s="375"/>
      <c r="XDZ183" s="377"/>
      <c r="XEA183" s="377"/>
      <c r="XEB183" s="377"/>
      <c r="XEC183" s="377"/>
      <c r="XED183" s="608"/>
      <c r="XEE183" s="609"/>
      <c r="XEF183" s="375"/>
      <c r="XEG183" s="377"/>
      <c r="XEH183" s="377"/>
      <c r="XEI183" s="377"/>
      <c r="XEJ183" s="377"/>
      <c r="XEK183" s="608"/>
      <c r="XEL183" s="609"/>
      <c r="XEM183" s="375"/>
      <c r="XEN183" s="377"/>
      <c r="XEO183" s="377"/>
      <c r="XEP183" s="377"/>
      <c r="XEQ183" s="377"/>
      <c r="XER183" s="608"/>
      <c r="XES183" s="609"/>
      <c r="XET183" s="375"/>
      <c r="XEU183" s="377"/>
      <c r="XEV183" s="377"/>
      <c r="XEW183" s="377"/>
      <c r="XEX183" s="377"/>
      <c r="XEY183" s="608"/>
      <c r="XEZ183" s="609"/>
      <c r="XFA183" s="375"/>
      <c r="XFB183" s="377"/>
      <c r="XFC183" s="377"/>
      <c r="XFD183" s="377"/>
    </row>
    <row r="184" spans="1:16384" s="151" customFormat="1" ht="16.5" customHeight="1" x14ac:dyDescent="0.2">
      <c r="A184" s="441"/>
      <c r="B184" s="441"/>
      <c r="C184" s="441"/>
      <c r="D184" s="441"/>
      <c r="E184" s="441"/>
      <c r="F184" s="441"/>
      <c r="G184" s="441"/>
      <c r="H184" s="339"/>
      <c r="I184" s="339"/>
    </row>
    <row r="185" spans="1:16384" s="455" customFormat="1" ht="16.5" thickBot="1" x14ac:dyDescent="0.3">
      <c r="A185" s="620" t="s">
        <v>310</v>
      </c>
      <c r="B185" s="620"/>
      <c r="C185" s="620"/>
      <c r="D185" s="620"/>
      <c r="E185" s="620"/>
      <c r="F185" s="617">
        <f>SUM(F186,F189,F193,F201,F205,F208,F211,F214)</f>
        <v>810.30000000000007</v>
      </c>
      <c r="G185" s="617"/>
      <c r="H185" s="374">
        <f>SUM(H186:H214)</f>
        <v>2040.2999999999997</v>
      </c>
      <c r="I185" s="374">
        <f>SUM(I186:I214)</f>
        <v>2315.1999999999998</v>
      </c>
    </row>
    <row r="186" spans="1:16384" s="455" customFormat="1" ht="17.25" thickTop="1" thickBot="1" x14ac:dyDescent="0.3">
      <c r="A186" s="610" t="s">
        <v>285</v>
      </c>
      <c r="B186" s="611"/>
      <c r="C186" s="611"/>
      <c r="D186" s="611"/>
      <c r="E186" s="611"/>
      <c r="F186" s="612">
        <v>50</v>
      </c>
      <c r="G186" s="612"/>
      <c r="H186" s="339">
        <v>1300</v>
      </c>
      <c r="I186" s="339">
        <v>1300</v>
      </c>
      <c r="J186" s="377"/>
      <c r="K186" s="377"/>
      <c r="L186" s="377"/>
      <c r="M186" s="608"/>
      <c r="N186" s="609"/>
      <c r="O186" s="375"/>
      <c r="P186" s="377"/>
      <c r="Q186" s="377"/>
      <c r="R186" s="377"/>
      <c r="S186" s="377"/>
      <c r="T186" s="608"/>
      <c r="U186" s="609"/>
      <c r="V186" s="375"/>
      <c r="W186" s="377"/>
      <c r="X186" s="377"/>
      <c r="Y186" s="377"/>
      <c r="Z186" s="377"/>
      <c r="AA186" s="608"/>
      <c r="AB186" s="609"/>
      <c r="AC186" s="375"/>
      <c r="AD186" s="377"/>
      <c r="AE186" s="377"/>
      <c r="AF186" s="377"/>
      <c r="AG186" s="377"/>
      <c r="AH186" s="608"/>
      <c r="AI186" s="609"/>
      <c r="AJ186" s="375"/>
      <c r="AK186" s="377"/>
      <c r="AL186" s="377"/>
      <c r="AM186" s="377"/>
      <c r="AN186" s="377"/>
      <c r="AO186" s="608"/>
      <c r="AP186" s="609"/>
      <c r="AQ186" s="375"/>
      <c r="AR186" s="377"/>
      <c r="AS186" s="377"/>
      <c r="AT186" s="377"/>
      <c r="AU186" s="377"/>
      <c r="AV186" s="608"/>
      <c r="AW186" s="609"/>
      <c r="AX186" s="375"/>
      <c r="AY186" s="377"/>
      <c r="AZ186" s="377"/>
      <c r="BA186" s="377"/>
      <c r="BB186" s="377"/>
      <c r="BC186" s="608"/>
      <c r="BD186" s="609"/>
      <c r="BE186" s="375"/>
      <c r="BF186" s="377"/>
      <c r="BG186" s="377"/>
      <c r="BH186" s="377"/>
      <c r="BI186" s="377"/>
      <c r="BJ186" s="608"/>
      <c r="BK186" s="609"/>
      <c r="BL186" s="375"/>
      <c r="BM186" s="377"/>
      <c r="BN186" s="377"/>
      <c r="BO186" s="377"/>
      <c r="BP186" s="377"/>
      <c r="BQ186" s="608"/>
      <c r="BR186" s="609"/>
      <c r="BS186" s="375"/>
      <c r="BT186" s="377"/>
      <c r="BU186" s="377"/>
      <c r="BV186" s="377"/>
      <c r="BW186" s="377"/>
      <c r="BX186" s="608"/>
      <c r="BY186" s="609"/>
      <c r="BZ186" s="375"/>
      <c r="CA186" s="377"/>
      <c r="CB186" s="377"/>
      <c r="CC186" s="377"/>
      <c r="CD186" s="377"/>
      <c r="CE186" s="608"/>
      <c r="CF186" s="609"/>
      <c r="CG186" s="375"/>
      <c r="CH186" s="377"/>
      <c r="CI186" s="377"/>
      <c r="CJ186" s="377"/>
      <c r="CK186" s="377"/>
      <c r="CL186" s="608"/>
      <c r="CM186" s="609"/>
      <c r="CN186" s="375"/>
      <c r="CO186" s="377"/>
      <c r="CP186" s="377"/>
      <c r="CQ186" s="377"/>
      <c r="CR186" s="377"/>
      <c r="CS186" s="608"/>
      <c r="CT186" s="609"/>
      <c r="CU186" s="375"/>
      <c r="CV186" s="377"/>
      <c r="CW186" s="377"/>
      <c r="CX186" s="377"/>
      <c r="CY186" s="377"/>
      <c r="CZ186" s="608"/>
      <c r="DA186" s="609"/>
      <c r="DB186" s="375"/>
      <c r="DC186" s="377"/>
      <c r="DD186" s="377"/>
      <c r="DE186" s="377"/>
      <c r="DF186" s="377"/>
      <c r="DG186" s="608"/>
      <c r="DH186" s="609"/>
      <c r="DI186" s="375"/>
      <c r="DJ186" s="377"/>
      <c r="DK186" s="377"/>
      <c r="DL186" s="377"/>
      <c r="DM186" s="377"/>
      <c r="DN186" s="608"/>
      <c r="DO186" s="609"/>
      <c r="DP186" s="375"/>
      <c r="DQ186" s="377"/>
      <c r="DR186" s="377"/>
      <c r="DS186" s="377"/>
      <c r="DT186" s="377"/>
      <c r="DU186" s="608"/>
      <c r="DV186" s="609"/>
      <c r="DW186" s="375"/>
      <c r="DX186" s="377"/>
      <c r="DY186" s="377"/>
      <c r="DZ186" s="377"/>
      <c r="EA186" s="377"/>
      <c r="EB186" s="608"/>
      <c r="EC186" s="609"/>
      <c r="ED186" s="375"/>
      <c r="EE186" s="377"/>
      <c r="EF186" s="377"/>
      <c r="EG186" s="377"/>
      <c r="EH186" s="377"/>
      <c r="EI186" s="608"/>
      <c r="EJ186" s="609"/>
      <c r="EK186" s="375"/>
      <c r="EL186" s="377"/>
      <c r="EM186" s="377"/>
      <c r="EN186" s="377"/>
      <c r="EO186" s="377"/>
      <c r="EP186" s="608"/>
      <c r="EQ186" s="609"/>
      <c r="ER186" s="375"/>
      <c r="ES186" s="377"/>
      <c r="ET186" s="377"/>
      <c r="EU186" s="377"/>
      <c r="EV186" s="377"/>
      <c r="EW186" s="608"/>
      <c r="EX186" s="609"/>
      <c r="EY186" s="375"/>
      <c r="EZ186" s="377"/>
      <c r="FA186" s="377"/>
      <c r="FB186" s="377"/>
      <c r="FC186" s="377"/>
      <c r="FD186" s="608"/>
      <c r="FE186" s="609"/>
      <c r="FF186" s="375"/>
      <c r="FG186" s="377"/>
      <c r="FH186" s="377"/>
      <c r="FI186" s="377"/>
      <c r="FJ186" s="377"/>
      <c r="FK186" s="608"/>
      <c r="FL186" s="609"/>
      <c r="FM186" s="375"/>
      <c r="FN186" s="377"/>
      <c r="FO186" s="377"/>
      <c r="FP186" s="377"/>
      <c r="FQ186" s="377"/>
      <c r="FR186" s="608"/>
      <c r="FS186" s="609"/>
      <c r="FT186" s="375"/>
      <c r="FU186" s="377"/>
      <c r="FV186" s="377"/>
      <c r="FW186" s="377"/>
      <c r="FX186" s="377"/>
      <c r="FY186" s="608"/>
      <c r="FZ186" s="609"/>
      <c r="GA186" s="375"/>
      <c r="GB186" s="377"/>
      <c r="GC186" s="377"/>
      <c r="GD186" s="377"/>
      <c r="GE186" s="377"/>
      <c r="GF186" s="608"/>
      <c r="GG186" s="609"/>
      <c r="GH186" s="375"/>
      <c r="GI186" s="377"/>
      <c r="GJ186" s="377"/>
      <c r="GK186" s="377"/>
      <c r="GL186" s="377"/>
      <c r="GM186" s="608"/>
      <c r="GN186" s="609"/>
      <c r="GO186" s="375"/>
      <c r="GP186" s="377"/>
      <c r="GQ186" s="377"/>
      <c r="GR186" s="377"/>
      <c r="GS186" s="377"/>
      <c r="GT186" s="608"/>
      <c r="GU186" s="609"/>
      <c r="GV186" s="375"/>
      <c r="GW186" s="377"/>
      <c r="GX186" s="377"/>
      <c r="GY186" s="377"/>
      <c r="GZ186" s="377"/>
      <c r="HA186" s="608"/>
      <c r="HB186" s="609"/>
      <c r="HC186" s="375"/>
      <c r="HD186" s="377"/>
      <c r="HE186" s="377"/>
      <c r="HF186" s="377"/>
      <c r="HG186" s="377"/>
      <c r="HH186" s="608"/>
      <c r="HI186" s="609"/>
      <c r="HJ186" s="375"/>
      <c r="HK186" s="377"/>
      <c r="HL186" s="377"/>
      <c r="HM186" s="377"/>
      <c r="HN186" s="377"/>
      <c r="HO186" s="608"/>
      <c r="HP186" s="609"/>
      <c r="HQ186" s="375"/>
      <c r="HR186" s="377"/>
      <c r="HS186" s="377"/>
      <c r="HT186" s="377"/>
      <c r="HU186" s="377"/>
      <c r="HV186" s="608"/>
      <c r="HW186" s="609"/>
      <c r="HX186" s="375"/>
      <c r="HY186" s="377"/>
      <c r="HZ186" s="377"/>
      <c r="IA186" s="377"/>
      <c r="IB186" s="377"/>
      <c r="IC186" s="608"/>
      <c r="ID186" s="609"/>
      <c r="IE186" s="375"/>
      <c r="IF186" s="377"/>
      <c r="IG186" s="377"/>
      <c r="IH186" s="377"/>
      <c r="II186" s="377"/>
      <c r="IJ186" s="608"/>
      <c r="IK186" s="609"/>
      <c r="IL186" s="375"/>
      <c r="IM186" s="377"/>
      <c r="IN186" s="377"/>
      <c r="IO186" s="377"/>
      <c r="IP186" s="377"/>
      <c r="IQ186" s="608"/>
      <c r="IR186" s="609"/>
      <c r="IS186" s="375"/>
      <c r="IT186" s="377"/>
      <c r="IU186" s="377"/>
      <c r="IV186" s="377"/>
      <c r="IW186" s="377"/>
      <c r="IX186" s="608"/>
      <c r="IY186" s="609"/>
      <c r="IZ186" s="375"/>
      <c r="JA186" s="377"/>
      <c r="JB186" s="377"/>
      <c r="JC186" s="377"/>
      <c r="JD186" s="377"/>
      <c r="JE186" s="608"/>
      <c r="JF186" s="609"/>
      <c r="JG186" s="375"/>
      <c r="JH186" s="377"/>
      <c r="JI186" s="377"/>
      <c r="JJ186" s="377"/>
      <c r="JK186" s="377"/>
      <c r="JL186" s="608"/>
      <c r="JM186" s="609"/>
      <c r="JN186" s="375"/>
      <c r="JO186" s="377"/>
      <c r="JP186" s="377"/>
      <c r="JQ186" s="377"/>
      <c r="JR186" s="377"/>
      <c r="JS186" s="608"/>
      <c r="JT186" s="609"/>
      <c r="JU186" s="375"/>
      <c r="JV186" s="377"/>
      <c r="JW186" s="377"/>
      <c r="JX186" s="377"/>
      <c r="JY186" s="377"/>
      <c r="JZ186" s="608"/>
      <c r="KA186" s="609"/>
      <c r="KB186" s="375"/>
      <c r="KC186" s="377"/>
      <c r="KD186" s="377"/>
      <c r="KE186" s="377"/>
      <c r="KF186" s="377"/>
      <c r="KG186" s="608"/>
      <c r="KH186" s="609"/>
      <c r="KI186" s="375"/>
      <c r="KJ186" s="377"/>
      <c r="KK186" s="377"/>
      <c r="KL186" s="377"/>
      <c r="KM186" s="377"/>
      <c r="KN186" s="608"/>
      <c r="KO186" s="609"/>
      <c r="KP186" s="375"/>
      <c r="KQ186" s="377"/>
      <c r="KR186" s="377"/>
      <c r="KS186" s="377"/>
      <c r="KT186" s="377"/>
      <c r="KU186" s="608"/>
      <c r="KV186" s="609"/>
      <c r="KW186" s="375"/>
      <c r="KX186" s="377"/>
      <c r="KY186" s="377"/>
      <c r="KZ186" s="377"/>
      <c r="LA186" s="377"/>
      <c r="LB186" s="608"/>
      <c r="LC186" s="609"/>
      <c r="LD186" s="375"/>
      <c r="LE186" s="377"/>
      <c r="LF186" s="377"/>
      <c r="LG186" s="377"/>
      <c r="LH186" s="377"/>
      <c r="LI186" s="608"/>
      <c r="LJ186" s="609"/>
      <c r="LK186" s="375"/>
      <c r="LL186" s="377"/>
      <c r="LM186" s="377"/>
      <c r="LN186" s="377"/>
      <c r="LO186" s="377"/>
      <c r="LP186" s="608"/>
      <c r="LQ186" s="609"/>
      <c r="LR186" s="375"/>
      <c r="LS186" s="377"/>
      <c r="LT186" s="377"/>
      <c r="LU186" s="377"/>
      <c r="LV186" s="377"/>
      <c r="LW186" s="608"/>
      <c r="LX186" s="609"/>
      <c r="LY186" s="375"/>
      <c r="LZ186" s="377"/>
      <c r="MA186" s="377"/>
      <c r="MB186" s="377"/>
      <c r="MC186" s="377"/>
      <c r="MD186" s="608"/>
      <c r="ME186" s="609"/>
      <c r="MF186" s="375"/>
      <c r="MG186" s="377"/>
      <c r="MH186" s="377"/>
      <c r="MI186" s="377"/>
      <c r="MJ186" s="377"/>
      <c r="MK186" s="608"/>
      <c r="ML186" s="609"/>
      <c r="MM186" s="375"/>
      <c r="MN186" s="377"/>
      <c r="MO186" s="377"/>
      <c r="MP186" s="377"/>
      <c r="MQ186" s="377"/>
      <c r="MR186" s="608"/>
      <c r="MS186" s="609"/>
      <c r="MT186" s="375"/>
      <c r="MU186" s="377"/>
      <c r="MV186" s="377"/>
      <c r="MW186" s="377"/>
      <c r="MX186" s="377"/>
      <c r="MY186" s="608"/>
      <c r="MZ186" s="609"/>
      <c r="NA186" s="375"/>
      <c r="NB186" s="377"/>
      <c r="NC186" s="377"/>
      <c r="ND186" s="377"/>
      <c r="NE186" s="377"/>
      <c r="NF186" s="608"/>
      <c r="NG186" s="609"/>
      <c r="NH186" s="375"/>
      <c r="NI186" s="377"/>
      <c r="NJ186" s="377"/>
      <c r="NK186" s="377"/>
      <c r="NL186" s="377"/>
      <c r="NM186" s="608"/>
      <c r="NN186" s="609"/>
      <c r="NO186" s="375"/>
      <c r="NP186" s="377"/>
      <c r="NQ186" s="377"/>
      <c r="NR186" s="377"/>
      <c r="NS186" s="377"/>
      <c r="NT186" s="608"/>
      <c r="NU186" s="609"/>
      <c r="NV186" s="375"/>
      <c r="NW186" s="377"/>
      <c r="NX186" s="377"/>
      <c r="NY186" s="377"/>
      <c r="NZ186" s="377"/>
      <c r="OA186" s="608"/>
      <c r="OB186" s="609"/>
      <c r="OC186" s="375"/>
      <c r="OD186" s="377"/>
      <c r="OE186" s="377"/>
      <c r="OF186" s="377"/>
      <c r="OG186" s="377"/>
      <c r="OH186" s="608"/>
      <c r="OI186" s="609"/>
      <c r="OJ186" s="375"/>
      <c r="OK186" s="377"/>
      <c r="OL186" s="377"/>
      <c r="OM186" s="377"/>
      <c r="ON186" s="377"/>
      <c r="OO186" s="608"/>
      <c r="OP186" s="609"/>
      <c r="OQ186" s="375"/>
      <c r="OR186" s="377"/>
      <c r="OS186" s="377"/>
      <c r="OT186" s="377"/>
      <c r="OU186" s="377"/>
      <c r="OV186" s="608"/>
      <c r="OW186" s="609"/>
      <c r="OX186" s="375"/>
      <c r="OY186" s="377"/>
      <c r="OZ186" s="377"/>
      <c r="PA186" s="377"/>
      <c r="PB186" s="377"/>
      <c r="PC186" s="608"/>
      <c r="PD186" s="609"/>
      <c r="PE186" s="375"/>
      <c r="PF186" s="377"/>
      <c r="PG186" s="377"/>
      <c r="PH186" s="377"/>
      <c r="PI186" s="377"/>
      <c r="PJ186" s="608"/>
      <c r="PK186" s="609"/>
      <c r="PL186" s="375"/>
      <c r="PM186" s="377"/>
      <c r="PN186" s="377"/>
      <c r="PO186" s="377"/>
      <c r="PP186" s="377"/>
      <c r="PQ186" s="608"/>
      <c r="PR186" s="609"/>
      <c r="PS186" s="375"/>
      <c r="PT186" s="377"/>
      <c r="PU186" s="377"/>
      <c r="PV186" s="377"/>
      <c r="PW186" s="377"/>
      <c r="PX186" s="608"/>
      <c r="PY186" s="609"/>
      <c r="PZ186" s="375"/>
      <c r="QA186" s="377"/>
      <c r="QB186" s="377"/>
      <c r="QC186" s="377"/>
      <c r="QD186" s="377"/>
      <c r="QE186" s="608"/>
      <c r="QF186" s="609"/>
      <c r="QG186" s="375"/>
      <c r="QH186" s="377"/>
      <c r="QI186" s="377"/>
      <c r="QJ186" s="377"/>
      <c r="QK186" s="377"/>
      <c r="QL186" s="608"/>
      <c r="QM186" s="609"/>
      <c r="QN186" s="375"/>
      <c r="QO186" s="377"/>
      <c r="QP186" s="377"/>
      <c r="QQ186" s="377"/>
      <c r="QR186" s="377"/>
      <c r="QS186" s="608"/>
      <c r="QT186" s="609"/>
      <c r="QU186" s="375"/>
      <c r="QV186" s="377"/>
      <c r="QW186" s="377"/>
      <c r="QX186" s="377"/>
      <c r="QY186" s="377"/>
      <c r="QZ186" s="608"/>
      <c r="RA186" s="609"/>
      <c r="RB186" s="375"/>
      <c r="RC186" s="377"/>
      <c r="RD186" s="377"/>
      <c r="RE186" s="377"/>
      <c r="RF186" s="377"/>
      <c r="RG186" s="608"/>
      <c r="RH186" s="609"/>
      <c r="RI186" s="375"/>
      <c r="RJ186" s="377"/>
      <c r="RK186" s="377"/>
      <c r="RL186" s="377"/>
      <c r="RM186" s="377"/>
      <c r="RN186" s="608"/>
      <c r="RO186" s="609"/>
      <c r="RP186" s="375"/>
      <c r="RQ186" s="377"/>
      <c r="RR186" s="377"/>
      <c r="RS186" s="377"/>
      <c r="RT186" s="377"/>
      <c r="RU186" s="608"/>
      <c r="RV186" s="609"/>
      <c r="RW186" s="375"/>
      <c r="RX186" s="377"/>
      <c r="RY186" s="377"/>
      <c r="RZ186" s="377"/>
      <c r="SA186" s="377"/>
      <c r="SB186" s="608"/>
      <c r="SC186" s="609"/>
      <c r="SD186" s="375"/>
      <c r="SE186" s="377"/>
      <c r="SF186" s="377"/>
      <c r="SG186" s="377"/>
      <c r="SH186" s="377"/>
      <c r="SI186" s="608"/>
      <c r="SJ186" s="609"/>
      <c r="SK186" s="375"/>
      <c r="SL186" s="377"/>
      <c r="SM186" s="377"/>
      <c r="SN186" s="377"/>
      <c r="SO186" s="377"/>
      <c r="SP186" s="608"/>
      <c r="SQ186" s="609"/>
      <c r="SR186" s="375"/>
      <c r="SS186" s="377"/>
      <c r="ST186" s="377"/>
      <c r="SU186" s="377"/>
      <c r="SV186" s="377"/>
      <c r="SW186" s="608"/>
      <c r="SX186" s="609"/>
      <c r="SY186" s="375"/>
      <c r="SZ186" s="377"/>
      <c r="TA186" s="377"/>
      <c r="TB186" s="377"/>
      <c r="TC186" s="377"/>
      <c r="TD186" s="608"/>
      <c r="TE186" s="609"/>
      <c r="TF186" s="375"/>
      <c r="TG186" s="377"/>
      <c r="TH186" s="377"/>
      <c r="TI186" s="377"/>
      <c r="TJ186" s="377"/>
      <c r="TK186" s="608"/>
      <c r="TL186" s="609"/>
      <c r="TM186" s="375"/>
      <c r="TN186" s="377"/>
      <c r="TO186" s="377"/>
      <c r="TP186" s="377"/>
      <c r="TQ186" s="377"/>
      <c r="TR186" s="608"/>
      <c r="TS186" s="609"/>
      <c r="TT186" s="375"/>
      <c r="TU186" s="377"/>
      <c r="TV186" s="377"/>
      <c r="TW186" s="377"/>
      <c r="TX186" s="377"/>
      <c r="TY186" s="608"/>
      <c r="TZ186" s="609"/>
      <c r="UA186" s="375"/>
      <c r="UB186" s="377"/>
      <c r="UC186" s="377"/>
      <c r="UD186" s="377"/>
      <c r="UE186" s="377"/>
      <c r="UF186" s="608"/>
      <c r="UG186" s="609"/>
      <c r="UH186" s="375"/>
      <c r="UI186" s="377"/>
      <c r="UJ186" s="377"/>
      <c r="UK186" s="377"/>
      <c r="UL186" s="377"/>
      <c r="UM186" s="608"/>
      <c r="UN186" s="609"/>
      <c r="UO186" s="375"/>
      <c r="UP186" s="377"/>
      <c r="UQ186" s="377"/>
      <c r="UR186" s="377"/>
      <c r="US186" s="377"/>
      <c r="UT186" s="608"/>
      <c r="UU186" s="609"/>
      <c r="UV186" s="375"/>
      <c r="UW186" s="377"/>
      <c r="UX186" s="377"/>
      <c r="UY186" s="377"/>
      <c r="UZ186" s="377"/>
      <c r="VA186" s="608"/>
      <c r="VB186" s="609"/>
      <c r="VC186" s="375"/>
      <c r="VD186" s="377"/>
      <c r="VE186" s="377"/>
      <c r="VF186" s="377"/>
      <c r="VG186" s="377"/>
      <c r="VH186" s="608"/>
      <c r="VI186" s="609"/>
      <c r="VJ186" s="375"/>
      <c r="VK186" s="377"/>
      <c r="VL186" s="377"/>
      <c r="VM186" s="377"/>
      <c r="VN186" s="377"/>
      <c r="VO186" s="608"/>
      <c r="VP186" s="609"/>
      <c r="VQ186" s="375"/>
      <c r="VR186" s="377"/>
      <c r="VS186" s="377"/>
      <c r="VT186" s="377"/>
      <c r="VU186" s="377"/>
      <c r="VV186" s="608"/>
      <c r="VW186" s="609"/>
      <c r="VX186" s="375"/>
      <c r="VY186" s="377"/>
      <c r="VZ186" s="377"/>
      <c r="WA186" s="377"/>
      <c r="WB186" s="377"/>
      <c r="WC186" s="608"/>
      <c r="WD186" s="609"/>
      <c r="WE186" s="375"/>
      <c r="WF186" s="377"/>
      <c r="WG186" s="377"/>
      <c r="WH186" s="377"/>
      <c r="WI186" s="377"/>
      <c r="WJ186" s="608"/>
      <c r="WK186" s="609"/>
      <c r="WL186" s="375"/>
      <c r="WM186" s="377"/>
      <c r="WN186" s="377"/>
      <c r="WO186" s="377"/>
      <c r="WP186" s="377"/>
      <c r="WQ186" s="608"/>
      <c r="WR186" s="609"/>
      <c r="WS186" s="375"/>
      <c r="WT186" s="377"/>
      <c r="WU186" s="377"/>
      <c r="WV186" s="377"/>
      <c r="WW186" s="377"/>
      <c r="WX186" s="608"/>
      <c r="WY186" s="609"/>
      <c r="WZ186" s="375"/>
      <c r="XA186" s="377"/>
      <c r="XB186" s="377"/>
      <c r="XC186" s="377"/>
      <c r="XD186" s="377"/>
      <c r="XE186" s="608"/>
      <c r="XF186" s="609"/>
      <c r="XG186" s="375"/>
      <c r="XH186" s="377"/>
      <c r="XI186" s="377"/>
      <c r="XJ186" s="377"/>
      <c r="XK186" s="377"/>
      <c r="XL186" s="608"/>
      <c r="XM186" s="609"/>
      <c r="XN186" s="375"/>
      <c r="XO186" s="377"/>
      <c r="XP186" s="377"/>
      <c r="XQ186" s="377"/>
      <c r="XR186" s="377"/>
      <c r="XS186" s="608"/>
      <c r="XT186" s="609"/>
      <c r="XU186" s="375"/>
      <c r="XV186" s="377"/>
      <c r="XW186" s="377"/>
      <c r="XX186" s="377"/>
      <c r="XY186" s="377"/>
      <c r="XZ186" s="608"/>
      <c r="YA186" s="609"/>
      <c r="YB186" s="375"/>
      <c r="YC186" s="377"/>
      <c r="YD186" s="377"/>
      <c r="YE186" s="377"/>
      <c r="YF186" s="377"/>
      <c r="YG186" s="608"/>
      <c r="YH186" s="609"/>
      <c r="YI186" s="375"/>
      <c r="YJ186" s="377"/>
      <c r="YK186" s="377"/>
      <c r="YL186" s="377"/>
      <c r="YM186" s="377"/>
      <c r="YN186" s="608"/>
      <c r="YO186" s="609"/>
      <c r="YP186" s="375"/>
      <c r="YQ186" s="377"/>
      <c r="YR186" s="377"/>
      <c r="YS186" s="377"/>
      <c r="YT186" s="377"/>
      <c r="YU186" s="608"/>
      <c r="YV186" s="609"/>
      <c r="YW186" s="375"/>
      <c r="YX186" s="377"/>
      <c r="YY186" s="377"/>
      <c r="YZ186" s="377"/>
      <c r="ZA186" s="377"/>
      <c r="ZB186" s="608"/>
      <c r="ZC186" s="609"/>
      <c r="ZD186" s="375"/>
      <c r="ZE186" s="377"/>
      <c r="ZF186" s="377"/>
      <c r="ZG186" s="377"/>
      <c r="ZH186" s="377"/>
      <c r="ZI186" s="608"/>
      <c r="ZJ186" s="609"/>
      <c r="ZK186" s="375"/>
      <c r="ZL186" s="377"/>
      <c r="ZM186" s="377"/>
      <c r="ZN186" s="377"/>
      <c r="ZO186" s="377"/>
      <c r="ZP186" s="608"/>
      <c r="ZQ186" s="609"/>
      <c r="ZR186" s="375"/>
      <c r="ZS186" s="377"/>
      <c r="ZT186" s="377"/>
      <c r="ZU186" s="377"/>
      <c r="ZV186" s="377"/>
      <c r="ZW186" s="608"/>
      <c r="ZX186" s="609"/>
      <c r="ZY186" s="375"/>
      <c r="ZZ186" s="377"/>
      <c r="AAA186" s="377"/>
      <c r="AAB186" s="377"/>
      <c r="AAC186" s="377"/>
      <c r="AAD186" s="608"/>
      <c r="AAE186" s="609"/>
      <c r="AAF186" s="375"/>
      <c r="AAG186" s="377"/>
      <c r="AAH186" s="377"/>
      <c r="AAI186" s="377"/>
      <c r="AAJ186" s="377"/>
      <c r="AAK186" s="608"/>
      <c r="AAL186" s="609"/>
      <c r="AAM186" s="375"/>
      <c r="AAN186" s="377"/>
      <c r="AAO186" s="377"/>
      <c r="AAP186" s="377"/>
      <c r="AAQ186" s="377"/>
      <c r="AAR186" s="608"/>
      <c r="AAS186" s="609"/>
      <c r="AAT186" s="375"/>
      <c r="AAU186" s="377"/>
      <c r="AAV186" s="377"/>
      <c r="AAW186" s="377"/>
      <c r="AAX186" s="377"/>
      <c r="AAY186" s="608"/>
      <c r="AAZ186" s="609"/>
      <c r="ABA186" s="375"/>
      <c r="ABB186" s="377"/>
      <c r="ABC186" s="377"/>
      <c r="ABD186" s="377"/>
      <c r="ABE186" s="377"/>
      <c r="ABF186" s="608"/>
      <c r="ABG186" s="609"/>
      <c r="ABH186" s="375"/>
      <c r="ABI186" s="377"/>
      <c r="ABJ186" s="377"/>
      <c r="ABK186" s="377"/>
      <c r="ABL186" s="377"/>
      <c r="ABM186" s="608"/>
      <c r="ABN186" s="609"/>
      <c r="ABO186" s="375"/>
      <c r="ABP186" s="377"/>
      <c r="ABQ186" s="377"/>
      <c r="ABR186" s="377"/>
      <c r="ABS186" s="377"/>
      <c r="ABT186" s="608"/>
      <c r="ABU186" s="609"/>
      <c r="ABV186" s="375"/>
      <c r="ABW186" s="377"/>
      <c r="ABX186" s="377"/>
      <c r="ABY186" s="377"/>
      <c r="ABZ186" s="377"/>
      <c r="ACA186" s="608"/>
      <c r="ACB186" s="609"/>
      <c r="ACC186" s="375"/>
      <c r="ACD186" s="377"/>
      <c r="ACE186" s="377"/>
      <c r="ACF186" s="377"/>
      <c r="ACG186" s="377"/>
      <c r="ACH186" s="608"/>
      <c r="ACI186" s="609"/>
      <c r="ACJ186" s="375"/>
      <c r="ACK186" s="377"/>
      <c r="ACL186" s="377"/>
      <c r="ACM186" s="377"/>
      <c r="ACN186" s="377"/>
      <c r="ACO186" s="608"/>
      <c r="ACP186" s="609"/>
      <c r="ACQ186" s="375"/>
      <c r="ACR186" s="377"/>
      <c r="ACS186" s="377"/>
      <c r="ACT186" s="377"/>
      <c r="ACU186" s="377"/>
      <c r="ACV186" s="608"/>
      <c r="ACW186" s="609"/>
      <c r="ACX186" s="375"/>
      <c r="ACY186" s="377"/>
      <c r="ACZ186" s="377"/>
      <c r="ADA186" s="377"/>
      <c r="ADB186" s="377"/>
      <c r="ADC186" s="608"/>
      <c r="ADD186" s="609"/>
      <c r="ADE186" s="375"/>
      <c r="ADF186" s="377"/>
      <c r="ADG186" s="377"/>
      <c r="ADH186" s="377"/>
      <c r="ADI186" s="377"/>
      <c r="ADJ186" s="608"/>
      <c r="ADK186" s="609"/>
      <c r="ADL186" s="375"/>
      <c r="ADM186" s="377"/>
      <c r="ADN186" s="377"/>
      <c r="ADO186" s="377"/>
      <c r="ADP186" s="377"/>
      <c r="ADQ186" s="608"/>
      <c r="ADR186" s="609"/>
      <c r="ADS186" s="375"/>
      <c r="ADT186" s="377"/>
      <c r="ADU186" s="377"/>
      <c r="ADV186" s="377"/>
      <c r="ADW186" s="377"/>
      <c r="ADX186" s="608"/>
      <c r="ADY186" s="609"/>
      <c r="ADZ186" s="375"/>
      <c r="AEA186" s="377"/>
      <c r="AEB186" s="377"/>
      <c r="AEC186" s="377"/>
      <c r="AED186" s="377"/>
      <c r="AEE186" s="608"/>
      <c r="AEF186" s="609"/>
      <c r="AEG186" s="375"/>
      <c r="AEH186" s="377"/>
      <c r="AEI186" s="377"/>
      <c r="AEJ186" s="377"/>
      <c r="AEK186" s="377"/>
      <c r="AEL186" s="608"/>
      <c r="AEM186" s="609"/>
      <c r="AEN186" s="375"/>
      <c r="AEO186" s="377"/>
      <c r="AEP186" s="377"/>
      <c r="AEQ186" s="377"/>
      <c r="AER186" s="377"/>
      <c r="AES186" s="608"/>
      <c r="AET186" s="609"/>
      <c r="AEU186" s="375"/>
      <c r="AEV186" s="377"/>
      <c r="AEW186" s="377"/>
      <c r="AEX186" s="377"/>
      <c r="AEY186" s="377"/>
      <c r="AEZ186" s="608"/>
      <c r="AFA186" s="609"/>
      <c r="AFB186" s="375"/>
      <c r="AFC186" s="377"/>
      <c r="AFD186" s="377"/>
      <c r="AFE186" s="377"/>
      <c r="AFF186" s="377"/>
      <c r="AFG186" s="608"/>
      <c r="AFH186" s="609"/>
      <c r="AFI186" s="375"/>
      <c r="AFJ186" s="377"/>
      <c r="AFK186" s="377"/>
      <c r="AFL186" s="377"/>
      <c r="AFM186" s="377"/>
      <c r="AFN186" s="608"/>
      <c r="AFO186" s="609"/>
      <c r="AFP186" s="375"/>
      <c r="AFQ186" s="377"/>
      <c r="AFR186" s="377"/>
      <c r="AFS186" s="377"/>
      <c r="AFT186" s="377"/>
      <c r="AFU186" s="608"/>
      <c r="AFV186" s="609"/>
      <c r="AFW186" s="375"/>
      <c r="AFX186" s="377"/>
      <c r="AFY186" s="377"/>
      <c r="AFZ186" s="377"/>
      <c r="AGA186" s="377"/>
      <c r="AGB186" s="608"/>
      <c r="AGC186" s="609"/>
      <c r="AGD186" s="375"/>
      <c r="AGE186" s="377"/>
      <c r="AGF186" s="377"/>
      <c r="AGG186" s="377"/>
      <c r="AGH186" s="377"/>
      <c r="AGI186" s="608"/>
      <c r="AGJ186" s="609"/>
      <c r="AGK186" s="375"/>
      <c r="AGL186" s="377"/>
      <c r="AGM186" s="377"/>
      <c r="AGN186" s="377"/>
      <c r="AGO186" s="377"/>
      <c r="AGP186" s="608"/>
      <c r="AGQ186" s="609"/>
      <c r="AGR186" s="375"/>
      <c r="AGS186" s="377"/>
      <c r="AGT186" s="377"/>
      <c r="AGU186" s="377"/>
      <c r="AGV186" s="377"/>
      <c r="AGW186" s="608"/>
      <c r="AGX186" s="609"/>
      <c r="AGY186" s="375"/>
      <c r="AGZ186" s="377"/>
      <c r="AHA186" s="377"/>
      <c r="AHB186" s="377"/>
      <c r="AHC186" s="377"/>
      <c r="AHD186" s="608"/>
      <c r="AHE186" s="609"/>
      <c r="AHF186" s="375"/>
      <c r="AHG186" s="377"/>
      <c r="AHH186" s="377"/>
      <c r="AHI186" s="377"/>
      <c r="AHJ186" s="377"/>
      <c r="AHK186" s="608"/>
      <c r="AHL186" s="609"/>
      <c r="AHM186" s="375"/>
      <c r="AHN186" s="377"/>
      <c r="AHO186" s="377"/>
      <c r="AHP186" s="377"/>
      <c r="AHQ186" s="377"/>
      <c r="AHR186" s="608"/>
      <c r="AHS186" s="609"/>
      <c r="AHT186" s="375"/>
      <c r="AHU186" s="377"/>
      <c r="AHV186" s="377"/>
      <c r="AHW186" s="377"/>
      <c r="AHX186" s="377"/>
      <c r="AHY186" s="608"/>
      <c r="AHZ186" s="609"/>
      <c r="AIA186" s="375"/>
      <c r="AIB186" s="377"/>
      <c r="AIC186" s="377"/>
      <c r="AID186" s="377"/>
      <c r="AIE186" s="377"/>
      <c r="AIF186" s="608"/>
      <c r="AIG186" s="609"/>
      <c r="AIH186" s="375"/>
      <c r="AII186" s="377"/>
      <c r="AIJ186" s="377"/>
      <c r="AIK186" s="377"/>
      <c r="AIL186" s="377"/>
      <c r="AIM186" s="608"/>
      <c r="AIN186" s="609"/>
      <c r="AIO186" s="375"/>
      <c r="AIP186" s="377"/>
      <c r="AIQ186" s="377"/>
      <c r="AIR186" s="377"/>
      <c r="AIS186" s="377"/>
      <c r="AIT186" s="608"/>
      <c r="AIU186" s="609"/>
      <c r="AIV186" s="375"/>
      <c r="AIW186" s="377"/>
      <c r="AIX186" s="377"/>
      <c r="AIY186" s="377"/>
      <c r="AIZ186" s="377"/>
      <c r="AJA186" s="608"/>
      <c r="AJB186" s="609"/>
      <c r="AJC186" s="375"/>
      <c r="AJD186" s="377"/>
      <c r="AJE186" s="377"/>
      <c r="AJF186" s="377"/>
      <c r="AJG186" s="377"/>
      <c r="AJH186" s="608"/>
      <c r="AJI186" s="609"/>
      <c r="AJJ186" s="375"/>
      <c r="AJK186" s="377"/>
      <c r="AJL186" s="377"/>
      <c r="AJM186" s="377"/>
      <c r="AJN186" s="377"/>
      <c r="AJO186" s="608"/>
      <c r="AJP186" s="609"/>
      <c r="AJQ186" s="375"/>
      <c r="AJR186" s="377"/>
      <c r="AJS186" s="377"/>
      <c r="AJT186" s="377"/>
      <c r="AJU186" s="377"/>
      <c r="AJV186" s="608"/>
      <c r="AJW186" s="609"/>
      <c r="AJX186" s="375"/>
      <c r="AJY186" s="377"/>
      <c r="AJZ186" s="377"/>
      <c r="AKA186" s="377"/>
      <c r="AKB186" s="377"/>
      <c r="AKC186" s="608"/>
      <c r="AKD186" s="609"/>
      <c r="AKE186" s="375"/>
      <c r="AKF186" s="377"/>
      <c r="AKG186" s="377"/>
      <c r="AKH186" s="377"/>
      <c r="AKI186" s="377"/>
      <c r="AKJ186" s="608"/>
      <c r="AKK186" s="609"/>
      <c r="AKL186" s="375"/>
      <c r="AKM186" s="377"/>
      <c r="AKN186" s="377"/>
      <c r="AKO186" s="377"/>
      <c r="AKP186" s="377"/>
      <c r="AKQ186" s="608"/>
      <c r="AKR186" s="609"/>
      <c r="AKS186" s="375"/>
      <c r="AKT186" s="377"/>
      <c r="AKU186" s="377"/>
      <c r="AKV186" s="377"/>
      <c r="AKW186" s="377"/>
      <c r="AKX186" s="608"/>
      <c r="AKY186" s="609"/>
      <c r="AKZ186" s="375"/>
      <c r="ALA186" s="377"/>
      <c r="ALB186" s="377"/>
      <c r="ALC186" s="377"/>
      <c r="ALD186" s="377"/>
      <c r="ALE186" s="608"/>
      <c r="ALF186" s="609"/>
      <c r="ALG186" s="375"/>
      <c r="ALH186" s="377"/>
      <c r="ALI186" s="377"/>
      <c r="ALJ186" s="377"/>
      <c r="ALK186" s="377"/>
      <c r="ALL186" s="608"/>
      <c r="ALM186" s="609"/>
      <c r="ALN186" s="375"/>
      <c r="ALO186" s="377"/>
      <c r="ALP186" s="377"/>
      <c r="ALQ186" s="377"/>
      <c r="ALR186" s="377"/>
      <c r="ALS186" s="608"/>
      <c r="ALT186" s="609"/>
      <c r="ALU186" s="375"/>
      <c r="ALV186" s="377"/>
      <c r="ALW186" s="377"/>
      <c r="ALX186" s="377"/>
      <c r="ALY186" s="377"/>
      <c r="ALZ186" s="608"/>
      <c r="AMA186" s="609"/>
      <c r="AMB186" s="375"/>
      <c r="AMC186" s="377"/>
      <c r="AMD186" s="377"/>
      <c r="AME186" s="377"/>
      <c r="AMF186" s="377"/>
      <c r="AMG186" s="608"/>
      <c r="AMH186" s="609"/>
      <c r="AMI186" s="375"/>
      <c r="AMJ186" s="377"/>
      <c r="AMK186" s="377"/>
      <c r="AML186" s="377"/>
      <c r="AMM186" s="377"/>
      <c r="AMN186" s="608"/>
      <c r="AMO186" s="609"/>
      <c r="AMP186" s="375"/>
      <c r="AMQ186" s="377"/>
      <c r="AMR186" s="377"/>
      <c r="AMS186" s="377"/>
      <c r="AMT186" s="377"/>
      <c r="AMU186" s="608"/>
      <c r="AMV186" s="609"/>
      <c r="AMW186" s="375"/>
      <c r="AMX186" s="377"/>
      <c r="AMY186" s="377"/>
      <c r="AMZ186" s="377"/>
      <c r="ANA186" s="377"/>
      <c r="ANB186" s="608"/>
      <c r="ANC186" s="609"/>
      <c r="AND186" s="375"/>
      <c r="ANE186" s="377"/>
      <c r="ANF186" s="377"/>
      <c r="ANG186" s="377"/>
      <c r="ANH186" s="377"/>
      <c r="ANI186" s="608"/>
      <c r="ANJ186" s="609"/>
      <c r="ANK186" s="375"/>
      <c r="ANL186" s="377"/>
      <c r="ANM186" s="377"/>
      <c r="ANN186" s="377"/>
      <c r="ANO186" s="377"/>
      <c r="ANP186" s="608"/>
      <c r="ANQ186" s="609"/>
      <c r="ANR186" s="375"/>
      <c r="ANS186" s="377"/>
      <c r="ANT186" s="377"/>
      <c r="ANU186" s="377"/>
      <c r="ANV186" s="377"/>
      <c r="ANW186" s="608"/>
      <c r="ANX186" s="609"/>
      <c r="ANY186" s="375"/>
      <c r="ANZ186" s="377"/>
      <c r="AOA186" s="377"/>
      <c r="AOB186" s="377"/>
      <c r="AOC186" s="377"/>
      <c r="AOD186" s="608"/>
      <c r="AOE186" s="609"/>
      <c r="AOF186" s="375"/>
      <c r="AOG186" s="377"/>
      <c r="AOH186" s="377"/>
      <c r="AOI186" s="377"/>
      <c r="AOJ186" s="377"/>
      <c r="AOK186" s="608"/>
      <c r="AOL186" s="609"/>
      <c r="AOM186" s="375"/>
      <c r="AON186" s="377"/>
      <c r="AOO186" s="377"/>
      <c r="AOP186" s="377"/>
      <c r="AOQ186" s="377"/>
      <c r="AOR186" s="608"/>
      <c r="AOS186" s="609"/>
      <c r="AOT186" s="375"/>
      <c r="AOU186" s="377"/>
      <c r="AOV186" s="377"/>
      <c r="AOW186" s="377"/>
      <c r="AOX186" s="377"/>
      <c r="AOY186" s="608"/>
      <c r="AOZ186" s="609"/>
      <c r="APA186" s="375"/>
      <c r="APB186" s="377"/>
      <c r="APC186" s="377"/>
      <c r="APD186" s="377"/>
      <c r="APE186" s="377"/>
      <c r="APF186" s="608"/>
      <c r="APG186" s="609"/>
      <c r="APH186" s="375"/>
      <c r="API186" s="377"/>
      <c r="APJ186" s="377"/>
      <c r="APK186" s="377"/>
      <c r="APL186" s="377"/>
      <c r="APM186" s="608"/>
      <c r="APN186" s="609"/>
      <c r="APO186" s="375"/>
      <c r="APP186" s="377"/>
      <c r="APQ186" s="377"/>
      <c r="APR186" s="377"/>
      <c r="APS186" s="377"/>
      <c r="APT186" s="608"/>
      <c r="APU186" s="609"/>
      <c r="APV186" s="375"/>
      <c r="APW186" s="377"/>
      <c r="APX186" s="377"/>
      <c r="APY186" s="377"/>
      <c r="APZ186" s="377"/>
      <c r="AQA186" s="608"/>
      <c r="AQB186" s="609"/>
      <c r="AQC186" s="375"/>
      <c r="AQD186" s="377"/>
      <c r="AQE186" s="377"/>
      <c r="AQF186" s="377"/>
      <c r="AQG186" s="377"/>
      <c r="AQH186" s="608"/>
      <c r="AQI186" s="609"/>
      <c r="AQJ186" s="375"/>
      <c r="AQK186" s="377"/>
      <c r="AQL186" s="377"/>
      <c r="AQM186" s="377"/>
      <c r="AQN186" s="377"/>
      <c r="AQO186" s="608"/>
      <c r="AQP186" s="609"/>
      <c r="AQQ186" s="375"/>
      <c r="AQR186" s="377"/>
      <c r="AQS186" s="377"/>
      <c r="AQT186" s="377"/>
      <c r="AQU186" s="377"/>
      <c r="AQV186" s="608"/>
      <c r="AQW186" s="609"/>
      <c r="AQX186" s="375"/>
      <c r="AQY186" s="377"/>
      <c r="AQZ186" s="377"/>
      <c r="ARA186" s="377"/>
      <c r="ARB186" s="377"/>
      <c r="ARC186" s="608"/>
      <c r="ARD186" s="609"/>
      <c r="ARE186" s="375"/>
      <c r="ARF186" s="377"/>
      <c r="ARG186" s="377"/>
      <c r="ARH186" s="377"/>
      <c r="ARI186" s="377"/>
      <c r="ARJ186" s="608"/>
      <c r="ARK186" s="609"/>
      <c r="ARL186" s="375"/>
      <c r="ARM186" s="377"/>
      <c r="ARN186" s="377"/>
      <c r="ARO186" s="377"/>
      <c r="ARP186" s="377"/>
      <c r="ARQ186" s="608"/>
      <c r="ARR186" s="609"/>
      <c r="ARS186" s="375"/>
      <c r="ART186" s="377"/>
      <c r="ARU186" s="377"/>
      <c r="ARV186" s="377"/>
      <c r="ARW186" s="377"/>
      <c r="ARX186" s="608"/>
      <c r="ARY186" s="609"/>
      <c r="ARZ186" s="375"/>
      <c r="ASA186" s="377"/>
      <c r="ASB186" s="377"/>
      <c r="ASC186" s="377"/>
      <c r="ASD186" s="377"/>
      <c r="ASE186" s="608"/>
      <c r="ASF186" s="609"/>
      <c r="ASG186" s="375"/>
      <c r="ASH186" s="377"/>
      <c r="ASI186" s="377"/>
      <c r="ASJ186" s="377"/>
      <c r="ASK186" s="377"/>
      <c r="ASL186" s="608"/>
      <c r="ASM186" s="609"/>
      <c r="ASN186" s="375"/>
      <c r="ASO186" s="377"/>
      <c r="ASP186" s="377"/>
      <c r="ASQ186" s="377"/>
      <c r="ASR186" s="377"/>
      <c r="ASS186" s="608"/>
      <c r="AST186" s="609"/>
      <c r="ASU186" s="375"/>
      <c r="ASV186" s="377"/>
      <c r="ASW186" s="377"/>
      <c r="ASX186" s="377"/>
      <c r="ASY186" s="377"/>
      <c r="ASZ186" s="608"/>
      <c r="ATA186" s="609"/>
      <c r="ATB186" s="375"/>
      <c r="ATC186" s="377"/>
      <c r="ATD186" s="377"/>
      <c r="ATE186" s="377"/>
      <c r="ATF186" s="377"/>
      <c r="ATG186" s="608"/>
      <c r="ATH186" s="609"/>
      <c r="ATI186" s="375"/>
      <c r="ATJ186" s="377"/>
      <c r="ATK186" s="377"/>
      <c r="ATL186" s="377"/>
      <c r="ATM186" s="377"/>
      <c r="ATN186" s="608"/>
      <c r="ATO186" s="609"/>
      <c r="ATP186" s="375"/>
      <c r="ATQ186" s="377"/>
      <c r="ATR186" s="377"/>
      <c r="ATS186" s="377"/>
      <c r="ATT186" s="377"/>
      <c r="ATU186" s="608"/>
      <c r="ATV186" s="609"/>
      <c r="ATW186" s="375"/>
      <c r="ATX186" s="377"/>
      <c r="ATY186" s="377"/>
      <c r="ATZ186" s="377"/>
      <c r="AUA186" s="377"/>
      <c r="AUB186" s="608"/>
      <c r="AUC186" s="609"/>
      <c r="AUD186" s="375"/>
      <c r="AUE186" s="377"/>
      <c r="AUF186" s="377"/>
      <c r="AUG186" s="377"/>
      <c r="AUH186" s="377"/>
      <c r="AUI186" s="608"/>
      <c r="AUJ186" s="609"/>
      <c r="AUK186" s="375"/>
      <c r="AUL186" s="377"/>
      <c r="AUM186" s="377"/>
      <c r="AUN186" s="377"/>
      <c r="AUO186" s="377"/>
      <c r="AUP186" s="608"/>
      <c r="AUQ186" s="609"/>
      <c r="AUR186" s="375"/>
      <c r="AUS186" s="377"/>
      <c r="AUT186" s="377"/>
      <c r="AUU186" s="377"/>
      <c r="AUV186" s="377"/>
      <c r="AUW186" s="608"/>
      <c r="AUX186" s="609"/>
      <c r="AUY186" s="375"/>
      <c r="AUZ186" s="377"/>
      <c r="AVA186" s="377"/>
      <c r="AVB186" s="377"/>
      <c r="AVC186" s="377"/>
      <c r="AVD186" s="608"/>
      <c r="AVE186" s="609"/>
      <c r="AVF186" s="375"/>
      <c r="AVG186" s="377"/>
      <c r="AVH186" s="377"/>
      <c r="AVI186" s="377"/>
      <c r="AVJ186" s="377"/>
      <c r="AVK186" s="608"/>
      <c r="AVL186" s="609"/>
      <c r="AVM186" s="375"/>
      <c r="AVN186" s="377"/>
      <c r="AVO186" s="377"/>
      <c r="AVP186" s="377"/>
      <c r="AVQ186" s="377"/>
      <c r="AVR186" s="608"/>
      <c r="AVS186" s="609"/>
      <c r="AVT186" s="375"/>
      <c r="AVU186" s="377"/>
      <c r="AVV186" s="377"/>
      <c r="AVW186" s="377"/>
      <c r="AVX186" s="377"/>
      <c r="AVY186" s="608"/>
      <c r="AVZ186" s="609"/>
      <c r="AWA186" s="375"/>
      <c r="AWB186" s="377"/>
      <c r="AWC186" s="377"/>
      <c r="AWD186" s="377"/>
      <c r="AWE186" s="377"/>
      <c r="AWF186" s="608"/>
      <c r="AWG186" s="609"/>
      <c r="AWH186" s="375"/>
      <c r="AWI186" s="377"/>
      <c r="AWJ186" s="377"/>
      <c r="AWK186" s="377"/>
      <c r="AWL186" s="377"/>
      <c r="AWM186" s="608"/>
      <c r="AWN186" s="609"/>
      <c r="AWO186" s="375"/>
      <c r="AWP186" s="377"/>
      <c r="AWQ186" s="377"/>
      <c r="AWR186" s="377"/>
      <c r="AWS186" s="377"/>
      <c r="AWT186" s="608"/>
      <c r="AWU186" s="609"/>
      <c r="AWV186" s="375"/>
      <c r="AWW186" s="377"/>
      <c r="AWX186" s="377"/>
      <c r="AWY186" s="377"/>
      <c r="AWZ186" s="377"/>
      <c r="AXA186" s="608"/>
      <c r="AXB186" s="609"/>
      <c r="AXC186" s="375"/>
      <c r="AXD186" s="377"/>
      <c r="AXE186" s="377"/>
      <c r="AXF186" s="377"/>
      <c r="AXG186" s="377"/>
      <c r="AXH186" s="608"/>
      <c r="AXI186" s="609"/>
      <c r="AXJ186" s="375"/>
      <c r="AXK186" s="377"/>
      <c r="AXL186" s="377"/>
      <c r="AXM186" s="377"/>
      <c r="AXN186" s="377"/>
      <c r="AXO186" s="608"/>
      <c r="AXP186" s="609"/>
      <c r="AXQ186" s="375"/>
      <c r="AXR186" s="377"/>
      <c r="AXS186" s="377"/>
      <c r="AXT186" s="377"/>
      <c r="AXU186" s="377"/>
      <c r="AXV186" s="608"/>
      <c r="AXW186" s="609"/>
      <c r="AXX186" s="375"/>
      <c r="AXY186" s="377"/>
      <c r="AXZ186" s="377"/>
      <c r="AYA186" s="377"/>
      <c r="AYB186" s="377"/>
      <c r="AYC186" s="608"/>
      <c r="AYD186" s="609"/>
      <c r="AYE186" s="375"/>
      <c r="AYF186" s="377"/>
      <c r="AYG186" s="377"/>
      <c r="AYH186" s="377"/>
      <c r="AYI186" s="377"/>
      <c r="AYJ186" s="608"/>
      <c r="AYK186" s="609"/>
      <c r="AYL186" s="375"/>
      <c r="AYM186" s="377"/>
      <c r="AYN186" s="377"/>
      <c r="AYO186" s="377"/>
      <c r="AYP186" s="377"/>
      <c r="AYQ186" s="608"/>
      <c r="AYR186" s="609"/>
      <c r="AYS186" s="375"/>
      <c r="AYT186" s="377"/>
      <c r="AYU186" s="377"/>
      <c r="AYV186" s="377"/>
      <c r="AYW186" s="377"/>
      <c r="AYX186" s="608"/>
      <c r="AYY186" s="609"/>
      <c r="AYZ186" s="375"/>
      <c r="AZA186" s="377"/>
      <c r="AZB186" s="377"/>
      <c r="AZC186" s="377"/>
      <c r="AZD186" s="377"/>
      <c r="AZE186" s="608"/>
      <c r="AZF186" s="609"/>
      <c r="AZG186" s="375"/>
      <c r="AZH186" s="377"/>
      <c r="AZI186" s="377"/>
      <c r="AZJ186" s="377"/>
      <c r="AZK186" s="377"/>
      <c r="AZL186" s="608"/>
      <c r="AZM186" s="609"/>
      <c r="AZN186" s="375"/>
      <c r="AZO186" s="377"/>
      <c r="AZP186" s="377"/>
      <c r="AZQ186" s="377"/>
      <c r="AZR186" s="377"/>
      <c r="AZS186" s="608"/>
      <c r="AZT186" s="609"/>
      <c r="AZU186" s="375"/>
      <c r="AZV186" s="377"/>
      <c r="AZW186" s="377"/>
      <c r="AZX186" s="377"/>
      <c r="AZY186" s="377"/>
      <c r="AZZ186" s="608"/>
      <c r="BAA186" s="609"/>
      <c r="BAB186" s="375"/>
      <c r="BAC186" s="377"/>
      <c r="BAD186" s="377"/>
      <c r="BAE186" s="377"/>
      <c r="BAF186" s="377"/>
      <c r="BAG186" s="608"/>
      <c r="BAH186" s="609"/>
      <c r="BAI186" s="375"/>
      <c r="BAJ186" s="377"/>
      <c r="BAK186" s="377"/>
      <c r="BAL186" s="377"/>
      <c r="BAM186" s="377"/>
      <c r="BAN186" s="608"/>
      <c r="BAO186" s="609"/>
      <c r="BAP186" s="375"/>
      <c r="BAQ186" s="377"/>
      <c r="BAR186" s="377"/>
      <c r="BAS186" s="377"/>
      <c r="BAT186" s="377"/>
      <c r="BAU186" s="608"/>
      <c r="BAV186" s="609"/>
      <c r="BAW186" s="375"/>
      <c r="BAX186" s="377"/>
      <c r="BAY186" s="377"/>
      <c r="BAZ186" s="377"/>
      <c r="BBA186" s="377"/>
      <c r="BBB186" s="608"/>
      <c r="BBC186" s="609"/>
      <c r="BBD186" s="375"/>
      <c r="BBE186" s="377"/>
      <c r="BBF186" s="377"/>
      <c r="BBG186" s="377"/>
      <c r="BBH186" s="377"/>
      <c r="BBI186" s="608"/>
      <c r="BBJ186" s="609"/>
      <c r="BBK186" s="375"/>
      <c r="BBL186" s="377"/>
      <c r="BBM186" s="377"/>
      <c r="BBN186" s="377"/>
      <c r="BBO186" s="377"/>
      <c r="BBP186" s="608"/>
      <c r="BBQ186" s="609"/>
      <c r="BBR186" s="375"/>
      <c r="BBS186" s="377"/>
      <c r="BBT186" s="377"/>
      <c r="BBU186" s="377"/>
      <c r="BBV186" s="377"/>
      <c r="BBW186" s="608"/>
      <c r="BBX186" s="609"/>
      <c r="BBY186" s="375"/>
      <c r="BBZ186" s="377"/>
      <c r="BCA186" s="377"/>
      <c r="BCB186" s="377"/>
      <c r="BCC186" s="377"/>
      <c r="BCD186" s="608"/>
      <c r="BCE186" s="609"/>
      <c r="BCF186" s="375"/>
      <c r="BCG186" s="377"/>
      <c r="BCH186" s="377"/>
      <c r="BCI186" s="377"/>
      <c r="BCJ186" s="377"/>
      <c r="BCK186" s="608"/>
      <c r="BCL186" s="609"/>
      <c r="BCM186" s="375"/>
      <c r="BCN186" s="377"/>
      <c r="BCO186" s="377"/>
      <c r="BCP186" s="377"/>
      <c r="BCQ186" s="377"/>
      <c r="BCR186" s="608"/>
      <c r="BCS186" s="609"/>
      <c r="BCT186" s="375"/>
      <c r="BCU186" s="377"/>
      <c r="BCV186" s="377"/>
      <c r="BCW186" s="377"/>
      <c r="BCX186" s="377"/>
      <c r="BCY186" s="608"/>
      <c r="BCZ186" s="609"/>
      <c r="BDA186" s="375"/>
      <c r="BDB186" s="377"/>
      <c r="BDC186" s="377"/>
      <c r="BDD186" s="377"/>
      <c r="BDE186" s="377"/>
      <c r="BDF186" s="608"/>
      <c r="BDG186" s="609"/>
      <c r="BDH186" s="375"/>
      <c r="BDI186" s="377"/>
      <c r="BDJ186" s="377"/>
      <c r="BDK186" s="377"/>
      <c r="BDL186" s="377"/>
      <c r="BDM186" s="608"/>
      <c r="BDN186" s="609"/>
      <c r="BDO186" s="375"/>
      <c r="BDP186" s="377"/>
      <c r="BDQ186" s="377"/>
      <c r="BDR186" s="377"/>
      <c r="BDS186" s="377"/>
      <c r="BDT186" s="608"/>
      <c r="BDU186" s="609"/>
      <c r="BDV186" s="375"/>
      <c r="BDW186" s="377"/>
      <c r="BDX186" s="377"/>
      <c r="BDY186" s="377"/>
      <c r="BDZ186" s="377"/>
      <c r="BEA186" s="608"/>
      <c r="BEB186" s="609"/>
      <c r="BEC186" s="375"/>
      <c r="BED186" s="377"/>
      <c r="BEE186" s="377"/>
      <c r="BEF186" s="377"/>
      <c r="BEG186" s="377"/>
      <c r="BEH186" s="608"/>
      <c r="BEI186" s="609"/>
      <c r="BEJ186" s="375"/>
      <c r="BEK186" s="377"/>
      <c r="BEL186" s="377"/>
      <c r="BEM186" s="377"/>
      <c r="BEN186" s="377"/>
      <c r="BEO186" s="608"/>
      <c r="BEP186" s="609"/>
      <c r="BEQ186" s="375"/>
      <c r="BER186" s="377"/>
      <c r="BES186" s="377"/>
      <c r="BET186" s="377"/>
      <c r="BEU186" s="377"/>
      <c r="BEV186" s="608"/>
      <c r="BEW186" s="609"/>
      <c r="BEX186" s="375"/>
      <c r="BEY186" s="377"/>
      <c r="BEZ186" s="377"/>
      <c r="BFA186" s="377"/>
      <c r="BFB186" s="377"/>
      <c r="BFC186" s="608"/>
      <c r="BFD186" s="609"/>
      <c r="BFE186" s="375"/>
      <c r="BFF186" s="377"/>
      <c r="BFG186" s="377"/>
      <c r="BFH186" s="377"/>
      <c r="BFI186" s="377"/>
      <c r="BFJ186" s="608"/>
      <c r="BFK186" s="609"/>
      <c r="BFL186" s="375"/>
      <c r="BFM186" s="377"/>
      <c r="BFN186" s="377"/>
      <c r="BFO186" s="377"/>
      <c r="BFP186" s="377"/>
      <c r="BFQ186" s="608"/>
      <c r="BFR186" s="609"/>
      <c r="BFS186" s="375"/>
      <c r="BFT186" s="377"/>
      <c r="BFU186" s="377"/>
      <c r="BFV186" s="377"/>
      <c r="BFW186" s="377"/>
      <c r="BFX186" s="608"/>
      <c r="BFY186" s="609"/>
      <c r="BFZ186" s="375"/>
      <c r="BGA186" s="377"/>
      <c r="BGB186" s="377"/>
      <c r="BGC186" s="377"/>
      <c r="BGD186" s="377"/>
      <c r="BGE186" s="608"/>
      <c r="BGF186" s="609"/>
      <c r="BGG186" s="375"/>
      <c r="BGH186" s="377"/>
      <c r="BGI186" s="377"/>
      <c r="BGJ186" s="377"/>
      <c r="BGK186" s="377"/>
      <c r="BGL186" s="608"/>
      <c r="BGM186" s="609"/>
      <c r="BGN186" s="375"/>
      <c r="BGO186" s="377"/>
      <c r="BGP186" s="377"/>
      <c r="BGQ186" s="377"/>
      <c r="BGR186" s="377"/>
      <c r="BGS186" s="608"/>
      <c r="BGT186" s="609"/>
      <c r="BGU186" s="375"/>
      <c r="BGV186" s="377"/>
      <c r="BGW186" s="377"/>
      <c r="BGX186" s="377"/>
      <c r="BGY186" s="377"/>
      <c r="BGZ186" s="608"/>
      <c r="BHA186" s="609"/>
      <c r="BHB186" s="375"/>
      <c r="BHC186" s="377"/>
      <c r="BHD186" s="377"/>
      <c r="BHE186" s="377"/>
      <c r="BHF186" s="377"/>
      <c r="BHG186" s="608"/>
      <c r="BHH186" s="609"/>
      <c r="BHI186" s="375"/>
      <c r="BHJ186" s="377"/>
      <c r="BHK186" s="377"/>
      <c r="BHL186" s="377"/>
      <c r="BHM186" s="377"/>
      <c r="BHN186" s="608"/>
      <c r="BHO186" s="609"/>
      <c r="BHP186" s="375"/>
      <c r="BHQ186" s="377"/>
      <c r="BHR186" s="377"/>
      <c r="BHS186" s="377"/>
      <c r="BHT186" s="377"/>
      <c r="BHU186" s="608"/>
      <c r="BHV186" s="609"/>
      <c r="BHW186" s="375"/>
      <c r="BHX186" s="377"/>
      <c r="BHY186" s="377"/>
      <c r="BHZ186" s="377"/>
      <c r="BIA186" s="377"/>
      <c r="BIB186" s="608"/>
      <c r="BIC186" s="609"/>
      <c r="BID186" s="375"/>
      <c r="BIE186" s="377"/>
      <c r="BIF186" s="377"/>
      <c r="BIG186" s="377"/>
      <c r="BIH186" s="377"/>
      <c r="BII186" s="608"/>
      <c r="BIJ186" s="609"/>
      <c r="BIK186" s="375"/>
      <c r="BIL186" s="377"/>
      <c r="BIM186" s="377"/>
      <c r="BIN186" s="377"/>
      <c r="BIO186" s="377"/>
      <c r="BIP186" s="608"/>
      <c r="BIQ186" s="609"/>
      <c r="BIR186" s="375"/>
      <c r="BIS186" s="377"/>
      <c r="BIT186" s="377"/>
      <c r="BIU186" s="377"/>
      <c r="BIV186" s="377"/>
      <c r="BIW186" s="608"/>
      <c r="BIX186" s="609"/>
      <c r="BIY186" s="375"/>
      <c r="BIZ186" s="377"/>
      <c r="BJA186" s="377"/>
      <c r="BJB186" s="377"/>
      <c r="BJC186" s="377"/>
      <c r="BJD186" s="608"/>
      <c r="BJE186" s="609"/>
      <c r="BJF186" s="375"/>
      <c r="BJG186" s="377"/>
      <c r="BJH186" s="377"/>
      <c r="BJI186" s="377"/>
      <c r="BJJ186" s="377"/>
      <c r="BJK186" s="608"/>
      <c r="BJL186" s="609"/>
      <c r="BJM186" s="375"/>
      <c r="BJN186" s="377"/>
      <c r="BJO186" s="377"/>
      <c r="BJP186" s="377"/>
      <c r="BJQ186" s="377"/>
      <c r="BJR186" s="608"/>
      <c r="BJS186" s="609"/>
      <c r="BJT186" s="375"/>
      <c r="BJU186" s="377"/>
      <c r="BJV186" s="377"/>
      <c r="BJW186" s="377"/>
      <c r="BJX186" s="377"/>
      <c r="BJY186" s="608"/>
      <c r="BJZ186" s="609"/>
      <c r="BKA186" s="375"/>
      <c r="BKB186" s="377"/>
      <c r="BKC186" s="377"/>
      <c r="BKD186" s="377"/>
      <c r="BKE186" s="377"/>
      <c r="BKF186" s="608"/>
      <c r="BKG186" s="609"/>
      <c r="BKH186" s="375"/>
      <c r="BKI186" s="377"/>
      <c r="BKJ186" s="377"/>
      <c r="BKK186" s="377"/>
      <c r="BKL186" s="377"/>
      <c r="BKM186" s="608"/>
      <c r="BKN186" s="609"/>
      <c r="BKO186" s="375"/>
      <c r="BKP186" s="377"/>
      <c r="BKQ186" s="377"/>
      <c r="BKR186" s="377"/>
      <c r="BKS186" s="377"/>
      <c r="BKT186" s="608"/>
      <c r="BKU186" s="609"/>
      <c r="BKV186" s="375"/>
      <c r="BKW186" s="377"/>
      <c r="BKX186" s="377"/>
      <c r="BKY186" s="377"/>
      <c r="BKZ186" s="377"/>
      <c r="BLA186" s="608"/>
      <c r="BLB186" s="609"/>
      <c r="BLC186" s="375"/>
      <c r="BLD186" s="377"/>
      <c r="BLE186" s="377"/>
      <c r="BLF186" s="377"/>
      <c r="BLG186" s="377"/>
      <c r="BLH186" s="608"/>
      <c r="BLI186" s="609"/>
      <c r="BLJ186" s="375"/>
      <c r="BLK186" s="377"/>
      <c r="BLL186" s="377"/>
      <c r="BLM186" s="377"/>
      <c r="BLN186" s="377"/>
      <c r="BLO186" s="608"/>
      <c r="BLP186" s="609"/>
      <c r="BLQ186" s="375"/>
      <c r="BLR186" s="377"/>
      <c r="BLS186" s="377"/>
      <c r="BLT186" s="377"/>
      <c r="BLU186" s="377"/>
      <c r="BLV186" s="608"/>
      <c r="BLW186" s="609"/>
      <c r="BLX186" s="375"/>
      <c r="BLY186" s="377"/>
      <c r="BLZ186" s="377"/>
      <c r="BMA186" s="377"/>
      <c r="BMB186" s="377"/>
      <c r="BMC186" s="608"/>
      <c r="BMD186" s="609"/>
      <c r="BME186" s="375"/>
      <c r="BMF186" s="377"/>
      <c r="BMG186" s="377"/>
      <c r="BMH186" s="377"/>
      <c r="BMI186" s="377"/>
      <c r="BMJ186" s="608"/>
      <c r="BMK186" s="609"/>
      <c r="BML186" s="375"/>
      <c r="BMM186" s="377"/>
      <c r="BMN186" s="377"/>
      <c r="BMO186" s="377"/>
      <c r="BMP186" s="377"/>
      <c r="BMQ186" s="608"/>
      <c r="BMR186" s="609"/>
      <c r="BMS186" s="375"/>
      <c r="BMT186" s="377"/>
      <c r="BMU186" s="377"/>
      <c r="BMV186" s="377"/>
      <c r="BMW186" s="377"/>
      <c r="BMX186" s="608"/>
      <c r="BMY186" s="609"/>
      <c r="BMZ186" s="375"/>
      <c r="BNA186" s="377"/>
      <c r="BNB186" s="377"/>
      <c r="BNC186" s="377"/>
      <c r="BND186" s="377"/>
      <c r="BNE186" s="608"/>
      <c r="BNF186" s="609"/>
      <c r="BNG186" s="375"/>
      <c r="BNH186" s="377"/>
      <c r="BNI186" s="377"/>
      <c r="BNJ186" s="377"/>
      <c r="BNK186" s="377"/>
      <c r="BNL186" s="608"/>
      <c r="BNM186" s="609"/>
      <c r="BNN186" s="375"/>
      <c r="BNO186" s="377"/>
      <c r="BNP186" s="377"/>
      <c r="BNQ186" s="377"/>
      <c r="BNR186" s="377"/>
      <c r="BNS186" s="608"/>
      <c r="BNT186" s="609"/>
      <c r="BNU186" s="375"/>
      <c r="BNV186" s="377"/>
      <c r="BNW186" s="377"/>
      <c r="BNX186" s="377"/>
      <c r="BNY186" s="377"/>
      <c r="BNZ186" s="608"/>
      <c r="BOA186" s="609"/>
      <c r="BOB186" s="375"/>
      <c r="BOC186" s="377"/>
      <c r="BOD186" s="377"/>
      <c r="BOE186" s="377"/>
      <c r="BOF186" s="377"/>
      <c r="BOG186" s="608"/>
      <c r="BOH186" s="609"/>
      <c r="BOI186" s="375"/>
      <c r="BOJ186" s="377"/>
      <c r="BOK186" s="377"/>
      <c r="BOL186" s="377"/>
      <c r="BOM186" s="377"/>
      <c r="BON186" s="608"/>
      <c r="BOO186" s="609"/>
      <c r="BOP186" s="375"/>
      <c r="BOQ186" s="377"/>
      <c r="BOR186" s="377"/>
      <c r="BOS186" s="377"/>
      <c r="BOT186" s="377"/>
      <c r="BOU186" s="608"/>
      <c r="BOV186" s="609"/>
      <c r="BOW186" s="375"/>
      <c r="BOX186" s="377"/>
      <c r="BOY186" s="377"/>
      <c r="BOZ186" s="377"/>
      <c r="BPA186" s="377"/>
      <c r="BPB186" s="608"/>
      <c r="BPC186" s="609"/>
      <c r="BPD186" s="375"/>
      <c r="BPE186" s="377"/>
      <c r="BPF186" s="377"/>
      <c r="BPG186" s="377"/>
      <c r="BPH186" s="377"/>
      <c r="BPI186" s="608"/>
      <c r="BPJ186" s="609"/>
      <c r="BPK186" s="375"/>
      <c r="BPL186" s="377"/>
      <c r="BPM186" s="377"/>
      <c r="BPN186" s="377"/>
      <c r="BPO186" s="377"/>
      <c r="BPP186" s="608"/>
      <c r="BPQ186" s="609"/>
      <c r="BPR186" s="375"/>
      <c r="BPS186" s="377"/>
      <c r="BPT186" s="377"/>
      <c r="BPU186" s="377"/>
      <c r="BPV186" s="377"/>
      <c r="BPW186" s="608"/>
      <c r="BPX186" s="609"/>
      <c r="BPY186" s="375"/>
      <c r="BPZ186" s="377"/>
      <c r="BQA186" s="377"/>
      <c r="BQB186" s="377"/>
      <c r="BQC186" s="377"/>
      <c r="BQD186" s="608"/>
      <c r="BQE186" s="609"/>
      <c r="BQF186" s="375"/>
      <c r="BQG186" s="377"/>
      <c r="BQH186" s="377"/>
      <c r="BQI186" s="377"/>
      <c r="BQJ186" s="377"/>
      <c r="BQK186" s="608"/>
      <c r="BQL186" s="609"/>
      <c r="BQM186" s="375"/>
      <c r="BQN186" s="377"/>
      <c r="BQO186" s="377"/>
      <c r="BQP186" s="377"/>
      <c r="BQQ186" s="377"/>
      <c r="BQR186" s="608"/>
      <c r="BQS186" s="609"/>
      <c r="BQT186" s="375"/>
      <c r="BQU186" s="377"/>
      <c r="BQV186" s="377"/>
      <c r="BQW186" s="377"/>
      <c r="BQX186" s="377"/>
      <c r="BQY186" s="608"/>
      <c r="BQZ186" s="609"/>
      <c r="BRA186" s="375"/>
      <c r="BRB186" s="377"/>
      <c r="BRC186" s="377"/>
      <c r="BRD186" s="377"/>
      <c r="BRE186" s="377"/>
      <c r="BRF186" s="608"/>
      <c r="BRG186" s="609"/>
      <c r="BRH186" s="375"/>
      <c r="BRI186" s="377"/>
      <c r="BRJ186" s="377"/>
      <c r="BRK186" s="377"/>
      <c r="BRL186" s="377"/>
      <c r="BRM186" s="608"/>
      <c r="BRN186" s="609"/>
      <c r="BRO186" s="375"/>
      <c r="BRP186" s="377"/>
      <c r="BRQ186" s="377"/>
      <c r="BRR186" s="377"/>
      <c r="BRS186" s="377"/>
      <c r="BRT186" s="608"/>
      <c r="BRU186" s="609"/>
      <c r="BRV186" s="375"/>
      <c r="BRW186" s="377"/>
      <c r="BRX186" s="377"/>
      <c r="BRY186" s="377"/>
      <c r="BRZ186" s="377"/>
      <c r="BSA186" s="608"/>
      <c r="BSB186" s="609"/>
      <c r="BSC186" s="375"/>
      <c r="BSD186" s="377"/>
      <c r="BSE186" s="377"/>
      <c r="BSF186" s="377"/>
      <c r="BSG186" s="377"/>
      <c r="BSH186" s="608"/>
      <c r="BSI186" s="609"/>
      <c r="BSJ186" s="375"/>
      <c r="BSK186" s="377"/>
      <c r="BSL186" s="377"/>
      <c r="BSM186" s="377"/>
      <c r="BSN186" s="377"/>
      <c r="BSO186" s="608"/>
      <c r="BSP186" s="609"/>
      <c r="BSQ186" s="375"/>
      <c r="BSR186" s="377"/>
      <c r="BSS186" s="377"/>
      <c r="BST186" s="377"/>
      <c r="BSU186" s="377"/>
      <c r="BSV186" s="608"/>
      <c r="BSW186" s="609"/>
      <c r="BSX186" s="375"/>
      <c r="BSY186" s="377"/>
      <c r="BSZ186" s="377"/>
      <c r="BTA186" s="377"/>
      <c r="BTB186" s="377"/>
      <c r="BTC186" s="608"/>
      <c r="BTD186" s="609"/>
      <c r="BTE186" s="375"/>
      <c r="BTF186" s="377"/>
      <c r="BTG186" s="377"/>
      <c r="BTH186" s="377"/>
      <c r="BTI186" s="377"/>
      <c r="BTJ186" s="608"/>
      <c r="BTK186" s="609"/>
      <c r="BTL186" s="375"/>
      <c r="BTM186" s="377"/>
      <c r="BTN186" s="377"/>
      <c r="BTO186" s="377"/>
      <c r="BTP186" s="377"/>
      <c r="BTQ186" s="608"/>
      <c r="BTR186" s="609"/>
      <c r="BTS186" s="375"/>
      <c r="BTT186" s="377"/>
      <c r="BTU186" s="377"/>
      <c r="BTV186" s="377"/>
      <c r="BTW186" s="377"/>
      <c r="BTX186" s="608"/>
      <c r="BTY186" s="609"/>
      <c r="BTZ186" s="375"/>
      <c r="BUA186" s="377"/>
      <c r="BUB186" s="377"/>
      <c r="BUC186" s="377"/>
      <c r="BUD186" s="377"/>
      <c r="BUE186" s="608"/>
      <c r="BUF186" s="609"/>
      <c r="BUG186" s="375"/>
      <c r="BUH186" s="377"/>
      <c r="BUI186" s="377"/>
      <c r="BUJ186" s="377"/>
      <c r="BUK186" s="377"/>
      <c r="BUL186" s="608"/>
      <c r="BUM186" s="609"/>
      <c r="BUN186" s="375"/>
      <c r="BUO186" s="377"/>
      <c r="BUP186" s="377"/>
      <c r="BUQ186" s="377"/>
      <c r="BUR186" s="377"/>
      <c r="BUS186" s="608"/>
      <c r="BUT186" s="609"/>
      <c r="BUU186" s="375"/>
      <c r="BUV186" s="377"/>
      <c r="BUW186" s="377"/>
      <c r="BUX186" s="377"/>
      <c r="BUY186" s="377"/>
      <c r="BUZ186" s="608"/>
      <c r="BVA186" s="609"/>
      <c r="BVB186" s="375"/>
      <c r="BVC186" s="377"/>
      <c r="BVD186" s="377"/>
      <c r="BVE186" s="377"/>
      <c r="BVF186" s="377"/>
      <c r="BVG186" s="608"/>
      <c r="BVH186" s="609"/>
      <c r="BVI186" s="375"/>
      <c r="BVJ186" s="377"/>
      <c r="BVK186" s="377"/>
      <c r="BVL186" s="377"/>
      <c r="BVM186" s="377"/>
      <c r="BVN186" s="608"/>
      <c r="BVO186" s="609"/>
      <c r="BVP186" s="375"/>
      <c r="BVQ186" s="377"/>
      <c r="BVR186" s="377"/>
      <c r="BVS186" s="377"/>
      <c r="BVT186" s="377"/>
      <c r="BVU186" s="608"/>
      <c r="BVV186" s="609"/>
      <c r="BVW186" s="375"/>
      <c r="BVX186" s="377"/>
      <c r="BVY186" s="377"/>
      <c r="BVZ186" s="377"/>
      <c r="BWA186" s="377"/>
      <c r="BWB186" s="608"/>
      <c r="BWC186" s="609"/>
      <c r="BWD186" s="375"/>
      <c r="BWE186" s="377"/>
      <c r="BWF186" s="377"/>
      <c r="BWG186" s="377"/>
      <c r="BWH186" s="377"/>
      <c r="BWI186" s="608"/>
      <c r="BWJ186" s="609"/>
      <c r="BWK186" s="375"/>
      <c r="BWL186" s="377"/>
      <c r="BWM186" s="377"/>
      <c r="BWN186" s="377"/>
      <c r="BWO186" s="377"/>
      <c r="BWP186" s="608"/>
      <c r="BWQ186" s="609"/>
      <c r="BWR186" s="375"/>
      <c r="BWS186" s="377"/>
      <c r="BWT186" s="377"/>
      <c r="BWU186" s="377"/>
      <c r="BWV186" s="377"/>
      <c r="BWW186" s="608"/>
      <c r="BWX186" s="609"/>
      <c r="BWY186" s="375"/>
      <c r="BWZ186" s="377"/>
      <c r="BXA186" s="377"/>
      <c r="BXB186" s="377"/>
      <c r="BXC186" s="377"/>
      <c r="BXD186" s="608"/>
      <c r="BXE186" s="609"/>
      <c r="BXF186" s="375"/>
      <c r="BXG186" s="377"/>
      <c r="BXH186" s="377"/>
      <c r="BXI186" s="377"/>
      <c r="BXJ186" s="377"/>
      <c r="BXK186" s="608"/>
      <c r="BXL186" s="609"/>
      <c r="BXM186" s="375"/>
      <c r="BXN186" s="377"/>
      <c r="BXO186" s="377"/>
      <c r="BXP186" s="377"/>
      <c r="BXQ186" s="377"/>
      <c r="BXR186" s="608"/>
      <c r="BXS186" s="609"/>
      <c r="BXT186" s="375"/>
      <c r="BXU186" s="377"/>
      <c r="BXV186" s="377"/>
      <c r="BXW186" s="377"/>
      <c r="BXX186" s="377"/>
      <c r="BXY186" s="608"/>
      <c r="BXZ186" s="609"/>
      <c r="BYA186" s="375"/>
      <c r="BYB186" s="377"/>
      <c r="BYC186" s="377"/>
      <c r="BYD186" s="377"/>
      <c r="BYE186" s="377"/>
      <c r="BYF186" s="608"/>
      <c r="BYG186" s="609"/>
      <c r="BYH186" s="375"/>
      <c r="BYI186" s="377"/>
      <c r="BYJ186" s="377"/>
      <c r="BYK186" s="377"/>
      <c r="BYL186" s="377"/>
      <c r="BYM186" s="608"/>
      <c r="BYN186" s="609"/>
      <c r="BYO186" s="375"/>
      <c r="BYP186" s="377"/>
      <c r="BYQ186" s="377"/>
      <c r="BYR186" s="377"/>
      <c r="BYS186" s="377"/>
      <c r="BYT186" s="608"/>
      <c r="BYU186" s="609"/>
      <c r="BYV186" s="375"/>
      <c r="BYW186" s="377"/>
      <c r="BYX186" s="377"/>
      <c r="BYY186" s="377"/>
      <c r="BYZ186" s="377"/>
      <c r="BZA186" s="608"/>
      <c r="BZB186" s="609"/>
      <c r="BZC186" s="375"/>
      <c r="BZD186" s="377"/>
      <c r="BZE186" s="377"/>
      <c r="BZF186" s="377"/>
      <c r="BZG186" s="377"/>
      <c r="BZH186" s="608"/>
      <c r="BZI186" s="609"/>
      <c r="BZJ186" s="375"/>
      <c r="BZK186" s="377"/>
      <c r="BZL186" s="377"/>
      <c r="BZM186" s="377"/>
      <c r="BZN186" s="377"/>
      <c r="BZO186" s="608"/>
      <c r="BZP186" s="609"/>
      <c r="BZQ186" s="375"/>
      <c r="BZR186" s="377"/>
      <c r="BZS186" s="377"/>
      <c r="BZT186" s="377"/>
      <c r="BZU186" s="377"/>
      <c r="BZV186" s="608"/>
      <c r="BZW186" s="609"/>
      <c r="BZX186" s="375"/>
      <c r="BZY186" s="377"/>
      <c r="BZZ186" s="377"/>
      <c r="CAA186" s="377"/>
      <c r="CAB186" s="377"/>
      <c r="CAC186" s="608"/>
      <c r="CAD186" s="609"/>
      <c r="CAE186" s="375"/>
      <c r="CAF186" s="377"/>
      <c r="CAG186" s="377"/>
      <c r="CAH186" s="377"/>
      <c r="CAI186" s="377"/>
      <c r="CAJ186" s="608"/>
      <c r="CAK186" s="609"/>
      <c r="CAL186" s="375"/>
      <c r="CAM186" s="377"/>
      <c r="CAN186" s="377"/>
      <c r="CAO186" s="377"/>
      <c r="CAP186" s="377"/>
      <c r="CAQ186" s="608"/>
      <c r="CAR186" s="609"/>
      <c r="CAS186" s="375"/>
      <c r="CAT186" s="377"/>
      <c r="CAU186" s="377"/>
      <c r="CAV186" s="377"/>
      <c r="CAW186" s="377"/>
      <c r="CAX186" s="608"/>
      <c r="CAY186" s="609"/>
      <c r="CAZ186" s="375"/>
      <c r="CBA186" s="377"/>
      <c r="CBB186" s="377"/>
      <c r="CBC186" s="377"/>
      <c r="CBD186" s="377"/>
      <c r="CBE186" s="608"/>
      <c r="CBF186" s="609"/>
      <c r="CBG186" s="375"/>
      <c r="CBH186" s="377"/>
      <c r="CBI186" s="377"/>
      <c r="CBJ186" s="377"/>
      <c r="CBK186" s="377"/>
      <c r="CBL186" s="608"/>
      <c r="CBM186" s="609"/>
      <c r="CBN186" s="375"/>
      <c r="CBO186" s="377"/>
      <c r="CBP186" s="377"/>
      <c r="CBQ186" s="377"/>
      <c r="CBR186" s="377"/>
      <c r="CBS186" s="608"/>
      <c r="CBT186" s="609"/>
      <c r="CBU186" s="375"/>
      <c r="CBV186" s="377"/>
      <c r="CBW186" s="377"/>
      <c r="CBX186" s="377"/>
      <c r="CBY186" s="377"/>
      <c r="CBZ186" s="608"/>
      <c r="CCA186" s="609"/>
      <c r="CCB186" s="375"/>
      <c r="CCC186" s="377"/>
      <c r="CCD186" s="377"/>
      <c r="CCE186" s="377"/>
      <c r="CCF186" s="377"/>
      <c r="CCG186" s="608"/>
      <c r="CCH186" s="609"/>
      <c r="CCI186" s="375"/>
      <c r="CCJ186" s="377"/>
      <c r="CCK186" s="377"/>
      <c r="CCL186" s="377"/>
      <c r="CCM186" s="377"/>
      <c r="CCN186" s="608"/>
      <c r="CCO186" s="609"/>
      <c r="CCP186" s="375"/>
      <c r="CCQ186" s="377"/>
      <c r="CCR186" s="377"/>
      <c r="CCS186" s="377"/>
      <c r="CCT186" s="377"/>
      <c r="CCU186" s="608"/>
      <c r="CCV186" s="609"/>
      <c r="CCW186" s="375"/>
      <c r="CCX186" s="377"/>
      <c r="CCY186" s="377"/>
      <c r="CCZ186" s="377"/>
      <c r="CDA186" s="377"/>
      <c r="CDB186" s="608"/>
      <c r="CDC186" s="609"/>
      <c r="CDD186" s="375"/>
      <c r="CDE186" s="377"/>
      <c r="CDF186" s="377"/>
      <c r="CDG186" s="377"/>
      <c r="CDH186" s="377"/>
      <c r="CDI186" s="608"/>
      <c r="CDJ186" s="609"/>
      <c r="CDK186" s="375"/>
      <c r="CDL186" s="377"/>
      <c r="CDM186" s="377"/>
      <c r="CDN186" s="377"/>
      <c r="CDO186" s="377"/>
      <c r="CDP186" s="608"/>
      <c r="CDQ186" s="609"/>
      <c r="CDR186" s="375"/>
      <c r="CDS186" s="377"/>
      <c r="CDT186" s="377"/>
      <c r="CDU186" s="377"/>
      <c r="CDV186" s="377"/>
      <c r="CDW186" s="608"/>
      <c r="CDX186" s="609"/>
      <c r="CDY186" s="375"/>
      <c r="CDZ186" s="377"/>
      <c r="CEA186" s="377"/>
      <c r="CEB186" s="377"/>
      <c r="CEC186" s="377"/>
      <c r="CED186" s="608"/>
      <c r="CEE186" s="609"/>
      <c r="CEF186" s="375"/>
      <c r="CEG186" s="377"/>
      <c r="CEH186" s="377"/>
      <c r="CEI186" s="377"/>
      <c r="CEJ186" s="377"/>
      <c r="CEK186" s="608"/>
      <c r="CEL186" s="609"/>
      <c r="CEM186" s="375"/>
      <c r="CEN186" s="377"/>
      <c r="CEO186" s="377"/>
      <c r="CEP186" s="377"/>
      <c r="CEQ186" s="377"/>
      <c r="CER186" s="608"/>
      <c r="CES186" s="609"/>
      <c r="CET186" s="375"/>
      <c r="CEU186" s="377"/>
      <c r="CEV186" s="377"/>
      <c r="CEW186" s="377"/>
      <c r="CEX186" s="377"/>
      <c r="CEY186" s="608"/>
      <c r="CEZ186" s="609"/>
      <c r="CFA186" s="375"/>
      <c r="CFB186" s="377"/>
      <c r="CFC186" s="377"/>
      <c r="CFD186" s="377"/>
      <c r="CFE186" s="377"/>
      <c r="CFF186" s="608"/>
      <c r="CFG186" s="609"/>
      <c r="CFH186" s="375"/>
      <c r="CFI186" s="377"/>
      <c r="CFJ186" s="377"/>
      <c r="CFK186" s="377"/>
      <c r="CFL186" s="377"/>
      <c r="CFM186" s="608"/>
      <c r="CFN186" s="609"/>
      <c r="CFO186" s="375"/>
      <c r="CFP186" s="377"/>
      <c r="CFQ186" s="377"/>
      <c r="CFR186" s="377"/>
      <c r="CFS186" s="377"/>
      <c r="CFT186" s="608"/>
      <c r="CFU186" s="609"/>
      <c r="CFV186" s="375"/>
      <c r="CFW186" s="377"/>
      <c r="CFX186" s="377"/>
      <c r="CFY186" s="377"/>
      <c r="CFZ186" s="377"/>
      <c r="CGA186" s="608"/>
      <c r="CGB186" s="609"/>
      <c r="CGC186" s="375"/>
      <c r="CGD186" s="377"/>
      <c r="CGE186" s="377"/>
      <c r="CGF186" s="377"/>
      <c r="CGG186" s="377"/>
      <c r="CGH186" s="608"/>
      <c r="CGI186" s="609"/>
      <c r="CGJ186" s="375"/>
      <c r="CGK186" s="377"/>
      <c r="CGL186" s="377"/>
      <c r="CGM186" s="377"/>
      <c r="CGN186" s="377"/>
      <c r="CGO186" s="608"/>
      <c r="CGP186" s="609"/>
      <c r="CGQ186" s="375"/>
      <c r="CGR186" s="377"/>
      <c r="CGS186" s="377"/>
      <c r="CGT186" s="377"/>
      <c r="CGU186" s="377"/>
      <c r="CGV186" s="608"/>
      <c r="CGW186" s="609"/>
      <c r="CGX186" s="375"/>
      <c r="CGY186" s="377"/>
      <c r="CGZ186" s="377"/>
      <c r="CHA186" s="377"/>
      <c r="CHB186" s="377"/>
      <c r="CHC186" s="608"/>
      <c r="CHD186" s="609"/>
      <c r="CHE186" s="375"/>
      <c r="CHF186" s="377"/>
      <c r="CHG186" s="377"/>
      <c r="CHH186" s="377"/>
      <c r="CHI186" s="377"/>
      <c r="CHJ186" s="608"/>
      <c r="CHK186" s="609"/>
      <c r="CHL186" s="375"/>
      <c r="CHM186" s="377"/>
      <c r="CHN186" s="377"/>
      <c r="CHO186" s="377"/>
      <c r="CHP186" s="377"/>
      <c r="CHQ186" s="608"/>
      <c r="CHR186" s="609"/>
      <c r="CHS186" s="375"/>
      <c r="CHT186" s="377"/>
      <c r="CHU186" s="377"/>
      <c r="CHV186" s="377"/>
      <c r="CHW186" s="377"/>
      <c r="CHX186" s="608"/>
      <c r="CHY186" s="609"/>
      <c r="CHZ186" s="375"/>
      <c r="CIA186" s="377"/>
      <c r="CIB186" s="377"/>
      <c r="CIC186" s="377"/>
      <c r="CID186" s="377"/>
      <c r="CIE186" s="608"/>
      <c r="CIF186" s="609"/>
      <c r="CIG186" s="375"/>
      <c r="CIH186" s="377"/>
      <c r="CII186" s="377"/>
      <c r="CIJ186" s="377"/>
      <c r="CIK186" s="377"/>
      <c r="CIL186" s="608"/>
      <c r="CIM186" s="609"/>
      <c r="CIN186" s="375"/>
      <c r="CIO186" s="377"/>
      <c r="CIP186" s="377"/>
      <c r="CIQ186" s="377"/>
      <c r="CIR186" s="377"/>
      <c r="CIS186" s="608"/>
      <c r="CIT186" s="609"/>
      <c r="CIU186" s="375"/>
      <c r="CIV186" s="377"/>
      <c r="CIW186" s="377"/>
      <c r="CIX186" s="377"/>
      <c r="CIY186" s="377"/>
      <c r="CIZ186" s="608"/>
      <c r="CJA186" s="609"/>
      <c r="CJB186" s="375"/>
      <c r="CJC186" s="377"/>
      <c r="CJD186" s="377"/>
      <c r="CJE186" s="377"/>
      <c r="CJF186" s="377"/>
      <c r="CJG186" s="608"/>
      <c r="CJH186" s="609"/>
      <c r="CJI186" s="375"/>
      <c r="CJJ186" s="377"/>
      <c r="CJK186" s="377"/>
      <c r="CJL186" s="377"/>
      <c r="CJM186" s="377"/>
      <c r="CJN186" s="608"/>
      <c r="CJO186" s="609"/>
      <c r="CJP186" s="375"/>
      <c r="CJQ186" s="377"/>
      <c r="CJR186" s="377"/>
      <c r="CJS186" s="377"/>
      <c r="CJT186" s="377"/>
      <c r="CJU186" s="608"/>
      <c r="CJV186" s="609"/>
      <c r="CJW186" s="375"/>
      <c r="CJX186" s="377"/>
      <c r="CJY186" s="377"/>
      <c r="CJZ186" s="377"/>
      <c r="CKA186" s="377"/>
      <c r="CKB186" s="608"/>
      <c r="CKC186" s="609"/>
      <c r="CKD186" s="375"/>
      <c r="CKE186" s="377"/>
      <c r="CKF186" s="377"/>
      <c r="CKG186" s="377"/>
      <c r="CKH186" s="377"/>
      <c r="CKI186" s="608"/>
      <c r="CKJ186" s="609"/>
      <c r="CKK186" s="375"/>
      <c r="CKL186" s="377"/>
      <c r="CKM186" s="377"/>
      <c r="CKN186" s="377"/>
      <c r="CKO186" s="377"/>
      <c r="CKP186" s="608"/>
      <c r="CKQ186" s="609"/>
      <c r="CKR186" s="375"/>
      <c r="CKS186" s="377"/>
      <c r="CKT186" s="377"/>
      <c r="CKU186" s="377"/>
      <c r="CKV186" s="377"/>
      <c r="CKW186" s="608"/>
      <c r="CKX186" s="609"/>
      <c r="CKY186" s="375"/>
      <c r="CKZ186" s="377"/>
      <c r="CLA186" s="377"/>
      <c r="CLB186" s="377"/>
      <c r="CLC186" s="377"/>
      <c r="CLD186" s="608"/>
      <c r="CLE186" s="609"/>
      <c r="CLF186" s="375"/>
      <c r="CLG186" s="377"/>
      <c r="CLH186" s="377"/>
      <c r="CLI186" s="377"/>
      <c r="CLJ186" s="377"/>
      <c r="CLK186" s="608"/>
      <c r="CLL186" s="609"/>
      <c r="CLM186" s="375"/>
      <c r="CLN186" s="377"/>
      <c r="CLO186" s="377"/>
      <c r="CLP186" s="377"/>
      <c r="CLQ186" s="377"/>
      <c r="CLR186" s="608"/>
      <c r="CLS186" s="609"/>
      <c r="CLT186" s="375"/>
      <c r="CLU186" s="377"/>
      <c r="CLV186" s="377"/>
      <c r="CLW186" s="377"/>
      <c r="CLX186" s="377"/>
      <c r="CLY186" s="608"/>
      <c r="CLZ186" s="609"/>
      <c r="CMA186" s="375"/>
      <c r="CMB186" s="377"/>
      <c r="CMC186" s="377"/>
      <c r="CMD186" s="377"/>
      <c r="CME186" s="377"/>
      <c r="CMF186" s="608"/>
      <c r="CMG186" s="609"/>
      <c r="CMH186" s="375"/>
      <c r="CMI186" s="377"/>
      <c r="CMJ186" s="377"/>
      <c r="CMK186" s="377"/>
      <c r="CML186" s="377"/>
      <c r="CMM186" s="608"/>
      <c r="CMN186" s="609"/>
      <c r="CMO186" s="375"/>
      <c r="CMP186" s="377"/>
      <c r="CMQ186" s="377"/>
      <c r="CMR186" s="377"/>
      <c r="CMS186" s="377"/>
      <c r="CMT186" s="608"/>
      <c r="CMU186" s="609"/>
      <c r="CMV186" s="375"/>
      <c r="CMW186" s="377"/>
      <c r="CMX186" s="377"/>
      <c r="CMY186" s="377"/>
      <c r="CMZ186" s="377"/>
      <c r="CNA186" s="608"/>
      <c r="CNB186" s="609"/>
      <c r="CNC186" s="375"/>
      <c r="CND186" s="377"/>
      <c r="CNE186" s="377"/>
      <c r="CNF186" s="377"/>
      <c r="CNG186" s="377"/>
      <c r="CNH186" s="608"/>
      <c r="CNI186" s="609"/>
      <c r="CNJ186" s="375"/>
      <c r="CNK186" s="377"/>
      <c r="CNL186" s="377"/>
      <c r="CNM186" s="377"/>
      <c r="CNN186" s="377"/>
      <c r="CNO186" s="608"/>
      <c r="CNP186" s="609"/>
      <c r="CNQ186" s="375"/>
      <c r="CNR186" s="377"/>
      <c r="CNS186" s="377"/>
      <c r="CNT186" s="377"/>
      <c r="CNU186" s="377"/>
      <c r="CNV186" s="608"/>
      <c r="CNW186" s="609"/>
      <c r="CNX186" s="375"/>
      <c r="CNY186" s="377"/>
      <c r="CNZ186" s="377"/>
      <c r="COA186" s="377"/>
      <c r="COB186" s="377"/>
      <c r="COC186" s="608"/>
      <c r="COD186" s="609"/>
      <c r="COE186" s="375"/>
      <c r="COF186" s="377"/>
      <c r="COG186" s="377"/>
      <c r="COH186" s="377"/>
      <c r="COI186" s="377"/>
      <c r="COJ186" s="608"/>
      <c r="COK186" s="609"/>
      <c r="COL186" s="375"/>
      <c r="COM186" s="377"/>
      <c r="CON186" s="377"/>
      <c r="COO186" s="377"/>
      <c r="COP186" s="377"/>
      <c r="COQ186" s="608"/>
      <c r="COR186" s="609"/>
      <c r="COS186" s="375"/>
      <c r="COT186" s="377"/>
      <c r="COU186" s="377"/>
      <c r="COV186" s="377"/>
      <c r="COW186" s="377"/>
      <c r="COX186" s="608"/>
      <c r="COY186" s="609"/>
      <c r="COZ186" s="375"/>
      <c r="CPA186" s="377"/>
      <c r="CPB186" s="377"/>
      <c r="CPC186" s="377"/>
      <c r="CPD186" s="377"/>
      <c r="CPE186" s="608"/>
      <c r="CPF186" s="609"/>
      <c r="CPG186" s="375"/>
      <c r="CPH186" s="377"/>
      <c r="CPI186" s="377"/>
      <c r="CPJ186" s="377"/>
      <c r="CPK186" s="377"/>
      <c r="CPL186" s="608"/>
      <c r="CPM186" s="609"/>
      <c r="CPN186" s="375"/>
      <c r="CPO186" s="377"/>
      <c r="CPP186" s="377"/>
      <c r="CPQ186" s="377"/>
      <c r="CPR186" s="377"/>
      <c r="CPS186" s="608"/>
      <c r="CPT186" s="609"/>
      <c r="CPU186" s="375"/>
      <c r="CPV186" s="377"/>
      <c r="CPW186" s="377"/>
      <c r="CPX186" s="377"/>
      <c r="CPY186" s="377"/>
      <c r="CPZ186" s="608"/>
      <c r="CQA186" s="609"/>
      <c r="CQB186" s="375"/>
      <c r="CQC186" s="377"/>
      <c r="CQD186" s="377"/>
      <c r="CQE186" s="377"/>
      <c r="CQF186" s="377"/>
      <c r="CQG186" s="608"/>
      <c r="CQH186" s="609"/>
      <c r="CQI186" s="375"/>
      <c r="CQJ186" s="377"/>
      <c r="CQK186" s="377"/>
      <c r="CQL186" s="377"/>
      <c r="CQM186" s="377"/>
      <c r="CQN186" s="608"/>
      <c r="CQO186" s="609"/>
      <c r="CQP186" s="375"/>
      <c r="CQQ186" s="377"/>
      <c r="CQR186" s="377"/>
      <c r="CQS186" s="377"/>
      <c r="CQT186" s="377"/>
      <c r="CQU186" s="608"/>
      <c r="CQV186" s="609"/>
      <c r="CQW186" s="375"/>
      <c r="CQX186" s="377"/>
      <c r="CQY186" s="377"/>
      <c r="CQZ186" s="377"/>
      <c r="CRA186" s="377"/>
      <c r="CRB186" s="608"/>
      <c r="CRC186" s="609"/>
      <c r="CRD186" s="375"/>
      <c r="CRE186" s="377"/>
      <c r="CRF186" s="377"/>
      <c r="CRG186" s="377"/>
      <c r="CRH186" s="377"/>
      <c r="CRI186" s="608"/>
      <c r="CRJ186" s="609"/>
      <c r="CRK186" s="375"/>
      <c r="CRL186" s="377"/>
      <c r="CRM186" s="377"/>
      <c r="CRN186" s="377"/>
      <c r="CRO186" s="377"/>
      <c r="CRP186" s="608"/>
      <c r="CRQ186" s="609"/>
      <c r="CRR186" s="375"/>
      <c r="CRS186" s="377"/>
      <c r="CRT186" s="377"/>
      <c r="CRU186" s="377"/>
      <c r="CRV186" s="377"/>
      <c r="CRW186" s="608"/>
      <c r="CRX186" s="609"/>
      <c r="CRY186" s="375"/>
      <c r="CRZ186" s="377"/>
      <c r="CSA186" s="377"/>
      <c r="CSB186" s="377"/>
      <c r="CSC186" s="377"/>
      <c r="CSD186" s="608"/>
      <c r="CSE186" s="609"/>
      <c r="CSF186" s="375"/>
      <c r="CSG186" s="377"/>
      <c r="CSH186" s="377"/>
      <c r="CSI186" s="377"/>
      <c r="CSJ186" s="377"/>
      <c r="CSK186" s="608"/>
      <c r="CSL186" s="609"/>
      <c r="CSM186" s="375"/>
      <c r="CSN186" s="377"/>
      <c r="CSO186" s="377"/>
      <c r="CSP186" s="377"/>
      <c r="CSQ186" s="377"/>
      <c r="CSR186" s="608"/>
      <c r="CSS186" s="609"/>
      <c r="CST186" s="375"/>
      <c r="CSU186" s="377"/>
      <c r="CSV186" s="377"/>
      <c r="CSW186" s="377"/>
      <c r="CSX186" s="377"/>
      <c r="CSY186" s="608"/>
      <c r="CSZ186" s="609"/>
      <c r="CTA186" s="375"/>
      <c r="CTB186" s="377"/>
      <c r="CTC186" s="377"/>
      <c r="CTD186" s="377"/>
      <c r="CTE186" s="377"/>
      <c r="CTF186" s="608"/>
      <c r="CTG186" s="609"/>
      <c r="CTH186" s="375"/>
      <c r="CTI186" s="377"/>
      <c r="CTJ186" s="377"/>
      <c r="CTK186" s="377"/>
      <c r="CTL186" s="377"/>
      <c r="CTM186" s="608"/>
      <c r="CTN186" s="609"/>
      <c r="CTO186" s="375"/>
      <c r="CTP186" s="377"/>
      <c r="CTQ186" s="377"/>
      <c r="CTR186" s="377"/>
      <c r="CTS186" s="377"/>
      <c r="CTT186" s="608"/>
      <c r="CTU186" s="609"/>
      <c r="CTV186" s="375"/>
      <c r="CTW186" s="377"/>
      <c r="CTX186" s="377"/>
      <c r="CTY186" s="377"/>
      <c r="CTZ186" s="377"/>
      <c r="CUA186" s="608"/>
      <c r="CUB186" s="609"/>
      <c r="CUC186" s="375"/>
      <c r="CUD186" s="377"/>
      <c r="CUE186" s="377"/>
      <c r="CUF186" s="377"/>
      <c r="CUG186" s="377"/>
      <c r="CUH186" s="608"/>
      <c r="CUI186" s="609"/>
      <c r="CUJ186" s="375"/>
      <c r="CUK186" s="377"/>
      <c r="CUL186" s="377"/>
      <c r="CUM186" s="377"/>
      <c r="CUN186" s="377"/>
      <c r="CUO186" s="608"/>
      <c r="CUP186" s="609"/>
      <c r="CUQ186" s="375"/>
      <c r="CUR186" s="377"/>
      <c r="CUS186" s="377"/>
      <c r="CUT186" s="377"/>
      <c r="CUU186" s="377"/>
      <c r="CUV186" s="608"/>
      <c r="CUW186" s="609"/>
      <c r="CUX186" s="375"/>
      <c r="CUY186" s="377"/>
      <c r="CUZ186" s="377"/>
      <c r="CVA186" s="377"/>
      <c r="CVB186" s="377"/>
      <c r="CVC186" s="608"/>
      <c r="CVD186" s="609"/>
      <c r="CVE186" s="375"/>
      <c r="CVF186" s="377"/>
      <c r="CVG186" s="377"/>
      <c r="CVH186" s="377"/>
      <c r="CVI186" s="377"/>
      <c r="CVJ186" s="608"/>
      <c r="CVK186" s="609"/>
      <c r="CVL186" s="375"/>
      <c r="CVM186" s="377"/>
      <c r="CVN186" s="377"/>
      <c r="CVO186" s="377"/>
      <c r="CVP186" s="377"/>
      <c r="CVQ186" s="608"/>
      <c r="CVR186" s="609"/>
      <c r="CVS186" s="375"/>
      <c r="CVT186" s="377"/>
      <c r="CVU186" s="377"/>
      <c r="CVV186" s="377"/>
      <c r="CVW186" s="377"/>
      <c r="CVX186" s="608"/>
      <c r="CVY186" s="609"/>
      <c r="CVZ186" s="375"/>
      <c r="CWA186" s="377"/>
      <c r="CWB186" s="377"/>
      <c r="CWC186" s="377"/>
      <c r="CWD186" s="377"/>
      <c r="CWE186" s="608"/>
      <c r="CWF186" s="609"/>
      <c r="CWG186" s="375"/>
      <c r="CWH186" s="377"/>
      <c r="CWI186" s="377"/>
      <c r="CWJ186" s="377"/>
      <c r="CWK186" s="377"/>
      <c r="CWL186" s="608"/>
      <c r="CWM186" s="609"/>
      <c r="CWN186" s="375"/>
      <c r="CWO186" s="377"/>
      <c r="CWP186" s="377"/>
      <c r="CWQ186" s="377"/>
      <c r="CWR186" s="377"/>
      <c r="CWS186" s="608"/>
      <c r="CWT186" s="609"/>
      <c r="CWU186" s="375"/>
      <c r="CWV186" s="377"/>
      <c r="CWW186" s="377"/>
      <c r="CWX186" s="377"/>
      <c r="CWY186" s="377"/>
      <c r="CWZ186" s="608"/>
      <c r="CXA186" s="609"/>
      <c r="CXB186" s="375"/>
      <c r="CXC186" s="377"/>
      <c r="CXD186" s="377"/>
      <c r="CXE186" s="377"/>
      <c r="CXF186" s="377"/>
      <c r="CXG186" s="608"/>
      <c r="CXH186" s="609"/>
      <c r="CXI186" s="375"/>
      <c r="CXJ186" s="377"/>
      <c r="CXK186" s="377"/>
      <c r="CXL186" s="377"/>
      <c r="CXM186" s="377"/>
      <c r="CXN186" s="608"/>
      <c r="CXO186" s="609"/>
      <c r="CXP186" s="375"/>
      <c r="CXQ186" s="377"/>
      <c r="CXR186" s="377"/>
      <c r="CXS186" s="377"/>
      <c r="CXT186" s="377"/>
      <c r="CXU186" s="608"/>
      <c r="CXV186" s="609"/>
      <c r="CXW186" s="375"/>
      <c r="CXX186" s="377"/>
      <c r="CXY186" s="377"/>
      <c r="CXZ186" s="377"/>
      <c r="CYA186" s="377"/>
      <c r="CYB186" s="608"/>
      <c r="CYC186" s="609"/>
      <c r="CYD186" s="375"/>
      <c r="CYE186" s="377"/>
      <c r="CYF186" s="377"/>
      <c r="CYG186" s="377"/>
      <c r="CYH186" s="377"/>
      <c r="CYI186" s="608"/>
      <c r="CYJ186" s="609"/>
      <c r="CYK186" s="375"/>
      <c r="CYL186" s="377"/>
      <c r="CYM186" s="377"/>
      <c r="CYN186" s="377"/>
      <c r="CYO186" s="377"/>
      <c r="CYP186" s="608"/>
      <c r="CYQ186" s="609"/>
      <c r="CYR186" s="375"/>
      <c r="CYS186" s="377"/>
      <c r="CYT186" s="377"/>
      <c r="CYU186" s="377"/>
      <c r="CYV186" s="377"/>
      <c r="CYW186" s="608"/>
      <c r="CYX186" s="609"/>
      <c r="CYY186" s="375"/>
      <c r="CYZ186" s="377"/>
      <c r="CZA186" s="377"/>
      <c r="CZB186" s="377"/>
      <c r="CZC186" s="377"/>
      <c r="CZD186" s="608"/>
      <c r="CZE186" s="609"/>
      <c r="CZF186" s="375"/>
      <c r="CZG186" s="377"/>
      <c r="CZH186" s="377"/>
      <c r="CZI186" s="377"/>
      <c r="CZJ186" s="377"/>
      <c r="CZK186" s="608"/>
      <c r="CZL186" s="609"/>
      <c r="CZM186" s="375"/>
      <c r="CZN186" s="377"/>
      <c r="CZO186" s="377"/>
      <c r="CZP186" s="377"/>
      <c r="CZQ186" s="377"/>
      <c r="CZR186" s="608"/>
      <c r="CZS186" s="609"/>
      <c r="CZT186" s="375"/>
      <c r="CZU186" s="377"/>
      <c r="CZV186" s="377"/>
      <c r="CZW186" s="377"/>
      <c r="CZX186" s="377"/>
      <c r="CZY186" s="608"/>
      <c r="CZZ186" s="609"/>
      <c r="DAA186" s="375"/>
      <c r="DAB186" s="377"/>
      <c r="DAC186" s="377"/>
      <c r="DAD186" s="377"/>
      <c r="DAE186" s="377"/>
      <c r="DAF186" s="608"/>
      <c r="DAG186" s="609"/>
      <c r="DAH186" s="375"/>
      <c r="DAI186" s="377"/>
      <c r="DAJ186" s="377"/>
      <c r="DAK186" s="377"/>
      <c r="DAL186" s="377"/>
      <c r="DAM186" s="608"/>
      <c r="DAN186" s="609"/>
      <c r="DAO186" s="375"/>
      <c r="DAP186" s="377"/>
      <c r="DAQ186" s="377"/>
      <c r="DAR186" s="377"/>
      <c r="DAS186" s="377"/>
      <c r="DAT186" s="608"/>
      <c r="DAU186" s="609"/>
      <c r="DAV186" s="375"/>
      <c r="DAW186" s="377"/>
      <c r="DAX186" s="377"/>
      <c r="DAY186" s="377"/>
      <c r="DAZ186" s="377"/>
      <c r="DBA186" s="608"/>
      <c r="DBB186" s="609"/>
      <c r="DBC186" s="375"/>
      <c r="DBD186" s="377"/>
      <c r="DBE186" s="377"/>
      <c r="DBF186" s="377"/>
      <c r="DBG186" s="377"/>
      <c r="DBH186" s="608"/>
      <c r="DBI186" s="609"/>
      <c r="DBJ186" s="375"/>
      <c r="DBK186" s="377"/>
      <c r="DBL186" s="377"/>
      <c r="DBM186" s="377"/>
      <c r="DBN186" s="377"/>
      <c r="DBO186" s="608"/>
      <c r="DBP186" s="609"/>
      <c r="DBQ186" s="375"/>
      <c r="DBR186" s="377"/>
      <c r="DBS186" s="377"/>
      <c r="DBT186" s="377"/>
      <c r="DBU186" s="377"/>
      <c r="DBV186" s="608"/>
      <c r="DBW186" s="609"/>
      <c r="DBX186" s="375"/>
      <c r="DBY186" s="377"/>
      <c r="DBZ186" s="377"/>
      <c r="DCA186" s="377"/>
      <c r="DCB186" s="377"/>
      <c r="DCC186" s="608"/>
      <c r="DCD186" s="609"/>
      <c r="DCE186" s="375"/>
      <c r="DCF186" s="377"/>
      <c r="DCG186" s="377"/>
      <c r="DCH186" s="377"/>
      <c r="DCI186" s="377"/>
      <c r="DCJ186" s="608"/>
      <c r="DCK186" s="609"/>
      <c r="DCL186" s="375"/>
      <c r="DCM186" s="377"/>
      <c r="DCN186" s="377"/>
      <c r="DCO186" s="377"/>
      <c r="DCP186" s="377"/>
      <c r="DCQ186" s="608"/>
      <c r="DCR186" s="609"/>
      <c r="DCS186" s="375"/>
      <c r="DCT186" s="377"/>
      <c r="DCU186" s="377"/>
      <c r="DCV186" s="377"/>
      <c r="DCW186" s="377"/>
      <c r="DCX186" s="608"/>
      <c r="DCY186" s="609"/>
      <c r="DCZ186" s="375"/>
      <c r="DDA186" s="377"/>
      <c r="DDB186" s="377"/>
      <c r="DDC186" s="377"/>
      <c r="DDD186" s="377"/>
      <c r="DDE186" s="608"/>
      <c r="DDF186" s="609"/>
      <c r="DDG186" s="375"/>
      <c r="DDH186" s="377"/>
      <c r="DDI186" s="377"/>
      <c r="DDJ186" s="377"/>
      <c r="DDK186" s="377"/>
      <c r="DDL186" s="608"/>
      <c r="DDM186" s="609"/>
      <c r="DDN186" s="375"/>
      <c r="DDO186" s="377"/>
      <c r="DDP186" s="377"/>
      <c r="DDQ186" s="377"/>
      <c r="DDR186" s="377"/>
      <c r="DDS186" s="608"/>
      <c r="DDT186" s="609"/>
      <c r="DDU186" s="375"/>
      <c r="DDV186" s="377"/>
      <c r="DDW186" s="377"/>
      <c r="DDX186" s="377"/>
      <c r="DDY186" s="377"/>
      <c r="DDZ186" s="608"/>
      <c r="DEA186" s="609"/>
      <c r="DEB186" s="375"/>
      <c r="DEC186" s="377"/>
      <c r="DED186" s="377"/>
      <c r="DEE186" s="377"/>
      <c r="DEF186" s="377"/>
      <c r="DEG186" s="608"/>
      <c r="DEH186" s="609"/>
      <c r="DEI186" s="375"/>
      <c r="DEJ186" s="377"/>
      <c r="DEK186" s="377"/>
      <c r="DEL186" s="377"/>
      <c r="DEM186" s="377"/>
      <c r="DEN186" s="608"/>
      <c r="DEO186" s="609"/>
      <c r="DEP186" s="375"/>
      <c r="DEQ186" s="377"/>
      <c r="DER186" s="377"/>
      <c r="DES186" s="377"/>
      <c r="DET186" s="377"/>
      <c r="DEU186" s="608"/>
      <c r="DEV186" s="609"/>
      <c r="DEW186" s="375"/>
      <c r="DEX186" s="377"/>
      <c r="DEY186" s="377"/>
      <c r="DEZ186" s="377"/>
      <c r="DFA186" s="377"/>
      <c r="DFB186" s="608"/>
      <c r="DFC186" s="609"/>
      <c r="DFD186" s="375"/>
      <c r="DFE186" s="377"/>
      <c r="DFF186" s="377"/>
      <c r="DFG186" s="377"/>
      <c r="DFH186" s="377"/>
      <c r="DFI186" s="608"/>
      <c r="DFJ186" s="609"/>
      <c r="DFK186" s="375"/>
      <c r="DFL186" s="377"/>
      <c r="DFM186" s="377"/>
      <c r="DFN186" s="377"/>
      <c r="DFO186" s="377"/>
      <c r="DFP186" s="608"/>
      <c r="DFQ186" s="609"/>
      <c r="DFR186" s="375"/>
      <c r="DFS186" s="377"/>
      <c r="DFT186" s="377"/>
      <c r="DFU186" s="377"/>
      <c r="DFV186" s="377"/>
      <c r="DFW186" s="608"/>
      <c r="DFX186" s="609"/>
      <c r="DFY186" s="375"/>
      <c r="DFZ186" s="377"/>
      <c r="DGA186" s="377"/>
      <c r="DGB186" s="377"/>
      <c r="DGC186" s="377"/>
      <c r="DGD186" s="608"/>
      <c r="DGE186" s="609"/>
      <c r="DGF186" s="375"/>
      <c r="DGG186" s="377"/>
      <c r="DGH186" s="377"/>
      <c r="DGI186" s="377"/>
      <c r="DGJ186" s="377"/>
      <c r="DGK186" s="608"/>
      <c r="DGL186" s="609"/>
      <c r="DGM186" s="375"/>
      <c r="DGN186" s="377"/>
      <c r="DGO186" s="377"/>
      <c r="DGP186" s="377"/>
      <c r="DGQ186" s="377"/>
      <c r="DGR186" s="608"/>
      <c r="DGS186" s="609"/>
      <c r="DGT186" s="375"/>
      <c r="DGU186" s="377"/>
      <c r="DGV186" s="377"/>
      <c r="DGW186" s="377"/>
      <c r="DGX186" s="377"/>
      <c r="DGY186" s="608"/>
      <c r="DGZ186" s="609"/>
      <c r="DHA186" s="375"/>
      <c r="DHB186" s="377"/>
      <c r="DHC186" s="377"/>
      <c r="DHD186" s="377"/>
      <c r="DHE186" s="377"/>
      <c r="DHF186" s="608"/>
      <c r="DHG186" s="609"/>
      <c r="DHH186" s="375"/>
      <c r="DHI186" s="377"/>
      <c r="DHJ186" s="377"/>
      <c r="DHK186" s="377"/>
      <c r="DHL186" s="377"/>
      <c r="DHM186" s="608"/>
      <c r="DHN186" s="609"/>
      <c r="DHO186" s="375"/>
      <c r="DHP186" s="377"/>
      <c r="DHQ186" s="377"/>
      <c r="DHR186" s="377"/>
      <c r="DHS186" s="377"/>
      <c r="DHT186" s="608"/>
      <c r="DHU186" s="609"/>
      <c r="DHV186" s="375"/>
      <c r="DHW186" s="377"/>
      <c r="DHX186" s="377"/>
      <c r="DHY186" s="377"/>
      <c r="DHZ186" s="377"/>
      <c r="DIA186" s="608"/>
      <c r="DIB186" s="609"/>
      <c r="DIC186" s="375"/>
      <c r="DID186" s="377"/>
      <c r="DIE186" s="377"/>
      <c r="DIF186" s="377"/>
      <c r="DIG186" s="377"/>
      <c r="DIH186" s="608"/>
      <c r="DII186" s="609"/>
      <c r="DIJ186" s="375"/>
      <c r="DIK186" s="377"/>
      <c r="DIL186" s="377"/>
      <c r="DIM186" s="377"/>
      <c r="DIN186" s="377"/>
      <c r="DIO186" s="608"/>
      <c r="DIP186" s="609"/>
      <c r="DIQ186" s="375"/>
      <c r="DIR186" s="377"/>
      <c r="DIS186" s="377"/>
      <c r="DIT186" s="377"/>
      <c r="DIU186" s="377"/>
      <c r="DIV186" s="608"/>
      <c r="DIW186" s="609"/>
      <c r="DIX186" s="375"/>
      <c r="DIY186" s="377"/>
      <c r="DIZ186" s="377"/>
      <c r="DJA186" s="377"/>
      <c r="DJB186" s="377"/>
      <c r="DJC186" s="608"/>
      <c r="DJD186" s="609"/>
      <c r="DJE186" s="375"/>
      <c r="DJF186" s="377"/>
      <c r="DJG186" s="377"/>
      <c r="DJH186" s="377"/>
      <c r="DJI186" s="377"/>
      <c r="DJJ186" s="608"/>
      <c r="DJK186" s="609"/>
      <c r="DJL186" s="375"/>
      <c r="DJM186" s="377"/>
      <c r="DJN186" s="377"/>
      <c r="DJO186" s="377"/>
      <c r="DJP186" s="377"/>
      <c r="DJQ186" s="608"/>
      <c r="DJR186" s="609"/>
      <c r="DJS186" s="375"/>
      <c r="DJT186" s="377"/>
      <c r="DJU186" s="377"/>
      <c r="DJV186" s="377"/>
      <c r="DJW186" s="377"/>
      <c r="DJX186" s="608"/>
      <c r="DJY186" s="609"/>
      <c r="DJZ186" s="375"/>
      <c r="DKA186" s="377"/>
      <c r="DKB186" s="377"/>
      <c r="DKC186" s="377"/>
      <c r="DKD186" s="377"/>
      <c r="DKE186" s="608"/>
      <c r="DKF186" s="609"/>
      <c r="DKG186" s="375"/>
      <c r="DKH186" s="377"/>
      <c r="DKI186" s="377"/>
      <c r="DKJ186" s="377"/>
      <c r="DKK186" s="377"/>
      <c r="DKL186" s="608"/>
      <c r="DKM186" s="609"/>
      <c r="DKN186" s="375"/>
      <c r="DKO186" s="377"/>
      <c r="DKP186" s="377"/>
      <c r="DKQ186" s="377"/>
      <c r="DKR186" s="377"/>
      <c r="DKS186" s="608"/>
      <c r="DKT186" s="609"/>
      <c r="DKU186" s="375"/>
      <c r="DKV186" s="377"/>
      <c r="DKW186" s="377"/>
      <c r="DKX186" s="377"/>
      <c r="DKY186" s="377"/>
      <c r="DKZ186" s="608"/>
      <c r="DLA186" s="609"/>
      <c r="DLB186" s="375"/>
      <c r="DLC186" s="377"/>
      <c r="DLD186" s="377"/>
      <c r="DLE186" s="377"/>
      <c r="DLF186" s="377"/>
      <c r="DLG186" s="608"/>
      <c r="DLH186" s="609"/>
      <c r="DLI186" s="375"/>
      <c r="DLJ186" s="377"/>
      <c r="DLK186" s="377"/>
      <c r="DLL186" s="377"/>
      <c r="DLM186" s="377"/>
      <c r="DLN186" s="608"/>
      <c r="DLO186" s="609"/>
      <c r="DLP186" s="375"/>
      <c r="DLQ186" s="377"/>
      <c r="DLR186" s="377"/>
      <c r="DLS186" s="377"/>
      <c r="DLT186" s="377"/>
      <c r="DLU186" s="608"/>
      <c r="DLV186" s="609"/>
      <c r="DLW186" s="375"/>
      <c r="DLX186" s="377"/>
      <c r="DLY186" s="377"/>
      <c r="DLZ186" s="377"/>
      <c r="DMA186" s="377"/>
      <c r="DMB186" s="608"/>
      <c r="DMC186" s="609"/>
      <c r="DMD186" s="375"/>
      <c r="DME186" s="377"/>
      <c r="DMF186" s="377"/>
      <c r="DMG186" s="377"/>
      <c r="DMH186" s="377"/>
      <c r="DMI186" s="608"/>
      <c r="DMJ186" s="609"/>
      <c r="DMK186" s="375"/>
      <c r="DML186" s="377"/>
      <c r="DMM186" s="377"/>
      <c r="DMN186" s="377"/>
      <c r="DMO186" s="377"/>
      <c r="DMP186" s="608"/>
      <c r="DMQ186" s="609"/>
      <c r="DMR186" s="375"/>
      <c r="DMS186" s="377"/>
      <c r="DMT186" s="377"/>
      <c r="DMU186" s="377"/>
      <c r="DMV186" s="377"/>
      <c r="DMW186" s="608"/>
      <c r="DMX186" s="609"/>
      <c r="DMY186" s="375"/>
      <c r="DMZ186" s="377"/>
      <c r="DNA186" s="377"/>
      <c r="DNB186" s="377"/>
      <c r="DNC186" s="377"/>
      <c r="DND186" s="608"/>
      <c r="DNE186" s="609"/>
      <c r="DNF186" s="375"/>
      <c r="DNG186" s="377"/>
      <c r="DNH186" s="377"/>
      <c r="DNI186" s="377"/>
      <c r="DNJ186" s="377"/>
      <c r="DNK186" s="608"/>
      <c r="DNL186" s="609"/>
      <c r="DNM186" s="375"/>
      <c r="DNN186" s="377"/>
      <c r="DNO186" s="377"/>
      <c r="DNP186" s="377"/>
      <c r="DNQ186" s="377"/>
      <c r="DNR186" s="608"/>
      <c r="DNS186" s="609"/>
      <c r="DNT186" s="375"/>
      <c r="DNU186" s="377"/>
      <c r="DNV186" s="377"/>
      <c r="DNW186" s="377"/>
      <c r="DNX186" s="377"/>
      <c r="DNY186" s="608"/>
      <c r="DNZ186" s="609"/>
      <c r="DOA186" s="375"/>
      <c r="DOB186" s="377"/>
      <c r="DOC186" s="377"/>
      <c r="DOD186" s="377"/>
      <c r="DOE186" s="377"/>
      <c r="DOF186" s="608"/>
      <c r="DOG186" s="609"/>
      <c r="DOH186" s="375"/>
      <c r="DOI186" s="377"/>
      <c r="DOJ186" s="377"/>
      <c r="DOK186" s="377"/>
      <c r="DOL186" s="377"/>
      <c r="DOM186" s="608"/>
      <c r="DON186" s="609"/>
      <c r="DOO186" s="375"/>
      <c r="DOP186" s="377"/>
      <c r="DOQ186" s="377"/>
      <c r="DOR186" s="377"/>
      <c r="DOS186" s="377"/>
      <c r="DOT186" s="608"/>
      <c r="DOU186" s="609"/>
      <c r="DOV186" s="375"/>
      <c r="DOW186" s="377"/>
      <c r="DOX186" s="377"/>
      <c r="DOY186" s="377"/>
      <c r="DOZ186" s="377"/>
      <c r="DPA186" s="608"/>
      <c r="DPB186" s="609"/>
      <c r="DPC186" s="375"/>
      <c r="DPD186" s="377"/>
      <c r="DPE186" s="377"/>
      <c r="DPF186" s="377"/>
      <c r="DPG186" s="377"/>
      <c r="DPH186" s="608"/>
      <c r="DPI186" s="609"/>
      <c r="DPJ186" s="375"/>
      <c r="DPK186" s="377"/>
      <c r="DPL186" s="377"/>
      <c r="DPM186" s="377"/>
      <c r="DPN186" s="377"/>
      <c r="DPO186" s="608"/>
      <c r="DPP186" s="609"/>
      <c r="DPQ186" s="375"/>
      <c r="DPR186" s="377"/>
      <c r="DPS186" s="377"/>
      <c r="DPT186" s="377"/>
      <c r="DPU186" s="377"/>
      <c r="DPV186" s="608"/>
      <c r="DPW186" s="609"/>
      <c r="DPX186" s="375"/>
      <c r="DPY186" s="377"/>
      <c r="DPZ186" s="377"/>
      <c r="DQA186" s="377"/>
      <c r="DQB186" s="377"/>
      <c r="DQC186" s="608"/>
      <c r="DQD186" s="609"/>
      <c r="DQE186" s="375"/>
      <c r="DQF186" s="377"/>
      <c r="DQG186" s="377"/>
      <c r="DQH186" s="377"/>
      <c r="DQI186" s="377"/>
      <c r="DQJ186" s="608"/>
      <c r="DQK186" s="609"/>
      <c r="DQL186" s="375"/>
      <c r="DQM186" s="377"/>
      <c r="DQN186" s="377"/>
      <c r="DQO186" s="377"/>
      <c r="DQP186" s="377"/>
      <c r="DQQ186" s="608"/>
      <c r="DQR186" s="609"/>
      <c r="DQS186" s="375"/>
      <c r="DQT186" s="377"/>
      <c r="DQU186" s="377"/>
      <c r="DQV186" s="377"/>
      <c r="DQW186" s="377"/>
      <c r="DQX186" s="608"/>
      <c r="DQY186" s="609"/>
      <c r="DQZ186" s="375"/>
      <c r="DRA186" s="377"/>
      <c r="DRB186" s="377"/>
      <c r="DRC186" s="377"/>
      <c r="DRD186" s="377"/>
      <c r="DRE186" s="608"/>
      <c r="DRF186" s="609"/>
      <c r="DRG186" s="375"/>
      <c r="DRH186" s="377"/>
      <c r="DRI186" s="377"/>
      <c r="DRJ186" s="377"/>
      <c r="DRK186" s="377"/>
      <c r="DRL186" s="608"/>
      <c r="DRM186" s="609"/>
      <c r="DRN186" s="375"/>
      <c r="DRO186" s="377"/>
      <c r="DRP186" s="377"/>
      <c r="DRQ186" s="377"/>
      <c r="DRR186" s="377"/>
      <c r="DRS186" s="608"/>
      <c r="DRT186" s="609"/>
      <c r="DRU186" s="375"/>
      <c r="DRV186" s="377"/>
      <c r="DRW186" s="377"/>
      <c r="DRX186" s="377"/>
      <c r="DRY186" s="377"/>
      <c r="DRZ186" s="608"/>
      <c r="DSA186" s="609"/>
      <c r="DSB186" s="375"/>
      <c r="DSC186" s="377"/>
      <c r="DSD186" s="377"/>
      <c r="DSE186" s="377"/>
      <c r="DSF186" s="377"/>
      <c r="DSG186" s="608"/>
      <c r="DSH186" s="609"/>
      <c r="DSI186" s="375"/>
      <c r="DSJ186" s="377"/>
      <c r="DSK186" s="377"/>
      <c r="DSL186" s="377"/>
      <c r="DSM186" s="377"/>
      <c r="DSN186" s="608"/>
      <c r="DSO186" s="609"/>
      <c r="DSP186" s="375"/>
      <c r="DSQ186" s="377"/>
      <c r="DSR186" s="377"/>
      <c r="DSS186" s="377"/>
      <c r="DST186" s="377"/>
      <c r="DSU186" s="608"/>
      <c r="DSV186" s="609"/>
      <c r="DSW186" s="375"/>
      <c r="DSX186" s="377"/>
      <c r="DSY186" s="377"/>
      <c r="DSZ186" s="377"/>
      <c r="DTA186" s="377"/>
      <c r="DTB186" s="608"/>
      <c r="DTC186" s="609"/>
      <c r="DTD186" s="375"/>
      <c r="DTE186" s="377"/>
      <c r="DTF186" s="377"/>
      <c r="DTG186" s="377"/>
      <c r="DTH186" s="377"/>
      <c r="DTI186" s="608"/>
      <c r="DTJ186" s="609"/>
      <c r="DTK186" s="375"/>
      <c r="DTL186" s="377"/>
      <c r="DTM186" s="377"/>
      <c r="DTN186" s="377"/>
      <c r="DTO186" s="377"/>
      <c r="DTP186" s="608"/>
      <c r="DTQ186" s="609"/>
      <c r="DTR186" s="375"/>
      <c r="DTS186" s="377"/>
      <c r="DTT186" s="377"/>
      <c r="DTU186" s="377"/>
      <c r="DTV186" s="377"/>
      <c r="DTW186" s="608"/>
      <c r="DTX186" s="609"/>
      <c r="DTY186" s="375"/>
      <c r="DTZ186" s="377"/>
      <c r="DUA186" s="377"/>
      <c r="DUB186" s="377"/>
      <c r="DUC186" s="377"/>
      <c r="DUD186" s="608"/>
      <c r="DUE186" s="609"/>
      <c r="DUF186" s="375"/>
      <c r="DUG186" s="377"/>
      <c r="DUH186" s="377"/>
      <c r="DUI186" s="377"/>
      <c r="DUJ186" s="377"/>
      <c r="DUK186" s="608"/>
      <c r="DUL186" s="609"/>
      <c r="DUM186" s="375"/>
      <c r="DUN186" s="377"/>
      <c r="DUO186" s="377"/>
      <c r="DUP186" s="377"/>
      <c r="DUQ186" s="377"/>
      <c r="DUR186" s="608"/>
      <c r="DUS186" s="609"/>
      <c r="DUT186" s="375"/>
      <c r="DUU186" s="377"/>
      <c r="DUV186" s="377"/>
      <c r="DUW186" s="377"/>
      <c r="DUX186" s="377"/>
      <c r="DUY186" s="608"/>
      <c r="DUZ186" s="609"/>
      <c r="DVA186" s="375"/>
      <c r="DVB186" s="377"/>
      <c r="DVC186" s="377"/>
      <c r="DVD186" s="377"/>
      <c r="DVE186" s="377"/>
      <c r="DVF186" s="608"/>
      <c r="DVG186" s="609"/>
      <c r="DVH186" s="375"/>
      <c r="DVI186" s="377"/>
      <c r="DVJ186" s="377"/>
      <c r="DVK186" s="377"/>
      <c r="DVL186" s="377"/>
      <c r="DVM186" s="608"/>
      <c r="DVN186" s="609"/>
      <c r="DVO186" s="375"/>
      <c r="DVP186" s="377"/>
      <c r="DVQ186" s="377"/>
      <c r="DVR186" s="377"/>
      <c r="DVS186" s="377"/>
      <c r="DVT186" s="608"/>
      <c r="DVU186" s="609"/>
      <c r="DVV186" s="375"/>
      <c r="DVW186" s="377"/>
      <c r="DVX186" s="377"/>
      <c r="DVY186" s="377"/>
      <c r="DVZ186" s="377"/>
      <c r="DWA186" s="608"/>
      <c r="DWB186" s="609"/>
      <c r="DWC186" s="375"/>
      <c r="DWD186" s="377"/>
      <c r="DWE186" s="377"/>
      <c r="DWF186" s="377"/>
      <c r="DWG186" s="377"/>
      <c r="DWH186" s="608"/>
      <c r="DWI186" s="609"/>
      <c r="DWJ186" s="375"/>
      <c r="DWK186" s="377"/>
      <c r="DWL186" s="377"/>
      <c r="DWM186" s="377"/>
      <c r="DWN186" s="377"/>
      <c r="DWO186" s="608"/>
      <c r="DWP186" s="609"/>
      <c r="DWQ186" s="375"/>
      <c r="DWR186" s="377"/>
      <c r="DWS186" s="377"/>
      <c r="DWT186" s="377"/>
      <c r="DWU186" s="377"/>
      <c r="DWV186" s="608"/>
      <c r="DWW186" s="609"/>
      <c r="DWX186" s="375"/>
      <c r="DWY186" s="377"/>
      <c r="DWZ186" s="377"/>
      <c r="DXA186" s="377"/>
      <c r="DXB186" s="377"/>
      <c r="DXC186" s="608"/>
      <c r="DXD186" s="609"/>
      <c r="DXE186" s="375"/>
      <c r="DXF186" s="377"/>
      <c r="DXG186" s="377"/>
      <c r="DXH186" s="377"/>
      <c r="DXI186" s="377"/>
      <c r="DXJ186" s="608"/>
      <c r="DXK186" s="609"/>
      <c r="DXL186" s="375"/>
      <c r="DXM186" s="377"/>
      <c r="DXN186" s="377"/>
      <c r="DXO186" s="377"/>
      <c r="DXP186" s="377"/>
      <c r="DXQ186" s="608"/>
      <c r="DXR186" s="609"/>
      <c r="DXS186" s="375"/>
      <c r="DXT186" s="377"/>
      <c r="DXU186" s="377"/>
      <c r="DXV186" s="377"/>
      <c r="DXW186" s="377"/>
      <c r="DXX186" s="608"/>
      <c r="DXY186" s="609"/>
      <c r="DXZ186" s="375"/>
      <c r="DYA186" s="377"/>
      <c r="DYB186" s="377"/>
      <c r="DYC186" s="377"/>
      <c r="DYD186" s="377"/>
      <c r="DYE186" s="608"/>
      <c r="DYF186" s="609"/>
      <c r="DYG186" s="375"/>
      <c r="DYH186" s="377"/>
      <c r="DYI186" s="377"/>
      <c r="DYJ186" s="377"/>
      <c r="DYK186" s="377"/>
      <c r="DYL186" s="608"/>
      <c r="DYM186" s="609"/>
      <c r="DYN186" s="375"/>
      <c r="DYO186" s="377"/>
      <c r="DYP186" s="377"/>
      <c r="DYQ186" s="377"/>
      <c r="DYR186" s="377"/>
      <c r="DYS186" s="608"/>
      <c r="DYT186" s="609"/>
      <c r="DYU186" s="375"/>
      <c r="DYV186" s="377"/>
      <c r="DYW186" s="377"/>
      <c r="DYX186" s="377"/>
      <c r="DYY186" s="377"/>
      <c r="DYZ186" s="608"/>
      <c r="DZA186" s="609"/>
      <c r="DZB186" s="375"/>
      <c r="DZC186" s="377"/>
      <c r="DZD186" s="377"/>
      <c r="DZE186" s="377"/>
      <c r="DZF186" s="377"/>
      <c r="DZG186" s="608"/>
      <c r="DZH186" s="609"/>
      <c r="DZI186" s="375"/>
      <c r="DZJ186" s="377"/>
      <c r="DZK186" s="377"/>
      <c r="DZL186" s="377"/>
      <c r="DZM186" s="377"/>
      <c r="DZN186" s="608"/>
      <c r="DZO186" s="609"/>
      <c r="DZP186" s="375"/>
      <c r="DZQ186" s="377"/>
      <c r="DZR186" s="377"/>
      <c r="DZS186" s="377"/>
      <c r="DZT186" s="377"/>
      <c r="DZU186" s="608"/>
      <c r="DZV186" s="609"/>
      <c r="DZW186" s="375"/>
      <c r="DZX186" s="377"/>
      <c r="DZY186" s="377"/>
      <c r="DZZ186" s="377"/>
      <c r="EAA186" s="377"/>
      <c r="EAB186" s="608"/>
      <c r="EAC186" s="609"/>
      <c r="EAD186" s="375"/>
      <c r="EAE186" s="377"/>
      <c r="EAF186" s="377"/>
      <c r="EAG186" s="377"/>
      <c r="EAH186" s="377"/>
      <c r="EAI186" s="608"/>
      <c r="EAJ186" s="609"/>
      <c r="EAK186" s="375"/>
      <c r="EAL186" s="377"/>
      <c r="EAM186" s="377"/>
      <c r="EAN186" s="377"/>
      <c r="EAO186" s="377"/>
      <c r="EAP186" s="608"/>
      <c r="EAQ186" s="609"/>
      <c r="EAR186" s="375"/>
      <c r="EAS186" s="377"/>
      <c r="EAT186" s="377"/>
      <c r="EAU186" s="377"/>
      <c r="EAV186" s="377"/>
      <c r="EAW186" s="608"/>
      <c r="EAX186" s="609"/>
      <c r="EAY186" s="375"/>
      <c r="EAZ186" s="377"/>
      <c r="EBA186" s="377"/>
      <c r="EBB186" s="377"/>
      <c r="EBC186" s="377"/>
      <c r="EBD186" s="608"/>
      <c r="EBE186" s="609"/>
      <c r="EBF186" s="375"/>
      <c r="EBG186" s="377"/>
      <c r="EBH186" s="377"/>
      <c r="EBI186" s="377"/>
      <c r="EBJ186" s="377"/>
      <c r="EBK186" s="608"/>
      <c r="EBL186" s="609"/>
      <c r="EBM186" s="375"/>
      <c r="EBN186" s="377"/>
      <c r="EBO186" s="377"/>
      <c r="EBP186" s="377"/>
      <c r="EBQ186" s="377"/>
      <c r="EBR186" s="608"/>
      <c r="EBS186" s="609"/>
      <c r="EBT186" s="375"/>
      <c r="EBU186" s="377"/>
      <c r="EBV186" s="377"/>
      <c r="EBW186" s="377"/>
      <c r="EBX186" s="377"/>
      <c r="EBY186" s="608"/>
      <c r="EBZ186" s="609"/>
      <c r="ECA186" s="375"/>
      <c r="ECB186" s="377"/>
      <c r="ECC186" s="377"/>
      <c r="ECD186" s="377"/>
      <c r="ECE186" s="377"/>
      <c r="ECF186" s="608"/>
      <c r="ECG186" s="609"/>
      <c r="ECH186" s="375"/>
      <c r="ECI186" s="377"/>
      <c r="ECJ186" s="377"/>
      <c r="ECK186" s="377"/>
      <c r="ECL186" s="377"/>
      <c r="ECM186" s="608"/>
      <c r="ECN186" s="609"/>
      <c r="ECO186" s="375"/>
      <c r="ECP186" s="377"/>
      <c r="ECQ186" s="377"/>
      <c r="ECR186" s="377"/>
      <c r="ECS186" s="377"/>
      <c r="ECT186" s="608"/>
      <c r="ECU186" s="609"/>
      <c r="ECV186" s="375"/>
      <c r="ECW186" s="377"/>
      <c r="ECX186" s="377"/>
      <c r="ECY186" s="377"/>
      <c r="ECZ186" s="377"/>
      <c r="EDA186" s="608"/>
      <c r="EDB186" s="609"/>
      <c r="EDC186" s="375"/>
      <c r="EDD186" s="377"/>
      <c r="EDE186" s="377"/>
      <c r="EDF186" s="377"/>
      <c r="EDG186" s="377"/>
      <c r="EDH186" s="608"/>
      <c r="EDI186" s="609"/>
      <c r="EDJ186" s="375"/>
      <c r="EDK186" s="377"/>
      <c r="EDL186" s="377"/>
      <c r="EDM186" s="377"/>
      <c r="EDN186" s="377"/>
      <c r="EDO186" s="608"/>
      <c r="EDP186" s="609"/>
      <c r="EDQ186" s="375"/>
      <c r="EDR186" s="377"/>
      <c r="EDS186" s="377"/>
      <c r="EDT186" s="377"/>
      <c r="EDU186" s="377"/>
      <c r="EDV186" s="608"/>
      <c r="EDW186" s="609"/>
      <c r="EDX186" s="375"/>
      <c r="EDY186" s="377"/>
      <c r="EDZ186" s="377"/>
      <c r="EEA186" s="377"/>
      <c r="EEB186" s="377"/>
      <c r="EEC186" s="608"/>
      <c r="EED186" s="609"/>
      <c r="EEE186" s="375"/>
      <c r="EEF186" s="377"/>
      <c r="EEG186" s="377"/>
      <c r="EEH186" s="377"/>
      <c r="EEI186" s="377"/>
      <c r="EEJ186" s="608"/>
      <c r="EEK186" s="609"/>
      <c r="EEL186" s="375"/>
      <c r="EEM186" s="377"/>
      <c r="EEN186" s="377"/>
      <c r="EEO186" s="377"/>
      <c r="EEP186" s="377"/>
      <c r="EEQ186" s="608"/>
      <c r="EER186" s="609"/>
      <c r="EES186" s="375"/>
      <c r="EET186" s="377"/>
      <c r="EEU186" s="377"/>
      <c r="EEV186" s="377"/>
      <c r="EEW186" s="377"/>
      <c r="EEX186" s="608"/>
      <c r="EEY186" s="609"/>
      <c r="EEZ186" s="375"/>
      <c r="EFA186" s="377"/>
      <c r="EFB186" s="377"/>
      <c r="EFC186" s="377"/>
      <c r="EFD186" s="377"/>
      <c r="EFE186" s="608"/>
      <c r="EFF186" s="609"/>
      <c r="EFG186" s="375"/>
      <c r="EFH186" s="377"/>
      <c r="EFI186" s="377"/>
      <c r="EFJ186" s="377"/>
      <c r="EFK186" s="377"/>
      <c r="EFL186" s="608"/>
      <c r="EFM186" s="609"/>
      <c r="EFN186" s="375"/>
      <c r="EFO186" s="377"/>
      <c r="EFP186" s="377"/>
      <c r="EFQ186" s="377"/>
      <c r="EFR186" s="377"/>
      <c r="EFS186" s="608"/>
      <c r="EFT186" s="609"/>
      <c r="EFU186" s="375"/>
      <c r="EFV186" s="377"/>
      <c r="EFW186" s="377"/>
      <c r="EFX186" s="377"/>
      <c r="EFY186" s="377"/>
      <c r="EFZ186" s="608"/>
      <c r="EGA186" s="609"/>
      <c r="EGB186" s="375"/>
      <c r="EGC186" s="377"/>
      <c r="EGD186" s="377"/>
      <c r="EGE186" s="377"/>
      <c r="EGF186" s="377"/>
      <c r="EGG186" s="608"/>
      <c r="EGH186" s="609"/>
      <c r="EGI186" s="375"/>
      <c r="EGJ186" s="377"/>
      <c r="EGK186" s="377"/>
      <c r="EGL186" s="377"/>
      <c r="EGM186" s="377"/>
      <c r="EGN186" s="608"/>
      <c r="EGO186" s="609"/>
      <c r="EGP186" s="375"/>
      <c r="EGQ186" s="377"/>
      <c r="EGR186" s="377"/>
      <c r="EGS186" s="377"/>
      <c r="EGT186" s="377"/>
      <c r="EGU186" s="608"/>
      <c r="EGV186" s="609"/>
      <c r="EGW186" s="375"/>
      <c r="EGX186" s="377"/>
      <c r="EGY186" s="377"/>
      <c r="EGZ186" s="377"/>
      <c r="EHA186" s="377"/>
      <c r="EHB186" s="608"/>
      <c r="EHC186" s="609"/>
      <c r="EHD186" s="375"/>
      <c r="EHE186" s="377"/>
      <c r="EHF186" s="377"/>
      <c r="EHG186" s="377"/>
      <c r="EHH186" s="377"/>
      <c r="EHI186" s="608"/>
      <c r="EHJ186" s="609"/>
      <c r="EHK186" s="375"/>
      <c r="EHL186" s="377"/>
      <c r="EHM186" s="377"/>
      <c r="EHN186" s="377"/>
      <c r="EHO186" s="377"/>
      <c r="EHP186" s="608"/>
      <c r="EHQ186" s="609"/>
      <c r="EHR186" s="375"/>
      <c r="EHS186" s="377"/>
      <c r="EHT186" s="377"/>
      <c r="EHU186" s="377"/>
      <c r="EHV186" s="377"/>
      <c r="EHW186" s="608"/>
      <c r="EHX186" s="609"/>
      <c r="EHY186" s="375"/>
      <c r="EHZ186" s="377"/>
      <c r="EIA186" s="377"/>
      <c r="EIB186" s="377"/>
      <c r="EIC186" s="377"/>
      <c r="EID186" s="608"/>
      <c r="EIE186" s="609"/>
      <c r="EIF186" s="375"/>
      <c r="EIG186" s="377"/>
      <c r="EIH186" s="377"/>
      <c r="EII186" s="377"/>
      <c r="EIJ186" s="377"/>
      <c r="EIK186" s="608"/>
      <c r="EIL186" s="609"/>
      <c r="EIM186" s="375"/>
      <c r="EIN186" s="377"/>
      <c r="EIO186" s="377"/>
      <c r="EIP186" s="377"/>
      <c r="EIQ186" s="377"/>
      <c r="EIR186" s="608"/>
      <c r="EIS186" s="609"/>
      <c r="EIT186" s="375"/>
      <c r="EIU186" s="377"/>
      <c r="EIV186" s="377"/>
      <c r="EIW186" s="377"/>
      <c r="EIX186" s="377"/>
      <c r="EIY186" s="608"/>
      <c r="EIZ186" s="609"/>
      <c r="EJA186" s="375"/>
      <c r="EJB186" s="377"/>
      <c r="EJC186" s="377"/>
      <c r="EJD186" s="377"/>
      <c r="EJE186" s="377"/>
      <c r="EJF186" s="608"/>
      <c r="EJG186" s="609"/>
      <c r="EJH186" s="375"/>
      <c r="EJI186" s="377"/>
      <c r="EJJ186" s="377"/>
      <c r="EJK186" s="377"/>
      <c r="EJL186" s="377"/>
      <c r="EJM186" s="608"/>
      <c r="EJN186" s="609"/>
      <c r="EJO186" s="375"/>
      <c r="EJP186" s="377"/>
      <c r="EJQ186" s="377"/>
      <c r="EJR186" s="377"/>
      <c r="EJS186" s="377"/>
      <c r="EJT186" s="608"/>
      <c r="EJU186" s="609"/>
      <c r="EJV186" s="375"/>
      <c r="EJW186" s="377"/>
      <c r="EJX186" s="377"/>
      <c r="EJY186" s="377"/>
      <c r="EJZ186" s="377"/>
      <c r="EKA186" s="608"/>
      <c r="EKB186" s="609"/>
      <c r="EKC186" s="375"/>
      <c r="EKD186" s="377"/>
      <c r="EKE186" s="377"/>
      <c r="EKF186" s="377"/>
      <c r="EKG186" s="377"/>
      <c r="EKH186" s="608"/>
      <c r="EKI186" s="609"/>
      <c r="EKJ186" s="375"/>
      <c r="EKK186" s="377"/>
      <c r="EKL186" s="377"/>
      <c r="EKM186" s="377"/>
      <c r="EKN186" s="377"/>
      <c r="EKO186" s="608"/>
      <c r="EKP186" s="609"/>
      <c r="EKQ186" s="375"/>
      <c r="EKR186" s="377"/>
      <c r="EKS186" s="377"/>
      <c r="EKT186" s="377"/>
      <c r="EKU186" s="377"/>
      <c r="EKV186" s="608"/>
      <c r="EKW186" s="609"/>
      <c r="EKX186" s="375"/>
      <c r="EKY186" s="377"/>
      <c r="EKZ186" s="377"/>
      <c r="ELA186" s="377"/>
      <c r="ELB186" s="377"/>
      <c r="ELC186" s="608"/>
      <c r="ELD186" s="609"/>
      <c r="ELE186" s="375"/>
      <c r="ELF186" s="377"/>
      <c r="ELG186" s="377"/>
      <c r="ELH186" s="377"/>
      <c r="ELI186" s="377"/>
      <c r="ELJ186" s="608"/>
      <c r="ELK186" s="609"/>
      <c r="ELL186" s="375"/>
      <c r="ELM186" s="377"/>
      <c r="ELN186" s="377"/>
      <c r="ELO186" s="377"/>
      <c r="ELP186" s="377"/>
      <c r="ELQ186" s="608"/>
      <c r="ELR186" s="609"/>
      <c r="ELS186" s="375"/>
      <c r="ELT186" s="377"/>
      <c r="ELU186" s="377"/>
      <c r="ELV186" s="377"/>
      <c r="ELW186" s="377"/>
      <c r="ELX186" s="608"/>
      <c r="ELY186" s="609"/>
      <c r="ELZ186" s="375"/>
      <c r="EMA186" s="377"/>
      <c r="EMB186" s="377"/>
      <c r="EMC186" s="377"/>
      <c r="EMD186" s="377"/>
      <c r="EME186" s="608"/>
      <c r="EMF186" s="609"/>
      <c r="EMG186" s="375"/>
      <c r="EMH186" s="377"/>
      <c r="EMI186" s="377"/>
      <c r="EMJ186" s="377"/>
      <c r="EMK186" s="377"/>
      <c r="EML186" s="608"/>
      <c r="EMM186" s="609"/>
      <c r="EMN186" s="375"/>
      <c r="EMO186" s="377"/>
      <c r="EMP186" s="377"/>
      <c r="EMQ186" s="377"/>
      <c r="EMR186" s="377"/>
      <c r="EMS186" s="608"/>
      <c r="EMT186" s="609"/>
      <c r="EMU186" s="375"/>
      <c r="EMV186" s="377"/>
      <c r="EMW186" s="377"/>
      <c r="EMX186" s="377"/>
      <c r="EMY186" s="377"/>
      <c r="EMZ186" s="608"/>
      <c r="ENA186" s="609"/>
      <c r="ENB186" s="375"/>
      <c r="ENC186" s="377"/>
      <c r="END186" s="377"/>
      <c r="ENE186" s="377"/>
      <c r="ENF186" s="377"/>
      <c r="ENG186" s="608"/>
      <c r="ENH186" s="609"/>
      <c r="ENI186" s="375"/>
      <c r="ENJ186" s="377"/>
      <c r="ENK186" s="377"/>
      <c r="ENL186" s="377"/>
      <c r="ENM186" s="377"/>
      <c r="ENN186" s="608"/>
      <c r="ENO186" s="609"/>
      <c r="ENP186" s="375"/>
      <c r="ENQ186" s="377"/>
      <c r="ENR186" s="377"/>
      <c r="ENS186" s="377"/>
      <c r="ENT186" s="377"/>
      <c r="ENU186" s="608"/>
      <c r="ENV186" s="609"/>
      <c r="ENW186" s="375"/>
      <c r="ENX186" s="377"/>
      <c r="ENY186" s="377"/>
      <c r="ENZ186" s="377"/>
      <c r="EOA186" s="377"/>
      <c r="EOB186" s="608"/>
      <c r="EOC186" s="609"/>
      <c r="EOD186" s="375"/>
      <c r="EOE186" s="377"/>
      <c r="EOF186" s="377"/>
      <c r="EOG186" s="377"/>
      <c r="EOH186" s="377"/>
      <c r="EOI186" s="608"/>
      <c r="EOJ186" s="609"/>
      <c r="EOK186" s="375"/>
      <c r="EOL186" s="377"/>
      <c r="EOM186" s="377"/>
      <c r="EON186" s="377"/>
      <c r="EOO186" s="377"/>
      <c r="EOP186" s="608"/>
      <c r="EOQ186" s="609"/>
      <c r="EOR186" s="375"/>
      <c r="EOS186" s="377"/>
      <c r="EOT186" s="377"/>
      <c r="EOU186" s="377"/>
      <c r="EOV186" s="377"/>
      <c r="EOW186" s="608"/>
      <c r="EOX186" s="609"/>
      <c r="EOY186" s="375"/>
      <c r="EOZ186" s="377"/>
      <c r="EPA186" s="377"/>
      <c r="EPB186" s="377"/>
      <c r="EPC186" s="377"/>
      <c r="EPD186" s="608"/>
      <c r="EPE186" s="609"/>
      <c r="EPF186" s="375"/>
      <c r="EPG186" s="377"/>
      <c r="EPH186" s="377"/>
      <c r="EPI186" s="377"/>
      <c r="EPJ186" s="377"/>
      <c r="EPK186" s="608"/>
      <c r="EPL186" s="609"/>
      <c r="EPM186" s="375"/>
      <c r="EPN186" s="377"/>
      <c r="EPO186" s="377"/>
      <c r="EPP186" s="377"/>
      <c r="EPQ186" s="377"/>
      <c r="EPR186" s="608"/>
      <c r="EPS186" s="609"/>
      <c r="EPT186" s="375"/>
      <c r="EPU186" s="377"/>
      <c r="EPV186" s="377"/>
      <c r="EPW186" s="377"/>
      <c r="EPX186" s="377"/>
      <c r="EPY186" s="608"/>
      <c r="EPZ186" s="609"/>
      <c r="EQA186" s="375"/>
      <c r="EQB186" s="377"/>
      <c r="EQC186" s="377"/>
      <c r="EQD186" s="377"/>
      <c r="EQE186" s="377"/>
      <c r="EQF186" s="608"/>
      <c r="EQG186" s="609"/>
      <c r="EQH186" s="375"/>
      <c r="EQI186" s="377"/>
      <c r="EQJ186" s="377"/>
      <c r="EQK186" s="377"/>
      <c r="EQL186" s="377"/>
      <c r="EQM186" s="608"/>
      <c r="EQN186" s="609"/>
      <c r="EQO186" s="375"/>
      <c r="EQP186" s="377"/>
      <c r="EQQ186" s="377"/>
      <c r="EQR186" s="377"/>
      <c r="EQS186" s="377"/>
      <c r="EQT186" s="608"/>
      <c r="EQU186" s="609"/>
      <c r="EQV186" s="375"/>
      <c r="EQW186" s="377"/>
      <c r="EQX186" s="377"/>
      <c r="EQY186" s="377"/>
      <c r="EQZ186" s="377"/>
      <c r="ERA186" s="608"/>
      <c r="ERB186" s="609"/>
      <c r="ERC186" s="375"/>
      <c r="ERD186" s="377"/>
      <c r="ERE186" s="377"/>
      <c r="ERF186" s="377"/>
      <c r="ERG186" s="377"/>
      <c r="ERH186" s="608"/>
      <c r="ERI186" s="609"/>
      <c r="ERJ186" s="375"/>
      <c r="ERK186" s="377"/>
      <c r="ERL186" s="377"/>
      <c r="ERM186" s="377"/>
      <c r="ERN186" s="377"/>
      <c r="ERO186" s="608"/>
      <c r="ERP186" s="609"/>
      <c r="ERQ186" s="375"/>
      <c r="ERR186" s="377"/>
      <c r="ERS186" s="377"/>
      <c r="ERT186" s="377"/>
      <c r="ERU186" s="377"/>
      <c r="ERV186" s="608"/>
      <c r="ERW186" s="609"/>
      <c r="ERX186" s="375"/>
      <c r="ERY186" s="377"/>
      <c r="ERZ186" s="377"/>
      <c r="ESA186" s="377"/>
      <c r="ESB186" s="377"/>
      <c r="ESC186" s="608"/>
      <c r="ESD186" s="609"/>
      <c r="ESE186" s="375"/>
      <c r="ESF186" s="377"/>
      <c r="ESG186" s="377"/>
      <c r="ESH186" s="377"/>
      <c r="ESI186" s="377"/>
      <c r="ESJ186" s="608"/>
      <c r="ESK186" s="609"/>
      <c r="ESL186" s="375"/>
      <c r="ESM186" s="377"/>
      <c r="ESN186" s="377"/>
      <c r="ESO186" s="377"/>
      <c r="ESP186" s="377"/>
      <c r="ESQ186" s="608"/>
      <c r="ESR186" s="609"/>
      <c r="ESS186" s="375"/>
      <c r="EST186" s="377"/>
      <c r="ESU186" s="377"/>
      <c r="ESV186" s="377"/>
      <c r="ESW186" s="377"/>
      <c r="ESX186" s="608"/>
      <c r="ESY186" s="609"/>
      <c r="ESZ186" s="375"/>
      <c r="ETA186" s="377"/>
      <c r="ETB186" s="377"/>
      <c r="ETC186" s="377"/>
      <c r="ETD186" s="377"/>
      <c r="ETE186" s="608"/>
      <c r="ETF186" s="609"/>
      <c r="ETG186" s="375"/>
      <c r="ETH186" s="377"/>
      <c r="ETI186" s="377"/>
      <c r="ETJ186" s="377"/>
      <c r="ETK186" s="377"/>
      <c r="ETL186" s="608"/>
      <c r="ETM186" s="609"/>
      <c r="ETN186" s="375"/>
      <c r="ETO186" s="377"/>
      <c r="ETP186" s="377"/>
      <c r="ETQ186" s="377"/>
      <c r="ETR186" s="377"/>
      <c r="ETS186" s="608"/>
      <c r="ETT186" s="609"/>
      <c r="ETU186" s="375"/>
      <c r="ETV186" s="377"/>
      <c r="ETW186" s="377"/>
      <c r="ETX186" s="377"/>
      <c r="ETY186" s="377"/>
      <c r="ETZ186" s="608"/>
      <c r="EUA186" s="609"/>
      <c r="EUB186" s="375"/>
      <c r="EUC186" s="377"/>
      <c r="EUD186" s="377"/>
      <c r="EUE186" s="377"/>
      <c r="EUF186" s="377"/>
      <c r="EUG186" s="608"/>
      <c r="EUH186" s="609"/>
      <c r="EUI186" s="375"/>
      <c r="EUJ186" s="377"/>
      <c r="EUK186" s="377"/>
      <c r="EUL186" s="377"/>
      <c r="EUM186" s="377"/>
      <c r="EUN186" s="608"/>
      <c r="EUO186" s="609"/>
      <c r="EUP186" s="375"/>
      <c r="EUQ186" s="377"/>
      <c r="EUR186" s="377"/>
      <c r="EUS186" s="377"/>
      <c r="EUT186" s="377"/>
      <c r="EUU186" s="608"/>
      <c r="EUV186" s="609"/>
      <c r="EUW186" s="375"/>
      <c r="EUX186" s="377"/>
      <c r="EUY186" s="377"/>
      <c r="EUZ186" s="377"/>
      <c r="EVA186" s="377"/>
      <c r="EVB186" s="608"/>
      <c r="EVC186" s="609"/>
      <c r="EVD186" s="375"/>
      <c r="EVE186" s="377"/>
      <c r="EVF186" s="377"/>
      <c r="EVG186" s="377"/>
      <c r="EVH186" s="377"/>
      <c r="EVI186" s="608"/>
      <c r="EVJ186" s="609"/>
      <c r="EVK186" s="375"/>
      <c r="EVL186" s="377"/>
      <c r="EVM186" s="377"/>
      <c r="EVN186" s="377"/>
      <c r="EVO186" s="377"/>
      <c r="EVP186" s="608"/>
      <c r="EVQ186" s="609"/>
      <c r="EVR186" s="375"/>
      <c r="EVS186" s="377"/>
      <c r="EVT186" s="377"/>
      <c r="EVU186" s="377"/>
      <c r="EVV186" s="377"/>
      <c r="EVW186" s="608"/>
      <c r="EVX186" s="609"/>
      <c r="EVY186" s="375"/>
      <c r="EVZ186" s="377"/>
      <c r="EWA186" s="377"/>
      <c r="EWB186" s="377"/>
      <c r="EWC186" s="377"/>
      <c r="EWD186" s="608"/>
      <c r="EWE186" s="609"/>
      <c r="EWF186" s="375"/>
      <c r="EWG186" s="377"/>
      <c r="EWH186" s="377"/>
      <c r="EWI186" s="377"/>
      <c r="EWJ186" s="377"/>
      <c r="EWK186" s="608"/>
      <c r="EWL186" s="609"/>
      <c r="EWM186" s="375"/>
      <c r="EWN186" s="377"/>
      <c r="EWO186" s="377"/>
      <c r="EWP186" s="377"/>
      <c r="EWQ186" s="377"/>
      <c r="EWR186" s="608"/>
      <c r="EWS186" s="609"/>
      <c r="EWT186" s="375"/>
      <c r="EWU186" s="377"/>
      <c r="EWV186" s="377"/>
      <c r="EWW186" s="377"/>
      <c r="EWX186" s="377"/>
      <c r="EWY186" s="608"/>
      <c r="EWZ186" s="609"/>
      <c r="EXA186" s="375"/>
      <c r="EXB186" s="377"/>
      <c r="EXC186" s="377"/>
      <c r="EXD186" s="377"/>
      <c r="EXE186" s="377"/>
      <c r="EXF186" s="608"/>
      <c r="EXG186" s="609"/>
      <c r="EXH186" s="375"/>
      <c r="EXI186" s="377"/>
      <c r="EXJ186" s="377"/>
      <c r="EXK186" s="377"/>
      <c r="EXL186" s="377"/>
      <c r="EXM186" s="608"/>
      <c r="EXN186" s="609"/>
      <c r="EXO186" s="375"/>
      <c r="EXP186" s="377"/>
      <c r="EXQ186" s="377"/>
      <c r="EXR186" s="377"/>
      <c r="EXS186" s="377"/>
      <c r="EXT186" s="608"/>
      <c r="EXU186" s="609"/>
      <c r="EXV186" s="375"/>
      <c r="EXW186" s="377"/>
      <c r="EXX186" s="377"/>
      <c r="EXY186" s="377"/>
      <c r="EXZ186" s="377"/>
      <c r="EYA186" s="608"/>
      <c r="EYB186" s="609"/>
      <c r="EYC186" s="375"/>
      <c r="EYD186" s="377"/>
      <c r="EYE186" s="377"/>
      <c r="EYF186" s="377"/>
      <c r="EYG186" s="377"/>
      <c r="EYH186" s="608"/>
      <c r="EYI186" s="609"/>
      <c r="EYJ186" s="375"/>
      <c r="EYK186" s="377"/>
      <c r="EYL186" s="377"/>
      <c r="EYM186" s="377"/>
      <c r="EYN186" s="377"/>
      <c r="EYO186" s="608"/>
      <c r="EYP186" s="609"/>
      <c r="EYQ186" s="375"/>
      <c r="EYR186" s="377"/>
      <c r="EYS186" s="377"/>
      <c r="EYT186" s="377"/>
      <c r="EYU186" s="377"/>
      <c r="EYV186" s="608"/>
      <c r="EYW186" s="609"/>
      <c r="EYX186" s="375"/>
      <c r="EYY186" s="377"/>
      <c r="EYZ186" s="377"/>
      <c r="EZA186" s="377"/>
      <c r="EZB186" s="377"/>
      <c r="EZC186" s="608"/>
      <c r="EZD186" s="609"/>
      <c r="EZE186" s="375"/>
      <c r="EZF186" s="377"/>
      <c r="EZG186" s="377"/>
      <c r="EZH186" s="377"/>
      <c r="EZI186" s="377"/>
      <c r="EZJ186" s="608"/>
      <c r="EZK186" s="609"/>
      <c r="EZL186" s="375"/>
      <c r="EZM186" s="377"/>
      <c r="EZN186" s="377"/>
      <c r="EZO186" s="377"/>
      <c r="EZP186" s="377"/>
      <c r="EZQ186" s="608"/>
      <c r="EZR186" s="609"/>
      <c r="EZS186" s="375"/>
      <c r="EZT186" s="377"/>
      <c r="EZU186" s="377"/>
      <c r="EZV186" s="377"/>
      <c r="EZW186" s="377"/>
      <c r="EZX186" s="608"/>
      <c r="EZY186" s="609"/>
      <c r="EZZ186" s="375"/>
      <c r="FAA186" s="377"/>
      <c r="FAB186" s="377"/>
      <c r="FAC186" s="377"/>
      <c r="FAD186" s="377"/>
      <c r="FAE186" s="608"/>
      <c r="FAF186" s="609"/>
      <c r="FAG186" s="375"/>
      <c r="FAH186" s="377"/>
      <c r="FAI186" s="377"/>
      <c r="FAJ186" s="377"/>
      <c r="FAK186" s="377"/>
      <c r="FAL186" s="608"/>
      <c r="FAM186" s="609"/>
      <c r="FAN186" s="375"/>
      <c r="FAO186" s="377"/>
      <c r="FAP186" s="377"/>
      <c r="FAQ186" s="377"/>
      <c r="FAR186" s="377"/>
      <c r="FAS186" s="608"/>
      <c r="FAT186" s="609"/>
      <c r="FAU186" s="375"/>
      <c r="FAV186" s="377"/>
      <c r="FAW186" s="377"/>
      <c r="FAX186" s="377"/>
      <c r="FAY186" s="377"/>
      <c r="FAZ186" s="608"/>
      <c r="FBA186" s="609"/>
      <c r="FBB186" s="375"/>
      <c r="FBC186" s="377"/>
      <c r="FBD186" s="377"/>
      <c r="FBE186" s="377"/>
      <c r="FBF186" s="377"/>
      <c r="FBG186" s="608"/>
      <c r="FBH186" s="609"/>
      <c r="FBI186" s="375"/>
      <c r="FBJ186" s="377"/>
      <c r="FBK186" s="377"/>
      <c r="FBL186" s="377"/>
      <c r="FBM186" s="377"/>
      <c r="FBN186" s="608"/>
      <c r="FBO186" s="609"/>
      <c r="FBP186" s="375"/>
      <c r="FBQ186" s="377"/>
      <c r="FBR186" s="377"/>
      <c r="FBS186" s="377"/>
      <c r="FBT186" s="377"/>
      <c r="FBU186" s="608"/>
      <c r="FBV186" s="609"/>
      <c r="FBW186" s="375"/>
      <c r="FBX186" s="377"/>
      <c r="FBY186" s="377"/>
      <c r="FBZ186" s="377"/>
      <c r="FCA186" s="377"/>
      <c r="FCB186" s="608"/>
      <c r="FCC186" s="609"/>
      <c r="FCD186" s="375"/>
      <c r="FCE186" s="377"/>
      <c r="FCF186" s="377"/>
      <c r="FCG186" s="377"/>
      <c r="FCH186" s="377"/>
      <c r="FCI186" s="608"/>
      <c r="FCJ186" s="609"/>
      <c r="FCK186" s="375"/>
      <c r="FCL186" s="377"/>
      <c r="FCM186" s="377"/>
      <c r="FCN186" s="377"/>
      <c r="FCO186" s="377"/>
      <c r="FCP186" s="608"/>
      <c r="FCQ186" s="609"/>
      <c r="FCR186" s="375"/>
      <c r="FCS186" s="377"/>
      <c r="FCT186" s="377"/>
      <c r="FCU186" s="377"/>
      <c r="FCV186" s="377"/>
      <c r="FCW186" s="608"/>
      <c r="FCX186" s="609"/>
      <c r="FCY186" s="375"/>
      <c r="FCZ186" s="377"/>
      <c r="FDA186" s="377"/>
      <c r="FDB186" s="377"/>
      <c r="FDC186" s="377"/>
      <c r="FDD186" s="608"/>
      <c r="FDE186" s="609"/>
      <c r="FDF186" s="375"/>
      <c r="FDG186" s="377"/>
      <c r="FDH186" s="377"/>
      <c r="FDI186" s="377"/>
      <c r="FDJ186" s="377"/>
      <c r="FDK186" s="608"/>
      <c r="FDL186" s="609"/>
      <c r="FDM186" s="375"/>
      <c r="FDN186" s="377"/>
      <c r="FDO186" s="377"/>
      <c r="FDP186" s="377"/>
      <c r="FDQ186" s="377"/>
      <c r="FDR186" s="608"/>
      <c r="FDS186" s="609"/>
      <c r="FDT186" s="375"/>
      <c r="FDU186" s="377"/>
      <c r="FDV186" s="377"/>
      <c r="FDW186" s="377"/>
      <c r="FDX186" s="377"/>
      <c r="FDY186" s="608"/>
      <c r="FDZ186" s="609"/>
      <c r="FEA186" s="375"/>
      <c r="FEB186" s="377"/>
      <c r="FEC186" s="377"/>
      <c r="FED186" s="377"/>
      <c r="FEE186" s="377"/>
      <c r="FEF186" s="608"/>
      <c r="FEG186" s="609"/>
      <c r="FEH186" s="375"/>
      <c r="FEI186" s="377"/>
      <c r="FEJ186" s="377"/>
      <c r="FEK186" s="377"/>
      <c r="FEL186" s="377"/>
      <c r="FEM186" s="608"/>
      <c r="FEN186" s="609"/>
      <c r="FEO186" s="375"/>
      <c r="FEP186" s="377"/>
      <c r="FEQ186" s="377"/>
      <c r="FER186" s="377"/>
      <c r="FES186" s="377"/>
      <c r="FET186" s="608"/>
      <c r="FEU186" s="609"/>
      <c r="FEV186" s="375"/>
      <c r="FEW186" s="377"/>
      <c r="FEX186" s="377"/>
      <c r="FEY186" s="377"/>
      <c r="FEZ186" s="377"/>
      <c r="FFA186" s="608"/>
      <c r="FFB186" s="609"/>
      <c r="FFC186" s="375"/>
      <c r="FFD186" s="377"/>
      <c r="FFE186" s="377"/>
      <c r="FFF186" s="377"/>
      <c r="FFG186" s="377"/>
      <c r="FFH186" s="608"/>
      <c r="FFI186" s="609"/>
      <c r="FFJ186" s="375"/>
      <c r="FFK186" s="377"/>
      <c r="FFL186" s="377"/>
      <c r="FFM186" s="377"/>
      <c r="FFN186" s="377"/>
      <c r="FFO186" s="608"/>
      <c r="FFP186" s="609"/>
      <c r="FFQ186" s="375"/>
      <c r="FFR186" s="377"/>
      <c r="FFS186" s="377"/>
      <c r="FFT186" s="377"/>
      <c r="FFU186" s="377"/>
      <c r="FFV186" s="608"/>
      <c r="FFW186" s="609"/>
      <c r="FFX186" s="375"/>
      <c r="FFY186" s="377"/>
      <c r="FFZ186" s="377"/>
      <c r="FGA186" s="377"/>
      <c r="FGB186" s="377"/>
      <c r="FGC186" s="608"/>
      <c r="FGD186" s="609"/>
      <c r="FGE186" s="375"/>
      <c r="FGF186" s="377"/>
      <c r="FGG186" s="377"/>
      <c r="FGH186" s="377"/>
      <c r="FGI186" s="377"/>
      <c r="FGJ186" s="608"/>
      <c r="FGK186" s="609"/>
      <c r="FGL186" s="375"/>
      <c r="FGM186" s="377"/>
      <c r="FGN186" s="377"/>
      <c r="FGO186" s="377"/>
      <c r="FGP186" s="377"/>
      <c r="FGQ186" s="608"/>
      <c r="FGR186" s="609"/>
      <c r="FGS186" s="375"/>
      <c r="FGT186" s="377"/>
      <c r="FGU186" s="377"/>
      <c r="FGV186" s="377"/>
      <c r="FGW186" s="377"/>
      <c r="FGX186" s="608"/>
      <c r="FGY186" s="609"/>
      <c r="FGZ186" s="375"/>
      <c r="FHA186" s="377"/>
      <c r="FHB186" s="377"/>
      <c r="FHC186" s="377"/>
      <c r="FHD186" s="377"/>
      <c r="FHE186" s="608"/>
      <c r="FHF186" s="609"/>
      <c r="FHG186" s="375"/>
      <c r="FHH186" s="377"/>
      <c r="FHI186" s="377"/>
      <c r="FHJ186" s="377"/>
      <c r="FHK186" s="377"/>
      <c r="FHL186" s="608"/>
      <c r="FHM186" s="609"/>
      <c r="FHN186" s="375"/>
      <c r="FHO186" s="377"/>
      <c r="FHP186" s="377"/>
      <c r="FHQ186" s="377"/>
      <c r="FHR186" s="377"/>
      <c r="FHS186" s="608"/>
      <c r="FHT186" s="609"/>
      <c r="FHU186" s="375"/>
      <c r="FHV186" s="377"/>
      <c r="FHW186" s="377"/>
      <c r="FHX186" s="377"/>
      <c r="FHY186" s="377"/>
      <c r="FHZ186" s="608"/>
      <c r="FIA186" s="609"/>
      <c r="FIB186" s="375"/>
      <c r="FIC186" s="377"/>
      <c r="FID186" s="377"/>
      <c r="FIE186" s="377"/>
      <c r="FIF186" s="377"/>
      <c r="FIG186" s="608"/>
      <c r="FIH186" s="609"/>
      <c r="FII186" s="375"/>
      <c r="FIJ186" s="377"/>
      <c r="FIK186" s="377"/>
      <c r="FIL186" s="377"/>
      <c r="FIM186" s="377"/>
      <c r="FIN186" s="608"/>
      <c r="FIO186" s="609"/>
      <c r="FIP186" s="375"/>
      <c r="FIQ186" s="377"/>
      <c r="FIR186" s="377"/>
      <c r="FIS186" s="377"/>
      <c r="FIT186" s="377"/>
      <c r="FIU186" s="608"/>
      <c r="FIV186" s="609"/>
      <c r="FIW186" s="375"/>
      <c r="FIX186" s="377"/>
      <c r="FIY186" s="377"/>
      <c r="FIZ186" s="377"/>
      <c r="FJA186" s="377"/>
      <c r="FJB186" s="608"/>
      <c r="FJC186" s="609"/>
      <c r="FJD186" s="375"/>
      <c r="FJE186" s="377"/>
      <c r="FJF186" s="377"/>
      <c r="FJG186" s="377"/>
      <c r="FJH186" s="377"/>
      <c r="FJI186" s="608"/>
      <c r="FJJ186" s="609"/>
      <c r="FJK186" s="375"/>
      <c r="FJL186" s="377"/>
      <c r="FJM186" s="377"/>
      <c r="FJN186" s="377"/>
      <c r="FJO186" s="377"/>
      <c r="FJP186" s="608"/>
      <c r="FJQ186" s="609"/>
      <c r="FJR186" s="375"/>
      <c r="FJS186" s="377"/>
      <c r="FJT186" s="377"/>
      <c r="FJU186" s="377"/>
      <c r="FJV186" s="377"/>
      <c r="FJW186" s="608"/>
      <c r="FJX186" s="609"/>
      <c r="FJY186" s="375"/>
      <c r="FJZ186" s="377"/>
      <c r="FKA186" s="377"/>
      <c r="FKB186" s="377"/>
      <c r="FKC186" s="377"/>
      <c r="FKD186" s="608"/>
      <c r="FKE186" s="609"/>
      <c r="FKF186" s="375"/>
      <c r="FKG186" s="377"/>
      <c r="FKH186" s="377"/>
      <c r="FKI186" s="377"/>
      <c r="FKJ186" s="377"/>
      <c r="FKK186" s="608"/>
      <c r="FKL186" s="609"/>
      <c r="FKM186" s="375"/>
      <c r="FKN186" s="377"/>
      <c r="FKO186" s="377"/>
      <c r="FKP186" s="377"/>
      <c r="FKQ186" s="377"/>
      <c r="FKR186" s="608"/>
      <c r="FKS186" s="609"/>
      <c r="FKT186" s="375"/>
      <c r="FKU186" s="377"/>
      <c r="FKV186" s="377"/>
      <c r="FKW186" s="377"/>
      <c r="FKX186" s="377"/>
      <c r="FKY186" s="608"/>
      <c r="FKZ186" s="609"/>
      <c r="FLA186" s="375"/>
      <c r="FLB186" s="377"/>
      <c r="FLC186" s="377"/>
      <c r="FLD186" s="377"/>
      <c r="FLE186" s="377"/>
      <c r="FLF186" s="608"/>
      <c r="FLG186" s="609"/>
      <c r="FLH186" s="375"/>
      <c r="FLI186" s="377"/>
      <c r="FLJ186" s="377"/>
      <c r="FLK186" s="377"/>
      <c r="FLL186" s="377"/>
      <c r="FLM186" s="608"/>
      <c r="FLN186" s="609"/>
      <c r="FLO186" s="375"/>
      <c r="FLP186" s="377"/>
      <c r="FLQ186" s="377"/>
      <c r="FLR186" s="377"/>
      <c r="FLS186" s="377"/>
      <c r="FLT186" s="608"/>
      <c r="FLU186" s="609"/>
      <c r="FLV186" s="375"/>
      <c r="FLW186" s="377"/>
      <c r="FLX186" s="377"/>
      <c r="FLY186" s="377"/>
      <c r="FLZ186" s="377"/>
      <c r="FMA186" s="608"/>
      <c r="FMB186" s="609"/>
      <c r="FMC186" s="375"/>
      <c r="FMD186" s="377"/>
      <c r="FME186" s="377"/>
      <c r="FMF186" s="377"/>
      <c r="FMG186" s="377"/>
      <c r="FMH186" s="608"/>
      <c r="FMI186" s="609"/>
      <c r="FMJ186" s="375"/>
      <c r="FMK186" s="377"/>
      <c r="FML186" s="377"/>
      <c r="FMM186" s="377"/>
      <c r="FMN186" s="377"/>
      <c r="FMO186" s="608"/>
      <c r="FMP186" s="609"/>
      <c r="FMQ186" s="375"/>
      <c r="FMR186" s="377"/>
      <c r="FMS186" s="377"/>
      <c r="FMT186" s="377"/>
      <c r="FMU186" s="377"/>
      <c r="FMV186" s="608"/>
      <c r="FMW186" s="609"/>
      <c r="FMX186" s="375"/>
      <c r="FMY186" s="377"/>
      <c r="FMZ186" s="377"/>
      <c r="FNA186" s="377"/>
      <c r="FNB186" s="377"/>
      <c r="FNC186" s="608"/>
      <c r="FND186" s="609"/>
      <c r="FNE186" s="375"/>
      <c r="FNF186" s="377"/>
      <c r="FNG186" s="377"/>
      <c r="FNH186" s="377"/>
      <c r="FNI186" s="377"/>
      <c r="FNJ186" s="608"/>
      <c r="FNK186" s="609"/>
      <c r="FNL186" s="375"/>
      <c r="FNM186" s="377"/>
      <c r="FNN186" s="377"/>
      <c r="FNO186" s="377"/>
      <c r="FNP186" s="377"/>
      <c r="FNQ186" s="608"/>
      <c r="FNR186" s="609"/>
      <c r="FNS186" s="375"/>
      <c r="FNT186" s="377"/>
      <c r="FNU186" s="377"/>
      <c r="FNV186" s="377"/>
      <c r="FNW186" s="377"/>
      <c r="FNX186" s="608"/>
      <c r="FNY186" s="609"/>
      <c r="FNZ186" s="375"/>
      <c r="FOA186" s="377"/>
      <c r="FOB186" s="377"/>
      <c r="FOC186" s="377"/>
      <c r="FOD186" s="377"/>
      <c r="FOE186" s="608"/>
      <c r="FOF186" s="609"/>
      <c r="FOG186" s="375"/>
      <c r="FOH186" s="377"/>
      <c r="FOI186" s="377"/>
      <c r="FOJ186" s="377"/>
      <c r="FOK186" s="377"/>
      <c r="FOL186" s="608"/>
      <c r="FOM186" s="609"/>
      <c r="FON186" s="375"/>
      <c r="FOO186" s="377"/>
      <c r="FOP186" s="377"/>
      <c r="FOQ186" s="377"/>
      <c r="FOR186" s="377"/>
      <c r="FOS186" s="608"/>
      <c r="FOT186" s="609"/>
      <c r="FOU186" s="375"/>
      <c r="FOV186" s="377"/>
      <c r="FOW186" s="377"/>
      <c r="FOX186" s="377"/>
      <c r="FOY186" s="377"/>
      <c r="FOZ186" s="608"/>
      <c r="FPA186" s="609"/>
      <c r="FPB186" s="375"/>
      <c r="FPC186" s="377"/>
      <c r="FPD186" s="377"/>
      <c r="FPE186" s="377"/>
      <c r="FPF186" s="377"/>
      <c r="FPG186" s="608"/>
      <c r="FPH186" s="609"/>
      <c r="FPI186" s="375"/>
      <c r="FPJ186" s="377"/>
      <c r="FPK186" s="377"/>
      <c r="FPL186" s="377"/>
      <c r="FPM186" s="377"/>
      <c r="FPN186" s="608"/>
      <c r="FPO186" s="609"/>
      <c r="FPP186" s="375"/>
      <c r="FPQ186" s="377"/>
      <c r="FPR186" s="377"/>
      <c r="FPS186" s="377"/>
      <c r="FPT186" s="377"/>
      <c r="FPU186" s="608"/>
      <c r="FPV186" s="609"/>
      <c r="FPW186" s="375"/>
      <c r="FPX186" s="377"/>
      <c r="FPY186" s="377"/>
      <c r="FPZ186" s="377"/>
      <c r="FQA186" s="377"/>
      <c r="FQB186" s="608"/>
      <c r="FQC186" s="609"/>
      <c r="FQD186" s="375"/>
      <c r="FQE186" s="377"/>
      <c r="FQF186" s="377"/>
      <c r="FQG186" s="377"/>
      <c r="FQH186" s="377"/>
      <c r="FQI186" s="608"/>
      <c r="FQJ186" s="609"/>
      <c r="FQK186" s="375"/>
      <c r="FQL186" s="377"/>
      <c r="FQM186" s="377"/>
      <c r="FQN186" s="377"/>
      <c r="FQO186" s="377"/>
      <c r="FQP186" s="608"/>
      <c r="FQQ186" s="609"/>
      <c r="FQR186" s="375"/>
      <c r="FQS186" s="377"/>
      <c r="FQT186" s="377"/>
      <c r="FQU186" s="377"/>
      <c r="FQV186" s="377"/>
      <c r="FQW186" s="608"/>
      <c r="FQX186" s="609"/>
      <c r="FQY186" s="375"/>
      <c r="FQZ186" s="377"/>
      <c r="FRA186" s="377"/>
      <c r="FRB186" s="377"/>
      <c r="FRC186" s="377"/>
      <c r="FRD186" s="608"/>
      <c r="FRE186" s="609"/>
      <c r="FRF186" s="375"/>
      <c r="FRG186" s="377"/>
      <c r="FRH186" s="377"/>
      <c r="FRI186" s="377"/>
      <c r="FRJ186" s="377"/>
      <c r="FRK186" s="608"/>
      <c r="FRL186" s="609"/>
      <c r="FRM186" s="375"/>
      <c r="FRN186" s="377"/>
      <c r="FRO186" s="377"/>
      <c r="FRP186" s="377"/>
      <c r="FRQ186" s="377"/>
      <c r="FRR186" s="608"/>
      <c r="FRS186" s="609"/>
      <c r="FRT186" s="375"/>
      <c r="FRU186" s="377"/>
      <c r="FRV186" s="377"/>
      <c r="FRW186" s="377"/>
      <c r="FRX186" s="377"/>
      <c r="FRY186" s="608"/>
      <c r="FRZ186" s="609"/>
      <c r="FSA186" s="375"/>
      <c r="FSB186" s="377"/>
      <c r="FSC186" s="377"/>
      <c r="FSD186" s="377"/>
      <c r="FSE186" s="377"/>
      <c r="FSF186" s="608"/>
      <c r="FSG186" s="609"/>
      <c r="FSH186" s="375"/>
      <c r="FSI186" s="377"/>
      <c r="FSJ186" s="377"/>
      <c r="FSK186" s="377"/>
      <c r="FSL186" s="377"/>
      <c r="FSM186" s="608"/>
      <c r="FSN186" s="609"/>
      <c r="FSO186" s="375"/>
      <c r="FSP186" s="377"/>
      <c r="FSQ186" s="377"/>
      <c r="FSR186" s="377"/>
      <c r="FSS186" s="377"/>
      <c r="FST186" s="608"/>
      <c r="FSU186" s="609"/>
      <c r="FSV186" s="375"/>
      <c r="FSW186" s="377"/>
      <c r="FSX186" s="377"/>
      <c r="FSY186" s="377"/>
      <c r="FSZ186" s="377"/>
      <c r="FTA186" s="608"/>
      <c r="FTB186" s="609"/>
      <c r="FTC186" s="375"/>
      <c r="FTD186" s="377"/>
      <c r="FTE186" s="377"/>
      <c r="FTF186" s="377"/>
      <c r="FTG186" s="377"/>
      <c r="FTH186" s="608"/>
      <c r="FTI186" s="609"/>
      <c r="FTJ186" s="375"/>
      <c r="FTK186" s="377"/>
      <c r="FTL186" s="377"/>
      <c r="FTM186" s="377"/>
      <c r="FTN186" s="377"/>
      <c r="FTO186" s="608"/>
      <c r="FTP186" s="609"/>
      <c r="FTQ186" s="375"/>
      <c r="FTR186" s="377"/>
      <c r="FTS186" s="377"/>
      <c r="FTT186" s="377"/>
      <c r="FTU186" s="377"/>
      <c r="FTV186" s="608"/>
      <c r="FTW186" s="609"/>
      <c r="FTX186" s="375"/>
      <c r="FTY186" s="377"/>
      <c r="FTZ186" s="377"/>
      <c r="FUA186" s="377"/>
      <c r="FUB186" s="377"/>
      <c r="FUC186" s="608"/>
      <c r="FUD186" s="609"/>
      <c r="FUE186" s="375"/>
      <c r="FUF186" s="377"/>
      <c r="FUG186" s="377"/>
      <c r="FUH186" s="377"/>
      <c r="FUI186" s="377"/>
      <c r="FUJ186" s="608"/>
      <c r="FUK186" s="609"/>
      <c r="FUL186" s="375"/>
      <c r="FUM186" s="377"/>
      <c r="FUN186" s="377"/>
      <c r="FUO186" s="377"/>
      <c r="FUP186" s="377"/>
      <c r="FUQ186" s="608"/>
      <c r="FUR186" s="609"/>
      <c r="FUS186" s="375"/>
      <c r="FUT186" s="377"/>
      <c r="FUU186" s="377"/>
      <c r="FUV186" s="377"/>
      <c r="FUW186" s="377"/>
      <c r="FUX186" s="608"/>
      <c r="FUY186" s="609"/>
      <c r="FUZ186" s="375"/>
      <c r="FVA186" s="377"/>
      <c r="FVB186" s="377"/>
      <c r="FVC186" s="377"/>
      <c r="FVD186" s="377"/>
      <c r="FVE186" s="608"/>
      <c r="FVF186" s="609"/>
      <c r="FVG186" s="375"/>
      <c r="FVH186" s="377"/>
      <c r="FVI186" s="377"/>
      <c r="FVJ186" s="377"/>
      <c r="FVK186" s="377"/>
      <c r="FVL186" s="608"/>
      <c r="FVM186" s="609"/>
      <c r="FVN186" s="375"/>
      <c r="FVO186" s="377"/>
      <c r="FVP186" s="377"/>
      <c r="FVQ186" s="377"/>
      <c r="FVR186" s="377"/>
      <c r="FVS186" s="608"/>
      <c r="FVT186" s="609"/>
      <c r="FVU186" s="375"/>
      <c r="FVV186" s="377"/>
      <c r="FVW186" s="377"/>
      <c r="FVX186" s="377"/>
      <c r="FVY186" s="377"/>
      <c r="FVZ186" s="608"/>
      <c r="FWA186" s="609"/>
      <c r="FWB186" s="375"/>
      <c r="FWC186" s="377"/>
      <c r="FWD186" s="377"/>
      <c r="FWE186" s="377"/>
      <c r="FWF186" s="377"/>
      <c r="FWG186" s="608"/>
      <c r="FWH186" s="609"/>
      <c r="FWI186" s="375"/>
      <c r="FWJ186" s="377"/>
      <c r="FWK186" s="377"/>
      <c r="FWL186" s="377"/>
      <c r="FWM186" s="377"/>
      <c r="FWN186" s="608"/>
      <c r="FWO186" s="609"/>
      <c r="FWP186" s="375"/>
      <c r="FWQ186" s="377"/>
      <c r="FWR186" s="377"/>
      <c r="FWS186" s="377"/>
      <c r="FWT186" s="377"/>
      <c r="FWU186" s="608"/>
      <c r="FWV186" s="609"/>
      <c r="FWW186" s="375"/>
      <c r="FWX186" s="377"/>
      <c r="FWY186" s="377"/>
      <c r="FWZ186" s="377"/>
      <c r="FXA186" s="377"/>
      <c r="FXB186" s="608"/>
      <c r="FXC186" s="609"/>
      <c r="FXD186" s="375"/>
      <c r="FXE186" s="377"/>
      <c r="FXF186" s="377"/>
      <c r="FXG186" s="377"/>
      <c r="FXH186" s="377"/>
      <c r="FXI186" s="608"/>
      <c r="FXJ186" s="609"/>
      <c r="FXK186" s="375"/>
      <c r="FXL186" s="377"/>
      <c r="FXM186" s="377"/>
      <c r="FXN186" s="377"/>
      <c r="FXO186" s="377"/>
      <c r="FXP186" s="608"/>
      <c r="FXQ186" s="609"/>
      <c r="FXR186" s="375"/>
      <c r="FXS186" s="377"/>
      <c r="FXT186" s="377"/>
      <c r="FXU186" s="377"/>
      <c r="FXV186" s="377"/>
      <c r="FXW186" s="608"/>
      <c r="FXX186" s="609"/>
      <c r="FXY186" s="375"/>
      <c r="FXZ186" s="377"/>
      <c r="FYA186" s="377"/>
      <c r="FYB186" s="377"/>
      <c r="FYC186" s="377"/>
      <c r="FYD186" s="608"/>
      <c r="FYE186" s="609"/>
      <c r="FYF186" s="375"/>
      <c r="FYG186" s="377"/>
      <c r="FYH186" s="377"/>
      <c r="FYI186" s="377"/>
      <c r="FYJ186" s="377"/>
      <c r="FYK186" s="608"/>
      <c r="FYL186" s="609"/>
      <c r="FYM186" s="375"/>
      <c r="FYN186" s="377"/>
      <c r="FYO186" s="377"/>
      <c r="FYP186" s="377"/>
      <c r="FYQ186" s="377"/>
      <c r="FYR186" s="608"/>
      <c r="FYS186" s="609"/>
      <c r="FYT186" s="375"/>
      <c r="FYU186" s="377"/>
      <c r="FYV186" s="377"/>
      <c r="FYW186" s="377"/>
      <c r="FYX186" s="377"/>
      <c r="FYY186" s="608"/>
      <c r="FYZ186" s="609"/>
      <c r="FZA186" s="375"/>
      <c r="FZB186" s="377"/>
      <c r="FZC186" s="377"/>
      <c r="FZD186" s="377"/>
      <c r="FZE186" s="377"/>
      <c r="FZF186" s="608"/>
      <c r="FZG186" s="609"/>
      <c r="FZH186" s="375"/>
      <c r="FZI186" s="377"/>
      <c r="FZJ186" s="377"/>
      <c r="FZK186" s="377"/>
      <c r="FZL186" s="377"/>
      <c r="FZM186" s="608"/>
      <c r="FZN186" s="609"/>
      <c r="FZO186" s="375"/>
      <c r="FZP186" s="377"/>
      <c r="FZQ186" s="377"/>
      <c r="FZR186" s="377"/>
      <c r="FZS186" s="377"/>
      <c r="FZT186" s="608"/>
      <c r="FZU186" s="609"/>
      <c r="FZV186" s="375"/>
      <c r="FZW186" s="377"/>
      <c r="FZX186" s="377"/>
      <c r="FZY186" s="377"/>
      <c r="FZZ186" s="377"/>
      <c r="GAA186" s="608"/>
      <c r="GAB186" s="609"/>
      <c r="GAC186" s="375"/>
      <c r="GAD186" s="377"/>
      <c r="GAE186" s="377"/>
      <c r="GAF186" s="377"/>
      <c r="GAG186" s="377"/>
      <c r="GAH186" s="608"/>
      <c r="GAI186" s="609"/>
      <c r="GAJ186" s="375"/>
      <c r="GAK186" s="377"/>
      <c r="GAL186" s="377"/>
      <c r="GAM186" s="377"/>
      <c r="GAN186" s="377"/>
      <c r="GAO186" s="608"/>
      <c r="GAP186" s="609"/>
      <c r="GAQ186" s="375"/>
      <c r="GAR186" s="377"/>
      <c r="GAS186" s="377"/>
      <c r="GAT186" s="377"/>
      <c r="GAU186" s="377"/>
      <c r="GAV186" s="608"/>
      <c r="GAW186" s="609"/>
      <c r="GAX186" s="375"/>
      <c r="GAY186" s="377"/>
      <c r="GAZ186" s="377"/>
      <c r="GBA186" s="377"/>
      <c r="GBB186" s="377"/>
      <c r="GBC186" s="608"/>
      <c r="GBD186" s="609"/>
      <c r="GBE186" s="375"/>
      <c r="GBF186" s="377"/>
      <c r="GBG186" s="377"/>
      <c r="GBH186" s="377"/>
      <c r="GBI186" s="377"/>
      <c r="GBJ186" s="608"/>
      <c r="GBK186" s="609"/>
      <c r="GBL186" s="375"/>
      <c r="GBM186" s="377"/>
      <c r="GBN186" s="377"/>
      <c r="GBO186" s="377"/>
      <c r="GBP186" s="377"/>
      <c r="GBQ186" s="608"/>
      <c r="GBR186" s="609"/>
      <c r="GBS186" s="375"/>
      <c r="GBT186" s="377"/>
      <c r="GBU186" s="377"/>
      <c r="GBV186" s="377"/>
      <c r="GBW186" s="377"/>
      <c r="GBX186" s="608"/>
      <c r="GBY186" s="609"/>
      <c r="GBZ186" s="375"/>
      <c r="GCA186" s="377"/>
      <c r="GCB186" s="377"/>
      <c r="GCC186" s="377"/>
      <c r="GCD186" s="377"/>
      <c r="GCE186" s="608"/>
      <c r="GCF186" s="609"/>
      <c r="GCG186" s="375"/>
      <c r="GCH186" s="377"/>
      <c r="GCI186" s="377"/>
      <c r="GCJ186" s="377"/>
      <c r="GCK186" s="377"/>
      <c r="GCL186" s="608"/>
      <c r="GCM186" s="609"/>
      <c r="GCN186" s="375"/>
      <c r="GCO186" s="377"/>
      <c r="GCP186" s="377"/>
      <c r="GCQ186" s="377"/>
      <c r="GCR186" s="377"/>
      <c r="GCS186" s="608"/>
      <c r="GCT186" s="609"/>
      <c r="GCU186" s="375"/>
      <c r="GCV186" s="377"/>
      <c r="GCW186" s="377"/>
      <c r="GCX186" s="377"/>
      <c r="GCY186" s="377"/>
      <c r="GCZ186" s="608"/>
      <c r="GDA186" s="609"/>
      <c r="GDB186" s="375"/>
      <c r="GDC186" s="377"/>
      <c r="GDD186" s="377"/>
      <c r="GDE186" s="377"/>
      <c r="GDF186" s="377"/>
      <c r="GDG186" s="608"/>
      <c r="GDH186" s="609"/>
      <c r="GDI186" s="375"/>
      <c r="GDJ186" s="377"/>
      <c r="GDK186" s="377"/>
      <c r="GDL186" s="377"/>
      <c r="GDM186" s="377"/>
      <c r="GDN186" s="608"/>
      <c r="GDO186" s="609"/>
      <c r="GDP186" s="375"/>
      <c r="GDQ186" s="377"/>
      <c r="GDR186" s="377"/>
      <c r="GDS186" s="377"/>
      <c r="GDT186" s="377"/>
      <c r="GDU186" s="608"/>
      <c r="GDV186" s="609"/>
      <c r="GDW186" s="375"/>
      <c r="GDX186" s="377"/>
      <c r="GDY186" s="377"/>
      <c r="GDZ186" s="377"/>
      <c r="GEA186" s="377"/>
      <c r="GEB186" s="608"/>
      <c r="GEC186" s="609"/>
      <c r="GED186" s="375"/>
      <c r="GEE186" s="377"/>
      <c r="GEF186" s="377"/>
      <c r="GEG186" s="377"/>
      <c r="GEH186" s="377"/>
      <c r="GEI186" s="608"/>
      <c r="GEJ186" s="609"/>
      <c r="GEK186" s="375"/>
      <c r="GEL186" s="377"/>
      <c r="GEM186" s="377"/>
      <c r="GEN186" s="377"/>
      <c r="GEO186" s="377"/>
      <c r="GEP186" s="608"/>
      <c r="GEQ186" s="609"/>
      <c r="GER186" s="375"/>
      <c r="GES186" s="377"/>
      <c r="GET186" s="377"/>
      <c r="GEU186" s="377"/>
      <c r="GEV186" s="377"/>
      <c r="GEW186" s="608"/>
      <c r="GEX186" s="609"/>
      <c r="GEY186" s="375"/>
      <c r="GEZ186" s="377"/>
      <c r="GFA186" s="377"/>
      <c r="GFB186" s="377"/>
      <c r="GFC186" s="377"/>
      <c r="GFD186" s="608"/>
      <c r="GFE186" s="609"/>
      <c r="GFF186" s="375"/>
      <c r="GFG186" s="377"/>
      <c r="GFH186" s="377"/>
      <c r="GFI186" s="377"/>
      <c r="GFJ186" s="377"/>
      <c r="GFK186" s="608"/>
      <c r="GFL186" s="609"/>
      <c r="GFM186" s="375"/>
      <c r="GFN186" s="377"/>
      <c r="GFO186" s="377"/>
      <c r="GFP186" s="377"/>
      <c r="GFQ186" s="377"/>
      <c r="GFR186" s="608"/>
      <c r="GFS186" s="609"/>
      <c r="GFT186" s="375"/>
      <c r="GFU186" s="377"/>
      <c r="GFV186" s="377"/>
      <c r="GFW186" s="377"/>
      <c r="GFX186" s="377"/>
      <c r="GFY186" s="608"/>
      <c r="GFZ186" s="609"/>
      <c r="GGA186" s="375"/>
      <c r="GGB186" s="377"/>
      <c r="GGC186" s="377"/>
      <c r="GGD186" s="377"/>
      <c r="GGE186" s="377"/>
      <c r="GGF186" s="608"/>
      <c r="GGG186" s="609"/>
      <c r="GGH186" s="375"/>
      <c r="GGI186" s="377"/>
      <c r="GGJ186" s="377"/>
      <c r="GGK186" s="377"/>
      <c r="GGL186" s="377"/>
      <c r="GGM186" s="608"/>
      <c r="GGN186" s="609"/>
      <c r="GGO186" s="375"/>
      <c r="GGP186" s="377"/>
      <c r="GGQ186" s="377"/>
      <c r="GGR186" s="377"/>
      <c r="GGS186" s="377"/>
      <c r="GGT186" s="608"/>
      <c r="GGU186" s="609"/>
      <c r="GGV186" s="375"/>
      <c r="GGW186" s="377"/>
      <c r="GGX186" s="377"/>
      <c r="GGY186" s="377"/>
      <c r="GGZ186" s="377"/>
      <c r="GHA186" s="608"/>
      <c r="GHB186" s="609"/>
      <c r="GHC186" s="375"/>
      <c r="GHD186" s="377"/>
      <c r="GHE186" s="377"/>
      <c r="GHF186" s="377"/>
      <c r="GHG186" s="377"/>
      <c r="GHH186" s="608"/>
      <c r="GHI186" s="609"/>
      <c r="GHJ186" s="375"/>
      <c r="GHK186" s="377"/>
      <c r="GHL186" s="377"/>
      <c r="GHM186" s="377"/>
      <c r="GHN186" s="377"/>
      <c r="GHO186" s="608"/>
      <c r="GHP186" s="609"/>
      <c r="GHQ186" s="375"/>
      <c r="GHR186" s="377"/>
      <c r="GHS186" s="377"/>
      <c r="GHT186" s="377"/>
      <c r="GHU186" s="377"/>
      <c r="GHV186" s="608"/>
      <c r="GHW186" s="609"/>
      <c r="GHX186" s="375"/>
      <c r="GHY186" s="377"/>
      <c r="GHZ186" s="377"/>
      <c r="GIA186" s="377"/>
      <c r="GIB186" s="377"/>
      <c r="GIC186" s="608"/>
      <c r="GID186" s="609"/>
      <c r="GIE186" s="375"/>
      <c r="GIF186" s="377"/>
      <c r="GIG186" s="377"/>
      <c r="GIH186" s="377"/>
      <c r="GII186" s="377"/>
      <c r="GIJ186" s="608"/>
      <c r="GIK186" s="609"/>
      <c r="GIL186" s="375"/>
      <c r="GIM186" s="377"/>
      <c r="GIN186" s="377"/>
      <c r="GIO186" s="377"/>
      <c r="GIP186" s="377"/>
      <c r="GIQ186" s="608"/>
      <c r="GIR186" s="609"/>
      <c r="GIS186" s="375"/>
      <c r="GIT186" s="377"/>
      <c r="GIU186" s="377"/>
      <c r="GIV186" s="377"/>
      <c r="GIW186" s="377"/>
      <c r="GIX186" s="608"/>
      <c r="GIY186" s="609"/>
      <c r="GIZ186" s="375"/>
      <c r="GJA186" s="377"/>
      <c r="GJB186" s="377"/>
      <c r="GJC186" s="377"/>
      <c r="GJD186" s="377"/>
      <c r="GJE186" s="608"/>
      <c r="GJF186" s="609"/>
      <c r="GJG186" s="375"/>
      <c r="GJH186" s="377"/>
      <c r="GJI186" s="377"/>
      <c r="GJJ186" s="377"/>
      <c r="GJK186" s="377"/>
      <c r="GJL186" s="608"/>
      <c r="GJM186" s="609"/>
      <c r="GJN186" s="375"/>
      <c r="GJO186" s="377"/>
      <c r="GJP186" s="377"/>
      <c r="GJQ186" s="377"/>
      <c r="GJR186" s="377"/>
      <c r="GJS186" s="608"/>
      <c r="GJT186" s="609"/>
      <c r="GJU186" s="375"/>
      <c r="GJV186" s="377"/>
      <c r="GJW186" s="377"/>
      <c r="GJX186" s="377"/>
      <c r="GJY186" s="377"/>
      <c r="GJZ186" s="608"/>
      <c r="GKA186" s="609"/>
      <c r="GKB186" s="375"/>
      <c r="GKC186" s="377"/>
      <c r="GKD186" s="377"/>
      <c r="GKE186" s="377"/>
      <c r="GKF186" s="377"/>
      <c r="GKG186" s="608"/>
      <c r="GKH186" s="609"/>
      <c r="GKI186" s="375"/>
      <c r="GKJ186" s="377"/>
      <c r="GKK186" s="377"/>
      <c r="GKL186" s="377"/>
      <c r="GKM186" s="377"/>
      <c r="GKN186" s="608"/>
      <c r="GKO186" s="609"/>
      <c r="GKP186" s="375"/>
      <c r="GKQ186" s="377"/>
      <c r="GKR186" s="377"/>
      <c r="GKS186" s="377"/>
      <c r="GKT186" s="377"/>
      <c r="GKU186" s="608"/>
      <c r="GKV186" s="609"/>
      <c r="GKW186" s="375"/>
      <c r="GKX186" s="377"/>
      <c r="GKY186" s="377"/>
      <c r="GKZ186" s="377"/>
      <c r="GLA186" s="377"/>
      <c r="GLB186" s="608"/>
      <c r="GLC186" s="609"/>
      <c r="GLD186" s="375"/>
      <c r="GLE186" s="377"/>
      <c r="GLF186" s="377"/>
      <c r="GLG186" s="377"/>
      <c r="GLH186" s="377"/>
      <c r="GLI186" s="608"/>
      <c r="GLJ186" s="609"/>
      <c r="GLK186" s="375"/>
      <c r="GLL186" s="377"/>
      <c r="GLM186" s="377"/>
      <c r="GLN186" s="377"/>
      <c r="GLO186" s="377"/>
      <c r="GLP186" s="608"/>
      <c r="GLQ186" s="609"/>
      <c r="GLR186" s="375"/>
      <c r="GLS186" s="377"/>
      <c r="GLT186" s="377"/>
      <c r="GLU186" s="377"/>
      <c r="GLV186" s="377"/>
      <c r="GLW186" s="608"/>
      <c r="GLX186" s="609"/>
      <c r="GLY186" s="375"/>
      <c r="GLZ186" s="377"/>
      <c r="GMA186" s="377"/>
      <c r="GMB186" s="377"/>
      <c r="GMC186" s="377"/>
      <c r="GMD186" s="608"/>
      <c r="GME186" s="609"/>
      <c r="GMF186" s="375"/>
      <c r="GMG186" s="377"/>
      <c r="GMH186" s="377"/>
      <c r="GMI186" s="377"/>
      <c r="GMJ186" s="377"/>
      <c r="GMK186" s="608"/>
      <c r="GML186" s="609"/>
      <c r="GMM186" s="375"/>
      <c r="GMN186" s="377"/>
      <c r="GMO186" s="377"/>
      <c r="GMP186" s="377"/>
      <c r="GMQ186" s="377"/>
      <c r="GMR186" s="608"/>
      <c r="GMS186" s="609"/>
      <c r="GMT186" s="375"/>
      <c r="GMU186" s="377"/>
      <c r="GMV186" s="377"/>
      <c r="GMW186" s="377"/>
      <c r="GMX186" s="377"/>
      <c r="GMY186" s="608"/>
      <c r="GMZ186" s="609"/>
      <c r="GNA186" s="375"/>
      <c r="GNB186" s="377"/>
      <c r="GNC186" s="377"/>
      <c r="GND186" s="377"/>
      <c r="GNE186" s="377"/>
      <c r="GNF186" s="608"/>
      <c r="GNG186" s="609"/>
      <c r="GNH186" s="375"/>
      <c r="GNI186" s="377"/>
      <c r="GNJ186" s="377"/>
      <c r="GNK186" s="377"/>
      <c r="GNL186" s="377"/>
      <c r="GNM186" s="608"/>
      <c r="GNN186" s="609"/>
      <c r="GNO186" s="375"/>
      <c r="GNP186" s="377"/>
      <c r="GNQ186" s="377"/>
      <c r="GNR186" s="377"/>
      <c r="GNS186" s="377"/>
      <c r="GNT186" s="608"/>
      <c r="GNU186" s="609"/>
      <c r="GNV186" s="375"/>
      <c r="GNW186" s="377"/>
      <c r="GNX186" s="377"/>
      <c r="GNY186" s="377"/>
      <c r="GNZ186" s="377"/>
      <c r="GOA186" s="608"/>
      <c r="GOB186" s="609"/>
      <c r="GOC186" s="375"/>
      <c r="GOD186" s="377"/>
      <c r="GOE186" s="377"/>
      <c r="GOF186" s="377"/>
      <c r="GOG186" s="377"/>
      <c r="GOH186" s="608"/>
      <c r="GOI186" s="609"/>
      <c r="GOJ186" s="375"/>
      <c r="GOK186" s="377"/>
      <c r="GOL186" s="377"/>
      <c r="GOM186" s="377"/>
      <c r="GON186" s="377"/>
      <c r="GOO186" s="608"/>
      <c r="GOP186" s="609"/>
      <c r="GOQ186" s="375"/>
      <c r="GOR186" s="377"/>
      <c r="GOS186" s="377"/>
      <c r="GOT186" s="377"/>
      <c r="GOU186" s="377"/>
      <c r="GOV186" s="608"/>
      <c r="GOW186" s="609"/>
      <c r="GOX186" s="375"/>
      <c r="GOY186" s="377"/>
      <c r="GOZ186" s="377"/>
      <c r="GPA186" s="377"/>
      <c r="GPB186" s="377"/>
      <c r="GPC186" s="608"/>
      <c r="GPD186" s="609"/>
      <c r="GPE186" s="375"/>
      <c r="GPF186" s="377"/>
      <c r="GPG186" s="377"/>
      <c r="GPH186" s="377"/>
      <c r="GPI186" s="377"/>
      <c r="GPJ186" s="608"/>
      <c r="GPK186" s="609"/>
      <c r="GPL186" s="375"/>
      <c r="GPM186" s="377"/>
      <c r="GPN186" s="377"/>
      <c r="GPO186" s="377"/>
      <c r="GPP186" s="377"/>
      <c r="GPQ186" s="608"/>
      <c r="GPR186" s="609"/>
      <c r="GPS186" s="375"/>
      <c r="GPT186" s="377"/>
      <c r="GPU186" s="377"/>
      <c r="GPV186" s="377"/>
      <c r="GPW186" s="377"/>
      <c r="GPX186" s="608"/>
      <c r="GPY186" s="609"/>
      <c r="GPZ186" s="375"/>
      <c r="GQA186" s="377"/>
      <c r="GQB186" s="377"/>
      <c r="GQC186" s="377"/>
      <c r="GQD186" s="377"/>
      <c r="GQE186" s="608"/>
      <c r="GQF186" s="609"/>
      <c r="GQG186" s="375"/>
      <c r="GQH186" s="377"/>
      <c r="GQI186" s="377"/>
      <c r="GQJ186" s="377"/>
      <c r="GQK186" s="377"/>
      <c r="GQL186" s="608"/>
      <c r="GQM186" s="609"/>
      <c r="GQN186" s="375"/>
      <c r="GQO186" s="377"/>
      <c r="GQP186" s="377"/>
      <c r="GQQ186" s="377"/>
      <c r="GQR186" s="377"/>
      <c r="GQS186" s="608"/>
      <c r="GQT186" s="609"/>
      <c r="GQU186" s="375"/>
      <c r="GQV186" s="377"/>
      <c r="GQW186" s="377"/>
      <c r="GQX186" s="377"/>
      <c r="GQY186" s="377"/>
      <c r="GQZ186" s="608"/>
      <c r="GRA186" s="609"/>
      <c r="GRB186" s="375"/>
      <c r="GRC186" s="377"/>
      <c r="GRD186" s="377"/>
      <c r="GRE186" s="377"/>
      <c r="GRF186" s="377"/>
      <c r="GRG186" s="608"/>
      <c r="GRH186" s="609"/>
      <c r="GRI186" s="375"/>
      <c r="GRJ186" s="377"/>
      <c r="GRK186" s="377"/>
      <c r="GRL186" s="377"/>
      <c r="GRM186" s="377"/>
      <c r="GRN186" s="608"/>
      <c r="GRO186" s="609"/>
      <c r="GRP186" s="375"/>
      <c r="GRQ186" s="377"/>
      <c r="GRR186" s="377"/>
      <c r="GRS186" s="377"/>
      <c r="GRT186" s="377"/>
      <c r="GRU186" s="608"/>
      <c r="GRV186" s="609"/>
      <c r="GRW186" s="375"/>
      <c r="GRX186" s="377"/>
      <c r="GRY186" s="377"/>
      <c r="GRZ186" s="377"/>
      <c r="GSA186" s="377"/>
      <c r="GSB186" s="608"/>
      <c r="GSC186" s="609"/>
      <c r="GSD186" s="375"/>
      <c r="GSE186" s="377"/>
      <c r="GSF186" s="377"/>
      <c r="GSG186" s="377"/>
      <c r="GSH186" s="377"/>
      <c r="GSI186" s="608"/>
      <c r="GSJ186" s="609"/>
      <c r="GSK186" s="375"/>
      <c r="GSL186" s="377"/>
      <c r="GSM186" s="377"/>
      <c r="GSN186" s="377"/>
      <c r="GSO186" s="377"/>
      <c r="GSP186" s="608"/>
      <c r="GSQ186" s="609"/>
      <c r="GSR186" s="375"/>
      <c r="GSS186" s="377"/>
      <c r="GST186" s="377"/>
      <c r="GSU186" s="377"/>
      <c r="GSV186" s="377"/>
      <c r="GSW186" s="608"/>
      <c r="GSX186" s="609"/>
      <c r="GSY186" s="375"/>
      <c r="GSZ186" s="377"/>
      <c r="GTA186" s="377"/>
      <c r="GTB186" s="377"/>
      <c r="GTC186" s="377"/>
      <c r="GTD186" s="608"/>
      <c r="GTE186" s="609"/>
      <c r="GTF186" s="375"/>
      <c r="GTG186" s="377"/>
      <c r="GTH186" s="377"/>
      <c r="GTI186" s="377"/>
      <c r="GTJ186" s="377"/>
      <c r="GTK186" s="608"/>
      <c r="GTL186" s="609"/>
      <c r="GTM186" s="375"/>
      <c r="GTN186" s="377"/>
      <c r="GTO186" s="377"/>
      <c r="GTP186" s="377"/>
      <c r="GTQ186" s="377"/>
      <c r="GTR186" s="608"/>
      <c r="GTS186" s="609"/>
      <c r="GTT186" s="375"/>
      <c r="GTU186" s="377"/>
      <c r="GTV186" s="377"/>
      <c r="GTW186" s="377"/>
      <c r="GTX186" s="377"/>
      <c r="GTY186" s="608"/>
      <c r="GTZ186" s="609"/>
      <c r="GUA186" s="375"/>
      <c r="GUB186" s="377"/>
      <c r="GUC186" s="377"/>
      <c r="GUD186" s="377"/>
      <c r="GUE186" s="377"/>
      <c r="GUF186" s="608"/>
      <c r="GUG186" s="609"/>
      <c r="GUH186" s="375"/>
      <c r="GUI186" s="377"/>
      <c r="GUJ186" s="377"/>
      <c r="GUK186" s="377"/>
      <c r="GUL186" s="377"/>
      <c r="GUM186" s="608"/>
      <c r="GUN186" s="609"/>
      <c r="GUO186" s="375"/>
      <c r="GUP186" s="377"/>
      <c r="GUQ186" s="377"/>
      <c r="GUR186" s="377"/>
      <c r="GUS186" s="377"/>
      <c r="GUT186" s="608"/>
      <c r="GUU186" s="609"/>
      <c r="GUV186" s="375"/>
      <c r="GUW186" s="377"/>
      <c r="GUX186" s="377"/>
      <c r="GUY186" s="377"/>
      <c r="GUZ186" s="377"/>
      <c r="GVA186" s="608"/>
      <c r="GVB186" s="609"/>
      <c r="GVC186" s="375"/>
      <c r="GVD186" s="377"/>
      <c r="GVE186" s="377"/>
      <c r="GVF186" s="377"/>
      <c r="GVG186" s="377"/>
      <c r="GVH186" s="608"/>
      <c r="GVI186" s="609"/>
      <c r="GVJ186" s="375"/>
      <c r="GVK186" s="377"/>
      <c r="GVL186" s="377"/>
      <c r="GVM186" s="377"/>
      <c r="GVN186" s="377"/>
      <c r="GVO186" s="608"/>
      <c r="GVP186" s="609"/>
      <c r="GVQ186" s="375"/>
      <c r="GVR186" s="377"/>
      <c r="GVS186" s="377"/>
      <c r="GVT186" s="377"/>
      <c r="GVU186" s="377"/>
      <c r="GVV186" s="608"/>
      <c r="GVW186" s="609"/>
      <c r="GVX186" s="375"/>
      <c r="GVY186" s="377"/>
      <c r="GVZ186" s="377"/>
      <c r="GWA186" s="377"/>
      <c r="GWB186" s="377"/>
      <c r="GWC186" s="608"/>
      <c r="GWD186" s="609"/>
      <c r="GWE186" s="375"/>
      <c r="GWF186" s="377"/>
      <c r="GWG186" s="377"/>
      <c r="GWH186" s="377"/>
      <c r="GWI186" s="377"/>
      <c r="GWJ186" s="608"/>
      <c r="GWK186" s="609"/>
      <c r="GWL186" s="375"/>
      <c r="GWM186" s="377"/>
      <c r="GWN186" s="377"/>
      <c r="GWO186" s="377"/>
      <c r="GWP186" s="377"/>
      <c r="GWQ186" s="608"/>
      <c r="GWR186" s="609"/>
      <c r="GWS186" s="375"/>
      <c r="GWT186" s="377"/>
      <c r="GWU186" s="377"/>
      <c r="GWV186" s="377"/>
      <c r="GWW186" s="377"/>
      <c r="GWX186" s="608"/>
      <c r="GWY186" s="609"/>
      <c r="GWZ186" s="375"/>
      <c r="GXA186" s="377"/>
      <c r="GXB186" s="377"/>
      <c r="GXC186" s="377"/>
      <c r="GXD186" s="377"/>
      <c r="GXE186" s="608"/>
      <c r="GXF186" s="609"/>
      <c r="GXG186" s="375"/>
      <c r="GXH186" s="377"/>
      <c r="GXI186" s="377"/>
      <c r="GXJ186" s="377"/>
      <c r="GXK186" s="377"/>
      <c r="GXL186" s="608"/>
      <c r="GXM186" s="609"/>
      <c r="GXN186" s="375"/>
      <c r="GXO186" s="377"/>
      <c r="GXP186" s="377"/>
      <c r="GXQ186" s="377"/>
      <c r="GXR186" s="377"/>
      <c r="GXS186" s="608"/>
      <c r="GXT186" s="609"/>
      <c r="GXU186" s="375"/>
      <c r="GXV186" s="377"/>
      <c r="GXW186" s="377"/>
      <c r="GXX186" s="377"/>
      <c r="GXY186" s="377"/>
      <c r="GXZ186" s="608"/>
      <c r="GYA186" s="609"/>
      <c r="GYB186" s="375"/>
      <c r="GYC186" s="377"/>
      <c r="GYD186" s="377"/>
      <c r="GYE186" s="377"/>
      <c r="GYF186" s="377"/>
      <c r="GYG186" s="608"/>
      <c r="GYH186" s="609"/>
      <c r="GYI186" s="375"/>
      <c r="GYJ186" s="377"/>
      <c r="GYK186" s="377"/>
      <c r="GYL186" s="377"/>
      <c r="GYM186" s="377"/>
      <c r="GYN186" s="608"/>
      <c r="GYO186" s="609"/>
      <c r="GYP186" s="375"/>
      <c r="GYQ186" s="377"/>
      <c r="GYR186" s="377"/>
      <c r="GYS186" s="377"/>
      <c r="GYT186" s="377"/>
      <c r="GYU186" s="608"/>
      <c r="GYV186" s="609"/>
      <c r="GYW186" s="375"/>
      <c r="GYX186" s="377"/>
      <c r="GYY186" s="377"/>
      <c r="GYZ186" s="377"/>
      <c r="GZA186" s="377"/>
      <c r="GZB186" s="608"/>
      <c r="GZC186" s="609"/>
      <c r="GZD186" s="375"/>
      <c r="GZE186" s="377"/>
      <c r="GZF186" s="377"/>
      <c r="GZG186" s="377"/>
      <c r="GZH186" s="377"/>
      <c r="GZI186" s="608"/>
      <c r="GZJ186" s="609"/>
      <c r="GZK186" s="375"/>
      <c r="GZL186" s="377"/>
      <c r="GZM186" s="377"/>
      <c r="GZN186" s="377"/>
      <c r="GZO186" s="377"/>
      <c r="GZP186" s="608"/>
      <c r="GZQ186" s="609"/>
      <c r="GZR186" s="375"/>
      <c r="GZS186" s="377"/>
      <c r="GZT186" s="377"/>
      <c r="GZU186" s="377"/>
      <c r="GZV186" s="377"/>
      <c r="GZW186" s="608"/>
      <c r="GZX186" s="609"/>
      <c r="GZY186" s="375"/>
      <c r="GZZ186" s="377"/>
      <c r="HAA186" s="377"/>
      <c r="HAB186" s="377"/>
      <c r="HAC186" s="377"/>
      <c r="HAD186" s="608"/>
      <c r="HAE186" s="609"/>
      <c r="HAF186" s="375"/>
      <c r="HAG186" s="377"/>
      <c r="HAH186" s="377"/>
      <c r="HAI186" s="377"/>
      <c r="HAJ186" s="377"/>
      <c r="HAK186" s="608"/>
      <c r="HAL186" s="609"/>
      <c r="HAM186" s="375"/>
      <c r="HAN186" s="377"/>
      <c r="HAO186" s="377"/>
      <c r="HAP186" s="377"/>
      <c r="HAQ186" s="377"/>
      <c r="HAR186" s="608"/>
      <c r="HAS186" s="609"/>
      <c r="HAT186" s="375"/>
      <c r="HAU186" s="377"/>
      <c r="HAV186" s="377"/>
      <c r="HAW186" s="377"/>
      <c r="HAX186" s="377"/>
      <c r="HAY186" s="608"/>
      <c r="HAZ186" s="609"/>
      <c r="HBA186" s="375"/>
      <c r="HBB186" s="377"/>
      <c r="HBC186" s="377"/>
      <c r="HBD186" s="377"/>
      <c r="HBE186" s="377"/>
      <c r="HBF186" s="608"/>
      <c r="HBG186" s="609"/>
      <c r="HBH186" s="375"/>
      <c r="HBI186" s="377"/>
      <c r="HBJ186" s="377"/>
      <c r="HBK186" s="377"/>
      <c r="HBL186" s="377"/>
      <c r="HBM186" s="608"/>
      <c r="HBN186" s="609"/>
      <c r="HBO186" s="375"/>
      <c r="HBP186" s="377"/>
      <c r="HBQ186" s="377"/>
      <c r="HBR186" s="377"/>
      <c r="HBS186" s="377"/>
      <c r="HBT186" s="608"/>
      <c r="HBU186" s="609"/>
      <c r="HBV186" s="375"/>
      <c r="HBW186" s="377"/>
      <c r="HBX186" s="377"/>
      <c r="HBY186" s="377"/>
      <c r="HBZ186" s="377"/>
      <c r="HCA186" s="608"/>
      <c r="HCB186" s="609"/>
      <c r="HCC186" s="375"/>
      <c r="HCD186" s="377"/>
      <c r="HCE186" s="377"/>
      <c r="HCF186" s="377"/>
      <c r="HCG186" s="377"/>
      <c r="HCH186" s="608"/>
      <c r="HCI186" s="609"/>
      <c r="HCJ186" s="375"/>
      <c r="HCK186" s="377"/>
      <c r="HCL186" s="377"/>
      <c r="HCM186" s="377"/>
      <c r="HCN186" s="377"/>
      <c r="HCO186" s="608"/>
      <c r="HCP186" s="609"/>
      <c r="HCQ186" s="375"/>
      <c r="HCR186" s="377"/>
      <c r="HCS186" s="377"/>
      <c r="HCT186" s="377"/>
      <c r="HCU186" s="377"/>
      <c r="HCV186" s="608"/>
      <c r="HCW186" s="609"/>
      <c r="HCX186" s="375"/>
      <c r="HCY186" s="377"/>
      <c r="HCZ186" s="377"/>
      <c r="HDA186" s="377"/>
      <c r="HDB186" s="377"/>
      <c r="HDC186" s="608"/>
      <c r="HDD186" s="609"/>
      <c r="HDE186" s="375"/>
      <c r="HDF186" s="377"/>
      <c r="HDG186" s="377"/>
      <c r="HDH186" s="377"/>
      <c r="HDI186" s="377"/>
      <c r="HDJ186" s="608"/>
      <c r="HDK186" s="609"/>
      <c r="HDL186" s="375"/>
      <c r="HDM186" s="377"/>
      <c r="HDN186" s="377"/>
      <c r="HDO186" s="377"/>
      <c r="HDP186" s="377"/>
      <c r="HDQ186" s="608"/>
      <c r="HDR186" s="609"/>
      <c r="HDS186" s="375"/>
      <c r="HDT186" s="377"/>
      <c r="HDU186" s="377"/>
      <c r="HDV186" s="377"/>
      <c r="HDW186" s="377"/>
      <c r="HDX186" s="608"/>
      <c r="HDY186" s="609"/>
      <c r="HDZ186" s="375"/>
      <c r="HEA186" s="377"/>
      <c r="HEB186" s="377"/>
      <c r="HEC186" s="377"/>
      <c r="HED186" s="377"/>
      <c r="HEE186" s="608"/>
      <c r="HEF186" s="609"/>
      <c r="HEG186" s="375"/>
      <c r="HEH186" s="377"/>
      <c r="HEI186" s="377"/>
      <c r="HEJ186" s="377"/>
      <c r="HEK186" s="377"/>
      <c r="HEL186" s="608"/>
      <c r="HEM186" s="609"/>
      <c r="HEN186" s="375"/>
      <c r="HEO186" s="377"/>
      <c r="HEP186" s="377"/>
      <c r="HEQ186" s="377"/>
      <c r="HER186" s="377"/>
      <c r="HES186" s="608"/>
      <c r="HET186" s="609"/>
      <c r="HEU186" s="375"/>
      <c r="HEV186" s="377"/>
      <c r="HEW186" s="377"/>
      <c r="HEX186" s="377"/>
      <c r="HEY186" s="377"/>
      <c r="HEZ186" s="608"/>
      <c r="HFA186" s="609"/>
      <c r="HFB186" s="375"/>
      <c r="HFC186" s="377"/>
      <c r="HFD186" s="377"/>
      <c r="HFE186" s="377"/>
      <c r="HFF186" s="377"/>
      <c r="HFG186" s="608"/>
      <c r="HFH186" s="609"/>
      <c r="HFI186" s="375"/>
      <c r="HFJ186" s="377"/>
      <c r="HFK186" s="377"/>
      <c r="HFL186" s="377"/>
      <c r="HFM186" s="377"/>
      <c r="HFN186" s="608"/>
      <c r="HFO186" s="609"/>
      <c r="HFP186" s="375"/>
      <c r="HFQ186" s="377"/>
      <c r="HFR186" s="377"/>
      <c r="HFS186" s="377"/>
      <c r="HFT186" s="377"/>
      <c r="HFU186" s="608"/>
      <c r="HFV186" s="609"/>
      <c r="HFW186" s="375"/>
      <c r="HFX186" s="377"/>
      <c r="HFY186" s="377"/>
      <c r="HFZ186" s="377"/>
      <c r="HGA186" s="377"/>
      <c r="HGB186" s="608"/>
      <c r="HGC186" s="609"/>
      <c r="HGD186" s="375"/>
      <c r="HGE186" s="377"/>
      <c r="HGF186" s="377"/>
      <c r="HGG186" s="377"/>
      <c r="HGH186" s="377"/>
      <c r="HGI186" s="608"/>
      <c r="HGJ186" s="609"/>
      <c r="HGK186" s="375"/>
      <c r="HGL186" s="377"/>
      <c r="HGM186" s="377"/>
      <c r="HGN186" s="377"/>
      <c r="HGO186" s="377"/>
      <c r="HGP186" s="608"/>
      <c r="HGQ186" s="609"/>
      <c r="HGR186" s="375"/>
      <c r="HGS186" s="377"/>
      <c r="HGT186" s="377"/>
      <c r="HGU186" s="377"/>
      <c r="HGV186" s="377"/>
      <c r="HGW186" s="608"/>
      <c r="HGX186" s="609"/>
      <c r="HGY186" s="375"/>
      <c r="HGZ186" s="377"/>
      <c r="HHA186" s="377"/>
      <c r="HHB186" s="377"/>
      <c r="HHC186" s="377"/>
      <c r="HHD186" s="608"/>
      <c r="HHE186" s="609"/>
      <c r="HHF186" s="375"/>
      <c r="HHG186" s="377"/>
      <c r="HHH186" s="377"/>
      <c r="HHI186" s="377"/>
      <c r="HHJ186" s="377"/>
      <c r="HHK186" s="608"/>
      <c r="HHL186" s="609"/>
      <c r="HHM186" s="375"/>
      <c r="HHN186" s="377"/>
      <c r="HHO186" s="377"/>
      <c r="HHP186" s="377"/>
      <c r="HHQ186" s="377"/>
      <c r="HHR186" s="608"/>
      <c r="HHS186" s="609"/>
      <c r="HHT186" s="375"/>
      <c r="HHU186" s="377"/>
      <c r="HHV186" s="377"/>
      <c r="HHW186" s="377"/>
      <c r="HHX186" s="377"/>
      <c r="HHY186" s="608"/>
      <c r="HHZ186" s="609"/>
      <c r="HIA186" s="375"/>
      <c r="HIB186" s="377"/>
      <c r="HIC186" s="377"/>
      <c r="HID186" s="377"/>
      <c r="HIE186" s="377"/>
      <c r="HIF186" s="608"/>
      <c r="HIG186" s="609"/>
      <c r="HIH186" s="375"/>
      <c r="HII186" s="377"/>
      <c r="HIJ186" s="377"/>
      <c r="HIK186" s="377"/>
      <c r="HIL186" s="377"/>
      <c r="HIM186" s="608"/>
      <c r="HIN186" s="609"/>
      <c r="HIO186" s="375"/>
      <c r="HIP186" s="377"/>
      <c r="HIQ186" s="377"/>
      <c r="HIR186" s="377"/>
      <c r="HIS186" s="377"/>
      <c r="HIT186" s="608"/>
      <c r="HIU186" s="609"/>
      <c r="HIV186" s="375"/>
      <c r="HIW186" s="377"/>
      <c r="HIX186" s="377"/>
      <c r="HIY186" s="377"/>
      <c r="HIZ186" s="377"/>
      <c r="HJA186" s="608"/>
      <c r="HJB186" s="609"/>
      <c r="HJC186" s="375"/>
      <c r="HJD186" s="377"/>
      <c r="HJE186" s="377"/>
      <c r="HJF186" s="377"/>
      <c r="HJG186" s="377"/>
      <c r="HJH186" s="608"/>
      <c r="HJI186" s="609"/>
      <c r="HJJ186" s="375"/>
      <c r="HJK186" s="377"/>
      <c r="HJL186" s="377"/>
      <c r="HJM186" s="377"/>
      <c r="HJN186" s="377"/>
      <c r="HJO186" s="608"/>
      <c r="HJP186" s="609"/>
      <c r="HJQ186" s="375"/>
      <c r="HJR186" s="377"/>
      <c r="HJS186" s="377"/>
      <c r="HJT186" s="377"/>
      <c r="HJU186" s="377"/>
      <c r="HJV186" s="608"/>
      <c r="HJW186" s="609"/>
      <c r="HJX186" s="375"/>
      <c r="HJY186" s="377"/>
      <c r="HJZ186" s="377"/>
      <c r="HKA186" s="377"/>
      <c r="HKB186" s="377"/>
      <c r="HKC186" s="608"/>
      <c r="HKD186" s="609"/>
      <c r="HKE186" s="375"/>
      <c r="HKF186" s="377"/>
      <c r="HKG186" s="377"/>
      <c r="HKH186" s="377"/>
      <c r="HKI186" s="377"/>
      <c r="HKJ186" s="608"/>
      <c r="HKK186" s="609"/>
      <c r="HKL186" s="375"/>
      <c r="HKM186" s="377"/>
      <c r="HKN186" s="377"/>
      <c r="HKO186" s="377"/>
      <c r="HKP186" s="377"/>
      <c r="HKQ186" s="608"/>
      <c r="HKR186" s="609"/>
      <c r="HKS186" s="375"/>
      <c r="HKT186" s="377"/>
      <c r="HKU186" s="377"/>
      <c r="HKV186" s="377"/>
      <c r="HKW186" s="377"/>
      <c r="HKX186" s="608"/>
      <c r="HKY186" s="609"/>
      <c r="HKZ186" s="375"/>
      <c r="HLA186" s="377"/>
      <c r="HLB186" s="377"/>
      <c r="HLC186" s="377"/>
      <c r="HLD186" s="377"/>
      <c r="HLE186" s="608"/>
      <c r="HLF186" s="609"/>
      <c r="HLG186" s="375"/>
      <c r="HLH186" s="377"/>
      <c r="HLI186" s="377"/>
      <c r="HLJ186" s="377"/>
      <c r="HLK186" s="377"/>
      <c r="HLL186" s="608"/>
      <c r="HLM186" s="609"/>
      <c r="HLN186" s="375"/>
      <c r="HLO186" s="377"/>
      <c r="HLP186" s="377"/>
      <c r="HLQ186" s="377"/>
      <c r="HLR186" s="377"/>
      <c r="HLS186" s="608"/>
      <c r="HLT186" s="609"/>
      <c r="HLU186" s="375"/>
      <c r="HLV186" s="377"/>
      <c r="HLW186" s="377"/>
      <c r="HLX186" s="377"/>
      <c r="HLY186" s="377"/>
      <c r="HLZ186" s="608"/>
      <c r="HMA186" s="609"/>
      <c r="HMB186" s="375"/>
      <c r="HMC186" s="377"/>
      <c r="HMD186" s="377"/>
      <c r="HME186" s="377"/>
      <c r="HMF186" s="377"/>
      <c r="HMG186" s="608"/>
      <c r="HMH186" s="609"/>
      <c r="HMI186" s="375"/>
      <c r="HMJ186" s="377"/>
      <c r="HMK186" s="377"/>
      <c r="HML186" s="377"/>
      <c r="HMM186" s="377"/>
      <c r="HMN186" s="608"/>
      <c r="HMO186" s="609"/>
      <c r="HMP186" s="375"/>
      <c r="HMQ186" s="377"/>
      <c r="HMR186" s="377"/>
      <c r="HMS186" s="377"/>
      <c r="HMT186" s="377"/>
      <c r="HMU186" s="608"/>
      <c r="HMV186" s="609"/>
      <c r="HMW186" s="375"/>
      <c r="HMX186" s="377"/>
      <c r="HMY186" s="377"/>
      <c r="HMZ186" s="377"/>
      <c r="HNA186" s="377"/>
      <c r="HNB186" s="608"/>
      <c r="HNC186" s="609"/>
      <c r="HND186" s="375"/>
      <c r="HNE186" s="377"/>
      <c r="HNF186" s="377"/>
      <c r="HNG186" s="377"/>
      <c r="HNH186" s="377"/>
      <c r="HNI186" s="608"/>
      <c r="HNJ186" s="609"/>
      <c r="HNK186" s="375"/>
      <c r="HNL186" s="377"/>
      <c r="HNM186" s="377"/>
      <c r="HNN186" s="377"/>
      <c r="HNO186" s="377"/>
      <c r="HNP186" s="608"/>
      <c r="HNQ186" s="609"/>
      <c r="HNR186" s="375"/>
      <c r="HNS186" s="377"/>
      <c r="HNT186" s="377"/>
      <c r="HNU186" s="377"/>
      <c r="HNV186" s="377"/>
      <c r="HNW186" s="608"/>
      <c r="HNX186" s="609"/>
      <c r="HNY186" s="375"/>
      <c r="HNZ186" s="377"/>
      <c r="HOA186" s="377"/>
      <c r="HOB186" s="377"/>
      <c r="HOC186" s="377"/>
      <c r="HOD186" s="608"/>
      <c r="HOE186" s="609"/>
      <c r="HOF186" s="375"/>
      <c r="HOG186" s="377"/>
      <c r="HOH186" s="377"/>
      <c r="HOI186" s="377"/>
      <c r="HOJ186" s="377"/>
      <c r="HOK186" s="608"/>
      <c r="HOL186" s="609"/>
      <c r="HOM186" s="375"/>
      <c r="HON186" s="377"/>
      <c r="HOO186" s="377"/>
      <c r="HOP186" s="377"/>
      <c r="HOQ186" s="377"/>
      <c r="HOR186" s="608"/>
      <c r="HOS186" s="609"/>
      <c r="HOT186" s="375"/>
      <c r="HOU186" s="377"/>
      <c r="HOV186" s="377"/>
      <c r="HOW186" s="377"/>
      <c r="HOX186" s="377"/>
      <c r="HOY186" s="608"/>
      <c r="HOZ186" s="609"/>
      <c r="HPA186" s="375"/>
      <c r="HPB186" s="377"/>
      <c r="HPC186" s="377"/>
      <c r="HPD186" s="377"/>
      <c r="HPE186" s="377"/>
      <c r="HPF186" s="608"/>
      <c r="HPG186" s="609"/>
      <c r="HPH186" s="375"/>
      <c r="HPI186" s="377"/>
      <c r="HPJ186" s="377"/>
      <c r="HPK186" s="377"/>
      <c r="HPL186" s="377"/>
      <c r="HPM186" s="608"/>
      <c r="HPN186" s="609"/>
      <c r="HPO186" s="375"/>
      <c r="HPP186" s="377"/>
      <c r="HPQ186" s="377"/>
      <c r="HPR186" s="377"/>
      <c r="HPS186" s="377"/>
      <c r="HPT186" s="608"/>
      <c r="HPU186" s="609"/>
      <c r="HPV186" s="375"/>
      <c r="HPW186" s="377"/>
      <c r="HPX186" s="377"/>
      <c r="HPY186" s="377"/>
      <c r="HPZ186" s="377"/>
      <c r="HQA186" s="608"/>
      <c r="HQB186" s="609"/>
      <c r="HQC186" s="375"/>
      <c r="HQD186" s="377"/>
      <c r="HQE186" s="377"/>
      <c r="HQF186" s="377"/>
      <c r="HQG186" s="377"/>
      <c r="HQH186" s="608"/>
      <c r="HQI186" s="609"/>
      <c r="HQJ186" s="375"/>
      <c r="HQK186" s="377"/>
      <c r="HQL186" s="377"/>
      <c r="HQM186" s="377"/>
      <c r="HQN186" s="377"/>
      <c r="HQO186" s="608"/>
      <c r="HQP186" s="609"/>
      <c r="HQQ186" s="375"/>
      <c r="HQR186" s="377"/>
      <c r="HQS186" s="377"/>
      <c r="HQT186" s="377"/>
      <c r="HQU186" s="377"/>
      <c r="HQV186" s="608"/>
      <c r="HQW186" s="609"/>
      <c r="HQX186" s="375"/>
      <c r="HQY186" s="377"/>
      <c r="HQZ186" s="377"/>
      <c r="HRA186" s="377"/>
      <c r="HRB186" s="377"/>
      <c r="HRC186" s="608"/>
      <c r="HRD186" s="609"/>
      <c r="HRE186" s="375"/>
      <c r="HRF186" s="377"/>
      <c r="HRG186" s="377"/>
      <c r="HRH186" s="377"/>
      <c r="HRI186" s="377"/>
      <c r="HRJ186" s="608"/>
      <c r="HRK186" s="609"/>
      <c r="HRL186" s="375"/>
      <c r="HRM186" s="377"/>
      <c r="HRN186" s="377"/>
      <c r="HRO186" s="377"/>
      <c r="HRP186" s="377"/>
      <c r="HRQ186" s="608"/>
      <c r="HRR186" s="609"/>
      <c r="HRS186" s="375"/>
      <c r="HRT186" s="377"/>
      <c r="HRU186" s="377"/>
      <c r="HRV186" s="377"/>
      <c r="HRW186" s="377"/>
      <c r="HRX186" s="608"/>
      <c r="HRY186" s="609"/>
      <c r="HRZ186" s="375"/>
      <c r="HSA186" s="377"/>
      <c r="HSB186" s="377"/>
      <c r="HSC186" s="377"/>
      <c r="HSD186" s="377"/>
      <c r="HSE186" s="608"/>
      <c r="HSF186" s="609"/>
      <c r="HSG186" s="375"/>
      <c r="HSH186" s="377"/>
      <c r="HSI186" s="377"/>
      <c r="HSJ186" s="377"/>
      <c r="HSK186" s="377"/>
      <c r="HSL186" s="608"/>
      <c r="HSM186" s="609"/>
      <c r="HSN186" s="375"/>
      <c r="HSO186" s="377"/>
      <c r="HSP186" s="377"/>
      <c r="HSQ186" s="377"/>
      <c r="HSR186" s="377"/>
      <c r="HSS186" s="608"/>
      <c r="HST186" s="609"/>
      <c r="HSU186" s="375"/>
      <c r="HSV186" s="377"/>
      <c r="HSW186" s="377"/>
      <c r="HSX186" s="377"/>
      <c r="HSY186" s="377"/>
      <c r="HSZ186" s="608"/>
      <c r="HTA186" s="609"/>
      <c r="HTB186" s="375"/>
      <c r="HTC186" s="377"/>
      <c r="HTD186" s="377"/>
      <c r="HTE186" s="377"/>
      <c r="HTF186" s="377"/>
      <c r="HTG186" s="608"/>
      <c r="HTH186" s="609"/>
      <c r="HTI186" s="375"/>
      <c r="HTJ186" s="377"/>
      <c r="HTK186" s="377"/>
      <c r="HTL186" s="377"/>
      <c r="HTM186" s="377"/>
      <c r="HTN186" s="608"/>
      <c r="HTO186" s="609"/>
      <c r="HTP186" s="375"/>
      <c r="HTQ186" s="377"/>
      <c r="HTR186" s="377"/>
      <c r="HTS186" s="377"/>
      <c r="HTT186" s="377"/>
      <c r="HTU186" s="608"/>
      <c r="HTV186" s="609"/>
      <c r="HTW186" s="375"/>
      <c r="HTX186" s="377"/>
      <c r="HTY186" s="377"/>
      <c r="HTZ186" s="377"/>
      <c r="HUA186" s="377"/>
      <c r="HUB186" s="608"/>
      <c r="HUC186" s="609"/>
      <c r="HUD186" s="375"/>
      <c r="HUE186" s="377"/>
      <c r="HUF186" s="377"/>
      <c r="HUG186" s="377"/>
      <c r="HUH186" s="377"/>
      <c r="HUI186" s="608"/>
      <c r="HUJ186" s="609"/>
      <c r="HUK186" s="375"/>
      <c r="HUL186" s="377"/>
      <c r="HUM186" s="377"/>
      <c r="HUN186" s="377"/>
      <c r="HUO186" s="377"/>
      <c r="HUP186" s="608"/>
      <c r="HUQ186" s="609"/>
      <c r="HUR186" s="375"/>
      <c r="HUS186" s="377"/>
      <c r="HUT186" s="377"/>
      <c r="HUU186" s="377"/>
      <c r="HUV186" s="377"/>
      <c r="HUW186" s="608"/>
      <c r="HUX186" s="609"/>
      <c r="HUY186" s="375"/>
      <c r="HUZ186" s="377"/>
      <c r="HVA186" s="377"/>
      <c r="HVB186" s="377"/>
      <c r="HVC186" s="377"/>
      <c r="HVD186" s="608"/>
      <c r="HVE186" s="609"/>
      <c r="HVF186" s="375"/>
      <c r="HVG186" s="377"/>
      <c r="HVH186" s="377"/>
      <c r="HVI186" s="377"/>
      <c r="HVJ186" s="377"/>
      <c r="HVK186" s="608"/>
      <c r="HVL186" s="609"/>
      <c r="HVM186" s="375"/>
      <c r="HVN186" s="377"/>
      <c r="HVO186" s="377"/>
      <c r="HVP186" s="377"/>
      <c r="HVQ186" s="377"/>
      <c r="HVR186" s="608"/>
      <c r="HVS186" s="609"/>
      <c r="HVT186" s="375"/>
      <c r="HVU186" s="377"/>
      <c r="HVV186" s="377"/>
      <c r="HVW186" s="377"/>
      <c r="HVX186" s="377"/>
      <c r="HVY186" s="608"/>
      <c r="HVZ186" s="609"/>
      <c r="HWA186" s="375"/>
      <c r="HWB186" s="377"/>
      <c r="HWC186" s="377"/>
      <c r="HWD186" s="377"/>
      <c r="HWE186" s="377"/>
      <c r="HWF186" s="608"/>
      <c r="HWG186" s="609"/>
      <c r="HWH186" s="375"/>
      <c r="HWI186" s="377"/>
      <c r="HWJ186" s="377"/>
      <c r="HWK186" s="377"/>
      <c r="HWL186" s="377"/>
      <c r="HWM186" s="608"/>
      <c r="HWN186" s="609"/>
      <c r="HWO186" s="375"/>
      <c r="HWP186" s="377"/>
      <c r="HWQ186" s="377"/>
      <c r="HWR186" s="377"/>
      <c r="HWS186" s="377"/>
      <c r="HWT186" s="608"/>
      <c r="HWU186" s="609"/>
      <c r="HWV186" s="375"/>
      <c r="HWW186" s="377"/>
      <c r="HWX186" s="377"/>
      <c r="HWY186" s="377"/>
      <c r="HWZ186" s="377"/>
      <c r="HXA186" s="608"/>
      <c r="HXB186" s="609"/>
      <c r="HXC186" s="375"/>
      <c r="HXD186" s="377"/>
      <c r="HXE186" s="377"/>
      <c r="HXF186" s="377"/>
      <c r="HXG186" s="377"/>
      <c r="HXH186" s="608"/>
      <c r="HXI186" s="609"/>
      <c r="HXJ186" s="375"/>
      <c r="HXK186" s="377"/>
      <c r="HXL186" s="377"/>
      <c r="HXM186" s="377"/>
      <c r="HXN186" s="377"/>
      <c r="HXO186" s="608"/>
      <c r="HXP186" s="609"/>
      <c r="HXQ186" s="375"/>
      <c r="HXR186" s="377"/>
      <c r="HXS186" s="377"/>
      <c r="HXT186" s="377"/>
      <c r="HXU186" s="377"/>
      <c r="HXV186" s="608"/>
      <c r="HXW186" s="609"/>
      <c r="HXX186" s="375"/>
      <c r="HXY186" s="377"/>
      <c r="HXZ186" s="377"/>
      <c r="HYA186" s="377"/>
      <c r="HYB186" s="377"/>
      <c r="HYC186" s="608"/>
      <c r="HYD186" s="609"/>
      <c r="HYE186" s="375"/>
      <c r="HYF186" s="377"/>
      <c r="HYG186" s="377"/>
      <c r="HYH186" s="377"/>
      <c r="HYI186" s="377"/>
      <c r="HYJ186" s="608"/>
      <c r="HYK186" s="609"/>
      <c r="HYL186" s="375"/>
      <c r="HYM186" s="377"/>
      <c r="HYN186" s="377"/>
      <c r="HYO186" s="377"/>
      <c r="HYP186" s="377"/>
      <c r="HYQ186" s="608"/>
      <c r="HYR186" s="609"/>
      <c r="HYS186" s="375"/>
      <c r="HYT186" s="377"/>
      <c r="HYU186" s="377"/>
      <c r="HYV186" s="377"/>
      <c r="HYW186" s="377"/>
      <c r="HYX186" s="608"/>
      <c r="HYY186" s="609"/>
      <c r="HYZ186" s="375"/>
      <c r="HZA186" s="377"/>
      <c r="HZB186" s="377"/>
      <c r="HZC186" s="377"/>
      <c r="HZD186" s="377"/>
      <c r="HZE186" s="608"/>
      <c r="HZF186" s="609"/>
      <c r="HZG186" s="375"/>
      <c r="HZH186" s="377"/>
      <c r="HZI186" s="377"/>
      <c r="HZJ186" s="377"/>
      <c r="HZK186" s="377"/>
      <c r="HZL186" s="608"/>
      <c r="HZM186" s="609"/>
      <c r="HZN186" s="375"/>
      <c r="HZO186" s="377"/>
      <c r="HZP186" s="377"/>
      <c r="HZQ186" s="377"/>
      <c r="HZR186" s="377"/>
      <c r="HZS186" s="608"/>
      <c r="HZT186" s="609"/>
      <c r="HZU186" s="375"/>
      <c r="HZV186" s="377"/>
      <c r="HZW186" s="377"/>
      <c r="HZX186" s="377"/>
      <c r="HZY186" s="377"/>
      <c r="HZZ186" s="608"/>
      <c r="IAA186" s="609"/>
      <c r="IAB186" s="375"/>
      <c r="IAC186" s="377"/>
      <c r="IAD186" s="377"/>
      <c r="IAE186" s="377"/>
      <c r="IAF186" s="377"/>
      <c r="IAG186" s="608"/>
      <c r="IAH186" s="609"/>
      <c r="IAI186" s="375"/>
      <c r="IAJ186" s="377"/>
      <c r="IAK186" s="377"/>
      <c r="IAL186" s="377"/>
      <c r="IAM186" s="377"/>
      <c r="IAN186" s="608"/>
      <c r="IAO186" s="609"/>
      <c r="IAP186" s="375"/>
      <c r="IAQ186" s="377"/>
      <c r="IAR186" s="377"/>
      <c r="IAS186" s="377"/>
      <c r="IAT186" s="377"/>
      <c r="IAU186" s="608"/>
      <c r="IAV186" s="609"/>
      <c r="IAW186" s="375"/>
      <c r="IAX186" s="377"/>
      <c r="IAY186" s="377"/>
      <c r="IAZ186" s="377"/>
      <c r="IBA186" s="377"/>
      <c r="IBB186" s="608"/>
      <c r="IBC186" s="609"/>
      <c r="IBD186" s="375"/>
      <c r="IBE186" s="377"/>
      <c r="IBF186" s="377"/>
      <c r="IBG186" s="377"/>
      <c r="IBH186" s="377"/>
      <c r="IBI186" s="608"/>
      <c r="IBJ186" s="609"/>
      <c r="IBK186" s="375"/>
      <c r="IBL186" s="377"/>
      <c r="IBM186" s="377"/>
      <c r="IBN186" s="377"/>
      <c r="IBO186" s="377"/>
      <c r="IBP186" s="608"/>
      <c r="IBQ186" s="609"/>
      <c r="IBR186" s="375"/>
      <c r="IBS186" s="377"/>
      <c r="IBT186" s="377"/>
      <c r="IBU186" s="377"/>
      <c r="IBV186" s="377"/>
      <c r="IBW186" s="608"/>
      <c r="IBX186" s="609"/>
      <c r="IBY186" s="375"/>
      <c r="IBZ186" s="377"/>
      <c r="ICA186" s="377"/>
      <c r="ICB186" s="377"/>
      <c r="ICC186" s="377"/>
      <c r="ICD186" s="608"/>
      <c r="ICE186" s="609"/>
      <c r="ICF186" s="375"/>
      <c r="ICG186" s="377"/>
      <c r="ICH186" s="377"/>
      <c r="ICI186" s="377"/>
      <c r="ICJ186" s="377"/>
      <c r="ICK186" s="608"/>
      <c r="ICL186" s="609"/>
      <c r="ICM186" s="375"/>
      <c r="ICN186" s="377"/>
      <c r="ICO186" s="377"/>
      <c r="ICP186" s="377"/>
      <c r="ICQ186" s="377"/>
      <c r="ICR186" s="608"/>
      <c r="ICS186" s="609"/>
      <c r="ICT186" s="375"/>
      <c r="ICU186" s="377"/>
      <c r="ICV186" s="377"/>
      <c r="ICW186" s="377"/>
      <c r="ICX186" s="377"/>
      <c r="ICY186" s="608"/>
      <c r="ICZ186" s="609"/>
      <c r="IDA186" s="375"/>
      <c r="IDB186" s="377"/>
      <c r="IDC186" s="377"/>
      <c r="IDD186" s="377"/>
      <c r="IDE186" s="377"/>
      <c r="IDF186" s="608"/>
      <c r="IDG186" s="609"/>
      <c r="IDH186" s="375"/>
      <c r="IDI186" s="377"/>
      <c r="IDJ186" s="377"/>
      <c r="IDK186" s="377"/>
      <c r="IDL186" s="377"/>
      <c r="IDM186" s="608"/>
      <c r="IDN186" s="609"/>
      <c r="IDO186" s="375"/>
      <c r="IDP186" s="377"/>
      <c r="IDQ186" s="377"/>
      <c r="IDR186" s="377"/>
      <c r="IDS186" s="377"/>
      <c r="IDT186" s="608"/>
      <c r="IDU186" s="609"/>
      <c r="IDV186" s="375"/>
      <c r="IDW186" s="377"/>
      <c r="IDX186" s="377"/>
      <c r="IDY186" s="377"/>
      <c r="IDZ186" s="377"/>
      <c r="IEA186" s="608"/>
      <c r="IEB186" s="609"/>
      <c r="IEC186" s="375"/>
      <c r="IED186" s="377"/>
      <c r="IEE186" s="377"/>
      <c r="IEF186" s="377"/>
      <c r="IEG186" s="377"/>
      <c r="IEH186" s="608"/>
      <c r="IEI186" s="609"/>
      <c r="IEJ186" s="375"/>
      <c r="IEK186" s="377"/>
      <c r="IEL186" s="377"/>
      <c r="IEM186" s="377"/>
      <c r="IEN186" s="377"/>
      <c r="IEO186" s="608"/>
      <c r="IEP186" s="609"/>
      <c r="IEQ186" s="375"/>
      <c r="IER186" s="377"/>
      <c r="IES186" s="377"/>
      <c r="IET186" s="377"/>
      <c r="IEU186" s="377"/>
      <c r="IEV186" s="608"/>
      <c r="IEW186" s="609"/>
      <c r="IEX186" s="375"/>
      <c r="IEY186" s="377"/>
      <c r="IEZ186" s="377"/>
      <c r="IFA186" s="377"/>
      <c r="IFB186" s="377"/>
      <c r="IFC186" s="608"/>
      <c r="IFD186" s="609"/>
      <c r="IFE186" s="375"/>
      <c r="IFF186" s="377"/>
      <c r="IFG186" s="377"/>
      <c r="IFH186" s="377"/>
      <c r="IFI186" s="377"/>
      <c r="IFJ186" s="608"/>
      <c r="IFK186" s="609"/>
      <c r="IFL186" s="375"/>
      <c r="IFM186" s="377"/>
      <c r="IFN186" s="377"/>
      <c r="IFO186" s="377"/>
      <c r="IFP186" s="377"/>
      <c r="IFQ186" s="608"/>
      <c r="IFR186" s="609"/>
      <c r="IFS186" s="375"/>
      <c r="IFT186" s="377"/>
      <c r="IFU186" s="377"/>
      <c r="IFV186" s="377"/>
      <c r="IFW186" s="377"/>
      <c r="IFX186" s="608"/>
      <c r="IFY186" s="609"/>
      <c r="IFZ186" s="375"/>
      <c r="IGA186" s="377"/>
      <c r="IGB186" s="377"/>
      <c r="IGC186" s="377"/>
      <c r="IGD186" s="377"/>
      <c r="IGE186" s="608"/>
      <c r="IGF186" s="609"/>
      <c r="IGG186" s="375"/>
      <c r="IGH186" s="377"/>
      <c r="IGI186" s="377"/>
      <c r="IGJ186" s="377"/>
      <c r="IGK186" s="377"/>
      <c r="IGL186" s="608"/>
      <c r="IGM186" s="609"/>
      <c r="IGN186" s="375"/>
      <c r="IGO186" s="377"/>
      <c r="IGP186" s="377"/>
      <c r="IGQ186" s="377"/>
      <c r="IGR186" s="377"/>
      <c r="IGS186" s="608"/>
      <c r="IGT186" s="609"/>
      <c r="IGU186" s="375"/>
      <c r="IGV186" s="377"/>
      <c r="IGW186" s="377"/>
      <c r="IGX186" s="377"/>
      <c r="IGY186" s="377"/>
      <c r="IGZ186" s="608"/>
      <c r="IHA186" s="609"/>
      <c r="IHB186" s="375"/>
      <c r="IHC186" s="377"/>
      <c r="IHD186" s="377"/>
      <c r="IHE186" s="377"/>
      <c r="IHF186" s="377"/>
      <c r="IHG186" s="608"/>
      <c r="IHH186" s="609"/>
      <c r="IHI186" s="375"/>
      <c r="IHJ186" s="377"/>
      <c r="IHK186" s="377"/>
      <c r="IHL186" s="377"/>
      <c r="IHM186" s="377"/>
      <c r="IHN186" s="608"/>
      <c r="IHO186" s="609"/>
      <c r="IHP186" s="375"/>
      <c r="IHQ186" s="377"/>
      <c r="IHR186" s="377"/>
      <c r="IHS186" s="377"/>
      <c r="IHT186" s="377"/>
      <c r="IHU186" s="608"/>
      <c r="IHV186" s="609"/>
      <c r="IHW186" s="375"/>
      <c r="IHX186" s="377"/>
      <c r="IHY186" s="377"/>
      <c r="IHZ186" s="377"/>
      <c r="IIA186" s="377"/>
      <c r="IIB186" s="608"/>
      <c r="IIC186" s="609"/>
      <c r="IID186" s="375"/>
      <c r="IIE186" s="377"/>
      <c r="IIF186" s="377"/>
      <c r="IIG186" s="377"/>
      <c r="IIH186" s="377"/>
      <c r="III186" s="608"/>
      <c r="IIJ186" s="609"/>
      <c r="IIK186" s="375"/>
      <c r="IIL186" s="377"/>
      <c r="IIM186" s="377"/>
      <c r="IIN186" s="377"/>
      <c r="IIO186" s="377"/>
      <c r="IIP186" s="608"/>
      <c r="IIQ186" s="609"/>
      <c r="IIR186" s="375"/>
      <c r="IIS186" s="377"/>
      <c r="IIT186" s="377"/>
      <c r="IIU186" s="377"/>
      <c r="IIV186" s="377"/>
      <c r="IIW186" s="608"/>
      <c r="IIX186" s="609"/>
      <c r="IIY186" s="375"/>
      <c r="IIZ186" s="377"/>
      <c r="IJA186" s="377"/>
      <c r="IJB186" s="377"/>
      <c r="IJC186" s="377"/>
      <c r="IJD186" s="608"/>
      <c r="IJE186" s="609"/>
      <c r="IJF186" s="375"/>
      <c r="IJG186" s="377"/>
      <c r="IJH186" s="377"/>
      <c r="IJI186" s="377"/>
      <c r="IJJ186" s="377"/>
      <c r="IJK186" s="608"/>
      <c r="IJL186" s="609"/>
      <c r="IJM186" s="375"/>
      <c r="IJN186" s="377"/>
      <c r="IJO186" s="377"/>
      <c r="IJP186" s="377"/>
      <c r="IJQ186" s="377"/>
      <c r="IJR186" s="608"/>
      <c r="IJS186" s="609"/>
      <c r="IJT186" s="375"/>
      <c r="IJU186" s="377"/>
      <c r="IJV186" s="377"/>
      <c r="IJW186" s="377"/>
      <c r="IJX186" s="377"/>
      <c r="IJY186" s="608"/>
      <c r="IJZ186" s="609"/>
      <c r="IKA186" s="375"/>
      <c r="IKB186" s="377"/>
      <c r="IKC186" s="377"/>
      <c r="IKD186" s="377"/>
      <c r="IKE186" s="377"/>
      <c r="IKF186" s="608"/>
      <c r="IKG186" s="609"/>
      <c r="IKH186" s="375"/>
      <c r="IKI186" s="377"/>
      <c r="IKJ186" s="377"/>
      <c r="IKK186" s="377"/>
      <c r="IKL186" s="377"/>
      <c r="IKM186" s="608"/>
      <c r="IKN186" s="609"/>
      <c r="IKO186" s="375"/>
      <c r="IKP186" s="377"/>
      <c r="IKQ186" s="377"/>
      <c r="IKR186" s="377"/>
      <c r="IKS186" s="377"/>
      <c r="IKT186" s="608"/>
      <c r="IKU186" s="609"/>
      <c r="IKV186" s="375"/>
      <c r="IKW186" s="377"/>
      <c r="IKX186" s="377"/>
      <c r="IKY186" s="377"/>
      <c r="IKZ186" s="377"/>
      <c r="ILA186" s="608"/>
      <c r="ILB186" s="609"/>
      <c r="ILC186" s="375"/>
      <c r="ILD186" s="377"/>
      <c r="ILE186" s="377"/>
      <c r="ILF186" s="377"/>
      <c r="ILG186" s="377"/>
      <c r="ILH186" s="608"/>
      <c r="ILI186" s="609"/>
      <c r="ILJ186" s="375"/>
      <c r="ILK186" s="377"/>
      <c r="ILL186" s="377"/>
      <c r="ILM186" s="377"/>
      <c r="ILN186" s="377"/>
      <c r="ILO186" s="608"/>
      <c r="ILP186" s="609"/>
      <c r="ILQ186" s="375"/>
      <c r="ILR186" s="377"/>
      <c r="ILS186" s="377"/>
      <c r="ILT186" s="377"/>
      <c r="ILU186" s="377"/>
      <c r="ILV186" s="608"/>
      <c r="ILW186" s="609"/>
      <c r="ILX186" s="375"/>
      <c r="ILY186" s="377"/>
      <c r="ILZ186" s="377"/>
      <c r="IMA186" s="377"/>
      <c r="IMB186" s="377"/>
      <c r="IMC186" s="608"/>
      <c r="IMD186" s="609"/>
      <c r="IME186" s="375"/>
      <c r="IMF186" s="377"/>
      <c r="IMG186" s="377"/>
      <c r="IMH186" s="377"/>
      <c r="IMI186" s="377"/>
      <c r="IMJ186" s="608"/>
      <c r="IMK186" s="609"/>
      <c r="IML186" s="375"/>
      <c r="IMM186" s="377"/>
      <c r="IMN186" s="377"/>
      <c r="IMO186" s="377"/>
      <c r="IMP186" s="377"/>
      <c r="IMQ186" s="608"/>
      <c r="IMR186" s="609"/>
      <c r="IMS186" s="375"/>
      <c r="IMT186" s="377"/>
      <c r="IMU186" s="377"/>
      <c r="IMV186" s="377"/>
      <c r="IMW186" s="377"/>
      <c r="IMX186" s="608"/>
      <c r="IMY186" s="609"/>
      <c r="IMZ186" s="375"/>
      <c r="INA186" s="377"/>
      <c r="INB186" s="377"/>
      <c r="INC186" s="377"/>
      <c r="IND186" s="377"/>
      <c r="INE186" s="608"/>
      <c r="INF186" s="609"/>
      <c r="ING186" s="375"/>
      <c r="INH186" s="377"/>
      <c r="INI186" s="377"/>
      <c r="INJ186" s="377"/>
      <c r="INK186" s="377"/>
      <c r="INL186" s="608"/>
      <c r="INM186" s="609"/>
      <c r="INN186" s="375"/>
      <c r="INO186" s="377"/>
      <c r="INP186" s="377"/>
      <c r="INQ186" s="377"/>
      <c r="INR186" s="377"/>
      <c r="INS186" s="608"/>
      <c r="INT186" s="609"/>
      <c r="INU186" s="375"/>
      <c r="INV186" s="377"/>
      <c r="INW186" s="377"/>
      <c r="INX186" s="377"/>
      <c r="INY186" s="377"/>
      <c r="INZ186" s="608"/>
      <c r="IOA186" s="609"/>
      <c r="IOB186" s="375"/>
      <c r="IOC186" s="377"/>
      <c r="IOD186" s="377"/>
      <c r="IOE186" s="377"/>
      <c r="IOF186" s="377"/>
      <c r="IOG186" s="608"/>
      <c r="IOH186" s="609"/>
      <c r="IOI186" s="375"/>
      <c r="IOJ186" s="377"/>
      <c r="IOK186" s="377"/>
      <c r="IOL186" s="377"/>
      <c r="IOM186" s="377"/>
      <c r="ION186" s="608"/>
      <c r="IOO186" s="609"/>
      <c r="IOP186" s="375"/>
      <c r="IOQ186" s="377"/>
      <c r="IOR186" s="377"/>
      <c r="IOS186" s="377"/>
      <c r="IOT186" s="377"/>
      <c r="IOU186" s="608"/>
      <c r="IOV186" s="609"/>
      <c r="IOW186" s="375"/>
      <c r="IOX186" s="377"/>
      <c r="IOY186" s="377"/>
      <c r="IOZ186" s="377"/>
      <c r="IPA186" s="377"/>
      <c r="IPB186" s="608"/>
      <c r="IPC186" s="609"/>
      <c r="IPD186" s="375"/>
      <c r="IPE186" s="377"/>
      <c r="IPF186" s="377"/>
      <c r="IPG186" s="377"/>
      <c r="IPH186" s="377"/>
      <c r="IPI186" s="608"/>
      <c r="IPJ186" s="609"/>
      <c r="IPK186" s="375"/>
      <c r="IPL186" s="377"/>
      <c r="IPM186" s="377"/>
      <c r="IPN186" s="377"/>
      <c r="IPO186" s="377"/>
      <c r="IPP186" s="608"/>
      <c r="IPQ186" s="609"/>
      <c r="IPR186" s="375"/>
      <c r="IPS186" s="377"/>
      <c r="IPT186" s="377"/>
      <c r="IPU186" s="377"/>
      <c r="IPV186" s="377"/>
      <c r="IPW186" s="608"/>
      <c r="IPX186" s="609"/>
      <c r="IPY186" s="375"/>
      <c r="IPZ186" s="377"/>
      <c r="IQA186" s="377"/>
      <c r="IQB186" s="377"/>
      <c r="IQC186" s="377"/>
      <c r="IQD186" s="608"/>
      <c r="IQE186" s="609"/>
      <c r="IQF186" s="375"/>
      <c r="IQG186" s="377"/>
      <c r="IQH186" s="377"/>
      <c r="IQI186" s="377"/>
      <c r="IQJ186" s="377"/>
      <c r="IQK186" s="608"/>
      <c r="IQL186" s="609"/>
      <c r="IQM186" s="375"/>
      <c r="IQN186" s="377"/>
      <c r="IQO186" s="377"/>
      <c r="IQP186" s="377"/>
      <c r="IQQ186" s="377"/>
      <c r="IQR186" s="608"/>
      <c r="IQS186" s="609"/>
      <c r="IQT186" s="375"/>
      <c r="IQU186" s="377"/>
      <c r="IQV186" s="377"/>
      <c r="IQW186" s="377"/>
      <c r="IQX186" s="377"/>
      <c r="IQY186" s="608"/>
      <c r="IQZ186" s="609"/>
      <c r="IRA186" s="375"/>
      <c r="IRB186" s="377"/>
      <c r="IRC186" s="377"/>
      <c r="IRD186" s="377"/>
      <c r="IRE186" s="377"/>
      <c r="IRF186" s="608"/>
      <c r="IRG186" s="609"/>
      <c r="IRH186" s="375"/>
      <c r="IRI186" s="377"/>
      <c r="IRJ186" s="377"/>
      <c r="IRK186" s="377"/>
      <c r="IRL186" s="377"/>
      <c r="IRM186" s="608"/>
      <c r="IRN186" s="609"/>
      <c r="IRO186" s="375"/>
      <c r="IRP186" s="377"/>
      <c r="IRQ186" s="377"/>
      <c r="IRR186" s="377"/>
      <c r="IRS186" s="377"/>
      <c r="IRT186" s="608"/>
      <c r="IRU186" s="609"/>
      <c r="IRV186" s="375"/>
      <c r="IRW186" s="377"/>
      <c r="IRX186" s="377"/>
      <c r="IRY186" s="377"/>
      <c r="IRZ186" s="377"/>
      <c r="ISA186" s="608"/>
      <c r="ISB186" s="609"/>
      <c r="ISC186" s="375"/>
      <c r="ISD186" s="377"/>
      <c r="ISE186" s="377"/>
      <c r="ISF186" s="377"/>
      <c r="ISG186" s="377"/>
      <c r="ISH186" s="608"/>
      <c r="ISI186" s="609"/>
      <c r="ISJ186" s="375"/>
      <c r="ISK186" s="377"/>
      <c r="ISL186" s="377"/>
      <c r="ISM186" s="377"/>
      <c r="ISN186" s="377"/>
      <c r="ISO186" s="608"/>
      <c r="ISP186" s="609"/>
      <c r="ISQ186" s="375"/>
      <c r="ISR186" s="377"/>
      <c r="ISS186" s="377"/>
      <c r="IST186" s="377"/>
      <c r="ISU186" s="377"/>
      <c r="ISV186" s="608"/>
      <c r="ISW186" s="609"/>
      <c r="ISX186" s="375"/>
      <c r="ISY186" s="377"/>
      <c r="ISZ186" s="377"/>
      <c r="ITA186" s="377"/>
      <c r="ITB186" s="377"/>
      <c r="ITC186" s="608"/>
      <c r="ITD186" s="609"/>
      <c r="ITE186" s="375"/>
      <c r="ITF186" s="377"/>
      <c r="ITG186" s="377"/>
      <c r="ITH186" s="377"/>
      <c r="ITI186" s="377"/>
      <c r="ITJ186" s="608"/>
      <c r="ITK186" s="609"/>
      <c r="ITL186" s="375"/>
      <c r="ITM186" s="377"/>
      <c r="ITN186" s="377"/>
      <c r="ITO186" s="377"/>
      <c r="ITP186" s="377"/>
      <c r="ITQ186" s="608"/>
      <c r="ITR186" s="609"/>
      <c r="ITS186" s="375"/>
      <c r="ITT186" s="377"/>
      <c r="ITU186" s="377"/>
      <c r="ITV186" s="377"/>
      <c r="ITW186" s="377"/>
      <c r="ITX186" s="608"/>
      <c r="ITY186" s="609"/>
      <c r="ITZ186" s="375"/>
      <c r="IUA186" s="377"/>
      <c r="IUB186" s="377"/>
      <c r="IUC186" s="377"/>
      <c r="IUD186" s="377"/>
      <c r="IUE186" s="608"/>
      <c r="IUF186" s="609"/>
      <c r="IUG186" s="375"/>
      <c r="IUH186" s="377"/>
      <c r="IUI186" s="377"/>
      <c r="IUJ186" s="377"/>
      <c r="IUK186" s="377"/>
      <c r="IUL186" s="608"/>
      <c r="IUM186" s="609"/>
      <c r="IUN186" s="375"/>
      <c r="IUO186" s="377"/>
      <c r="IUP186" s="377"/>
      <c r="IUQ186" s="377"/>
      <c r="IUR186" s="377"/>
      <c r="IUS186" s="608"/>
      <c r="IUT186" s="609"/>
      <c r="IUU186" s="375"/>
      <c r="IUV186" s="377"/>
      <c r="IUW186" s="377"/>
      <c r="IUX186" s="377"/>
      <c r="IUY186" s="377"/>
      <c r="IUZ186" s="608"/>
      <c r="IVA186" s="609"/>
      <c r="IVB186" s="375"/>
      <c r="IVC186" s="377"/>
      <c r="IVD186" s="377"/>
      <c r="IVE186" s="377"/>
      <c r="IVF186" s="377"/>
      <c r="IVG186" s="608"/>
      <c r="IVH186" s="609"/>
      <c r="IVI186" s="375"/>
      <c r="IVJ186" s="377"/>
      <c r="IVK186" s="377"/>
      <c r="IVL186" s="377"/>
      <c r="IVM186" s="377"/>
      <c r="IVN186" s="608"/>
      <c r="IVO186" s="609"/>
      <c r="IVP186" s="375"/>
      <c r="IVQ186" s="377"/>
      <c r="IVR186" s="377"/>
      <c r="IVS186" s="377"/>
      <c r="IVT186" s="377"/>
      <c r="IVU186" s="608"/>
      <c r="IVV186" s="609"/>
      <c r="IVW186" s="375"/>
      <c r="IVX186" s="377"/>
      <c r="IVY186" s="377"/>
      <c r="IVZ186" s="377"/>
      <c r="IWA186" s="377"/>
      <c r="IWB186" s="608"/>
      <c r="IWC186" s="609"/>
      <c r="IWD186" s="375"/>
      <c r="IWE186" s="377"/>
      <c r="IWF186" s="377"/>
      <c r="IWG186" s="377"/>
      <c r="IWH186" s="377"/>
      <c r="IWI186" s="608"/>
      <c r="IWJ186" s="609"/>
      <c r="IWK186" s="375"/>
      <c r="IWL186" s="377"/>
      <c r="IWM186" s="377"/>
      <c r="IWN186" s="377"/>
      <c r="IWO186" s="377"/>
      <c r="IWP186" s="608"/>
      <c r="IWQ186" s="609"/>
      <c r="IWR186" s="375"/>
      <c r="IWS186" s="377"/>
      <c r="IWT186" s="377"/>
      <c r="IWU186" s="377"/>
      <c r="IWV186" s="377"/>
      <c r="IWW186" s="608"/>
      <c r="IWX186" s="609"/>
      <c r="IWY186" s="375"/>
      <c r="IWZ186" s="377"/>
      <c r="IXA186" s="377"/>
      <c r="IXB186" s="377"/>
      <c r="IXC186" s="377"/>
      <c r="IXD186" s="608"/>
      <c r="IXE186" s="609"/>
      <c r="IXF186" s="375"/>
      <c r="IXG186" s="377"/>
      <c r="IXH186" s="377"/>
      <c r="IXI186" s="377"/>
      <c r="IXJ186" s="377"/>
      <c r="IXK186" s="608"/>
      <c r="IXL186" s="609"/>
      <c r="IXM186" s="375"/>
      <c r="IXN186" s="377"/>
      <c r="IXO186" s="377"/>
      <c r="IXP186" s="377"/>
      <c r="IXQ186" s="377"/>
      <c r="IXR186" s="608"/>
      <c r="IXS186" s="609"/>
      <c r="IXT186" s="375"/>
      <c r="IXU186" s="377"/>
      <c r="IXV186" s="377"/>
      <c r="IXW186" s="377"/>
      <c r="IXX186" s="377"/>
      <c r="IXY186" s="608"/>
      <c r="IXZ186" s="609"/>
      <c r="IYA186" s="375"/>
      <c r="IYB186" s="377"/>
      <c r="IYC186" s="377"/>
      <c r="IYD186" s="377"/>
      <c r="IYE186" s="377"/>
      <c r="IYF186" s="608"/>
      <c r="IYG186" s="609"/>
      <c r="IYH186" s="375"/>
      <c r="IYI186" s="377"/>
      <c r="IYJ186" s="377"/>
      <c r="IYK186" s="377"/>
      <c r="IYL186" s="377"/>
      <c r="IYM186" s="608"/>
      <c r="IYN186" s="609"/>
      <c r="IYO186" s="375"/>
      <c r="IYP186" s="377"/>
      <c r="IYQ186" s="377"/>
      <c r="IYR186" s="377"/>
      <c r="IYS186" s="377"/>
      <c r="IYT186" s="608"/>
      <c r="IYU186" s="609"/>
      <c r="IYV186" s="375"/>
      <c r="IYW186" s="377"/>
      <c r="IYX186" s="377"/>
      <c r="IYY186" s="377"/>
      <c r="IYZ186" s="377"/>
      <c r="IZA186" s="608"/>
      <c r="IZB186" s="609"/>
      <c r="IZC186" s="375"/>
      <c r="IZD186" s="377"/>
      <c r="IZE186" s="377"/>
      <c r="IZF186" s="377"/>
      <c r="IZG186" s="377"/>
      <c r="IZH186" s="608"/>
      <c r="IZI186" s="609"/>
      <c r="IZJ186" s="375"/>
      <c r="IZK186" s="377"/>
      <c r="IZL186" s="377"/>
      <c r="IZM186" s="377"/>
      <c r="IZN186" s="377"/>
      <c r="IZO186" s="608"/>
      <c r="IZP186" s="609"/>
      <c r="IZQ186" s="375"/>
      <c r="IZR186" s="377"/>
      <c r="IZS186" s="377"/>
      <c r="IZT186" s="377"/>
      <c r="IZU186" s="377"/>
      <c r="IZV186" s="608"/>
      <c r="IZW186" s="609"/>
      <c r="IZX186" s="375"/>
      <c r="IZY186" s="377"/>
      <c r="IZZ186" s="377"/>
      <c r="JAA186" s="377"/>
      <c r="JAB186" s="377"/>
      <c r="JAC186" s="608"/>
      <c r="JAD186" s="609"/>
      <c r="JAE186" s="375"/>
      <c r="JAF186" s="377"/>
      <c r="JAG186" s="377"/>
      <c r="JAH186" s="377"/>
      <c r="JAI186" s="377"/>
      <c r="JAJ186" s="608"/>
      <c r="JAK186" s="609"/>
      <c r="JAL186" s="375"/>
      <c r="JAM186" s="377"/>
      <c r="JAN186" s="377"/>
      <c r="JAO186" s="377"/>
      <c r="JAP186" s="377"/>
      <c r="JAQ186" s="608"/>
      <c r="JAR186" s="609"/>
      <c r="JAS186" s="375"/>
      <c r="JAT186" s="377"/>
      <c r="JAU186" s="377"/>
      <c r="JAV186" s="377"/>
      <c r="JAW186" s="377"/>
      <c r="JAX186" s="608"/>
      <c r="JAY186" s="609"/>
      <c r="JAZ186" s="375"/>
      <c r="JBA186" s="377"/>
      <c r="JBB186" s="377"/>
      <c r="JBC186" s="377"/>
      <c r="JBD186" s="377"/>
      <c r="JBE186" s="608"/>
      <c r="JBF186" s="609"/>
      <c r="JBG186" s="375"/>
      <c r="JBH186" s="377"/>
      <c r="JBI186" s="377"/>
      <c r="JBJ186" s="377"/>
      <c r="JBK186" s="377"/>
      <c r="JBL186" s="608"/>
      <c r="JBM186" s="609"/>
      <c r="JBN186" s="375"/>
      <c r="JBO186" s="377"/>
      <c r="JBP186" s="377"/>
      <c r="JBQ186" s="377"/>
      <c r="JBR186" s="377"/>
      <c r="JBS186" s="608"/>
      <c r="JBT186" s="609"/>
      <c r="JBU186" s="375"/>
      <c r="JBV186" s="377"/>
      <c r="JBW186" s="377"/>
      <c r="JBX186" s="377"/>
      <c r="JBY186" s="377"/>
      <c r="JBZ186" s="608"/>
      <c r="JCA186" s="609"/>
      <c r="JCB186" s="375"/>
      <c r="JCC186" s="377"/>
      <c r="JCD186" s="377"/>
      <c r="JCE186" s="377"/>
      <c r="JCF186" s="377"/>
      <c r="JCG186" s="608"/>
      <c r="JCH186" s="609"/>
      <c r="JCI186" s="375"/>
      <c r="JCJ186" s="377"/>
      <c r="JCK186" s="377"/>
      <c r="JCL186" s="377"/>
      <c r="JCM186" s="377"/>
      <c r="JCN186" s="608"/>
      <c r="JCO186" s="609"/>
      <c r="JCP186" s="375"/>
      <c r="JCQ186" s="377"/>
      <c r="JCR186" s="377"/>
      <c r="JCS186" s="377"/>
      <c r="JCT186" s="377"/>
      <c r="JCU186" s="608"/>
      <c r="JCV186" s="609"/>
      <c r="JCW186" s="375"/>
      <c r="JCX186" s="377"/>
      <c r="JCY186" s="377"/>
      <c r="JCZ186" s="377"/>
      <c r="JDA186" s="377"/>
      <c r="JDB186" s="608"/>
      <c r="JDC186" s="609"/>
      <c r="JDD186" s="375"/>
      <c r="JDE186" s="377"/>
      <c r="JDF186" s="377"/>
      <c r="JDG186" s="377"/>
      <c r="JDH186" s="377"/>
      <c r="JDI186" s="608"/>
      <c r="JDJ186" s="609"/>
      <c r="JDK186" s="375"/>
      <c r="JDL186" s="377"/>
      <c r="JDM186" s="377"/>
      <c r="JDN186" s="377"/>
      <c r="JDO186" s="377"/>
      <c r="JDP186" s="608"/>
      <c r="JDQ186" s="609"/>
      <c r="JDR186" s="375"/>
      <c r="JDS186" s="377"/>
      <c r="JDT186" s="377"/>
      <c r="JDU186" s="377"/>
      <c r="JDV186" s="377"/>
      <c r="JDW186" s="608"/>
      <c r="JDX186" s="609"/>
      <c r="JDY186" s="375"/>
      <c r="JDZ186" s="377"/>
      <c r="JEA186" s="377"/>
      <c r="JEB186" s="377"/>
      <c r="JEC186" s="377"/>
      <c r="JED186" s="608"/>
      <c r="JEE186" s="609"/>
      <c r="JEF186" s="375"/>
      <c r="JEG186" s="377"/>
      <c r="JEH186" s="377"/>
      <c r="JEI186" s="377"/>
      <c r="JEJ186" s="377"/>
      <c r="JEK186" s="608"/>
      <c r="JEL186" s="609"/>
      <c r="JEM186" s="375"/>
      <c r="JEN186" s="377"/>
      <c r="JEO186" s="377"/>
      <c r="JEP186" s="377"/>
      <c r="JEQ186" s="377"/>
      <c r="JER186" s="608"/>
      <c r="JES186" s="609"/>
      <c r="JET186" s="375"/>
      <c r="JEU186" s="377"/>
      <c r="JEV186" s="377"/>
      <c r="JEW186" s="377"/>
      <c r="JEX186" s="377"/>
      <c r="JEY186" s="608"/>
      <c r="JEZ186" s="609"/>
      <c r="JFA186" s="375"/>
      <c r="JFB186" s="377"/>
      <c r="JFC186" s="377"/>
      <c r="JFD186" s="377"/>
      <c r="JFE186" s="377"/>
      <c r="JFF186" s="608"/>
      <c r="JFG186" s="609"/>
      <c r="JFH186" s="375"/>
      <c r="JFI186" s="377"/>
      <c r="JFJ186" s="377"/>
      <c r="JFK186" s="377"/>
      <c r="JFL186" s="377"/>
      <c r="JFM186" s="608"/>
      <c r="JFN186" s="609"/>
      <c r="JFO186" s="375"/>
      <c r="JFP186" s="377"/>
      <c r="JFQ186" s="377"/>
      <c r="JFR186" s="377"/>
      <c r="JFS186" s="377"/>
      <c r="JFT186" s="608"/>
      <c r="JFU186" s="609"/>
      <c r="JFV186" s="375"/>
      <c r="JFW186" s="377"/>
      <c r="JFX186" s="377"/>
      <c r="JFY186" s="377"/>
      <c r="JFZ186" s="377"/>
      <c r="JGA186" s="608"/>
      <c r="JGB186" s="609"/>
      <c r="JGC186" s="375"/>
      <c r="JGD186" s="377"/>
      <c r="JGE186" s="377"/>
      <c r="JGF186" s="377"/>
      <c r="JGG186" s="377"/>
      <c r="JGH186" s="608"/>
      <c r="JGI186" s="609"/>
      <c r="JGJ186" s="375"/>
      <c r="JGK186" s="377"/>
      <c r="JGL186" s="377"/>
      <c r="JGM186" s="377"/>
      <c r="JGN186" s="377"/>
      <c r="JGO186" s="608"/>
      <c r="JGP186" s="609"/>
      <c r="JGQ186" s="375"/>
      <c r="JGR186" s="377"/>
      <c r="JGS186" s="377"/>
      <c r="JGT186" s="377"/>
      <c r="JGU186" s="377"/>
      <c r="JGV186" s="608"/>
      <c r="JGW186" s="609"/>
      <c r="JGX186" s="375"/>
      <c r="JGY186" s="377"/>
      <c r="JGZ186" s="377"/>
      <c r="JHA186" s="377"/>
      <c r="JHB186" s="377"/>
      <c r="JHC186" s="608"/>
      <c r="JHD186" s="609"/>
      <c r="JHE186" s="375"/>
      <c r="JHF186" s="377"/>
      <c r="JHG186" s="377"/>
      <c r="JHH186" s="377"/>
      <c r="JHI186" s="377"/>
      <c r="JHJ186" s="608"/>
      <c r="JHK186" s="609"/>
      <c r="JHL186" s="375"/>
      <c r="JHM186" s="377"/>
      <c r="JHN186" s="377"/>
      <c r="JHO186" s="377"/>
      <c r="JHP186" s="377"/>
      <c r="JHQ186" s="608"/>
      <c r="JHR186" s="609"/>
      <c r="JHS186" s="375"/>
      <c r="JHT186" s="377"/>
      <c r="JHU186" s="377"/>
      <c r="JHV186" s="377"/>
      <c r="JHW186" s="377"/>
      <c r="JHX186" s="608"/>
      <c r="JHY186" s="609"/>
      <c r="JHZ186" s="375"/>
      <c r="JIA186" s="377"/>
      <c r="JIB186" s="377"/>
      <c r="JIC186" s="377"/>
      <c r="JID186" s="377"/>
      <c r="JIE186" s="608"/>
      <c r="JIF186" s="609"/>
      <c r="JIG186" s="375"/>
      <c r="JIH186" s="377"/>
      <c r="JII186" s="377"/>
      <c r="JIJ186" s="377"/>
      <c r="JIK186" s="377"/>
      <c r="JIL186" s="608"/>
      <c r="JIM186" s="609"/>
      <c r="JIN186" s="375"/>
      <c r="JIO186" s="377"/>
      <c r="JIP186" s="377"/>
      <c r="JIQ186" s="377"/>
      <c r="JIR186" s="377"/>
      <c r="JIS186" s="608"/>
      <c r="JIT186" s="609"/>
      <c r="JIU186" s="375"/>
      <c r="JIV186" s="377"/>
      <c r="JIW186" s="377"/>
      <c r="JIX186" s="377"/>
      <c r="JIY186" s="377"/>
      <c r="JIZ186" s="608"/>
      <c r="JJA186" s="609"/>
      <c r="JJB186" s="375"/>
      <c r="JJC186" s="377"/>
      <c r="JJD186" s="377"/>
      <c r="JJE186" s="377"/>
      <c r="JJF186" s="377"/>
      <c r="JJG186" s="608"/>
      <c r="JJH186" s="609"/>
      <c r="JJI186" s="375"/>
      <c r="JJJ186" s="377"/>
      <c r="JJK186" s="377"/>
      <c r="JJL186" s="377"/>
      <c r="JJM186" s="377"/>
      <c r="JJN186" s="608"/>
      <c r="JJO186" s="609"/>
      <c r="JJP186" s="375"/>
      <c r="JJQ186" s="377"/>
      <c r="JJR186" s="377"/>
      <c r="JJS186" s="377"/>
      <c r="JJT186" s="377"/>
      <c r="JJU186" s="608"/>
      <c r="JJV186" s="609"/>
      <c r="JJW186" s="375"/>
      <c r="JJX186" s="377"/>
      <c r="JJY186" s="377"/>
      <c r="JJZ186" s="377"/>
      <c r="JKA186" s="377"/>
      <c r="JKB186" s="608"/>
      <c r="JKC186" s="609"/>
      <c r="JKD186" s="375"/>
      <c r="JKE186" s="377"/>
      <c r="JKF186" s="377"/>
      <c r="JKG186" s="377"/>
      <c r="JKH186" s="377"/>
      <c r="JKI186" s="608"/>
      <c r="JKJ186" s="609"/>
      <c r="JKK186" s="375"/>
      <c r="JKL186" s="377"/>
      <c r="JKM186" s="377"/>
      <c r="JKN186" s="377"/>
      <c r="JKO186" s="377"/>
      <c r="JKP186" s="608"/>
      <c r="JKQ186" s="609"/>
      <c r="JKR186" s="375"/>
      <c r="JKS186" s="377"/>
      <c r="JKT186" s="377"/>
      <c r="JKU186" s="377"/>
      <c r="JKV186" s="377"/>
      <c r="JKW186" s="608"/>
      <c r="JKX186" s="609"/>
      <c r="JKY186" s="375"/>
      <c r="JKZ186" s="377"/>
      <c r="JLA186" s="377"/>
      <c r="JLB186" s="377"/>
      <c r="JLC186" s="377"/>
      <c r="JLD186" s="608"/>
      <c r="JLE186" s="609"/>
      <c r="JLF186" s="375"/>
      <c r="JLG186" s="377"/>
      <c r="JLH186" s="377"/>
      <c r="JLI186" s="377"/>
      <c r="JLJ186" s="377"/>
      <c r="JLK186" s="608"/>
      <c r="JLL186" s="609"/>
      <c r="JLM186" s="375"/>
      <c r="JLN186" s="377"/>
      <c r="JLO186" s="377"/>
      <c r="JLP186" s="377"/>
      <c r="JLQ186" s="377"/>
      <c r="JLR186" s="608"/>
      <c r="JLS186" s="609"/>
      <c r="JLT186" s="375"/>
      <c r="JLU186" s="377"/>
      <c r="JLV186" s="377"/>
      <c r="JLW186" s="377"/>
      <c r="JLX186" s="377"/>
      <c r="JLY186" s="608"/>
      <c r="JLZ186" s="609"/>
      <c r="JMA186" s="375"/>
      <c r="JMB186" s="377"/>
      <c r="JMC186" s="377"/>
      <c r="JMD186" s="377"/>
      <c r="JME186" s="377"/>
      <c r="JMF186" s="608"/>
      <c r="JMG186" s="609"/>
      <c r="JMH186" s="375"/>
      <c r="JMI186" s="377"/>
      <c r="JMJ186" s="377"/>
      <c r="JMK186" s="377"/>
      <c r="JML186" s="377"/>
      <c r="JMM186" s="608"/>
      <c r="JMN186" s="609"/>
      <c r="JMO186" s="375"/>
      <c r="JMP186" s="377"/>
      <c r="JMQ186" s="377"/>
      <c r="JMR186" s="377"/>
      <c r="JMS186" s="377"/>
      <c r="JMT186" s="608"/>
      <c r="JMU186" s="609"/>
      <c r="JMV186" s="375"/>
      <c r="JMW186" s="377"/>
      <c r="JMX186" s="377"/>
      <c r="JMY186" s="377"/>
      <c r="JMZ186" s="377"/>
      <c r="JNA186" s="608"/>
      <c r="JNB186" s="609"/>
      <c r="JNC186" s="375"/>
      <c r="JND186" s="377"/>
      <c r="JNE186" s="377"/>
      <c r="JNF186" s="377"/>
      <c r="JNG186" s="377"/>
      <c r="JNH186" s="608"/>
      <c r="JNI186" s="609"/>
      <c r="JNJ186" s="375"/>
      <c r="JNK186" s="377"/>
      <c r="JNL186" s="377"/>
      <c r="JNM186" s="377"/>
      <c r="JNN186" s="377"/>
      <c r="JNO186" s="608"/>
      <c r="JNP186" s="609"/>
      <c r="JNQ186" s="375"/>
      <c r="JNR186" s="377"/>
      <c r="JNS186" s="377"/>
      <c r="JNT186" s="377"/>
      <c r="JNU186" s="377"/>
      <c r="JNV186" s="608"/>
      <c r="JNW186" s="609"/>
      <c r="JNX186" s="375"/>
      <c r="JNY186" s="377"/>
      <c r="JNZ186" s="377"/>
      <c r="JOA186" s="377"/>
      <c r="JOB186" s="377"/>
      <c r="JOC186" s="608"/>
      <c r="JOD186" s="609"/>
      <c r="JOE186" s="375"/>
      <c r="JOF186" s="377"/>
      <c r="JOG186" s="377"/>
      <c r="JOH186" s="377"/>
      <c r="JOI186" s="377"/>
      <c r="JOJ186" s="608"/>
      <c r="JOK186" s="609"/>
      <c r="JOL186" s="375"/>
      <c r="JOM186" s="377"/>
      <c r="JON186" s="377"/>
      <c r="JOO186" s="377"/>
      <c r="JOP186" s="377"/>
      <c r="JOQ186" s="608"/>
      <c r="JOR186" s="609"/>
      <c r="JOS186" s="375"/>
      <c r="JOT186" s="377"/>
      <c r="JOU186" s="377"/>
      <c r="JOV186" s="377"/>
      <c r="JOW186" s="377"/>
      <c r="JOX186" s="608"/>
      <c r="JOY186" s="609"/>
      <c r="JOZ186" s="375"/>
      <c r="JPA186" s="377"/>
      <c r="JPB186" s="377"/>
      <c r="JPC186" s="377"/>
      <c r="JPD186" s="377"/>
      <c r="JPE186" s="608"/>
      <c r="JPF186" s="609"/>
      <c r="JPG186" s="375"/>
      <c r="JPH186" s="377"/>
      <c r="JPI186" s="377"/>
      <c r="JPJ186" s="377"/>
      <c r="JPK186" s="377"/>
      <c r="JPL186" s="608"/>
      <c r="JPM186" s="609"/>
      <c r="JPN186" s="375"/>
      <c r="JPO186" s="377"/>
      <c r="JPP186" s="377"/>
      <c r="JPQ186" s="377"/>
      <c r="JPR186" s="377"/>
      <c r="JPS186" s="608"/>
      <c r="JPT186" s="609"/>
      <c r="JPU186" s="375"/>
      <c r="JPV186" s="377"/>
      <c r="JPW186" s="377"/>
      <c r="JPX186" s="377"/>
      <c r="JPY186" s="377"/>
      <c r="JPZ186" s="608"/>
      <c r="JQA186" s="609"/>
      <c r="JQB186" s="375"/>
      <c r="JQC186" s="377"/>
      <c r="JQD186" s="377"/>
      <c r="JQE186" s="377"/>
      <c r="JQF186" s="377"/>
      <c r="JQG186" s="608"/>
      <c r="JQH186" s="609"/>
      <c r="JQI186" s="375"/>
      <c r="JQJ186" s="377"/>
      <c r="JQK186" s="377"/>
      <c r="JQL186" s="377"/>
      <c r="JQM186" s="377"/>
      <c r="JQN186" s="608"/>
      <c r="JQO186" s="609"/>
      <c r="JQP186" s="375"/>
      <c r="JQQ186" s="377"/>
      <c r="JQR186" s="377"/>
      <c r="JQS186" s="377"/>
      <c r="JQT186" s="377"/>
      <c r="JQU186" s="608"/>
      <c r="JQV186" s="609"/>
      <c r="JQW186" s="375"/>
      <c r="JQX186" s="377"/>
      <c r="JQY186" s="377"/>
      <c r="JQZ186" s="377"/>
      <c r="JRA186" s="377"/>
      <c r="JRB186" s="608"/>
      <c r="JRC186" s="609"/>
      <c r="JRD186" s="375"/>
      <c r="JRE186" s="377"/>
      <c r="JRF186" s="377"/>
      <c r="JRG186" s="377"/>
      <c r="JRH186" s="377"/>
      <c r="JRI186" s="608"/>
      <c r="JRJ186" s="609"/>
      <c r="JRK186" s="375"/>
      <c r="JRL186" s="377"/>
      <c r="JRM186" s="377"/>
      <c r="JRN186" s="377"/>
      <c r="JRO186" s="377"/>
      <c r="JRP186" s="608"/>
      <c r="JRQ186" s="609"/>
      <c r="JRR186" s="375"/>
      <c r="JRS186" s="377"/>
      <c r="JRT186" s="377"/>
      <c r="JRU186" s="377"/>
      <c r="JRV186" s="377"/>
      <c r="JRW186" s="608"/>
      <c r="JRX186" s="609"/>
      <c r="JRY186" s="375"/>
      <c r="JRZ186" s="377"/>
      <c r="JSA186" s="377"/>
      <c r="JSB186" s="377"/>
      <c r="JSC186" s="377"/>
      <c r="JSD186" s="608"/>
      <c r="JSE186" s="609"/>
      <c r="JSF186" s="375"/>
      <c r="JSG186" s="377"/>
      <c r="JSH186" s="377"/>
      <c r="JSI186" s="377"/>
      <c r="JSJ186" s="377"/>
      <c r="JSK186" s="608"/>
      <c r="JSL186" s="609"/>
      <c r="JSM186" s="375"/>
      <c r="JSN186" s="377"/>
      <c r="JSO186" s="377"/>
      <c r="JSP186" s="377"/>
      <c r="JSQ186" s="377"/>
      <c r="JSR186" s="608"/>
      <c r="JSS186" s="609"/>
      <c r="JST186" s="375"/>
      <c r="JSU186" s="377"/>
      <c r="JSV186" s="377"/>
      <c r="JSW186" s="377"/>
      <c r="JSX186" s="377"/>
      <c r="JSY186" s="608"/>
      <c r="JSZ186" s="609"/>
      <c r="JTA186" s="375"/>
      <c r="JTB186" s="377"/>
      <c r="JTC186" s="377"/>
      <c r="JTD186" s="377"/>
      <c r="JTE186" s="377"/>
      <c r="JTF186" s="608"/>
      <c r="JTG186" s="609"/>
      <c r="JTH186" s="375"/>
      <c r="JTI186" s="377"/>
      <c r="JTJ186" s="377"/>
      <c r="JTK186" s="377"/>
      <c r="JTL186" s="377"/>
      <c r="JTM186" s="608"/>
      <c r="JTN186" s="609"/>
      <c r="JTO186" s="375"/>
      <c r="JTP186" s="377"/>
      <c r="JTQ186" s="377"/>
      <c r="JTR186" s="377"/>
      <c r="JTS186" s="377"/>
      <c r="JTT186" s="608"/>
      <c r="JTU186" s="609"/>
      <c r="JTV186" s="375"/>
      <c r="JTW186" s="377"/>
      <c r="JTX186" s="377"/>
      <c r="JTY186" s="377"/>
      <c r="JTZ186" s="377"/>
      <c r="JUA186" s="608"/>
      <c r="JUB186" s="609"/>
      <c r="JUC186" s="375"/>
      <c r="JUD186" s="377"/>
      <c r="JUE186" s="377"/>
      <c r="JUF186" s="377"/>
      <c r="JUG186" s="377"/>
      <c r="JUH186" s="608"/>
      <c r="JUI186" s="609"/>
      <c r="JUJ186" s="375"/>
      <c r="JUK186" s="377"/>
      <c r="JUL186" s="377"/>
      <c r="JUM186" s="377"/>
      <c r="JUN186" s="377"/>
      <c r="JUO186" s="608"/>
      <c r="JUP186" s="609"/>
      <c r="JUQ186" s="375"/>
      <c r="JUR186" s="377"/>
      <c r="JUS186" s="377"/>
      <c r="JUT186" s="377"/>
      <c r="JUU186" s="377"/>
      <c r="JUV186" s="608"/>
      <c r="JUW186" s="609"/>
      <c r="JUX186" s="375"/>
      <c r="JUY186" s="377"/>
      <c r="JUZ186" s="377"/>
      <c r="JVA186" s="377"/>
      <c r="JVB186" s="377"/>
      <c r="JVC186" s="608"/>
      <c r="JVD186" s="609"/>
      <c r="JVE186" s="375"/>
      <c r="JVF186" s="377"/>
      <c r="JVG186" s="377"/>
      <c r="JVH186" s="377"/>
      <c r="JVI186" s="377"/>
      <c r="JVJ186" s="608"/>
      <c r="JVK186" s="609"/>
      <c r="JVL186" s="375"/>
      <c r="JVM186" s="377"/>
      <c r="JVN186" s="377"/>
      <c r="JVO186" s="377"/>
      <c r="JVP186" s="377"/>
      <c r="JVQ186" s="608"/>
      <c r="JVR186" s="609"/>
      <c r="JVS186" s="375"/>
      <c r="JVT186" s="377"/>
      <c r="JVU186" s="377"/>
      <c r="JVV186" s="377"/>
      <c r="JVW186" s="377"/>
      <c r="JVX186" s="608"/>
      <c r="JVY186" s="609"/>
      <c r="JVZ186" s="375"/>
      <c r="JWA186" s="377"/>
      <c r="JWB186" s="377"/>
      <c r="JWC186" s="377"/>
      <c r="JWD186" s="377"/>
      <c r="JWE186" s="608"/>
      <c r="JWF186" s="609"/>
      <c r="JWG186" s="375"/>
      <c r="JWH186" s="377"/>
      <c r="JWI186" s="377"/>
      <c r="JWJ186" s="377"/>
      <c r="JWK186" s="377"/>
      <c r="JWL186" s="608"/>
      <c r="JWM186" s="609"/>
      <c r="JWN186" s="375"/>
      <c r="JWO186" s="377"/>
      <c r="JWP186" s="377"/>
      <c r="JWQ186" s="377"/>
      <c r="JWR186" s="377"/>
      <c r="JWS186" s="608"/>
      <c r="JWT186" s="609"/>
      <c r="JWU186" s="375"/>
      <c r="JWV186" s="377"/>
      <c r="JWW186" s="377"/>
      <c r="JWX186" s="377"/>
      <c r="JWY186" s="377"/>
      <c r="JWZ186" s="608"/>
      <c r="JXA186" s="609"/>
      <c r="JXB186" s="375"/>
      <c r="JXC186" s="377"/>
      <c r="JXD186" s="377"/>
      <c r="JXE186" s="377"/>
      <c r="JXF186" s="377"/>
      <c r="JXG186" s="608"/>
      <c r="JXH186" s="609"/>
      <c r="JXI186" s="375"/>
      <c r="JXJ186" s="377"/>
      <c r="JXK186" s="377"/>
      <c r="JXL186" s="377"/>
      <c r="JXM186" s="377"/>
      <c r="JXN186" s="608"/>
      <c r="JXO186" s="609"/>
      <c r="JXP186" s="375"/>
      <c r="JXQ186" s="377"/>
      <c r="JXR186" s="377"/>
      <c r="JXS186" s="377"/>
      <c r="JXT186" s="377"/>
      <c r="JXU186" s="608"/>
      <c r="JXV186" s="609"/>
      <c r="JXW186" s="375"/>
      <c r="JXX186" s="377"/>
      <c r="JXY186" s="377"/>
      <c r="JXZ186" s="377"/>
      <c r="JYA186" s="377"/>
      <c r="JYB186" s="608"/>
      <c r="JYC186" s="609"/>
      <c r="JYD186" s="375"/>
      <c r="JYE186" s="377"/>
      <c r="JYF186" s="377"/>
      <c r="JYG186" s="377"/>
      <c r="JYH186" s="377"/>
      <c r="JYI186" s="608"/>
      <c r="JYJ186" s="609"/>
      <c r="JYK186" s="375"/>
      <c r="JYL186" s="377"/>
      <c r="JYM186" s="377"/>
      <c r="JYN186" s="377"/>
      <c r="JYO186" s="377"/>
      <c r="JYP186" s="608"/>
      <c r="JYQ186" s="609"/>
      <c r="JYR186" s="375"/>
      <c r="JYS186" s="377"/>
      <c r="JYT186" s="377"/>
      <c r="JYU186" s="377"/>
      <c r="JYV186" s="377"/>
      <c r="JYW186" s="608"/>
      <c r="JYX186" s="609"/>
      <c r="JYY186" s="375"/>
      <c r="JYZ186" s="377"/>
      <c r="JZA186" s="377"/>
      <c r="JZB186" s="377"/>
      <c r="JZC186" s="377"/>
      <c r="JZD186" s="608"/>
      <c r="JZE186" s="609"/>
      <c r="JZF186" s="375"/>
      <c r="JZG186" s="377"/>
      <c r="JZH186" s="377"/>
      <c r="JZI186" s="377"/>
      <c r="JZJ186" s="377"/>
      <c r="JZK186" s="608"/>
      <c r="JZL186" s="609"/>
      <c r="JZM186" s="375"/>
      <c r="JZN186" s="377"/>
      <c r="JZO186" s="377"/>
      <c r="JZP186" s="377"/>
      <c r="JZQ186" s="377"/>
      <c r="JZR186" s="608"/>
      <c r="JZS186" s="609"/>
      <c r="JZT186" s="375"/>
      <c r="JZU186" s="377"/>
      <c r="JZV186" s="377"/>
      <c r="JZW186" s="377"/>
      <c r="JZX186" s="377"/>
      <c r="JZY186" s="608"/>
      <c r="JZZ186" s="609"/>
      <c r="KAA186" s="375"/>
      <c r="KAB186" s="377"/>
      <c r="KAC186" s="377"/>
      <c r="KAD186" s="377"/>
      <c r="KAE186" s="377"/>
      <c r="KAF186" s="608"/>
      <c r="KAG186" s="609"/>
      <c r="KAH186" s="375"/>
      <c r="KAI186" s="377"/>
      <c r="KAJ186" s="377"/>
      <c r="KAK186" s="377"/>
      <c r="KAL186" s="377"/>
      <c r="KAM186" s="608"/>
      <c r="KAN186" s="609"/>
      <c r="KAO186" s="375"/>
      <c r="KAP186" s="377"/>
      <c r="KAQ186" s="377"/>
      <c r="KAR186" s="377"/>
      <c r="KAS186" s="377"/>
      <c r="KAT186" s="608"/>
      <c r="KAU186" s="609"/>
      <c r="KAV186" s="375"/>
      <c r="KAW186" s="377"/>
      <c r="KAX186" s="377"/>
      <c r="KAY186" s="377"/>
      <c r="KAZ186" s="377"/>
      <c r="KBA186" s="608"/>
      <c r="KBB186" s="609"/>
      <c r="KBC186" s="375"/>
      <c r="KBD186" s="377"/>
      <c r="KBE186" s="377"/>
      <c r="KBF186" s="377"/>
      <c r="KBG186" s="377"/>
      <c r="KBH186" s="608"/>
      <c r="KBI186" s="609"/>
      <c r="KBJ186" s="375"/>
      <c r="KBK186" s="377"/>
      <c r="KBL186" s="377"/>
      <c r="KBM186" s="377"/>
      <c r="KBN186" s="377"/>
      <c r="KBO186" s="608"/>
      <c r="KBP186" s="609"/>
      <c r="KBQ186" s="375"/>
      <c r="KBR186" s="377"/>
      <c r="KBS186" s="377"/>
      <c r="KBT186" s="377"/>
      <c r="KBU186" s="377"/>
      <c r="KBV186" s="608"/>
      <c r="KBW186" s="609"/>
      <c r="KBX186" s="375"/>
      <c r="KBY186" s="377"/>
      <c r="KBZ186" s="377"/>
      <c r="KCA186" s="377"/>
      <c r="KCB186" s="377"/>
      <c r="KCC186" s="608"/>
      <c r="KCD186" s="609"/>
      <c r="KCE186" s="375"/>
      <c r="KCF186" s="377"/>
      <c r="KCG186" s="377"/>
      <c r="KCH186" s="377"/>
      <c r="KCI186" s="377"/>
      <c r="KCJ186" s="608"/>
      <c r="KCK186" s="609"/>
      <c r="KCL186" s="375"/>
      <c r="KCM186" s="377"/>
      <c r="KCN186" s="377"/>
      <c r="KCO186" s="377"/>
      <c r="KCP186" s="377"/>
      <c r="KCQ186" s="608"/>
      <c r="KCR186" s="609"/>
      <c r="KCS186" s="375"/>
      <c r="KCT186" s="377"/>
      <c r="KCU186" s="377"/>
      <c r="KCV186" s="377"/>
      <c r="KCW186" s="377"/>
      <c r="KCX186" s="608"/>
      <c r="KCY186" s="609"/>
      <c r="KCZ186" s="375"/>
      <c r="KDA186" s="377"/>
      <c r="KDB186" s="377"/>
      <c r="KDC186" s="377"/>
      <c r="KDD186" s="377"/>
      <c r="KDE186" s="608"/>
      <c r="KDF186" s="609"/>
      <c r="KDG186" s="375"/>
      <c r="KDH186" s="377"/>
      <c r="KDI186" s="377"/>
      <c r="KDJ186" s="377"/>
      <c r="KDK186" s="377"/>
      <c r="KDL186" s="608"/>
      <c r="KDM186" s="609"/>
      <c r="KDN186" s="375"/>
      <c r="KDO186" s="377"/>
      <c r="KDP186" s="377"/>
      <c r="KDQ186" s="377"/>
      <c r="KDR186" s="377"/>
      <c r="KDS186" s="608"/>
      <c r="KDT186" s="609"/>
      <c r="KDU186" s="375"/>
      <c r="KDV186" s="377"/>
      <c r="KDW186" s="377"/>
      <c r="KDX186" s="377"/>
      <c r="KDY186" s="377"/>
      <c r="KDZ186" s="608"/>
      <c r="KEA186" s="609"/>
      <c r="KEB186" s="375"/>
      <c r="KEC186" s="377"/>
      <c r="KED186" s="377"/>
      <c r="KEE186" s="377"/>
      <c r="KEF186" s="377"/>
      <c r="KEG186" s="608"/>
      <c r="KEH186" s="609"/>
      <c r="KEI186" s="375"/>
      <c r="KEJ186" s="377"/>
      <c r="KEK186" s="377"/>
      <c r="KEL186" s="377"/>
      <c r="KEM186" s="377"/>
      <c r="KEN186" s="608"/>
      <c r="KEO186" s="609"/>
      <c r="KEP186" s="375"/>
      <c r="KEQ186" s="377"/>
      <c r="KER186" s="377"/>
      <c r="KES186" s="377"/>
      <c r="KET186" s="377"/>
      <c r="KEU186" s="608"/>
      <c r="KEV186" s="609"/>
      <c r="KEW186" s="375"/>
      <c r="KEX186" s="377"/>
      <c r="KEY186" s="377"/>
      <c r="KEZ186" s="377"/>
      <c r="KFA186" s="377"/>
      <c r="KFB186" s="608"/>
      <c r="KFC186" s="609"/>
      <c r="KFD186" s="375"/>
      <c r="KFE186" s="377"/>
      <c r="KFF186" s="377"/>
      <c r="KFG186" s="377"/>
      <c r="KFH186" s="377"/>
      <c r="KFI186" s="608"/>
      <c r="KFJ186" s="609"/>
      <c r="KFK186" s="375"/>
      <c r="KFL186" s="377"/>
      <c r="KFM186" s="377"/>
      <c r="KFN186" s="377"/>
      <c r="KFO186" s="377"/>
      <c r="KFP186" s="608"/>
      <c r="KFQ186" s="609"/>
      <c r="KFR186" s="375"/>
      <c r="KFS186" s="377"/>
      <c r="KFT186" s="377"/>
      <c r="KFU186" s="377"/>
      <c r="KFV186" s="377"/>
      <c r="KFW186" s="608"/>
      <c r="KFX186" s="609"/>
      <c r="KFY186" s="375"/>
      <c r="KFZ186" s="377"/>
      <c r="KGA186" s="377"/>
      <c r="KGB186" s="377"/>
      <c r="KGC186" s="377"/>
      <c r="KGD186" s="608"/>
      <c r="KGE186" s="609"/>
      <c r="KGF186" s="375"/>
      <c r="KGG186" s="377"/>
      <c r="KGH186" s="377"/>
      <c r="KGI186" s="377"/>
      <c r="KGJ186" s="377"/>
      <c r="KGK186" s="608"/>
      <c r="KGL186" s="609"/>
      <c r="KGM186" s="375"/>
      <c r="KGN186" s="377"/>
      <c r="KGO186" s="377"/>
      <c r="KGP186" s="377"/>
      <c r="KGQ186" s="377"/>
      <c r="KGR186" s="608"/>
      <c r="KGS186" s="609"/>
      <c r="KGT186" s="375"/>
      <c r="KGU186" s="377"/>
      <c r="KGV186" s="377"/>
      <c r="KGW186" s="377"/>
      <c r="KGX186" s="377"/>
      <c r="KGY186" s="608"/>
      <c r="KGZ186" s="609"/>
      <c r="KHA186" s="375"/>
      <c r="KHB186" s="377"/>
      <c r="KHC186" s="377"/>
      <c r="KHD186" s="377"/>
      <c r="KHE186" s="377"/>
      <c r="KHF186" s="608"/>
      <c r="KHG186" s="609"/>
      <c r="KHH186" s="375"/>
      <c r="KHI186" s="377"/>
      <c r="KHJ186" s="377"/>
      <c r="KHK186" s="377"/>
      <c r="KHL186" s="377"/>
      <c r="KHM186" s="608"/>
      <c r="KHN186" s="609"/>
      <c r="KHO186" s="375"/>
      <c r="KHP186" s="377"/>
      <c r="KHQ186" s="377"/>
      <c r="KHR186" s="377"/>
      <c r="KHS186" s="377"/>
      <c r="KHT186" s="608"/>
      <c r="KHU186" s="609"/>
      <c r="KHV186" s="375"/>
      <c r="KHW186" s="377"/>
      <c r="KHX186" s="377"/>
      <c r="KHY186" s="377"/>
      <c r="KHZ186" s="377"/>
      <c r="KIA186" s="608"/>
      <c r="KIB186" s="609"/>
      <c r="KIC186" s="375"/>
      <c r="KID186" s="377"/>
      <c r="KIE186" s="377"/>
      <c r="KIF186" s="377"/>
      <c r="KIG186" s="377"/>
      <c r="KIH186" s="608"/>
      <c r="KII186" s="609"/>
      <c r="KIJ186" s="375"/>
      <c r="KIK186" s="377"/>
      <c r="KIL186" s="377"/>
      <c r="KIM186" s="377"/>
      <c r="KIN186" s="377"/>
      <c r="KIO186" s="608"/>
      <c r="KIP186" s="609"/>
      <c r="KIQ186" s="375"/>
      <c r="KIR186" s="377"/>
      <c r="KIS186" s="377"/>
      <c r="KIT186" s="377"/>
      <c r="KIU186" s="377"/>
      <c r="KIV186" s="608"/>
      <c r="KIW186" s="609"/>
      <c r="KIX186" s="375"/>
      <c r="KIY186" s="377"/>
      <c r="KIZ186" s="377"/>
      <c r="KJA186" s="377"/>
      <c r="KJB186" s="377"/>
      <c r="KJC186" s="608"/>
      <c r="KJD186" s="609"/>
      <c r="KJE186" s="375"/>
      <c r="KJF186" s="377"/>
      <c r="KJG186" s="377"/>
      <c r="KJH186" s="377"/>
      <c r="KJI186" s="377"/>
      <c r="KJJ186" s="608"/>
      <c r="KJK186" s="609"/>
      <c r="KJL186" s="375"/>
      <c r="KJM186" s="377"/>
      <c r="KJN186" s="377"/>
      <c r="KJO186" s="377"/>
      <c r="KJP186" s="377"/>
      <c r="KJQ186" s="608"/>
      <c r="KJR186" s="609"/>
      <c r="KJS186" s="375"/>
      <c r="KJT186" s="377"/>
      <c r="KJU186" s="377"/>
      <c r="KJV186" s="377"/>
      <c r="KJW186" s="377"/>
      <c r="KJX186" s="608"/>
      <c r="KJY186" s="609"/>
      <c r="KJZ186" s="375"/>
      <c r="KKA186" s="377"/>
      <c r="KKB186" s="377"/>
      <c r="KKC186" s="377"/>
      <c r="KKD186" s="377"/>
      <c r="KKE186" s="608"/>
      <c r="KKF186" s="609"/>
      <c r="KKG186" s="375"/>
      <c r="KKH186" s="377"/>
      <c r="KKI186" s="377"/>
      <c r="KKJ186" s="377"/>
      <c r="KKK186" s="377"/>
      <c r="KKL186" s="608"/>
      <c r="KKM186" s="609"/>
      <c r="KKN186" s="375"/>
      <c r="KKO186" s="377"/>
      <c r="KKP186" s="377"/>
      <c r="KKQ186" s="377"/>
      <c r="KKR186" s="377"/>
      <c r="KKS186" s="608"/>
      <c r="KKT186" s="609"/>
      <c r="KKU186" s="375"/>
      <c r="KKV186" s="377"/>
      <c r="KKW186" s="377"/>
      <c r="KKX186" s="377"/>
      <c r="KKY186" s="377"/>
      <c r="KKZ186" s="608"/>
      <c r="KLA186" s="609"/>
      <c r="KLB186" s="375"/>
      <c r="KLC186" s="377"/>
      <c r="KLD186" s="377"/>
      <c r="KLE186" s="377"/>
      <c r="KLF186" s="377"/>
      <c r="KLG186" s="608"/>
      <c r="KLH186" s="609"/>
      <c r="KLI186" s="375"/>
      <c r="KLJ186" s="377"/>
      <c r="KLK186" s="377"/>
      <c r="KLL186" s="377"/>
      <c r="KLM186" s="377"/>
      <c r="KLN186" s="608"/>
      <c r="KLO186" s="609"/>
      <c r="KLP186" s="375"/>
      <c r="KLQ186" s="377"/>
      <c r="KLR186" s="377"/>
      <c r="KLS186" s="377"/>
      <c r="KLT186" s="377"/>
      <c r="KLU186" s="608"/>
      <c r="KLV186" s="609"/>
      <c r="KLW186" s="375"/>
      <c r="KLX186" s="377"/>
      <c r="KLY186" s="377"/>
      <c r="KLZ186" s="377"/>
      <c r="KMA186" s="377"/>
      <c r="KMB186" s="608"/>
      <c r="KMC186" s="609"/>
      <c r="KMD186" s="375"/>
      <c r="KME186" s="377"/>
      <c r="KMF186" s="377"/>
      <c r="KMG186" s="377"/>
      <c r="KMH186" s="377"/>
      <c r="KMI186" s="608"/>
      <c r="KMJ186" s="609"/>
      <c r="KMK186" s="375"/>
      <c r="KML186" s="377"/>
      <c r="KMM186" s="377"/>
      <c r="KMN186" s="377"/>
      <c r="KMO186" s="377"/>
      <c r="KMP186" s="608"/>
      <c r="KMQ186" s="609"/>
      <c r="KMR186" s="375"/>
      <c r="KMS186" s="377"/>
      <c r="KMT186" s="377"/>
      <c r="KMU186" s="377"/>
      <c r="KMV186" s="377"/>
      <c r="KMW186" s="608"/>
      <c r="KMX186" s="609"/>
      <c r="KMY186" s="375"/>
      <c r="KMZ186" s="377"/>
      <c r="KNA186" s="377"/>
      <c r="KNB186" s="377"/>
      <c r="KNC186" s="377"/>
      <c r="KND186" s="608"/>
      <c r="KNE186" s="609"/>
      <c r="KNF186" s="375"/>
      <c r="KNG186" s="377"/>
      <c r="KNH186" s="377"/>
      <c r="KNI186" s="377"/>
      <c r="KNJ186" s="377"/>
      <c r="KNK186" s="608"/>
      <c r="KNL186" s="609"/>
      <c r="KNM186" s="375"/>
      <c r="KNN186" s="377"/>
      <c r="KNO186" s="377"/>
      <c r="KNP186" s="377"/>
      <c r="KNQ186" s="377"/>
      <c r="KNR186" s="608"/>
      <c r="KNS186" s="609"/>
      <c r="KNT186" s="375"/>
      <c r="KNU186" s="377"/>
      <c r="KNV186" s="377"/>
      <c r="KNW186" s="377"/>
      <c r="KNX186" s="377"/>
      <c r="KNY186" s="608"/>
      <c r="KNZ186" s="609"/>
      <c r="KOA186" s="375"/>
      <c r="KOB186" s="377"/>
      <c r="KOC186" s="377"/>
      <c r="KOD186" s="377"/>
      <c r="KOE186" s="377"/>
      <c r="KOF186" s="608"/>
      <c r="KOG186" s="609"/>
      <c r="KOH186" s="375"/>
      <c r="KOI186" s="377"/>
      <c r="KOJ186" s="377"/>
      <c r="KOK186" s="377"/>
      <c r="KOL186" s="377"/>
      <c r="KOM186" s="608"/>
      <c r="KON186" s="609"/>
      <c r="KOO186" s="375"/>
      <c r="KOP186" s="377"/>
      <c r="KOQ186" s="377"/>
      <c r="KOR186" s="377"/>
      <c r="KOS186" s="377"/>
      <c r="KOT186" s="608"/>
      <c r="KOU186" s="609"/>
      <c r="KOV186" s="375"/>
      <c r="KOW186" s="377"/>
      <c r="KOX186" s="377"/>
      <c r="KOY186" s="377"/>
      <c r="KOZ186" s="377"/>
      <c r="KPA186" s="608"/>
      <c r="KPB186" s="609"/>
      <c r="KPC186" s="375"/>
      <c r="KPD186" s="377"/>
      <c r="KPE186" s="377"/>
      <c r="KPF186" s="377"/>
      <c r="KPG186" s="377"/>
      <c r="KPH186" s="608"/>
      <c r="KPI186" s="609"/>
      <c r="KPJ186" s="375"/>
      <c r="KPK186" s="377"/>
      <c r="KPL186" s="377"/>
      <c r="KPM186" s="377"/>
      <c r="KPN186" s="377"/>
      <c r="KPO186" s="608"/>
      <c r="KPP186" s="609"/>
      <c r="KPQ186" s="375"/>
      <c r="KPR186" s="377"/>
      <c r="KPS186" s="377"/>
      <c r="KPT186" s="377"/>
      <c r="KPU186" s="377"/>
      <c r="KPV186" s="608"/>
      <c r="KPW186" s="609"/>
      <c r="KPX186" s="375"/>
      <c r="KPY186" s="377"/>
      <c r="KPZ186" s="377"/>
      <c r="KQA186" s="377"/>
      <c r="KQB186" s="377"/>
      <c r="KQC186" s="608"/>
      <c r="KQD186" s="609"/>
      <c r="KQE186" s="375"/>
      <c r="KQF186" s="377"/>
      <c r="KQG186" s="377"/>
      <c r="KQH186" s="377"/>
      <c r="KQI186" s="377"/>
      <c r="KQJ186" s="608"/>
      <c r="KQK186" s="609"/>
      <c r="KQL186" s="375"/>
      <c r="KQM186" s="377"/>
      <c r="KQN186" s="377"/>
      <c r="KQO186" s="377"/>
      <c r="KQP186" s="377"/>
      <c r="KQQ186" s="608"/>
      <c r="KQR186" s="609"/>
      <c r="KQS186" s="375"/>
      <c r="KQT186" s="377"/>
      <c r="KQU186" s="377"/>
      <c r="KQV186" s="377"/>
      <c r="KQW186" s="377"/>
      <c r="KQX186" s="608"/>
      <c r="KQY186" s="609"/>
      <c r="KQZ186" s="375"/>
      <c r="KRA186" s="377"/>
      <c r="KRB186" s="377"/>
      <c r="KRC186" s="377"/>
      <c r="KRD186" s="377"/>
      <c r="KRE186" s="608"/>
      <c r="KRF186" s="609"/>
      <c r="KRG186" s="375"/>
      <c r="KRH186" s="377"/>
      <c r="KRI186" s="377"/>
      <c r="KRJ186" s="377"/>
      <c r="KRK186" s="377"/>
      <c r="KRL186" s="608"/>
      <c r="KRM186" s="609"/>
      <c r="KRN186" s="375"/>
      <c r="KRO186" s="377"/>
      <c r="KRP186" s="377"/>
      <c r="KRQ186" s="377"/>
      <c r="KRR186" s="377"/>
      <c r="KRS186" s="608"/>
      <c r="KRT186" s="609"/>
      <c r="KRU186" s="375"/>
      <c r="KRV186" s="377"/>
      <c r="KRW186" s="377"/>
      <c r="KRX186" s="377"/>
      <c r="KRY186" s="377"/>
      <c r="KRZ186" s="608"/>
      <c r="KSA186" s="609"/>
      <c r="KSB186" s="375"/>
      <c r="KSC186" s="377"/>
      <c r="KSD186" s="377"/>
      <c r="KSE186" s="377"/>
      <c r="KSF186" s="377"/>
      <c r="KSG186" s="608"/>
      <c r="KSH186" s="609"/>
      <c r="KSI186" s="375"/>
      <c r="KSJ186" s="377"/>
      <c r="KSK186" s="377"/>
      <c r="KSL186" s="377"/>
      <c r="KSM186" s="377"/>
      <c r="KSN186" s="608"/>
      <c r="KSO186" s="609"/>
      <c r="KSP186" s="375"/>
      <c r="KSQ186" s="377"/>
      <c r="KSR186" s="377"/>
      <c r="KSS186" s="377"/>
      <c r="KST186" s="377"/>
      <c r="KSU186" s="608"/>
      <c r="KSV186" s="609"/>
      <c r="KSW186" s="375"/>
      <c r="KSX186" s="377"/>
      <c r="KSY186" s="377"/>
      <c r="KSZ186" s="377"/>
      <c r="KTA186" s="377"/>
      <c r="KTB186" s="608"/>
      <c r="KTC186" s="609"/>
      <c r="KTD186" s="375"/>
      <c r="KTE186" s="377"/>
      <c r="KTF186" s="377"/>
      <c r="KTG186" s="377"/>
      <c r="KTH186" s="377"/>
      <c r="KTI186" s="608"/>
      <c r="KTJ186" s="609"/>
      <c r="KTK186" s="375"/>
      <c r="KTL186" s="377"/>
      <c r="KTM186" s="377"/>
      <c r="KTN186" s="377"/>
      <c r="KTO186" s="377"/>
      <c r="KTP186" s="608"/>
      <c r="KTQ186" s="609"/>
      <c r="KTR186" s="375"/>
      <c r="KTS186" s="377"/>
      <c r="KTT186" s="377"/>
      <c r="KTU186" s="377"/>
      <c r="KTV186" s="377"/>
      <c r="KTW186" s="608"/>
      <c r="KTX186" s="609"/>
      <c r="KTY186" s="375"/>
      <c r="KTZ186" s="377"/>
      <c r="KUA186" s="377"/>
      <c r="KUB186" s="377"/>
      <c r="KUC186" s="377"/>
      <c r="KUD186" s="608"/>
      <c r="KUE186" s="609"/>
      <c r="KUF186" s="375"/>
      <c r="KUG186" s="377"/>
      <c r="KUH186" s="377"/>
      <c r="KUI186" s="377"/>
      <c r="KUJ186" s="377"/>
      <c r="KUK186" s="608"/>
      <c r="KUL186" s="609"/>
      <c r="KUM186" s="375"/>
      <c r="KUN186" s="377"/>
      <c r="KUO186" s="377"/>
      <c r="KUP186" s="377"/>
      <c r="KUQ186" s="377"/>
      <c r="KUR186" s="608"/>
      <c r="KUS186" s="609"/>
      <c r="KUT186" s="375"/>
      <c r="KUU186" s="377"/>
      <c r="KUV186" s="377"/>
      <c r="KUW186" s="377"/>
      <c r="KUX186" s="377"/>
      <c r="KUY186" s="608"/>
      <c r="KUZ186" s="609"/>
      <c r="KVA186" s="375"/>
      <c r="KVB186" s="377"/>
      <c r="KVC186" s="377"/>
      <c r="KVD186" s="377"/>
      <c r="KVE186" s="377"/>
      <c r="KVF186" s="608"/>
      <c r="KVG186" s="609"/>
      <c r="KVH186" s="375"/>
      <c r="KVI186" s="377"/>
      <c r="KVJ186" s="377"/>
      <c r="KVK186" s="377"/>
      <c r="KVL186" s="377"/>
      <c r="KVM186" s="608"/>
      <c r="KVN186" s="609"/>
      <c r="KVO186" s="375"/>
      <c r="KVP186" s="377"/>
      <c r="KVQ186" s="377"/>
      <c r="KVR186" s="377"/>
      <c r="KVS186" s="377"/>
      <c r="KVT186" s="608"/>
      <c r="KVU186" s="609"/>
      <c r="KVV186" s="375"/>
      <c r="KVW186" s="377"/>
      <c r="KVX186" s="377"/>
      <c r="KVY186" s="377"/>
      <c r="KVZ186" s="377"/>
      <c r="KWA186" s="608"/>
      <c r="KWB186" s="609"/>
      <c r="KWC186" s="375"/>
      <c r="KWD186" s="377"/>
      <c r="KWE186" s="377"/>
      <c r="KWF186" s="377"/>
      <c r="KWG186" s="377"/>
      <c r="KWH186" s="608"/>
      <c r="KWI186" s="609"/>
      <c r="KWJ186" s="375"/>
      <c r="KWK186" s="377"/>
      <c r="KWL186" s="377"/>
      <c r="KWM186" s="377"/>
      <c r="KWN186" s="377"/>
      <c r="KWO186" s="608"/>
      <c r="KWP186" s="609"/>
      <c r="KWQ186" s="375"/>
      <c r="KWR186" s="377"/>
      <c r="KWS186" s="377"/>
      <c r="KWT186" s="377"/>
      <c r="KWU186" s="377"/>
      <c r="KWV186" s="608"/>
      <c r="KWW186" s="609"/>
      <c r="KWX186" s="375"/>
      <c r="KWY186" s="377"/>
      <c r="KWZ186" s="377"/>
      <c r="KXA186" s="377"/>
      <c r="KXB186" s="377"/>
      <c r="KXC186" s="608"/>
      <c r="KXD186" s="609"/>
      <c r="KXE186" s="375"/>
      <c r="KXF186" s="377"/>
      <c r="KXG186" s="377"/>
      <c r="KXH186" s="377"/>
      <c r="KXI186" s="377"/>
      <c r="KXJ186" s="608"/>
      <c r="KXK186" s="609"/>
      <c r="KXL186" s="375"/>
      <c r="KXM186" s="377"/>
      <c r="KXN186" s="377"/>
      <c r="KXO186" s="377"/>
      <c r="KXP186" s="377"/>
      <c r="KXQ186" s="608"/>
      <c r="KXR186" s="609"/>
      <c r="KXS186" s="375"/>
      <c r="KXT186" s="377"/>
      <c r="KXU186" s="377"/>
      <c r="KXV186" s="377"/>
      <c r="KXW186" s="377"/>
      <c r="KXX186" s="608"/>
      <c r="KXY186" s="609"/>
      <c r="KXZ186" s="375"/>
      <c r="KYA186" s="377"/>
      <c r="KYB186" s="377"/>
      <c r="KYC186" s="377"/>
      <c r="KYD186" s="377"/>
      <c r="KYE186" s="608"/>
      <c r="KYF186" s="609"/>
      <c r="KYG186" s="375"/>
      <c r="KYH186" s="377"/>
      <c r="KYI186" s="377"/>
      <c r="KYJ186" s="377"/>
      <c r="KYK186" s="377"/>
      <c r="KYL186" s="608"/>
      <c r="KYM186" s="609"/>
      <c r="KYN186" s="375"/>
      <c r="KYO186" s="377"/>
      <c r="KYP186" s="377"/>
      <c r="KYQ186" s="377"/>
      <c r="KYR186" s="377"/>
      <c r="KYS186" s="608"/>
      <c r="KYT186" s="609"/>
      <c r="KYU186" s="375"/>
      <c r="KYV186" s="377"/>
      <c r="KYW186" s="377"/>
      <c r="KYX186" s="377"/>
      <c r="KYY186" s="377"/>
      <c r="KYZ186" s="608"/>
      <c r="KZA186" s="609"/>
      <c r="KZB186" s="375"/>
      <c r="KZC186" s="377"/>
      <c r="KZD186" s="377"/>
      <c r="KZE186" s="377"/>
      <c r="KZF186" s="377"/>
      <c r="KZG186" s="608"/>
      <c r="KZH186" s="609"/>
      <c r="KZI186" s="375"/>
      <c r="KZJ186" s="377"/>
      <c r="KZK186" s="377"/>
      <c r="KZL186" s="377"/>
      <c r="KZM186" s="377"/>
      <c r="KZN186" s="608"/>
      <c r="KZO186" s="609"/>
      <c r="KZP186" s="375"/>
      <c r="KZQ186" s="377"/>
      <c r="KZR186" s="377"/>
      <c r="KZS186" s="377"/>
      <c r="KZT186" s="377"/>
      <c r="KZU186" s="608"/>
      <c r="KZV186" s="609"/>
      <c r="KZW186" s="375"/>
      <c r="KZX186" s="377"/>
      <c r="KZY186" s="377"/>
      <c r="KZZ186" s="377"/>
      <c r="LAA186" s="377"/>
      <c r="LAB186" s="608"/>
      <c r="LAC186" s="609"/>
      <c r="LAD186" s="375"/>
      <c r="LAE186" s="377"/>
      <c r="LAF186" s="377"/>
      <c r="LAG186" s="377"/>
      <c r="LAH186" s="377"/>
      <c r="LAI186" s="608"/>
      <c r="LAJ186" s="609"/>
      <c r="LAK186" s="375"/>
      <c r="LAL186" s="377"/>
      <c r="LAM186" s="377"/>
      <c r="LAN186" s="377"/>
      <c r="LAO186" s="377"/>
      <c r="LAP186" s="608"/>
      <c r="LAQ186" s="609"/>
      <c r="LAR186" s="375"/>
      <c r="LAS186" s="377"/>
      <c r="LAT186" s="377"/>
      <c r="LAU186" s="377"/>
      <c r="LAV186" s="377"/>
      <c r="LAW186" s="608"/>
      <c r="LAX186" s="609"/>
      <c r="LAY186" s="375"/>
      <c r="LAZ186" s="377"/>
      <c r="LBA186" s="377"/>
      <c r="LBB186" s="377"/>
      <c r="LBC186" s="377"/>
      <c r="LBD186" s="608"/>
      <c r="LBE186" s="609"/>
      <c r="LBF186" s="375"/>
      <c r="LBG186" s="377"/>
      <c r="LBH186" s="377"/>
      <c r="LBI186" s="377"/>
      <c r="LBJ186" s="377"/>
      <c r="LBK186" s="608"/>
      <c r="LBL186" s="609"/>
      <c r="LBM186" s="375"/>
      <c r="LBN186" s="377"/>
      <c r="LBO186" s="377"/>
      <c r="LBP186" s="377"/>
      <c r="LBQ186" s="377"/>
      <c r="LBR186" s="608"/>
      <c r="LBS186" s="609"/>
      <c r="LBT186" s="375"/>
      <c r="LBU186" s="377"/>
      <c r="LBV186" s="377"/>
      <c r="LBW186" s="377"/>
      <c r="LBX186" s="377"/>
      <c r="LBY186" s="608"/>
      <c r="LBZ186" s="609"/>
      <c r="LCA186" s="375"/>
      <c r="LCB186" s="377"/>
      <c r="LCC186" s="377"/>
      <c r="LCD186" s="377"/>
      <c r="LCE186" s="377"/>
      <c r="LCF186" s="608"/>
      <c r="LCG186" s="609"/>
      <c r="LCH186" s="375"/>
      <c r="LCI186" s="377"/>
      <c r="LCJ186" s="377"/>
      <c r="LCK186" s="377"/>
      <c r="LCL186" s="377"/>
      <c r="LCM186" s="608"/>
      <c r="LCN186" s="609"/>
      <c r="LCO186" s="375"/>
      <c r="LCP186" s="377"/>
      <c r="LCQ186" s="377"/>
      <c r="LCR186" s="377"/>
      <c r="LCS186" s="377"/>
      <c r="LCT186" s="608"/>
      <c r="LCU186" s="609"/>
      <c r="LCV186" s="375"/>
      <c r="LCW186" s="377"/>
      <c r="LCX186" s="377"/>
      <c r="LCY186" s="377"/>
      <c r="LCZ186" s="377"/>
      <c r="LDA186" s="608"/>
      <c r="LDB186" s="609"/>
      <c r="LDC186" s="375"/>
      <c r="LDD186" s="377"/>
      <c r="LDE186" s="377"/>
      <c r="LDF186" s="377"/>
      <c r="LDG186" s="377"/>
      <c r="LDH186" s="608"/>
      <c r="LDI186" s="609"/>
      <c r="LDJ186" s="375"/>
      <c r="LDK186" s="377"/>
      <c r="LDL186" s="377"/>
      <c r="LDM186" s="377"/>
      <c r="LDN186" s="377"/>
      <c r="LDO186" s="608"/>
      <c r="LDP186" s="609"/>
      <c r="LDQ186" s="375"/>
      <c r="LDR186" s="377"/>
      <c r="LDS186" s="377"/>
      <c r="LDT186" s="377"/>
      <c r="LDU186" s="377"/>
      <c r="LDV186" s="608"/>
      <c r="LDW186" s="609"/>
      <c r="LDX186" s="375"/>
      <c r="LDY186" s="377"/>
      <c r="LDZ186" s="377"/>
      <c r="LEA186" s="377"/>
      <c r="LEB186" s="377"/>
      <c r="LEC186" s="608"/>
      <c r="LED186" s="609"/>
      <c r="LEE186" s="375"/>
      <c r="LEF186" s="377"/>
      <c r="LEG186" s="377"/>
      <c r="LEH186" s="377"/>
      <c r="LEI186" s="377"/>
      <c r="LEJ186" s="608"/>
      <c r="LEK186" s="609"/>
      <c r="LEL186" s="375"/>
      <c r="LEM186" s="377"/>
      <c r="LEN186" s="377"/>
      <c r="LEO186" s="377"/>
      <c r="LEP186" s="377"/>
      <c r="LEQ186" s="608"/>
      <c r="LER186" s="609"/>
      <c r="LES186" s="375"/>
      <c r="LET186" s="377"/>
      <c r="LEU186" s="377"/>
      <c r="LEV186" s="377"/>
      <c r="LEW186" s="377"/>
      <c r="LEX186" s="608"/>
      <c r="LEY186" s="609"/>
      <c r="LEZ186" s="375"/>
      <c r="LFA186" s="377"/>
      <c r="LFB186" s="377"/>
      <c r="LFC186" s="377"/>
      <c r="LFD186" s="377"/>
      <c r="LFE186" s="608"/>
      <c r="LFF186" s="609"/>
      <c r="LFG186" s="375"/>
      <c r="LFH186" s="377"/>
      <c r="LFI186" s="377"/>
      <c r="LFJ186" s="377"/>
      <c r="LFK186" s="377"/>
      <c r="LFL186" s="608"/>
      <c r="LFM186" s="609"/>
      <c r="LFN186" s="375"/>
      <c r="LFO186" s="377"/>
      <c r="LFP186" s="377"/>
      <c r="LFQ186" s="377"/>
      <c r="LFR186" s="377"/>
      <c r="LFS186" s="608"/>
      <c r="LFT186" s="609"/>
      <c r="LFU186" s="375"/>
      <c r="LFV186" s="377"/>
      <c r="LFW186" s="377"/>
      <c r="LFX186" s="377"/>
      <c r="LFY186" s="377"/>
      <c r="LFZ186" s="608"/>
      <c r="LGA186" s="609"/>
      <c r="LGB186" s="375"/>
      <c r="LGC186" s="377"/>
      <c r="LGD186" s="377"/>
      <c r="LGE186" s="377"/>
      <c r="LGF186" s="377"/>
      <c r="LGG186" s="608"/>
      <c r="LGH186" s="609"/>
      <c r="LGI186" s="375"/>
      <c r="LGJ186" s="377"/>
      <c r="LGK186" s="377"/>
      <c r="LGL186" s="377"/>
      <c r="LGM186" s="377"/>
      <c r="LGN186" s="608"/>
      <c r="LGO186" s="609"/>
      <c r="LGP186" s="375"/>
      <c r="LGQ186" s="377"/>
      <c r="LGR186" s="377"/>
      <c r="LGS186" s="377"/>
      <c r="LGT186" s="377"/>
      <c r="LGU186" s="608"/>
      <c r="LGV186" s="609"/>
      <c r="LGW186" s="375"/>
      <c r="LGX186" s="377"/>
      <c r="LGY186" s="377"/>
      <c r="LGZ186" s="377"/>
      <c r="LHA186" s="377"/>
      <c r="LHB186" s="608"/>
      <c r="LHC186" s="609"/>
      <c r="LHD186" s="375"/>
      <c r="LHE186" s="377"/>
      <c r="LHF186" s="377"/>
      <c r="LHG186" s="377"/>
      <c r="LHH186" s="377"/>
      <c r="LHI186" s="608"/>
      <c r="LHJ186" s="609"/>
      <c r="LHK186" s="375"/>
      <c r="LHL186" s="377"/>
      <c r="LHM186" s="377"/>
      <c r="LHN186" s="377"/>
      <c r="LHO186" s="377"/>
      <c r="LHP186" s="608"/>
      <c r="LHQ186" s="609"/>
      <c r="LHR186" s="375"/>
      <c r="LHS186" s="377"/>
      <c r="LHT186" s="377"/>
      <c r="LHU186" s="377"/>
      <c r="LHV186" s="377"/>
      <c r="LHW186" s="608"/>
      <c r="LHX186" s="609"/>
      <c r="LHY186" s="375"/>
      <c r="LHZ186" s="377"/>
      <c r="LIA186" s="377"/>
      <c r="LIB186" s="377"/>
      <c r="LIC186" s="377"/>
      <c r="LID186" s="608"/>
      <c r="LIE186" s="609"/>
      <c r="LIF186" s="375"/>
      <c r="LIG186" s="377"/>
      <c r="LIH186" s="377"/>
      <c r="LII186" s="377"/>
      <c r="LIJ186" s="377"/>
      <c r="LIK186" s="608"/>
      <c r="LIL186" s="609"/>
      <c r="LIM186" s="375"/>
      <c r="LIN186" s="377"/>
      <c r="LIO186" s="377"/>
      <c r="LIP186" s="377"/>
      <c r="LIQ186" s="377"/>
      <c r="LIR186" s="608"/>
      <c r="LIS186" s="609"/>
      <c r="LIT186" s="375"/>
      <c r="LIU186" s="377"/>
      <c r="LIV186" s="377"/>
      <c r="LIW186" s="377"/>
      <c r="LIX186" s="377"/>
      <c r="LIY186" s="608"/>
      <c r="LIZ186" s="609"/>
      <c r="LJA186" s="375"/>
      <c r="LJB186" s="377"/>
      <c r="LJC186" s="377"/>
      <c r="LJD186" s="377"/>
      <c r="LJE186" s="377"/>
      <c r="LJF186" s="608"/>
      <c r="LJG186" s="609"/>
      <c r="LJH186" s="375"/>
      <c r="LJI186" s="377"/>
      <c r="LJJ186" s="377"/>
      <c r="LJK186" s="377"/>
      <c r="LJL186" s="377"/>
      <c r="LJM186" s="608"/>
      <c r="LJN186" s="609"/>
      <c r="LJO186" s="375"/>
      <c r="LJP186" s="377"/>
      <c r="LJQ186" s="377"/>
      <c r="LJR186" s="377"/>
      <c r="LJS186" s="377"/>
      <c r="LJT186" s="608"/>
      <c r="LJU186" s="609"/>
      <c r="LJV186" s="375"/>
      <c r="LJW186" s="377"/>
      <c r="LJX186" s="377"/>
      <c r="LJY186" s="377"/>
      <c r="LJZ186" s="377"/>
      <c r="LKA186" s="608"/>
      <c r="LKB186" s="609"/>
      <c r="LKC186" s="375"/>
      <c r="LKD186" s="377"/>
      <c r="LKE186" s="377"/>
      <c r="LKF186" s="377"/>
      <c r="LKG186" s="377"/>
      <c r="LKH186" s="608"/>
      <c r="LKI186" s="609"/>
      <c r="LKJ186" s="375"/>
      <c r="LKK186" s="377"/>
      <c r="LKL186" s="377"/>
      <c r="LKM186" s="377"/>
      <c r="LKN186" s="377"/>
      <c r="LKO186" s="608"/>
      <c r="LKP186" s="609"/>
      <c r="LKQ186" s="375"/>
      <c r="LKR186" s="377"/>
      <c r="LKS186" s="377"/>
      <c r="LKT186" s="377"/>
      <c r="LKU186" s="377"/>
      <c r="LKV186" s="608"/>
      <c r="LKW186" s="609"/>
      <c r="LKX186" s="375"/>
      <c r="LKY186" s="377"/>
      <c r="LKZ186" s="377"/>
      <c r="LLA186" s="377"/>
      <c r="LLB186" s="377"/>
      <c r="LLC186" s="608"/>
      <c r="LLD186" s="609"/>
      <c r="LLE186" s="375"/>
      <c r="LLF186" s="377"/>
      <c r="LLG186" s="377"/>
      <c r="LLH186" s="377"/>
      <c r="LLI186" s="377"/>
      <c r="LLJ186" s="608"/>
      <c r="LLK186" s="609"/>
      <c r="LLL186" s="375"/>
      <c r="LLM186" s="377"/>
      <c r="LLN186" s="377"/>
      <c r="LLO186" s="377"/>
      <c r="LLP186" s="377"/>
      <c r="LLQ186" s="608"/>
      <c r="LLR186" s="609"/>
      <c r="LLS186" s="375"/>
      <c r="LLT186" s="377"/>
      <c r="LLU186" s="377"/>
      <c r="LLV186" s="377"/>
      <c r="LLW186" s="377"/>
      <c r="LLX186" s="608"/>
      <c r="LLY186" s="609"/>
      <c r="LLZ186" s="375"/>
      <c r="LMA186" s="377"/>
      <c r="LMB186" s="377"/>
      <c r="LMC186" s="377"/>
      <c r="LMD186" s="377"/>
      <c r="LME186" s="608"/>
      <c r="LMF186" s="609"/>
      <c r="LMG186" s="375"/>
      <c r="LMH186" s="377"/>
      <c r="LMI186" s="377"/>
      <c r="LMJ186" s="377"/>
      <c r="LMK186" s="377"/>
      <c r="LML186" s="608"/>
      <c r="LMM186" s="609"/>
      <c r="LMN186" s="375"/>
      <c r="LMO186" s="377"/>
      <c r="LMP186" s="377"/>
      <c r="LMQ186" s="377"/>
      <c r="LMR186" s="377"/>
      <c r="LMS186" s="608"/>
      <c r="LMT186" s="609"/>
      <c r="LMU186" s="375"/>
      <c r="LMV186" s="377"/>
      <c r="LMW186" s="377"/>
      <c r="LMX186" s="377"/>
      <c r="LMY186" s="377"/>
      <c r="LMZ186" s="608"/>
      <c r="LNA186" s="609"/>
      <c r="LNB186" s="375"/>
      <c r="LNC186" s="377"/>
      <c r="LND186" s="377"/>
      <c r="LNE186" s="377"/>
      <c r="LNF186" s="377"/>
      <c r="LNG186" s="608"/>
      <c r="LNH186" s="609"/>
      <c r="LNI186" s="375"/>
      <c r="LNJ186" s="377"/>
      <c r="LNK186" s="377"/>
      <c r="LNL186" s="377"/>
      <c r="LNM186" s="377"/>
      <c r="LNN186" s="608"/>
      <c r="LNO186" s="609"/>
      <c r="LNP186" s="375"/>
      <c r="LNQ186" s="377"/>
      <c r="LNR186" s="377"/>
      <c r="LNS186" s="377"/>
      <c r="LNT186" s="377"/>
      <c r="LNU186" s="608"/>
      <c r="LNV186" s="609"/>
      <c r="LNW186" s="375"/>
      <c r="LNX186" s="377"/>
      <c r="LNY186" s="377"/>
      <c r="LNZ186" s="377"/>
      <c r="LOA186" s="377"/>
      <c r="LOB186" s="608"/>
      <c r="LOC186" s="609"/>
      <c r="LOD186" s="375"/>
      <c r="LOE186" s="377"/>
      <c r="LOF186" s="377"/>
      <c r="LOG186" s="377"/>
      <c r="LOH186" s="377"/>
      <c r="LOI186" s="608"/>
      <c r="LOJ186" s="609"/>
      <c r="LOK186" s="375"/>
      <c r="LOL186" s="377"/>
      <c r="LOM186" s="377"/>
      <c r="LON186" s="377"/>
      <c r="LOO186" s="377"/>
      <c r="LOP186" s="608"/>
      <c r="LOQ186" s="609"/>
      <c r="LOR186" s="375"/>
      <c r="LOS186" s="377"/>
      <c r="LOT186" s="377"/>
      <c r="LOU186" s="377"/>
      <c r="LOV186" s="377"/>
      <c r="LOW186" s="608"/>
      <c r="LOX186" s="609"/>
      <c r="LOY186" s="375"/>
      <c r="LOZ186" s="377"/>
      <c r="LPA186" s="377"/>
      <c r="LPB186" s="377"/>
      <c r="LPC186" s="377"/>
      <c r="LPD186" s="608"/>
      <c r="LPE186" s="609"/>
      <c r="LPF186" s="375"/>
      <c r="LPG186" s="377"/>
      <c r="LPH186" s="377"/>
      <c r="LPI186" s="377"/>
      <c r="LPJ186" s="377"/>
      <c r="LPK186" s="608"/>
      <c r="LPL186" s="609"/>
      <c r="LPM186" s="375"/>
      <c r="LPN186" s="377"/>
      <c r="LPO186" s="377"/>
      <c r="LPP186" s="377"/>
      <c r="LPQ186" s="377"/>
      <c r="LPR186" s="608"/>
      <c r="LPS186" s="609"/>
      <c r="LPT186" s="375"/>
      <c r="LPU186" s="377"/>
      <c r="LPV186" s="377"/>
      <c r="LPW186" s="377"/>
      <c r="LPX186" s="377"/>
      <c r="LPY186" s="608"/>
      <c r="LPZ186" s="609"/>
      <c r="LQA186" s="375"/>
      <c r="LQB186" s="377"/>
      <c r="LQC186" s="377"/>
      <c r="LQD186" s="377"/>
      <c r="LQE186" s="377"/>
      <c r="LQF186" s="608"/>
      <c r="LQG186" s="609"/>
      <c r="LQH186" s="375"/>
      <c r="LQI186" s="377"/>
      <c r="LQJ186" s="377"/>
      <c r="LQK186" s="377"/>
      <c r="LQL186" s="377"/>
      <c r="LQM186" s="608"/>
      <c r="LQN186" s="609"/>
      <c r="LQO186" s="375"/>
      <c r="LQP186" s="377"/>
      <c r="LQQ186" s="377"/>
      <c r="LQR186" s="377"/>
      <c r="LQS186" s="377"/>
      <c r="LQT186" s="608"/>
      <c r="LQU186" s="609"/>
      <c r="LQV186" s="375"/>
      <c r="LQW186" s="377"/>
      <c r="LQX186" s="377"/>
      <c r="LQY186" s="377"/>
      <c r="LQZ186" s="377"/>
      <c r="LRA186" s="608"/>
      <c r="LRB186" s="609"/>
      <c r="LRC186" s="375"/>
      <c r="LRD186" s="377"/>
      <c r="LRE186" s="377"/>
      <c r="LRF186" s="377"/>
      <c r="LRG186" s="377"/>
      <c r="LRH186" s="608"/>
      <c r="LRI186" s="609"/>
      <c r="LRJ186" s="375"/>
      <c r="LRK186" s="377"/>
      <c r="LRL186" s="377"/>
      <c r="LRM186" s="377"/>
      <c r="LRN186" s="377"/>
      <c r="LRO186" s="608"/>
      <c r="LRP186" s="609"/>
      <c r="LRQ186" s="375"/>
      <c r="LRR186" s="377"/>
      <c r="LRS186" s="377"/>
      <c r="LRT186" s="377"/>
      <c r="LRU186" s="377"/>
      <c r="LRV186" s="608"/>
      <c r="LRW186" s="609"/>
      <c r="LRX186" s="375"/>
      <c r="LRY186" s="377"/>
      <c r="LRZ186" s="377"/>
      <c r="LSA186" s="377"/>
      <c r="LSB186" s="377"/>
      <c r="LSC186" s="608"/>
      <c r="LSD186" s="609"/>
      <c r="LSE186" s="375"/>
      <c r="LSF186" s="377"/>
      <c r="LSG186" s="377"/>
      <c r="LSH186" s="377"/>
      <c r="LSI186" s="377"/>
      <c r="LSJ186" s="608"/>
      <c r="LSK186" s="609"/>
      <c r="LSL186" s="375"/>
      <c r="LSM186" s="377"/>
      <c r="LSN186" s="377"/>
      <c r="LSO186" s="377"/>
      <c r="LSP186" s="377"/>
      <c r="LSQ186" s="608"/>
      <c r="LSR186" s="609"/>
      <c r="LSS186" s="375"/>
      <c r="LST186" s="377"/>
      <c r="LSU186" s="377"/>
      <c r="LSV186" s="377"/>
      <c r="LSW186" s="377"/>
      <c r="LSX186" s="608"/>
      <c r="LSY186" s="609"/>
      <c r="LSZ186" s="375"/>
      <c r="LTA186" s="377"/>
      <c r="LTB186" s="377"/>
      <c r="LTC186" s="377"/>
      <c r="LTD186" s="377"/>
      <c r="LTE186" s="608"/>
      <c r="LTF186" s="609"/>
      <c r="LTG186" s="375"/>
      <c r="LTH186" s="377"/>
      <c r="LTI186" s="377"/>
      <c r="LTJ186" s="377"/>
      <c r="LTK186" s="377"/>
      <c r="LTL186" s="608"/>
      <c r="LTM186" s="609"/>
      <c r="LTN186" s="375"/>
      <c r="LTO186" s="377"/>
      <c r="LTP186" s="377"/>
      <c r="LTQ186" s="377"/>
      <c r="LTR186" s="377"/>
      <c r="LTS186" s="608"/>
      <c r="LTT186" s="609"/>
      <c r="LTU186" s="375"/>
      <c r="LTV186" s="377"/>
      <c r="LTW186" s="377"/>
      <c r="LTX186" s="377"/>
      <c r="LTY186" s="377"/>
      <c r="LTZ186" s="608"/>
      <c r="LUA186" s="609"/>
      <c r="LUB186" s="375"/>
      <c r="LUC186" s="377"/>
      <c r="LUD186" s="377"/>
      <c r="LUE186" s="377"/>
      <c r="LUF186" s="377"/>
      <c r="LUG186" s="608"/>
      <c r="LUH186" s="609"/>
      <c r="LUI186" s="375"/>
      <c r="LUJ186" s="377"/>
      <c r="LUK186" s="377"/>
      <c r="LUL186" s="377"/>
      <c r="LUM186" s="377"/>
      <c r="LUN186" s="608"/>
      <c r="LUO186" s="609"/>
      <c r="LUP186" s="375"/>
      <c r="LUQ186" s="377"/>
      <c r="LUR186" s="377"/>
      <c r="LUS186" s="377"/>
      <c r="LUT186" s="377"/>
      <c r="LUU186" s="608"/>
      <c r="LUV186" s="609"/>
      <c r="LUW186" s="375"/>
      <c r="LUX186" s="377"/>
      <c r="LUY186" s="377"/>
      <c r="LUZ186" s="377"/>
      <c r="LVA186" s="377"/>
      <c r="LVB186" s="608"/>
      <c r="LVC186" s="609"/>
      <c r="LVD186" s="375"/>
      <c r="LVE186" s="377"/>
      <c r="LVF186" s="377"/>
      <c r="LVG186" s="377"/>
      <c r="LVH186" s="377"/>
      <c r="LVI186" s="608"/>
      <c r="LVJ186" s="609"/>
      <c r="LVK186" s="375"/>
      <c r="LVL186" s="377"/>
      <c r="LVM186" s="377"/>
      <c r="LVN186" s="377"/>
      <c r="LVO186" s="377"/>
      <c r="LVP186" s="608"/>
      <c r="LVQ186" s="609"/>
      <c r="LVR186" s="375"/>
      <c r="LVS186" s="377"/>
      <c r="LVT186" s="377"/>
      <c r="LVU186" s="377"/>
      <c r="LVV186" s="377"/>
      <c r="LVW186" s="608"/>
      <c r="LVX186" s="609"/>
      <c r="LVY186" s="375"/>
      <c r="LVZ186" s="377"/>
      <c r="LWA186" s="377"/>
      <c r="LWB186" s="377"/>
      <c r="LWC186" s="377"/>
      <c r="LWD186" s="608"/>
      <c r="LWE186" s="609"/>
      <c r="LWF186" s="375"/>
      <c r="LWG186" s="377"/>
      <c r="LWH186" s="377"/>
      <c r="LWI186" s="377"/>
      <c r="LWJ186" s="377"/>
      <c r="LWK186" s="608"/>
      <c r="LWL186" s="609"/>
      <c r="LWM186" s="375"/>
      <c r="LWN186" s="377"/>
      <c r="LWO186" s="377"/>
      <c r="LWP186" s="377"/>
      <c r="LWQ186" s="377"/>
      <c r="LWR186" s="608"/>
      <c r="LWS186" s="609"/>
      <c r="LWT186" s="375"/>
      <c r="LWU186" s="377"/>
      <c r="LWV186" s="377"/>
      <c r="LWW186" s="377"/>
      <c r="LWX186" s="377"/>
      <c r="LWY186" s="608"/>
      <c r="LWZ186" s="609"/>
      <c r="LXA186" s="375"/>
      <c r="LXB186" s="377"/>
      <c r="LXC186" s="377"/>
      <c r="LXD186" s="377"/>
      <c r="LXE186" s="377"/>
      <c r="LXF186" s="608"/>
      <c r="LXG186" s="609"/>
      <c r="LXH186" s="375"/>
      <c r="LXI186" s="377"/>
      <c r="LXJ186" s="377"/>
      <c r="LXK186" s="377"/>
      <c r="LXL186" s="377"/>
      <c r="LXM186" s="608"/>
      <c r="LXN186" s="609"/>
      <c r="LXO186" s="375"/>
      <c r="LXP186" s="377"/>
      <c r="LXQ186" s="377"/>
      <c r="LXR186" s="377"/>
      <c r="LXS186" s="377"/>
      <c r="LXT186" s="608"/>
      <c r="LXU186" s="609"/>
      <c r="LXV186" s="375"/>
      <c r="LXW186" s="377"/>
      <c r="LXX186" s="377"/>
      <c r="LXY186" s="377"/>
      <c r="LXZ186" s="377"/>
      <c r="LYA186" s="608"/>
      <c r="LYB186" s="609"/>
      <c r="LYC186" s="375"/>
      <c r="LYD186" s="377"/>
      <c r="LYE186" s="377"/>
      <c r="LYF186" s="377"/>
      <c r="LYG186" s="377"/>
      <c r="LYH186" s="608"/>
      <c r="LYI186" s="609"/>
      <c r="LYJ186" s="375"/>
      <c r="LYK186" s="377"/>
      <c r="LYL186" s="377"/>
      <c r="LYM186" s="377"/>
      <c r="LYN186" s="377"/>
      <c r="LYO186" s="608"/>
      <c r="LYP186" s="609"/>
      <c r="LYQ186" s="375"/>
      <c r="LYR186" s="377"/>
      <c r="LYS186" s="377"/>
      <c r="LYT186" s="377"/>
      <c r="LYU186" s="377"/>
      <c r="LYV186" s="608"/>
      <c r="LYW186" s="609"/>
      <c r="LYX186" s="375"/>
      <c r="LYY186" s="377"/>
      <c r="LYZ186" s="377"/>
      <c r="LZA186" s="377"/>
      <c r="LZB186" s="377"/>
      <c r="LZC186" s="608"/>
      <c r="LZD186" s="609"/>
      <c r="LZE186" s="375"/>
      <c r="LZF186" s="377"/>
      <c r="LZG186" s="377"/>
      <c r="LZH186" s="377"/>
      <c r="LZI186" s="377"/>
      <c r="LZJ186" s="608"/>
      <c r="LZK186" s="609"/>
      <c r="LZL186" s="375"/>
      <c r="LZM186" s="377"/>
      <c r="LZN186" s="377"/>
      <c r="LZO186" s="377"/>
      <c r="LZP186" s="377"/>
      <c r="LZQ186" s="608"/>
      <c r="LZR186" s="609"/>
      <c r="LZS186" s="375"/>
      <c r="LZT186" s="377"/>
      <c r="LZU186" s="377"/>
      <c r="LZV186" s="377"/>
      <c r="LZW186" s="377"/>
      <c r="LZX186" s="608"/>
      <c r="LZY186" s="609"/>
      <c r="LZZ186" s="375"/>
      <c r="MAA186" s="377"/>
      <c r="MAB186" s="377"/>
      <c r="MAC186" s="377"/>
      <c r="MAD186" s="377"/>
      <c r="MAE186" s="608"/>
      <c r="MAF186" s="609"/>
      <c r="MAG186" s="375"/>
      <c r="MAH186" s="377"/>
      <c r="MAI186" s="377"/>
      <c r="MAJ186" s="377"/>
      <c r="MAK186" s="377"/>
      <c r="MAL186" s="608"/>
      <c r="MAM186" s="609"/>
      <c r="MAN186" s="375"/>
      <c r="MAO186" s="377"/>
      <c r="MAP186" s="377"/>
      <c r="MAQ186" s="377"/>
      <c r="MAR186" s="377"/>
      <c r="MAS186" s="608"/>
      <c r="MAT186" s="609"/>
      <c r="MAU186" s="375"/>
      <c r="MAV186" s="377"/>
      <c r="MAW186" s="377"/>
      <c r="MAX186" s="377"/>
      <c r="MAY186" s="377"/>
      <c r="MAZ186" s="608"/>
      <c r="MBA186" s="609"/>
      <c r="MBB186" s="375"/>
      <c r="MBC186" s="377"/>
      <c r="MBD186" s="377"/>
      <c r="MBE186" s="377"/>
      <c r="MBF186" s="377"/>
      <c r="MBG186" s="608"/>
      <c r="MBH186" s="609"/>
      <c r="MBI186" s="375"/>
      <c r="MBJ186" s="377"/>
      <c r="MBK186" s="377"/>
      <c r="MBL186" s="377"/>
      <c r="MBM186" s="377"/>
      <c r="MBN186" s="608"/>
      <c r="MBO186" s="609"/>
      <c r="MBP186" s="375"/>
      <c r="MBQ186" s="377"/>
      <c r="MBR186" s="377"/>
      <c r="MBS186" s="377"/>
      <c r="MBT186" s="377"/>
      <c r="MBU186" s="608"/>
      <c r="MBV186" s="609"/>
      <c r="MBW186" s="375"/>
      <c r="MBX186" s="377"/>
      <c r="MBY186" s="377"/>
      <c r="MBZ186" s="377"/>
      <c r="MCA186" s="377"/>
      <c r="MCB186" s="608"/>
      <c r="MCC186" s="609"/>
      <c r="MCD186" s="375"/>
      <c r="MCE186" s="377"/>
      <c r="MCF186" s="377"/>
      <c r="MCG186" s="377"/>
      <c r="MCH186" s="377"/>
      <c r="MCI186" s="608"/>
      <c r="MCJ186" s="609"/>
      <c r="MCK186" s="375"/>
      <c r="MCL186" s="377"/>
      <c r="MCM186" s="377"/>
      <c r="MCN186" s="377"/>
      <c r="MCO186" s="377"/>
      <c r="MCP186" s="608"/>
      <c r="MCQ186" s="609"/>
      <c r="MCR186" s="375"/>
      <c r="MCS186" s="377"/>
      <c r="MCT186" s="377"/>
      <c r="MCU186" s="377"/>
      <c r="MCV186" s="377"/>
      <c r="MCW186" s="608"/>
      <c r="MCX186" s="609"/>
      <c r="MCY186" s="375"/>
      <c r="MCZ186" s="377"/>
      <c r="MDA186" s="377"/>
      <c r="MDB186" s="377"/>
      <c r="MDC186" s="377"/>
      <c r="MDD186" s="608"/>
      <c r="MDE186" s="609"/>
      <c r="MDF186" s="375"/>
      <c r="MDG186" s="377"/>
      <c r="MDH186" s="377"/>
      <c r="MDI186" s="377"/>
      <c r="MDJ186" s="377"/>
      <c r="MDK186" s="608"/>
      <c r="MDL186" s="609"/>
      <c r="MDM186" s="375"/>
      <c r="MDN186" s="377"/>
      <c r="MDO186" s="377"/>
      <c r="MDP186" s="377"/>
      <c r="MDQ186" s="377"/>
      <c r="MDR186" s="608"/>
      <c r="MDS186" s="609"/>
      <c r="MDT186" s="375"/>
      <c r="MDU186" s="377"/>
      <c r="MDV186" s="377"/>
      <c r="MDW186" s="377"/>
      <c r="MDX186" s="377"/>
      <c r="MDY186" s="608"/>
      <c r="MDZ186" s="609"/>
      <c r="MEA186" s="375"/>
      <c r="MEB186" s="377"/>
      <c r="MEC186" s="377"/>
      <c r="MED186" s="377"/>
      <c r="MEE186" s="377"/>
      <c r="MEF186" s="608"/>
      <c r="MEG186" s="609"/>
      <c r="MEH186" s="375"/>
      <c r="MEI186" s="377"/>
      <c r="MEJ186" s="377"/>
      <c r="MEK186" s="377"/>
      <c r="MEL186" s="377"/>
      <c r="MEM186" s="608"/>
      <c r="MEN186" s="609"/>
      <c r="MEO186" s="375"/>
      <c r="MEP186" s="377"/>
      <c r="MEQ186" s="377"/>
      <c r="MER186" s="377"/>
      <c r="MES186" s="377"/>
      <c r="MET186" s="608"/>
      <c r="MEU186" s="609"/>
      <c r="MEV186" s="375"/>
      <c r="MEW186" s="377"/>
      <c r="MEX186" s="377"/>
      <c r="MEY186" s="377"/>
      <c r="MEZ186" s="377"/>
      <c r="MFA186" s="608"/>
      <c r="MFB186" s="609"/>
      <c r="MFC186" s="375"/>
      <c r="MFD186" s="377"/>
      <c r="MFE186" s="377"/>
      <c r="MFF186" s="377"/>
      <c r="MFG186" s="377"/>
      <c r="MFH186" s="608"/>
      <c r="MFI186" s="609"/>
      <c r="MFJ186" s="375"/>
      <c r="MFK186" s="377"/>
      <c r="MFL186" s="377"/>
      <c r="MFM186" s="377"/>
      <c r="MFN186" s="377"/>
      <c r="MFO186" s="608"/>
      <c r="MFP186" s="609"/>
      <c r="MFQ186" s="375"/>
      <c r="MFR186" s="377"/>
      <c r="MFS186" s="377"/>
      <c r="MFT186" s="377"/>
      <c r="MFU186" s="377"/>
      <c r="MFV186" s="608"/>
      <c r="MFW186" s="609"/>
      <c r="MFX186" s="375"/>
      <c r="MFY186" s="377"/>
      <c r="MFZ186" s="377"/>
      <c r="MGA186" s="377"/>
      <c r="MGB186" s="377"/>
      <c r="MGC186" s="608"/>
      <c r="MGD186" s="609"/>
      <c r="MGE186" s="375"/>
      <c r="MGF186" s="377"/>
      <c r="MGG186" s="377"/>
      <c r="MGH186" s="377"/>
      <c r="MGI186" s="377"/>
      <c r="MGJ186" s="608"/>
      <c r="MGK186" s="609"/>
      <c r="MGL186" s="375"/>
      <c r="MGM186" s="377"/>
      <c r="MGN186" s="377"/>
      <c r="MGO186" s="377"/>
      <c r="MGP186" s="377"/>
      <c r="MGQ186" s="608"/>
      <c r="MGR186" s="609"/>
      <c r="MGS186" s="375"/>
      <c r="MGT186" s="377"/>
      <c r="MGU186" s="377"/>
      <c r="MGV186" s="377"/>
      <c r="MGW186" s="377"/>
      <c r="MGX186" s="608"/>
      <c r="MGY186" s="609"/>
      <c r="MGZ186" s="375"/>
      <c r="MHA186" s="377"/>
      <c r="MHB186" s="377"/>
      <c r="MHC186" s="377"/>
      <c r="MHD186" s="377"/>
      <c r="MHE186" s="608"/>
      <c r="MHF186" s="609"/>
      <c r="MHG186" s="375"/>
      <c r="MHH186" s="377"/>
      <c r="MHI186" s="377"/>
      <c r="MHJ186" s="377"/>
      <c r="MHK186" s="377"/>
      <c r="MHL186" s="608"/>
      <c r="MHM186" s="609"/>
      <c r="MHN186" s="375"/>
      <c r="MHO186" s="377"/>
      <c r="MHP186" s="377"/>
      <c r="MHQ186" s="377"/>
      <c r="MHR186" s="377"/>
      <c r="MHS186" s="608"/>
      <c r="MHT186" s="609"/>
      <c r="MHU186" s="375"/>
      <c r="MHV186" s="377"/>
      <c r="MHW186" s="377"/>
      <c r="MHX186" s="377"/>
      <c r="MHY186" s="377"/>
      <c r="MHZ186" s="608"/>
      <c r="MIA186" s="609"/>
      <c r="MIB186" s="375"/>
      <c r="MIC186" s="377"/>
      <c r="MID186" s="377"/>
      <c r="MIE186" s="377"/>
      <c r="MIF186" s="377"/>
      <c r="MIG186" s="608"/>
      <c r="MIH186" s="609"/>
      <c r="MII186" s="375"/>
      <c r="MIJ186" s="377"/>
      <c r="MIK186" s="377"/>
      <c r="MIL186" s="377"/>
      <c r="MIM186" s="377"/>
      <c r="MIN186" s="608"/>
      <c r="MIO186" s="609"/>
      <c r="MIP186" s="375"/>
      <c r="MIQ186" s="377"/>
      <c r="MIR186" s="377"/>
      <c r="MIS186" s="377"/>
      <c r="MIT186" s="377"/>
      <c r="MIU186" s="608"/>
      <c r="MIV186" s="609"/>
      <c r="MIW186" s="375"/>
      <c r="MIX186" s="377"/>
      <c r="MIY186" s="377"/>
      <c r="MIZ186" s="377"/>
      <c r="MJA186" s="377"/>
      <c r="MJB186" s="608"/>
      <c r="MJC186" s="609"/>
      <c r="MJD186" s="375"/>
      <c r="MJE186" s="377"/>
      <c r="MJF186" s="377"/>
      <c r="MJG186" s="377"/>
      <c r="MJH186" s="377"/>
      <c r="MJI186" s="608"/>
      <c r="MJJ186" s="609"/>
      <c r="MJK186" s="375"/>
      <c r="MJL186" s="377"/>
      <c r="MJM186" s="377"/>
      <c r="MJN186" s="377"/>
      <c r="MJO186" s="377"/>
      <c r="MJP186" s="608"/>
      <c r="MJQ186" s="609"/>
      <c r="MJR186" s="375"/>
      <c r="MJS186" s="377"/>
      <c r="MJT186" s="377"/>
      <c r="MJU186" s="377"/>
      <c r="MJV186" s="377"/>
      <c r="MJW186" s="608"/>
      <c r="MJX186" s="609"/>
      <c r="MJY186" s="375"/>
      <c r="MJZ186" s="377"/>
      <c r="MKA186" s="377"/>
      <c r="MKB186" s="377"/>
      <c r="MKC186" s="377"/>
      <c r="MKD186" s="608"/>
      <c r="MKE186" s="609"/>
      <c r="MKF186" s="375"/>
      <c r="MKG186" s="377"/>
      <c r="MKH186" s="377"/>
      <c r="MKI186" s="377"/>
      <c r="MKJ186" s="377"/>
      <c r="MKK186" s="608"/>
      <c r="MKL186" s="609"/>
      <c r="MKM186" s="375"/>
      <c r="MKN186" s="377"/>
      <c r="MKO186" s="377"/>
      <c r="MKP186" s="377"/>
      <c r="MKQ186" s="377"/>
      <c r="MKR186" s="608"/>
      <c r="MKS186" s="609"/>
      <c r="MKT186" s="375"/>
      <c r="MKU186" s="377"/>
      <c r="MKV186" s="377"/>
      <c r="MKW186" s="377"/>
      <c r="MKX186" s="377"/>
      <c r="MKY186" s="608"/>
      <c r="MKZ186" s="609"/>
      <c r="MLA186" s="375"/>
      <c r="MLB186" s="377"/>
      <c r="MLC186" s="377"/>
      <c r="MLD186" s="377"/>
      <c r="MLE186" s="377"/>
      <c r="MLF186" s="608"/>
      <c r="MLG186" s="609"/>
      <c r="MLH186" s="375"/>
      <c r="MLI186" s="377"/>
      <c r="MLJ186" s="377"/>
      <c r="MLK186" s="377"/>
      <c r="MLL186" s="377"/>
      <c r="MLM186" s="608"/>
      <c r="MLN186" s="609"/>
      <c r="MLO186" s="375"/>
      <c r="MLP186" s="377"/>
      <c r="MLQ186" s="377"/>
      <c r="MLR186" s="377"/>
      <c r="MLS186" s="377"/>
      <c r="MLT186" s="608"/>
      <c r="MLU186" s="609"/>
      <c r="MLV186" s="375"/>
      <c r="MLW186" s="377"/>
      <c r="MLX186" s="377"/>
      <c r="MLY186" s="377"/>
      <c r="MLZ186" s="377"/>
      <c r="MMA186" s="608"/>
      <c r="MMB186" s="609"/>
      <c r="MMC186" s="375"/>
      <c r="MMD186" s="377"/>
      <c r="MME186" s="377"/>
      <c r="MMF186" s="377"/>
      <c r="MMG186" s="377"/>
      <c r="MMH186" s="608"/>
      <c r="MMI186" s="609"/>
      <c r="MMJ186" s="375"/>
      <c r="MMK186" s="377"/>
      <c r="MML186" s="377"/>
      <c r="MMM186" s="377"/>
      <c r="MMN186" s="377"/>
      <c r="MMO186" s="608"/>
      <c r="MMP186" s="609"/>
      <c r="MMQ186" s="375"/>
      <c r="MMR186" s="377"/>
      <c r="MMS186" s="377"/>
      <c r="MMT186" s="377"/>
      <c r="MMU186" s="377"/>
      <c r="MMV186" s="608"/>
      <c r="MMW186" s="609"/>
      <c r="MMX186" s="375"/>
      <c r="MMY186" s="377"/>
      <c r="MMZ186" s="377"/>
      <c r="MNA186" s="377"/>
      <c r="MNB186" s="377"/>
      <c r="MNC186" s="608"/>
      <c r="MND186" s="609"/>
      <c r="MNE186" s="375"/>
      <c r="MNF186" s="377"/>
      <c r="MNG186" s="377"/>
      <c r="MNH186" s="377"/>
      <c r="MNI186" s="377"/>
      <c r="MNJ186" s="608"/>
      <c r="MNK186" s="609"/>
      <c r="MNL186" s="375"/>
      <c r="MNM186" s="377"/>
      <c r="MNN186" s="377"/>
      <c r="MNO186" s="377"/>
      <c r="MNP186" s="377"/>
      <c r="MNQ186" s="608"/>
      <c r="MNR186" s="609"/>
      <c r="MNS186" s="375"/>
      <c r="MNT186" s="377"/>
      <c r="MNU186" s="377"/>
      <c r="MNV186" s="377"/>
      <c r="MNW186" s="377"/>
      <c r="MNX186" s="608"/>
      <c r="MNY186" s="609"/>
      <c r="MNZ186" s="375"/>
      <c r="MOA186" s="377"/>
      <c r="MOB186" s="377"/>
      <c r="MOC186" s="377"/>
      <c r="MOD186" s="377"/>
      <c r="MOE186" s="608"/>
      <c r="MOF186" s="609"/>
      <c r="MOG186" s="375"/>
      <c r="MOH186" s="377"/>
      <c r="MOI186" s="377"/>
      <c r="MOJ186" s="377"/>
      <c r="MOK186" s="377"/>
      <c r="MOL186" s="608"/>
      <c r="MOM186" s="609"/>
      <c r="MON186" s="375"/>
      <c r="MOO186" s="377"/>
      <c r="MOP186" s="377"/>
      <c r="MOQ186" s="377"/>
      <c r="MOR186" s="377"/>
      <c r="MOS186" s="608"/>
      <c r="MOT186" s="609"/>
      <c r="MOU186" s="375"/>
      <c r="MOV186" s="377"/>
      <c r="MOW186" s="377"/>
      <c r="MOX186" s="377"/>
      <c r="MOY186" s="377"/>
      <c r="MOZ186" s="608"/>
      <c r="MPA186" s="609"/>
      <c r="MPB186" s="375"/>
      <c r="MPC186" s="377"/>
      <c r="MPD186" s="377"/>
      <c r="MPE186" s="377"/>
      <c r="MPF186" s="377"/>
      <c r="MPG186" s="608"/>
      <c r="MPH186" s="609"/>
      <c r="MPI186" s="375"/>
      <c r="MPJ186" s="377"/>
      <c r="MPK186" s="377"/>
      <c r="MPL186" s="377"/>
      <c r="MPM186" s="377"/>
      <c r="MPN186" s="608"/>
      <c r="MPO186" s="609"/>
      <c r="MPP186" s="375"/>
      <c r="MPQ186" s="377"/>
      <c r="MPR186" s="377"/>
      <c r="MPS186" s="377"/>
      <c r="MPT186" s="377"/>
      <c r="MPU186" s="608"/>
      <c r="MPV186" s="609"/>
      <c r="MPW186" s="375"/>
      <c r="MPX186" s="377"/>
      <c r="MPY186" s="377"/>
      <c r="MPZ186" s="377"/>
      <c r="MQA186" s="377"/>
      <c r="MQB186" s="608"/>
      <c r="MQC186" s="609"/>
      <c r="MQD186" s="375"/>
      <c r="MQE186" s="377"/>
      <c r="MQF186" s="377"/>
      <c r="MQG186" s="377"/>
      <c r="MQH186" s="377"/>
      <c r="MQI186" s="608"/>
      <c r="MQJ186" s="609"/>
      <c r="MQK186" s="375"/>
      <c r="MQL186" s="377"/>
      <c r="MQM186" s="377"/>
      <c r="MQN186" s="377"/>
      <c r="MQO186" s="377"/>
      <c r="MQP186" s="608"/>
      <c r="MQQ186" s="609"/>
      <c r="MQR186" s="375"/>
      <c r="MQS186" s="377"/>
      <c r="MQT186" s="377"/>
      <c r="MQU186" s="377"/>
      <c r="MQV186" s="377"/>
      <c r="MQW186" s="608"/>
      <c r="MQX186" s="609"/>
      <c r="MQY186" s="375"/>
      <c r="MQZ186" s="377"/>
      <c r="MRA186" s="377"/>
      <c r="MRB186" s="377"/>
      <c r="MRC186" s="377"/>
      <c r="MRD186" s="608"/>
      <c r="MRE186" s="609"/>
      <c r="MRF186" s="375"/>
      <c r="MRG186" s="377"/>
      <c r="MRH186" s="377"/>
      <c r="MRI186" s="377"/>
      <c r="MRJ186" s="377"/>
      <c r="MRK186" s="608"/>
      <c r="MRL186" s="609"/>
      <c r="MRM186" s="375"/>
      <c r="MRN186" s="377"/>
      <c r="MRO186" s="377"/>
      <c r="MRP186" s="377"/>
      <c r="MRQ186" s="377"/>
      <c r="MRR186" s="608"/>
      <c r="MRS186" s="609"/>
      <c r="MRT186" s="375"/>
      <c r="MRU186" s="377"/>
      <c r="MRV186" s="377"/>
      <c r="MRW186" s="377"/>
      <c r="MRX186" s="377"/>
      <c r="MRY186" s="608"/>
      <c r="MRZ186" s="609"/>
      <c r="MSA186" s="375"/>
      <c r="MSB186" s="377"/>
      <c r="MSC186" s="377"/>
      <c r="MSD186" s="377"/>
      <c r="MSE186" s="377"/>
      <c r="MSF186" s="608"/>
      <c r="MSG186" s="609"/>
      <c r="MSH186" s="375"/>
      <c r="MSI186" s="377"/>
      <c r="MSJ186" s="377"/>
      <c r="MSK186" s="377"/>
      <c r="MSL186" s="377"/>
      <c r="MSM186" s="608"/>
      <c r="MSN186" s="609"/>
      <c r="MSO186" s="375"/>
      <c r="MSP186" s="377"/>
      <c r="MSQ186" s="377"/>
      <c r="MSR186" s="377"/>
      <c r="MSS186" s="377"/>
      <c r="MST186" s="608"/>
      <c r="MSU186" s="609"/>
      <c r="MSV186" s="375"/>
      <c r="MSW186" s="377"/>
      <c r="MSX186" s="377"/>
      <c r="MSY186" s="377"/>
      <c r="MSZ186" s="377"/>
      <c r="MTA186" s="608"/>
      <c r="MTB186" s="609"/>
      <c r="MTC186" s="375"/>
      <c r="MTD186" s="377"/>
      <c r="MTE186" s="377"/>
      <c r="MTF186" s="377"/>
      <c r="MTG186" s="377"/>
      <c r="MTH186" s="608"/>
      <c r="MTI186" s="609"/>
      <c r="MTJ186" s="375"/>
      <c r="MTK186" s="377"/>
      <c r="MTL186" s="377"/>
      <c r="MTM186" s="377"/>
      <c r="MTN186" s="377"/>
      <c r="MTO186" s="608"/>
      <c r="MTP186" s="609"/>
      <c r="MTQ186" s="375"/>
      <c r="MTR186" s="377"/>
      <c r="MTS186" s="377"/>
      <c r="MTT186" s="377"/>
      <c r="MTU186" s="377"/>
      <c r="MTV186" s="608"/>
      <c r="MTW186" s="609"/>
      <c r="MTX186" s="375"/>
      <c r="MTY186" s="377"/>
      <c r="MTZ186" s="377"/>
      <c r="MUA186" s="377"/>
      <c r="MUB186" s="377"/>
      <c r="MUC186" s="608"/>
      <c r="MUD186" s="609"/>
      <c r="MUE186" s="375"/>
      <c r="MUF186" s="377"/>
      <c r="MUG186" s="377"/>
      <c r="MUH186" s="377"/>
      <c r="MUI186" s="377"/>
      <c r="MUJ186" s="608"/>
      <c r="MUK186" s="609"/>
      <c r="MUL186" s="375"/>
      <c r="MUM186" s="377"/>
      <c r="MUN186" s="377"/>
      <c r="MUO186" s="377"/>
      <c r="MUP186" s="377"/>
      <c r="MUQ186" s="608"/>
      <c r="MUR186" s="609"/>
      <c r="MUS186" s="375"/>
      <c r="MUT186" s="377"/>
      <c r="MUU186" s="377"/>
      <c r="MUV186" s="377"/>
      <c r="MUW186" s="377"/>
      <c r="MUX186" s="608"/>
      <c r="MUY186" s="609"/>
      <c r="MUZ186" s="375"/>
      <c r="MVA186" s="377"/>
      <c r="MVB186" s="377"/>
      <c r="MVC186" s="377"/>
      <c r="MVD186" s="377"/>
      <c r="MVE186" s="608"/>
      <c r="MVF186" s="609"/>
      <c r="MVG186" s="375"/>
      <c r="MVH186" s="377"/>
      <c r="MVI186" s="377"/>
      <c r="MVJ186" s="377"/>
      <c r="MVK186" s="377"/>
      <c r="MVL186" s="608"/>
      <c r="MVM186" s="609"/>
      <c r="MVN186" s="375"/>
      <c r="MVO186" s="377"/>
      <c r="MVP186" s="377"/>
      <c r="MVQ186" s="377"/>
      <c r="MVR186" s="377"/>
      <c r="MVS186" s="608"/>
      <c r="MVT186" s="609"/>
      <c r="MVU186" s="375"/>
      <c r="MVV186" s="377"/>
      <c r="MVW186" s="377"/>
      <c r="MVX186" s="377"/>
      <c r="MVY186" s="377"/>
      <c r="MVZ186" s="608"/>
      <c r="MWA186" s="609"/>
      <c r="MWB186" s="375"/>
      <c r="MWC186" s="377"/>
      <c r="MWD186" s="377"/>
      <c r="MWE186" s="377"/>
      <c r="MWF186" s="377"/>
      <c r="MWG186" s="608"/>
      <c r="MWH186" s="609"/>
      <c r="MWI186" s="375"/>
      <c r="MWJ186" s="377"/>
      <c r="MWK186" s="377"/>
      <c r="MWL186" s="377"/>
      <c r="MWM186" s="377"/>
      <c r="MWN186" s="608"/>
      <c r="MWO186" s="609"/>
      <c r="MWP186" s="375"/>
      <c r="MWQ186" s="377"/>
      <c r="MWR186" s="377"/>
      <c r="MWS186" s="377"/>
      <c r="MWT186" s="377"/>
      <c r="MWU186" s="608"/>
      <c r="MWV186" s="609"/>
      <c r="MWW186" s="375"/>
      <c r="MWX186" s="377"/>
      <c r="MWY186" s="377"/>
      <c r="MWZ186" s="377"/>
      <c r="MXA186" s="377"/>
      <c r="MXB186" s="608"/>
      <c r="MXC186" s="609"/>
      <c r="MXD186" s="375"/>
      <c r="MXE186" s="377"/>
      <c r="MXF186" s="377"/>
      <c r="MXG186" s="377"/>
      <c r="MXH186" s="377"/>
      <c r="MXI186" s="608"/>
      <c r="MXJ186" s="609"/>
      <c r="MXK186" s="375"/>
      <c r="MXL186" s="377"/>
      <c r="MXM186" s="377"/>
      <c r="MXN186" s="377"/>
      <c r="MXO186" s="377"/>
      <c r="MXP186" s="608"/>
      <c r="MXQ186" s="609"/>
      <c r="MXR186" s="375"/>
      <c r="MXS186" s="377"/>
      <c r="MXT186" s="377"/>
      <c r="MXU186" s="377"/>
      <c r="MXV186" s="377"/>
      <c r="MXW186" s="608"/>
      <c r="MXX186" s="609"/>
      <c r="MXY186" s="375"/>
      <c r="MXZ186" s="377"/>
      <c r="MYA186" s="377"/>
      <c r="MYB186" s="377"/>
      <c r="MYC186" s="377"/>
      <c r="MYD186" s="608"/>
      <c r="MYE186" s="609"/>
      <c r="MYF186" s="375"/>
      <c r="MYG186" s="377"/>
      <c r="MYH186" s="377"/>
      <c r="MYI186" s="377"/>
      <c r="MYJ186" s="377"/>
      <c r="MYK186" s="608"/>
      <c r="MYL186" s="609"/>
      <c r="MYM186" s="375"/>
      <c r="MYN186" s="377"/>
      <c r="MYO186" s="377"/>
      <c r="MYP186" s="377"/>
      <c r="MYQ186" s="377"/>
      <c r="MYR186" s="608"/>
      <c r="MYS186" s="609"/>
      <c r="MYT186" s="375"/>
      <c r="MYU186" s="377"/>
      <c r="MYV186" s="377"/>
      <c r="MYW186" s="377"/>
      <c r="MYX186" s="377"/>
      <c r="MYY186" s="608"/>
      <c r="MYZ186" s="609"/>
      <c r="MZA186" s="375"/>
      <c r="MZB186" s="377"/>
      <c r="MZC186" s="377"/>
      <c r="MZD186" s="377"/>
      <c r="MZE186" s="377"/>
      <c r="MZF186" s="608"/>
      <c r="MZG186" s="609"/>
      <c r="MZH186" s="375"/>
      <c r="MZI186" s="377"/>
      <c r="MZJ186" s="377"/>
      <c r="MZK186" s="377"/>
      <c r="MZL186" s="377"/>
      <c r="MZM186" s="608"/>
      <c r="MZN186" s="609"/>
      <c r="MZO186" s="375"/>
      <c r="MZP186" s="377"/>
      <c r="MZQ186" s="377"/>
      <c r="MZR186" s="377"/>
      <c r="MZS186" s="377"/>
      <c r="MZT186" s="608"/>
      <c r="MZU186" s="609"/>
      <c r="MZV186" s="375"/>
      <c r="MZW186" s="377"/>
      <c r="MZX186" s="377"/>
      <c r="MZY186" s="377"/>
      <c r="MZZ186" s="377"/>
      <c r="NAA186" s="608"/>
      <c r="NAB186" s="609"/>
      <c r="NAC186" s="375"/>
      <c r="NAD186" s="377"/>
      <c r="NAE186" s="377"/>
      <c r="NAF186" s="377"/>
      <c r="NAG186" s="377"/>
      <c r="NAH186" s="608"/>
      <c r="NAI186" s="609"/>
      <c r="NAJ186" s="375"/>
      <c r="NAK186" s="377"/>
      <c r="NAL186" s="377"/>
      <c r="NAM186" s="377"/>
      <c r="NAN186" s="377"/>
      <c r="NAO186" s="608"/>
      <c r="NAP186" s="609"/>
      <c r="NAQ186" s="375"/>
      <c r="NAR186" s="377"/>
      <c r="NAS186" s="377"/>
      <c r="NAT186" s="377"/>
      <c r="NAU186" s="377"/>
      <c r="NAV186" s="608"/>
      <c r="NAW186" s="609"/>
      <c r="NAX186" s="375"/>
      <c r="NAY186" s="377"/>
      <c r="NAZ186" s="377"/>
      <c r="NBA186" s="377"/>
      <c r="NBB186" s="377"/>
      <c r="NBC186" s="608"/>
      <c r="NBD186" s="609"/>
      <c r="NBE186" s="375"/>
      <c r="NBF186" s="377"/>
      <c r="NBG186" s="377"/>
      <c r="NBH186" s="377"/>
      <c r="NBI186" s="377"/>
      <c r="NBJ186" s="608"/>
      <c r="NBK186" s="609"/>
      <c r="NBL186" s="375"/>
      <c r="NBM186" s="377"/>
      <c r="NBN186" s="377"/>
      <c r="NBO186" s="377"/>
      <c r="NBP186" s="377"/>
      <c r="NBQ186" s="608"/>
      <c r="NBR186" s="609"/>
      <c r="NBS186" s="375"/>
      <c r="NBT186" s="377"/>
      <c r="NBU186" s="377"/>
      <c r="NBV186" s="377"/>
      <c r="NBW186" s="377"/>
      <c r="NBX186" s="608"/>
      <c r="NBY186" s="609"/>
      <c r="NBZ186" s="375"/>
      <c r="NCA186" s="377"/>
      <c r="NCB186" s="377"/>
      <c r="NCC186" s="377"/>
      <c r="NCD186" s="377"/>
      <c r="NCE186" s="608"/>
      <c r="NCF186" s="609"/>
      <c r="NCG186" s="375"/>
      <c r="NCH186" s="377"/>
      <c r="NCI186" s="377"/>
      <c r="NCJ186" s="377"/>
      <c r="NCK186" s="377"/>
      <c r="NCL186" s="608"/>
      <c r="NCM186" s="609"/>
      <c r="NCN186" s="375"/>
      <c r="NCO186" s="377"/>
      <c r="NCP186" s="377"/>
      <c r="NCQ186" s="377"/>
      <c r="NCR186" s="377"/>
      <c r="NCS186" s="608"/>
      <c r="NCT186" s="609"/>
      <c r="NCU186" s="375"/>
      <c r="NCV186" s="377"/>
      <c r="NCW186" s="377"/>
      <c r="NCX186" s="377"/>
      <c r="NCY186" s="377"/>
      <c r="NCZ186" s="608"/>
      <c r="NDA186" s="609"/>
      <c r="NDB186" s="375"/>
      <c r="NDC186" s="377"/>
      <c r="NDD186" s="377"/>
      <c r="NDE186" s="377"/>
      <c r="NDF186" s="377"/>
      <c r="NDG186" s="608"/>
      <c r="NDH186" s="609"/>
      <c r="NDI186" s="375"/>
      <c r="NDJ186" s="377"/>
      <c r="NDK186" s="377"/>
      <c r="NDL186" s="377"/>
      <c r="NDM186" s="377"/>
      <c r="NDN186" s="608"/>
      <c r="NDO186" s="609"/>
      <c r="NDP186" s="375"/>
      <c r="NDQ186" s="377"/>
      <c r="NDR186" s="377"/>
      <c r="NDS186" s="377"/>
      <c r="NDT186" s="377"/>
      <c r="NDU186" s="608"/>
      <c r="NDV186" s="609"/>
      <c r="NDW186" s="375"/>
      <c r="NDX186" s="377"/>
      <c r="NDY186" s="377"/>
      <c r="NDZ186" s="377"/>
      <c r="NEA186" s="377"/>
      <c r="NEB186" s="608"/>
      <c r="NEC186" s="609"/>
      <c r="NED186" s="375"/>
      <c r="NEE186" s="377"/>
      <c r="NEF186" s="377"/>
      <c r="NEG186" s="377"/>
      <c r="NEH186" s="377"/>
      <c r="NEI186" s="608"/>
      <c r="NEJ186" s="609"/>
      <c r="NEK186" s="375"/>
      <c r="NEL186" s="377"/>
      <c r="NEM186" s="377"/>
      <c r="NEN186" s="377"/>
      <c r="NEO186" s="377"/>
      <c r="NEP186" s="608"/>
      <c r="NEQ186" s="609"/>
      <c r="NER186" s="375"/>
      <c r="NES186" s="377"/>
      <c r="NET186" s="377"/>
      <c r="NEU186" s="377"/>
      <c r="NEV186" s="377"/>
      <c r="NEW186" s="608"/>
      <c r="NEX186" s="609"/>
      <c r="NEY186" s="375"/>
      <c r="NEZ186" s="377"/>
      <c r="NFA186" s="377"/>
      <c r="NFB186" s="377"/>
      <c r="NFC186" s="377"/>
      <c r="NFD186" s="608"/>
      <c r="NFE186" s="609"/>
      <c r="NFF186" s="375"/>
      <c r="NFG186" s="377"/>
      <c r="NFH186" s="377"/>
      <c r="NFI186" s="377"/>
      <c r="NFJ186" s="377"/>
      <c r="NFK186" s="608"/>
      <c r="NFL186" s="609"/>
      <c r="NFM186" s="375"/>
      <c r="NFN186" s="377"/>
      <c r="NFO186" s="377"/>
      <c r="NFP186" s="377"/>
      <c r="NFQ186" s="377"/>
      <c r="NFR186" s="608"/>
      <c r="NFS186" s="609"/>
      <c r="NFT186" s="375"/>
      <c r="NFU186" s="377"/>
      <c r="NFV186" s="377"/>
      <c r="NFW186" s="377"/>
      <c r="NFX186" s="377"/>
      <c r="NFY186" s="608"/>
      <c r="NFZ186" s="609"/>
      <c r="NGA186" s="375"/>
      <c r="NGB186" s="377"/>
      <c r="NGC186" s="377"/>
      <c r="NGD186" s="377"/>
      <c r="NGE186" s="377"/>
      <c r="NGF186" s="608"/>
      <c r="NGG186" s="609"/>
      <c r="NGH186" s="375"/>
      <c r="NGI186" s="377"/>
      <c r="NGJ186" s="377"/>
      <c r="NGK186" s="377"/>
      <c r="NGL186" s="377"/>
      <c r="NGM186" s="608"/>
      <c r="NGN186" s="609"/>
      <c r="NGO186" s="375"/>
      <c r="NGP186" s="377"/>
      <c r="NGQ186" s="377"/>
      <c r="NGR186" s="377"/>
      <c r="NGS186" s="377"/>
      <c r="NGT186" s="608"/>
      <c r="NGU186" s="609"/>
      <c r="NGV186" s="375"/>
      <c r="NGW186" s="377"/>
      <c r="NGX186" s="377"/>
      <c r="NGY186" s="377"/>
      <c r="NGZ186" s="377"/>
      <c r="NHA186" s="608"/>
      <c r="NHB186" s="609"/>
      <c r="NHC186" s="375"/>
      <c r="NHD186" s="377"/>
      <c r="NHE186" s="377"/>
      <c r="NHF186" s="377"/>
      <c r="NHG186" s="377"/>
      <c r="NHH186" s="608"/>
      <c r="NHI186" s="609"/>
      <c r="NHJ186" s="375"/>
      <c r="NHK186" s="377"/>
      <c r="NHL186" s="377"/>
      <c r="NHM186" s="377"/>
      <c r="NHN186" s="377"/>
      <c r="NHO186" s="608"/>
      <c r="NHP186" s="609"/>
      <c r="NHQ186" s="375"/>
      <c r="NHR186" s="377"/>
      <c r="NHS186" s="377"/>
      <c r="NHT186" s="377"/>
      <c r="NHU186" s="377"/>
      <c r="NHV186" s="608"/>
      <c r="NHW186" s="609"/>
      <c r="NHX186" s="375"/>
      <c r="NHY186" s="377"/>
      <c r="NHZ186" s="377"/>
      <c r="NIA186" s="377"/>
      <c r="NIB186" s="377"/>
      <c r="NIC186" s="608"/>
      <c r="NID186" s="609"/>
      <c r="NIE186" s="375"/>
      <c r="NIF186" s="377"/>
      <c r="NIG186" s="377"/>
      <c r="NIH186" s="377"/>
      <c r="NII186" s="377"/>
      <c r="NIJ186" s="608"/>
      <c r="NIK186" s="609"/>
      <c r="NIL186" s="375"/>
      <c r="NIM186" s="377"/>
      <c r="NIN186" s="377"/>
      <c r="NIO186" s="377"/>
      <c r="NIP186" s="377"/>
      <c r="NIQ186" s="608"/>
      <c r="NIR186" s="609"/>
      <c r="NIS186" s="375"/>
      <c r="NIT186" s="377"/>
      <c r="NIU186" s="377"/>
      <c r="NIV186" s="377"/>
      <c r="NIW186" s="377"/>
      <c r="NIX186" s="608"/>
      <c r="NIY186" s="609"/>
      <c r="NIZ186" s="375"/>
      <c r="NJA186" s="377"/>
      <c r="NJB186" s="377"/>
      <c r="NJC186" s="377"/>
      <c r="NJD186" s="377"/>
      <c r="NJE186" s="608"/>
      <c r="NJF186" s="609"/>
      <c r="NJG186" s="375"/>
      <c r="NJH186" s="377"/>
      <c r="NJI186" s="377"/>
      <c r="NJJ186" s="377"/>
      <c r="NJK186" s="377"/>
      <c r="NJL186" s="608"/>
      <c r="NJM186" s="609"/>
      <c r="NJN186" s="375"/>
      <c r="NJO186" s="377"/>
      <c r="NJP186" s="377"/>
      <c r="NJQ186" s="377"/>
      <c r="NJR186" s="377"/>
      <c r="NJS186" s="608"/>
      <c r="NJT186" s="609"/>
      <c r="NJU186" s="375"/>
      <c r="NJV186" s="377"/>
      <c r="NJW186" s="377"/>
      <c r="NJX186" s="377"/>
      <c r="NJY186" s="377"/>
      <c r="NJZ186" s="608"/>
      <c r="NKA186" s="609"/>
      <c r="NKB186" s="375"/>
      <c r="NKC186" s="377"/>
      <c r="NKD186" s="377"/>
      <c r="NKE186" s="377"/>
      <c r="NKF186" s="377"/>
      <c r="NKG186" s="608"/>
      <c r="NKH186" s="609"/>
      <c r="NKI186" s="375"/>
      <c r="NKJ186" s="377"/>
      <c r="NKK186" s="377"/>
      <c r="NKL186" s="377"/>
      <c r="NKM186" s="377"/>
      <c r="NKN186" s="608"/>
      <c r="NKO186" s="609"/>
      <c r="NKP186" s="375"/>
      <c r="NKQ186" s="377"/>
      <c r="NKR186" s="377"/>
      <c r="NKS186" s="377"/>
      <c r="NKT186" s="377"/>
      <c r="NKU186" s="608"/>
      <c r="NKV186" s="609"/>
      <c r="NKW186" s="375"/>
      <c r="NKX186" s="377"/>
      <c r="NKY186" s="377"/>
      <c r="NKZ186" s="377"/>
      <c r="NLA186" s="377"/>
      <c r="NLB186" s="608"/>
      <c r="NLC186" s="609"/>
      <c r="NLD186" s="375"/>
      <c r="NLE186" s="377"/>
      <c r="NLF186" s="377"/>
      <c r="NLG186" s="377"/>
      <c r="NLH186" s="377"/>
      <c r="NLI186" s="608"/>
      <c r="NLJ186" s="609"/>
      <c r="NLK186" s="375"/>
      <c r="NLL186" s="377"/>
      <c r="NLM186" s="377"/>
      <c r="NLN186" s="377"/>
      <c r="NLO186" s="377"/>
      <c r="NLP186" s="608"/>
      <c r="NLQ186" s="609"/>
      <c r="NLR186" s="375"/>
      <c r="NLS186" s="377"/>
      <c r="NLT186" s="377"/>
      <c r="NLU186" s="377"/>
      <c r="NLV186" s="377"/>
      <c r="NLW186" s="608"/>
      <c r="NLX186" s="609"/>
      <c r="NLY186" s="375"/>
      <c r="NLZ186" s="377"/>
      <c r="NMA186" s="377"/>
      <c r="NMB186" s="377"/>
      <c r="NMC186" s="377"/>
      <c r="NMD186" s="608"/>
      <c r="NME186" s="609"/>
      <c r="NMF186" s="375"/>
      <c r="NMG186" s="377"/>
      <c r="NMH186" s="377"/>
      <c r="NMI186" s="377"/>
      <c r="NMJ186" s="377"/>
      <c r="NMK186" s="608"/>
      <c r="NML186" s="609"/>
      <c r="NMM186" s="375"/>
      <c r="NMN186" s="377"/>
      <c r="NMO186" s="377"/>
      <c r="NMP186" s="377"/>
      <c r="NMQ186" s="377"/>
      <c r="NMR186" s="608"/>
      <c r="NMS186" s="609"/>
      <c r="NMT186" s="375"/>
      <c r="NMU186" s="377"/>
      <c r="NMV186" s="377"/>
      <c r="NMW186" s="377"/>
      <c r="NMX186" s="377"/>
      <c r="NMY186" s="608"/>
      <c r="NMZ186" s="609"/>
      <c r="NNA186" s="375"/>
      <c r="NNB186" s="377"/>
      <c r="NNC186" s="377"/>
      <c r="NND186" s="377"/>
      <c r="NNE186" s="377"/>
      <c r="NNF186" s="608"/>
      <c r="NNG186" s="609"/>
      <c r="NNH186" s="375"/>
      <c r="NNI186" s="377"/>
      <c r="NNJ186" s="377"/>
      <c r="NNK186" s="377"/>
      <c r="NNL186" s="377"/>
      <c r="NNM186" s="608"/>
      <c r="NNN186" s="609"/>
      <c r="NNO186" s="375"/>
      <c r="NNP186" s="377"/>
      <c r="NNQ186" s="377"/>
      <c r="NNR186" s="377"/>
      <c r="NNS186" s="377"/>
      <c r="NNT186" s="608"/>
      <c r="NNU186" s="609"/>
      <c r="NNV186" s="375"/>
      <c r="NNW186" s="377"/>
      <c r="NNX186" s="377"/>
      <c r="NNY186" s="377"/>
      <c r="NNZ186" s="377"/>
      <c r="NOA186" s="608"/>
      <c r="NOB186" s="609"/>
      <c r="NOC186" s="375"/>
      <c r="NOD186" s="377"/>
      <c r="NOE186" s="377"/>
      <c r="NOF186" s="377"/>
      <c r="NOG186" s="377"/>
      <c r="NOH186" s="608"/>
      <c r="NOI186" s="609"/>
      <c r="NOJ186" s="375"/>
      <c r="NOK186" s="377"/>
      <c r="NOL186" s="377"/>
      <c r="NOM186" s="377"/>
      <c r="NON186" s="377"/>
      <c r="NOO186" s="608"/>
      <c r="NOP186" s="609"/>
      <c r="NOQ186" s="375"/>
      <c r="NOR186" s="377"/>
      <c r="NOS186" s="377"/>
      <c r="NOT186" s="377"/>
      <c r="NOU186" s="377"/>
      <c r="NOV186" s="608"/>
      <c r="NOW186" s="609"/>
      <c r="NOX186" s="375"/>
      <c r="NOY186" s="377"/>
      <c r="NOZ186" s="377"/>
      <c r="NPA186" s="377"/>
      <c r="NPB186" s="377"/>
      <c r="NPC186" s="608"/>
      <c r="NPD186" s="609"/>
      <c r="NPE186" s="375"/>
      <c r="NPF186" s="377"/>
      <c r="NPG186" s="377"/>
      <c r="NPH186" s="377"/>
      <c r="NPI186" s="377"/>
      <c r="NPJ186" s="608"/>
      <c r="NPK186" s="609"/>
      <c r="NPL186" s="375"/>
      <c r="NPM186" s="377"/>
      <c r="NPN186" s="377"/>
      <c r="NPO186" s="377"/>
      <c r="NPP186" s="377"/>
      <c r="NPQ186" s="608"/>
      <c r="NPR186" s="609"/>
      <c r="NPS186" s="375"/>
      <c r="NPT186" s="377"/>
      <c r="NPU186" s="377"/>
      <c r="NPV186" s="377"/>
      <c r="NPW186" s="377"/>
      <c r="NPX186" s="608"/>
      <c r="NPY186" s="609"/>
      <c r="NPZ186" s="375"/>
      <c r="NQA186" s="377"/>
      <c r="NQB186" s="377"/>
      <c r="NQC186" s="377"/>
      <c r="NQD186" s="377"/>
      <c r="NQE186" s="608"/>
      <c r="NQF186" s="609"/>
      <c r="NQG186" s="375"/>
      <c r="NQH186" s="377"/>
      <c r="NQI186" s="377"/>
      <c r="NQJ186" s="377"/>
      <c r="NQK186" s="377"/>
      <c r="NQL186" s="608"/>
      <c r="NQM186" s="609"/>
      <c r="NQN186" s="375"/>
      <c r="NQO186" s="377"/>
      <c r="NQP186" s="377"/>
      <c r="NQQ186" s="377"/>
      <c r="NQR186" s="377"/>
      <c r="NQS186" s="608"/>
      <c r="NQT186" s="609"/>
      <c r="NQU186" s="375"/>
      <c r="NQV186" s="377"/>
      <c r="NQW186" s="377"/>
      <c r="NQX186" s="377"/>
      <c r="NQY186" s="377"/>
      <c r="NQZ186" s="608"/>
      <c r="NRA186" s="609"/>
      <c r="NRB186" s="375"/>
      <c r="NRC186" s="377"/>
      <c r="NRD186" s="377"/>
      <c r="NRE186" s="377"/>
      <c r="NRF186" s="377"/>
      <c r="NRG186" s="608"/>
      <c r="NRH186" s="609"/>
      <c r="NRI186" s="375"/>
      <c r="NRJ186" s="377"/>
      <c r="NRK186" s="377"/>
      <c r="NRL186" s="377"/>
      <c r="NRM186" s="377"/>
      <c r="NRN186" s="608"/>
      <c r="NRO186" s="609"/>
      <c r="NRP186" s="375"/>
      <c r="NRQ186" s="377"/>
      <c r="NRR186" s="377"/>
      <c r="NRS186" s="377"/>
      <c r="NRT186" s="377"/>
      <c r="NRU186" s="608"/>
      <c r="NRV186" s="609"/>
      <c r="NRW186" s="375"/>
      <c r="NRX186" s="377"/>
      <c r="NRY186" s="377"/>
      <c r="NRZ186" s="377"/>
      <c r="NSA186" s="377"/>
      <c r="NSB186" s="608"/>
      <c r="NSC186" s="609"/>
      <c r="NSD186" s="375"/>
      <c r="NSE186" s="377"/>
      <c r="NSF186" s="377"/>
      <c r="NSG186" s="377"/>
      <c r="NSH186" s="377"/>
      <c r="NSI186" s="608"/>
      <c r="NSJ186" s="609"/>
      <c r="NSK186" s="375"/>
      <c r="NSL186" s="377"/>
      <c r="NSM186" s="377"/>
      <c r="NSN186" s="377"/>
      <c r="NSO186" s="377"/>
      <c r="NSP186" s="608"/>
      <c r="NSQ186" s="609"/>
      <c r="NSR186" s="375"/>
      <c r="NSS186" s="377"/>
      <c r="NST186" s="377"/>
      <c r="NSU186" s="377"/>
      <c r="NSV186" s="377"/>
      <c r="NSW186" s="608"/>
      <c r="NSX186" s="609"/>
      <c r="NSY186" s="375"/>
      <c r="NSZ186" s="377"/>
      <c r="NTA186" s="377"/>
      <c r="NTB186" s="377"/>
      <c r="NTC186" s="377"/>
      <c r="NTD186" s="608"/>
      <c r="NTE186" s="609"/>
      <c r="NTF186" s="375"/>
      <c r="NTG186" s="377"/>
      <c r="NTH186" s="377"/>
      <c r="NTI186" s="377"/>
      <c r="NTJ186" s="377"/>
      <c r="NTK186" s="608"/>
      <c r="NTL186" s="609"/>
      <c r="NTM186" s="375"/>
      <c r="NTN186" s="377"/>
      <c r="NTO186" s="377"/>
      <c r="NTP186" s="377"/>
      <c r="NTQ186" s="377"/>
      <c r="NTR186" s="608"/>
      <c r="NTS186" s="609"/>
      <c r="NTT186" s="375"/>
      <c r="NTU186" s="377"/>
      <c r="NTV186" s="377"/>
      <c r="NTW186" s="377"/>
      <c r="NTX186" s="377"/>
      <c r="NTY186" s="608"/>
      <c r="NTZ186" s="609"/>
      <c r="NUA186" s="375"/>
      <c r="NUB186" s="377"/>
      <c r="NUC186" s="377"/>
      <c r="NUD186" s="377"/>
      <c r="NUE186" s="377"/>
      <c r="NUF186" s="608"/>
      <c r="NUG186" s="609"/>
      <c r="NUH186" s="375"/>
      <c r="NUI186" s="377"/>
      <c r="NUJ186" s="377"/>
      <c r="NUK186" s="377"/>
      <c r="NUL186" s="377"/>
      <c r="NUM186" s="608"/>
      <c r="NUN186" s="609"/>
      <c r="NUO186" s="375"/>
      <c r="NUP186" s="377"/>
      <c r="NUQ186" s="377"/>
      <c r="NUR186" s="377"/>
      <c r="NUS186" s="377"/>
      <c r="NUT186" s="608"/>
      <c r="NUU186" s="609"/>
      <c r="NUV186" s="375"/>
      <c r="NUW186" s="377"/>
      <c r="NUX186" s="377"/>
      <c r="NUY186" s="377"/>
      <c r="NUZ186" s="377"/>
      <c r="NVA186" s="608"/>
      <c r="NVB186" s="609"/>
      <c r="NVC186" s="375"/>
      <c r="NVD186" s="377"/>
      <c r="NVE186" s="377"/>
      <c r="NVF186" s="377"/>
      <c r="NVG186" s="377"/>
      <c r="NVH186" s="608"/>
      <c r="NVI186" s="609"/>
      <c r="NVJ186" s="375"/>
      <c r="NVK186" s="377"/>
      <c r="NVL186" s="377"/>
      <c r="NVM186" s="377"/>
      <c r="NVN186" s="377"/>
      <c r="NVO186" s="608"/>
      <c r="NVP186" s="609"/>
      <c r="NVQ186" s="375"/>
      <c r="NVR186" s="377"/>
      <c r="NVS186" s="377"/>
      <c r="NVT186" s="377"/>
      <c r="NVU186" s="377"/>
      <c r="NVV186" s="608"/>
      <c r="NVW186" s="609"/>
      <c r="NVX186" s="375"/>
      <c r="NVY186" s="377"/>
      <c r="NVZ186" s="377"/>
      <c r="NWA186" s="377"/>
      <c r="NWB186" s="377"/>
      <c r="NWC186" s="608"/>
      <c r="NWD186" s="609"/>
      <c r="NWE186" s="375"/>
      <c r="NWF186" s="377"/>
      <c r="NWG186" s="377"/>
      <c r="NWH186" s="377"/>
      <c r="NWI186" s="377"/>
      <c r="NWJ186" s="608"/>
      <c r="NWK186" s="609"/>
      <c r="NWL186" s="375"/>
      <c r="NWM186" s="377"/>
      <c r="NWN186" s="377"/>
      <c r="NWO186" s="377"/>
      <c r="NWP186" s="377"/>
      <c r="NWQ186" s="608"/>
      <c r="NWR186" s="609"/>
      <c r="NWS186" s="375"/>
      <c r="NWT186" s="377"/>
      <c r="NWU186" s="377"/>
      <c r="NWV186" s="377"/>
      <c r="NWW186" s="377"/>
      <c r="NWX186" s="608"/>
      <c r="NWY186" s="609"/>
      <c r="NWZ186" s="375"/>
      <c r="NXA186" s="377"/>
      <c r="NXB186" s="377"/>
      <c r="NXC186" s="377"/>
      <c r="NXD186" s="377"/>
      <c r="NXE186" s="608"/>
      <c r="NXF186" s="609"/>
      <c r="NXG186" s="375"/>
      <c r="NXH186" s="377"/>
      <c r="NXI186" s="377"/>
      <c r="NXJ186" s="377"/>
      <c r="NXK186" s="377"/>
      <c r="NXL186" s="608"/>
      <c r="NXM186" s="609"/>
      <c r="NXN186" s="375"/>
      <c r="NXO186" s="377"/>
      <c r="NXP186" s="377"/>
      <c r="NXQ186" s="377"/>
      <c r="NXR186" s="377"/>
      <c r="NXS186" s="608"/>
      <c r="NXT186" s="609"/>
      <c r="NXU186" s="375"/>
      <c r="NXV186" s="377"/>
      <c r="NXW186" s="377"/>
      <c r="NXX186" s="377"/>
      <c r="NXY186" s="377"/>
      <c r="NXZ186" s="608"/>
      <c r="NYA186" s="609"/>
      <c r="NYB186" s="375"/>
      <c r="NYC186" s="377"/>
      <c r="NYD186" s="377"/>
      <c r="NYE186" s="377"/>
      <c r="NYF186" s="377"/>
      <c r="NYG186" s="608"/>
      <c r="NYH186" s="609"/>
      <c r="NYI186" s="375"/>
      <c r="NYJ186" s="377"/>
      <c r="NYK186" s="377"/>
      <c r="NYL186" s="377"/>
      <c r="NYM186" s="377"/>
      <c r="NYN186" s="608"/>
      <c r="NYO186" s="609"/>
      <c r="NYP186" s="375"/>
      <c r="NYQ186" s="377"/>
      <c r="NYR186" s="377"/>
      <c r="NYS186" s="377"/>
      <c r="NYT186" s="377"/>
      <c r="NYU186" s="608"/>
      <c r="NYV186" s="609"/>
      <c r="NYW186" s="375"/>
      <c r="NYX186" s="377"/>
      <c r="NYY186" s="377"/>
      <c r="NYZ186" s="377"/>
      <c r="NZA186" s="377"/>
      <c r="NZB186" s="608"/>
      <c r="NZC186" s="609"/>
      <c r="NZD186" s="375"/>
      <c r="NZE186" s="377"/>
      <c r="NZF186" s="377"/>
      <c r="NZG186" s="377"/>
      <c r="NZH186" s="377"/>
      <c r="NZI186" s="608"/>
      <c r="NZJ186" s="609"/>
      <c r="NZK186" s="375"/>
      <c r="NZL186" s="377"/>
      <c r="NZM186" s="377"/>
      <c r="NZN186" s="377"/>
      <c r="NZO186" s="377"/>
      <c r="NZP186" s="608"/>
      <c r="NZQ186" s="609"/>
      <c r="NZR186" s="375"/>
      <c r="NZS186" s="377"/>
      <c r="NZT186" s="377"/>
      <c r="NZU186" s="377"/>
      <c r="NZV186" s="377"/>
      <c r="NZW186" s="608"/>
      <c r="NZX186" s="609"/>
      <c r="NZY186" s="375"/>
      <c r="NZZ186" s="377"/>
      <c r="OAA186" s="377"/>
      <c r="OAB186" s="377"/>
      <c r="OAC186" s="377"/>
      <c r="OAD186" s="608"/>
      <c r="OAE186" s="609"/>
      <c r="OAF186" s="375"/>
      <c r="OAG186" s="377"/>
      <c r="OAH186" s="377"/>
      <c r="OAI186" s="377"/>
      <c r="OAJ186" s="377"/>
      <c r="OAK186" s="608"/>
      <c r="OAL186" s="609"/>
      <c r="OAM186" s="375"/>
      <c r="OAN186" s="377"/>
      <c r="OAO186" s="377"/>
      <c r="OAP186" s="377"/>
      <c r="OAQ186" s="377"/>
      <c r="OAR186" s="608"/>
      <c r="OAS186" s="609"/>
      <c r="OAT186" s="375"/>
      <c r="OAU186" s="377"/>
      <c r="OAV186" s="377"/>
      <c r="OAW186" s="377"/>
      <c r="OAX186" s="377"/>
      <c r="OAY186" s="608"/>
      <c r="OAZ186" s="609"/>
      <c r="OBA186" s="375"/>
      <c r="OBB186" s="377"/>
      <c r="OBC186" s="377"/>
      <c r="OBD186" s="377"/>
      <c r="OBE186" s="377"/>
      <c r="OBF186" s="608"/>
      <c r="OBG186" s="609"/>
      <c r="OBH186" s="375"/>
      <c r="OBI186" s="377"/>
      <c r="OBJ186" s="377"/>
      <c r="OBK186" s="377"/>
      <c r="OBL186" s="377"/>
      <c r="OBM186" s="608"/>
      <c r="OBN186" s="609"/>
      <c r="OBO186" s="375"/>
      <c r="OBP186" s="377"/>
      <c r="OBQ186" s="377"/>
      <c r="OBR186" s="377"/>
      <c r="OBS186" s="377"/>
      <c r="OBT186" s="608"/>
      <c r="OBU186" s="609"/>
      <c r="OBV186" s="375"/>
      <c r="OBW186" s="377"/>
      <c r="OBX186" s="377"/>
      <c r="OBY186" s="377"/>
      <c r="OBZ186" s="377"/>
      <c r="OCA186" s="608"/>
      <c r="OCB186" s="609"/>
      <c r="OCC186" s="375"/>
      <c r="OCD186" s="377"/>
      <c r="OCE186" s="377"/>
      <c r="OCF186" s="377"/>
      <c r="OCG186" s="377"/>
      <c r="OCH186" s="608"/>
      <c r="OCI186" s="609"/>
      <c r="OCJ186" s="375"/>
      <c r="OCK186" s="377"/>
      <c r="OCL186" s="377"/>
      <c r="OCM186" s="377"/>
      <c r="OCN186" s="377"/>
      <c r="OCO186" s="608"/>
      <c r="OCP186" s="609"/>
      <c r="OCQ186" s="375"/>
      <c r="OCR186" s="377"/>
      <c r="OCS186" s="377"/>
      <c r="OCT186" s="377"/>
      <c r="OCU186" s="377"/>
      <c r="OCV186" s="608"/>
      <c r="OCW186" s="609"/>
      <c r="OCX186" s="375"/>
      <c r="OCY186" s="377"/>
      <c r="OCZ186" s="377"/>
      <c r="ODA186" s="377"/>
      <c r="ODB186" s="377"/>
      <c r="ODC186" s="608"/>
      <c r="ODD186" s="609"/>
      <c r="ODE186" s="375"/>
      <c r="ODF186" s="377"/>
      <c r="ODG186" s="377"/>
      <c r="ODH186" s="377"/>
      <c r="ODI186" s="377"/>
      <c r="ODJ186" s="608"/>
      <c r="ODK186" s="609"/>
      <c r="ODL186" s="375"/>
      <c r="ODM186" s="377"/>
      <c r="ODN186" s="377"/>
      <c r="ODO186" s="377"/>
      <c r="ODP186" s="377"/>
      <c r="ODQ186" s="608"/>
      <c r="ODR186" s="609"/>
      <c r="ODS186" s="375"/>
      <c r="ODT186" s="377"/>
      <c r="ODU186" s="377"/>
      <c r="ODV186" s="377"/>
      <c r="ODW186" s="377"/>
      <c r="ODX186" s="608"/>
      <c r="ODY186" s="609"/>
      <c r="ODZ186" s="375"/>
      <c r="OEA186" s="377"/>
      <c r="OEB186" s="377"/>
      <c r="OEC186" s="377"/>
      <c r="OED186" s="377"/>
      <c r="OEE186" s="608"/>
      <c r="OEF186" s="609"/>
      <c r="OEG186" s="375"/>
      <c r="OEH186" s="377"/>
      <c r="OEI186" s="377"/>
      <c r="OEJ186" s="377"/>
      <c r="OEK186" s="377"/>
      <c r="OEL186" s="608"/>
      <c r="OEM186" s="609"/>
      <c r="OEN186" s="375"/>
      <c r="OEO186" s="377"/>
      <c r="OEP186" s="377"/>
      <c r="OEQ186" s="377"/>
      <c r="OER186" s="377"/>
      <c r="OES186" s="608"/>
      <c r="OET186" s="609"/>
      <c r="OEU186" s="375"/>
      <c r="OEV186" s="377"/>
      <c r="OEW186" s="377"/>
      <c r="OEX186" s="377"/>
      <c r="OEY186" s="377"/>
      <c r="OEZ186" s="608"/>
      <c r="OFA186" s="609"/>
      <c r="OFB186" s="375"/>
      <c r="OFC186" s="377"/>
      <c r="OFD186" s="377"/>
      <c r="OFE186" s="377"/>
      <c r="OFF186" s="377"/>
      <c r="OFG186" s="608"/>
      <c r="OFH186" s="609"/>
      <c r="OFI186" s="375"/>
      <c r="OFJ186" s="377"/>
      <c r="OFK186" s="377"/>
      <c r="OFL186" s="377"/>
      <c r="OFM186" s="377"/>
      <c r="OFN186" s="608"/>
      <c r="OFO186" s="609"/>
      <c r="OFP186" s="375"/>
      <c r="OFQ186" s="377"/>
      <c r="OFR186" s="377"/>
      <c r="OFS186" s="377"/>
      <c r="OFT186" s="377"/>
      <c r="OFU186" s="608"/>
      <c r="OFV186" s="609"/>
      <c r="OFW186" s="375"/>
      <c r="OFX186" s="377"/>
      <c r="OFY186" s="377"/>
      <c r="OFZ186" s="377"/>
      <c r="OGA186" s="377"/>
      <c r="OGB186" s="608"/>
      <c r="OGC186" s="609"/>
      <c r="OGD186" s="375"/>
      <c r="OGE186" s="377"/>
      <c r="OGF186" s="377"/>
      <c r="OGG186" s="377"/>
      <c r="OGH186" s="377"/>
      <c r="OGI186" s="608"/>
      <c r="OGJ186" s="609"/>
      <c r="OGK186" s="375"/>
      <c r="OGL186" s="377"/>
      <c r="OGM186" s="377"/>
      <c r="OGN186" s="377"/>
      <c r="OGO186" s="377"/>
      <c r="OGP186" s="608"/>
      <c r="OGQ186" s="609"/>
      <c r="OGR186" s="375"/>
      <c r="OGS186" s="377"/>
      <c r="OGT186" s="377"/>
      <c r="OGU186" s="377"/>
      <c r="OGV186" s="377"/>
      <c r="OGW186" s="608"/>
      <c r="OGX186" s="609"/>
      <c r="OGY186" s="375"/>
      <c r="OGZ186" s="377"/>
      <c r="OHA186" s="377"/>
      <c r="OHB186" s="377"/>
      <c r="OHC186" s="377"/>
      <c r="OHD186" s="608"/>
      <c r="OHE186" s="609"/>
      <c r="OHF186" s="375"/>
      <c r="OHG186" s="377"/>
      <c r="OHH186" s="377"/>
      <c r="OHI186" s="377"/>
      <c r="OHJ186" s="377"/>
      <c r="OHK186" s="608"/>
      <c r="OHL186" s="609"/>
      <c r="OHM186" s="375"/>
      <c r="OHN186" s="377"/>
      <c r="OHO186" s="377"/>
      <c r="OHP186" s="377"/>
      <c r="OHQ186" s="377"/>
      <c r="OHR186" s="608"/>
      <c r="OHS186" s="609"/>
      <c r="OHT186" s="375"/>
      <c r="OHU186" s="377"/>
      <c r="OHV186" s="377"/>
      <c r="OHW186" s="377"/>
      <c r="OHX186" s="377"/>
      <c r="OHY186" s="608"/>
      <c r="OHZ186" s="609"/>
      <c r="OIA186" s="375"/>
      <c r="OIB186" s="377"/>
      <c r="OIC186" s="377"/>
      <c r="OID186" s="377"/>
      <c r="OIE186" s="377"/>
      <c r="OIF186" s="608"/>
      <c r="OIG186" s="609"/>
      <c r="OIH186" s="375"/>
      <c r="OII186" s="377"/>
      <c r="OIJ186" s="377"/>
      <c r="OIK186" s="377"/>
      <c r="OIL186" s="377"/>
      <c r="OIM186" s="608"/>
      <c r="OIN186" s="609"/>
      <c r="OIO186" s="375"/>
      <c r="OIP186" s="377"/>
      <c r="OIQ186" s="377"/>
      <c r="OIR186" s="377"/>
      <c r="OIS186" s="377"/>
      <c r="OIT186" s="608"/>
      <c r="OIU186" s="609"/>
      <c r="OIV186" s="375"/>
      <c r="OIW186" s="377"/>
      <c r="OIX186" s="377"/>
      <c r="OIY186" s="377"/>
      <c r="OIZ186" s="377"/>
      <c r="OJA186" s="608"/>
      <c r="OJB186" s="609"/>
      <c r="OJC186" s="375"/>
      <c r="OJD186" s="377"/>
      <c r="OJE186" s="377"/>
      <c r="OJF186" s="377"/>
      <c r="OJG186" s="377"/>
      <c r="OJH186" s="608"/>
      <c r="OJI186" s="609"/>
      <c r="OJJ186" s="375"/>
      <c r="OJK186" s="377"/>
      <c r="OJL186" s="377"/>
      <c r="OJM186" s="377"/>
      <c r="OJN186" s="377"/>
      <c r="OJO186" s="608"/>
      <c r="OJP186" s="609"/>
      <c r="OJQ186" s="375"/>
      <c r="OJR186" s="377"/>
      <c r="OJS186" s="377"/>
      <c r="OJT186" s="377"/>
      <c r="OJU186" s="377"/>
      <c r="OJV186" s="608"/>
      <c r="OJW186" s="609"/>
      <c r="OJX186" s="375"/>
      <c r="OJY186" s="377"/>
      <c r="OJZ186" s="377"/>
      <c r="OKA186" s="377"/>
      <c r="OKB186" s="377"/>
      <c r="OKC186" s="608"/>
      <c r="OKD186" s="609"/>
      <c r="OKE186" s="375"/>
      <c r="OKF186" s="377"/>
      <c r="OKG186" s="377"/>
      <c r="OKH186" s="377"/>
      <c r="OKI186" s="377"/>
      <c r="OKJ186" s="608"/>
      <c r="OKK186" s="609"/>
      <c r="OKL186" s="375"/>
      <c r="OKM186" s="377"/>
      <c r="OKN186" s="377"/>
      <c r="OKO186" s="377"/>
      <c r="OKP186" s="377"/>
      <c r="OKQ186" s="608"/>
      <c r="OKR186" s="609"/>
      <c r="OKS186" s="375"/>
      <c r="OKT186" s="377"/>
      <c r="OKU186" s="377"/>
      <c r="OKV186" s="377"/>
      <c r="OKW186" s="377"/>
      <c r="OKX186" s="608"/>
      <c r="OKY186" s="609"/>
      <c r="OKZ186" s="375"/>
      <c r="OLA186" s="377"/>
      <c r="OLB186" s="377"/>
      <c r="OLC186" s="377"/>
      <c r="OLD186" s="377"/>
      <c r="OLE186" s="608"/>
      <c r="OLF186" s="609"/>
      <c r="OLG186" s="375"/>
      <c r="OLH186" s="377"/>
      <c r="OLI186" s="377"/>
      <c r="OLJ186" s="377"/>
      <c r="OLK186" s="377"/>
      <c r="OLL186" s="608"/>
      <c r="OLM186" s="609"/>
      <c r="OLN186" s="375"/>
      <c r="OLO186" s="377"/>
      <c r="OLP186" s="377"/>
      <c r="OLQ186" s="377"/>
      <c r="OLR186" s="377"/>
      <c r="OLS186" s="608"/>
      <c r="OLT186" s="609"/>
      <c r="OLU186" s="375"/>
      <c r="OLV186" s="377"/>
      <c r="OLW186" s="377"/>
      <c r="OLX186" s="377"/>
      <c r="OLY186" s="377"/>
      <c r="OLZ186" s="608"/>
      <c r="OMA186" s="609"/>
      <c r="OMB186" s="375"/>
      <c r="OMC186" s="377"/>
      <c r="OMD186" s="377"/>
      <c r="OME186" s="377"/>
      <c r="OMF186" s="377"/>
      <c r="OMG186" s="608"/>
      <c r="OMH186" s="609"/>
      <c r="OMI186" s="375"/>
      <c r="OMJ186" s="377"/>
      <c r="OMK186" s="377"/>
      <c r="OML186" s="377"/>
      <c r="OMM186" s="377"/>
      <c r="OMN186" s="608"/>
      <c r="OMO186" s="609"/>
      <c r="OMP186" s="375"/>
      <c r="OMQ186" s="377"/>
      <c r="OMR186" s="377"/>
      <c r="OMS186" s="377"/>
      <c r="OMT186" s="377"/>
      <c r="OMU186" s="608"/>
      <c r="OMV186" s="609"/>
      <c r="OMW186" s="375"/>
      <c r="OMX186" s="377"/>
      <c r="OMY186" s="377"/>
      <c r="OMZ186" s="377"/>
      <c r="ONA186" s="377"/>
      <c r="ONB186" s="608"/>
      <c r="ONC186" s="609"/>
      <c r="OND186" s="375"/>
      <c r="ONE186" s="377"/>
      <c r="ONF186" s="377"/>
      <c r="ONG186" s="377"/>
      <c r="ONH186" s="377"/>
      <c r="ONI186" s="608"/>
      <c r="ONJ186" s="609"/>
      <c r="ONK186" s="375"/>
      <c r="ONL186" s="377"/>
      <c r="ONM186" s="377"/>
      <c r="ONN186" s="377"/>
      <c r="ONO186" s="377"/>
      <c r="ONP186" s="608"/>
      <c r="ONQ186" s="609"/>
      <c r="ONR186" s="375"/>
      <c r="ONS186" s="377"/>
      <c r="ONT186" s="377"/>
      <c r="ONU186" s="377"/>
      <c r="ONV186" s="377"/>
      <c r="ONW186" s="608"/>
      <c r="ONX186" s="609"/>
      <c r="ONY186" s="375"/>
      <c r="ONZ186" s="377"/>
      <c r="OOA186" s="377"/>
      <c r="OOB186" s="377"/>
      <c r="OOC186" s="377"/>
      <c r="OOD186" s="608"/>
      <c r="OOE186" s="609"/>
      <c r="OOF186" s="375"/>
      <c r="OOG186" s="377"/>
      <c r="OOH186" s="377"/>
      <c r="OOI186" s="377"/>
      <c r="OOJ186" s="377"/>
      <c r="OOK186" s="608"/>
      <c r="OOL186" s="609"/>
      <c r="OOM186" s="375"/>
      <c r="OON186" s="377"/>
      <c r="OOO186" s="377"/>
      <c r="OOP186" s="377"/>
      <c r="OOQ186" s="377"/>
      <c r="OOR186" s="608"/>
      <c r="OOS186" s="609"/>
      <c r="OOT186" s="375"/>
      <c r="OOU186" s="377"/>
      <c r="OOV186" s="377"/>
      <c r="OOW186" s="377"/>
      <c r="OOX186" s="377"/>
      <c r="OOY186" s="608"/>
      <c r="OOZ186" s="609"/>
      <c r="OPA186" s="375"/>
      <c r="OPB186" s="377"/>
      <c r="OPC186" s="377"/>
      <c r="OPD186" s="377"/>
      <c r="OPE186" s="377"/>
      <c r="OPF186" s="608"/>
      <c r="OPG186" s="609"/>
      <c r="OPH186" s="375"/>
      <c r="OPI186" s="377"/>
      <c r="OPJ186" s="377"/>
      <c r="OPK186" s="377"/>
      <c r="OPL186" s="377"/>
      <c r="OPM186" s="608"/>
      <c r="OPN186" s="609"/>
      <c r="OPO186" s="375"/>
      <c r="OPP186" s="377"/>
      <c r="OPQ186" s="377"/>
      <c r="OPR186" s="377"/>
      <c r="OPS186" s="377"/>
      <c r="OPT186" s="608"/>
      <c r="OPU186" s="609"/>
      <c r="OPV186" s="375"/>
      <c r="OPW186" s="377"/>
      <c r="OPX186" s="377"/>
      <c r="OPY186" s="377"/>
      <c r="OPZ186" s="377"/>
      <c r="OQA186" s="608"/>
      <c r="OQB186" s="609"/>
      <c r="OQC186" s="375"/>
      <c r="OQD186" s="377"/>
      <c r="OQE186" s="377"/>
      <c r="OQF186" s="377"/>
      <c r="OQG186" s="377"/>
      <c r="OQH186" s="608"/>
      <c r="OQI186" s="609"/>
      <c r="OQJ186" s="375"/>
      <c r="OQK186" s="377"/>
      <c r="OQL186" s="377"/>
      <c r="OQM186" s="377"/>
      <c r="OQN186" s="377"/>
      <c r="OQO186" s="608"/>
      <c r="OQP186" s="609"/>
      <c r="OQQ186" s="375"/>
      <c r="OQR186" s="377"/>
      <c r="OQS186" s="377"/>
      <c r="OQT186" s="377"/>
      <c r="OQU186" s="377"/>
      <c r="OQV186" s="608"/>
      <c r="OQW186" s="609"/>
      <c r="OQX186" s="375"/>
      <c r="OQY186" s="377"/>
      <c r="OQZ186" s="377"/>
      <c r="ORA186" s="377"/>
      <c r="ORB186" s="377"/>
      <c r="ORC186" s="608"/>
      <c r="ORD186" s="609"/>
      <c r="ORE186" s="375"/>
      <c r="ORF186" s="377"/>
      <c r="ORG186" s="377"/>
      <c r="ORH186" s="377"/>
      <c r="ORI186" s="377"/>
      <c r="ORJ186" s="608"/>
      <c r="ORK186" s="609"/>
      <c r="ORL186" s="375"/>
      <c r="ORM186" s="377"/>
      <c r="ORN186" s="377"/>
      <c r="ORO186" s="377"/>
      <c r="ORP186" s="377"/>
      <c r="ORQ186" s="608"/>
      <c r="ORR186" s="609"/>
      <c r="ORS186" s="375"/>
      <c r="ORT186" s="377"/>
      <c r="ORU186" s="377"/>
      <c r="ORV186" s="377"/>
      <c r="ORW186" s="377"/>
      <c r="ORX186" s="608"/>
      <c r="ORY186" s="609"/>
      <c r="ORZ186" s="375"/>
      <c r="OSA186" s="377"/>
      <c r="OSB186" s="377"/>
      <c r="OSC186" s="377"/>
      <c r="OSD186" s="377"/>
      <c r="OSE186" s="608"/>
      <c r="OSF186" s="609"/>
      <c r="OSG186" s="375"/>
      <c r="OSH186" s="377"/>
      <c r="OSI186" s="377"/>
      <c r="OSJ186" s="377"/>
      <c r="OSK186" s="377"/>
      <c r="OSL186" s="608"/>
      <c r="OSM186" s="609"/>
      <c r="OSN186" s="375"/>
      <c r="OSO186" s="377"/>
      <c r="OSP186" s="377"/>
      <c r="OSQ186" s="377"/>
      <c r="OSR186" s="377"/>
      <c r="OSS186" s="608"/>
      <c r="OST186" s="609"/>
      <c r="OSU186" s="375"/>
      <c r="OSV186" s="377"/>
      <c r="OSW186" s="377"/>
      <c r="OSX186" s="377"/>
      <c r="OSY186" s="377"/>
      <c r="OSZ186" s="608"/>
      <c r="OTA186" s="609"/>
      <c r="OTB186" s="375"/>
      <c r="OTC186" s="377"/>
      <c r="OTD186" s="377"/>
      <c r="OTE186" s="377"/>
      <c r="OTF186" s="377"/>
      <c r="OTG186" s="608"/>
      <c r="OTH186" s="609"/>
      <c r="OTI186" s="375"/>
      <c r="OTJ186" s="377"/>
      <c r="OTK186" s="377"/>
      <c r="OTL186" s="377"/>
      <c r="OTM186" s="377"/>
      <c r="OTN186" s="608"/>
      <c r="OTO186" s="609"/>
      <c r="OTP186" s="375"/>
      <c r="OTQ186" s="377"/>
      <c r="OTR186" s="377"/>
      <c r="OTS186" s="377"/>
      <c r="OTT186" s="377"/>
      <c r="OTU186" s="608"/>
      <c r="OTV186" s="609"/>
      <c r="OTW186" s="375"/>
      <c r="OTX186" s="377"/>
      <c r="OTY186" s="377"/>
      <c r="OTZ186" s="377"/>
      <c r="OUA186" s="377"/>
      <c r="OUB186" s="608"/>
      <c r="OUC186" s="609"/>
      <c r="OUD186" s="375"/>
      <c r="OUE186" s="377"/>
      <c r="OUF186" s="377"/>
      <c r="OUG186" s="377"/>
      <c r="OUH186" s="377"/>
      <c r="OUI186" s="608"/>
      <c r="OUJ186" s="609"/>
      <c r="OUK186" s="375"/>
      <c r="OUL186" s="377"/>
      <c r="OUM186" s="377"/>
      <c r="OUN186" s="377"/>
      <c r="OUO186" s="377"/>
      <c r="OUP186" s="608"/>
      <c r="OUQ186" s="609"/>
      <c r="OUR186" s="375"/>
      <c r="OUS186" s="377"/>
      <c r="OUT186" s="377"/>
      <c r="OUU186" s="377"/>
      <c r="OUV186" s="377"/>
      <c r="OUW186" s="608"/>
      <c r="OUX186" s="609"/>
      <c r="OUY186" s="375"/>
      <c r="OUZ186" s="377"/>
      <c r="OVA186" s="377"/>
      <c r="OVB186" s="377"/>
      <c r="OVC186" s="377"/>
      <c r="OVD186" s="608"/>
      <c r="OVE186" s="609"/>
      <c r="OVF186" s="375"/>
      <c r="OVG186" s="377"/>
      <c r="OVH186" s="377"/>
      <c r="OVI186" s="377"/>
      <c r="OVJ186" s="377"/>
      <c r="OVK186" s="608"/>
      <c r="OVL186" s="609"/>
      <c r="OVM186" s="375"/>
      <c r="OVN186" s="377"/>
      <c r="OVO186" s="377"/>
      <c r="OVP186" s="377"/>
      <c r="OVQ186" s="377"/>
      <c r="OVR186" s="608"/>
      <c r="OVS186" s="609"/>
      <c r="OVT186" s="375"/>
      <c r="OVU186" s="377"/>
      <c r="OVV186" s="377"/>
      <c r="OVW186" s="377"/>
      <c r="OVX186" s="377"/>
      <c r="OVY186" s="608"/>
      <c r="OVZ186" s="609"/>
      <c r="OWA186" s="375"/>
      <c r="OWB186" s="377"/>
      <c r="OWC186" s="377"/>
      <c r="OWD186" s="377"/>
      <c r="OWE186" s="377"/>
      <c r="OWF186" s="608"/>
      <c r="OWG186" s="609"/>
      <c r="OWH186" s="375"/>
      <c r="OWI186" s="377"/>
      <c r="OWJ186" s="377"/>
      <c r="OWK186" s="377"/>
      <c r="OWL186" s="377"/>
      <c r="OWM186" s="608"/>
      <c r="OWN186" s="609"/>
      <c r="OWO186" s="375"/>
      <c r="OWP186" s="377"/>
      <c r="OWQ186" s="377"/>
      <c r="OWR186" s="377"/>
      <c r="OWS186" s="377"/>
      <c r="OWT186" s="608"/>
      <c r="OWU186" s="609"/>
      <c r="OWV186" s="375"/>
      <c r="OWW186" s="377"/>
      <c r="OWX186" s="377"/>
      <c r="OWY186" s="377"/>
      <c r="OWZ186" s="377"/>
      <c r="OXA186" s="608"/>
      <c r="OXB186" s="609"/>
      <c r="OXC186" s="375"/>
      <c r="OXD186" s="377"/>
      <c r="OXE186" s="377"/>
      <c r="OXF186" s="377"/>
      <c r="OXG186" s="377"/>
      <c r="OXH186" s="608"/>
      <c r="OXI186" s="609"/>
      <c r="OXJ186" s="375"/>
      <c r="OXK186" s="377"/>
      <c r="OXL186" s="377"/>
      <c r="OXM186" s="377"/>
      <c r="OXN186" s="377"/>
      <c r="OXO186" s="608"/>
      <c r="OXP186" s="609"/>
      <c r="OXQ186" s="375"/>
      <c r="OXR186" s="377"/>
      <c r="OXS186" s="377"/>
      <c r="OXT186" s="377"/>
      <c r="OXU186" s="377"/>
      <c r="OXV186" s="608"/>
      <c r="OXW186" s="609"/>
      <c r="OXX186" s="375"/>
      <c r="OXY186" s="377"/>
      <c r="OXZ186" s="377"/>
      <c r="OYA186" s="377"/>
      <c r="OYB186" s="377"/>
      <c r="OYC186" s="608"/>
      <c r="OYD186" s="609"/>
      <c r="OYE186" s="375"/>
      <c r="OYF186" s="377"/>
      <c r="OYG186" s="377"/>
      <c r="OYH186" s="377"/>
      <c r="OYI186" s="377"/>
      <c r="OYJ186" s="608"/>
      <c r="OYK186" s="609"/>
      <c r="OYL186" s="375"/>
      <c r="OYM186" s="377"/>
      <c r="OYN186" s="377"/>
      <c r="OYO186" s="377"/>
      <c r="OYP186" s="377"/>
      <c r="OYQ186" s="608"/>
      <c r="OYR186" s="609"/>
      <c r="OYS186" s="375"/>
      <c r="OYT186" s="377"/>
      <c r="OYU186" s="377"/>
      <c r="OYV186" s="377"/>
      <c r="OYW186" s="377"/>
      <c r="OYX186" s="608"/>
      <c r="OYY186" s="609"/>
      <c r="OYZ186" s="375"/>
      <c r="OZA186" s="377"/>
      <c r="OZB186" s="377"/>
      <c r="OZC186" s="377"/>
      <c r="OZD186" s="377"/>
      <c r="OZE186" s="608"/>
      <c r="OZF186" s="609"/>
      <c r="OZG186" s="375"/>
      <c r="OZH186" s="377"/>
      <c r="OZI186" s="377"/>
      <c r="OZJ186" s="377"/>
      <c r="OZK186" s="377"/>
      <c r="OZL186" s="608"/>
      <c r="OZM186" s="609"/>
      <c r="OZN186" s="375"/>
      <c r="OZO186" s="377"/>
      <c r="OZP186" s="377"/>
      <c r="OZQ186" s="377"/>
      <c r="OZR186" s="377"/>
      <c r="OZS186" s="608"/>
      <c r="OZT186" s="609"/>
      <c r="OZU186" s="375"/>
      <c r="OZV186" s="377"/>
      <c r="OZW186" s="377"/>
      <c r="OZX186" s="377"/>
      <c r="OZY186" s="377"/>
      <c r="OZZ186" s="608"/>
      <c r="PAA186" s="609"/>
      <c r="PAB186" s="375"/>
      <c r="PAC186" s="377"/>
      <c r="PAD186" s="377"/>
      <c r="PAE186" s="377"/>
      <c r="PAF186" s="377"/>
      <c r="PAG186" s="608"/>
      <c r="PAH186" s="609"/>
      <c r="PAI186" s="375"/>
      <c r="PAJ186" s="377"/>
      <c r="PAK186" s="377"/>
      <c r="PAL186" s="377"/>
      <c r="PAM186" s="377"/>
      <c r="PAN186" s="608"/>
      <c r="PAO186" s="609"/>
      <c r="PAP186" s="375"/>
      <c r="PAQ186" s="377"/>
      <c r="PAR186" s="377"/>
      <c r="PAS186" s="377"/>
      <c r="PAT186" s="377"/>
      <c r="PAU186" s="608"/>
      <c r="PAV186" s="609"/>
      <c r="PAW186" s="375"/>
      <c r="PAX186" s="377"/>
      <c r="PAY186" s="377"/>
      <c r="PAZ186" s="377"/>
      <c r="PBA186" s="377"/>
      <c r="PBB186" s="608"/>
      <c r="PBC186" s="609"/>
      <c r="PBD186" s="375"/>
      <c r="PBE186" s="377"/>
      <c r="PBF186" s="377"/>
      <c r="PBG186" s="377"/>
      <c r="PBH186" s="377"/>
      <c r="PBI186" s="608"/>
      <c r="PBJ186" s="609"/>
      <c r="PBK186" s="375"/>
      <c r="PBL186" s="377"/>
      <c r="PBM186" s="377"/>
      <c r="PBN186" s="377"/>
      <c r="PBO186" s="377"/>
      <c r="PBP186" s="608"/>
      <c r="PBQ186" s="609"/>
      <c r="PBR186" s="375"/>
      <c r="PBS186" s="377"/>
      <c r="PBT186" s="377"/>
      <c r="PBU186" s="377"/>
      <c r="PBV186" s="377"/>
      <c r="PBW186" s="608"/>
      <c r="PBX186" s="609"/>
      <c r="PBY186" s="375"/>
      <c r="PBZ186" s="377"/>
      <c r="PCA186" s="377"/>
      <c r="PCB186" s="377"/>
      <c r="PCC186" s="377"/>
      <c r="PCD186" s="608"/>
      <c r="PCE186" s="609"/>
      <c r="PCF186" s="375"/>
      <c r="PCG186" s="377"/>
      <c r="PCH186" s="377"/>
      <c r="PCI186" s="377"/>
      <c r="PCJ186" s="377"/>
      <c r="PCK186" s="608"/>
      <c r="PCL186" s="609"/>
      <c r="PCM186" s="375"/>
      <c r="PCN186" s="377"/>
      <c r="PCO186" s="377"/>
      <c r="PCP186" s="377"/>
      <c r="PCQ186" s="377"/>
      <c r="PCR186" s="608"/>
      <c r="PCS186" s="609"/>
      <c r="PCT186" s="375"/>
      <c r="PCU186" s="377"/>
      <c r="PCV186" s="377"/>
      <c r="PCW186" s="377"/>
      <c r="PCX186" s="377"/>
      <c r="PCY186" s="608"/>
      <c r="PCZ186" s="609"/>
      <c r="PDA186" s="375"/>
      <c r="PDB186" s="377"/>
      <c r="PDC186" s="377"/>
      <c r="PDD186" s="377"/>
      <c r="PDE186" s="377"/>
      <c r="PDF186" s="608"/>
      <c r="PDG186" s="609"/>
      <c r="PDH186" s="375"/>
      <c r="PDI186" s="377"/>
      <c r="PDJ186" s="377"/>
      <c r="PDK186" s="377"/>
      <c r="PDL186" s="377"/>
      <c r="PDM186" s="608"/>
      <c r="PDN186" s="609"/>
      <c r="PDO186" s="375"/>
      <c r="PDP186" s="377"/>
      <c r="PDQ186" s="377"/>
      <c r="PDR186" s="377"/>
      <c r="PDS186" s="377"/>
      <c r="PDT186" s="608"/>
      <c r="PDU186" s="609"/>
      <c r="PDV186" s="375"/>
      <c r="PDW186" s="377"/>
      <c r="PDX186" s="377"/>
      <c r="PDY186" s="377"/>
      <c r="PDZ186" s="377"/>
      <c r="PEA186" s="608"/>
      <c r="PEB186" s="609"/>
      <c r="PEC186" s="375"/>
      <c r="PED186" s="377"/>
      <c r="PEE186" s="377"/>
      <c r="PEF186" s="377"/>
      <c r="PEG186" s="377"/>
      <c r="PEH186" s="608"/>
      <c r="PEI186" s="609"/>
      <c r="PEJ186" s="375"/>
      <c r="PEK186" s="377"/>
      <c r="PEL186" s="377"/>
      <c r="PEM186" s="377"/>
      <c r="PEN186" s="377"/>
      <c r="PEO186" s="608"/>
      <c r="PEP186" s="609"/>
      <c r="PEQ186" s="375"/>
      <c r="PER186" s="377"/>
      <c r="PES186" s="377"/>
      <c r="PET186" s="377"/>
      <c r="PEU186" s="377"/>
      <c r="PEV186" s="608"/>
      <c r="PEW186" s="609"/>
      <c r="PEX186" s="375"/>
      <c r="PEY186" s="377"/>
      <c r="PEZ186" s="377"/>
      <c r="PFA186" s="377"/>
      <c r="PFB186" s="377"/>
      <c r="PFC186" s="608"/>
      <c r="PFD186" s="609"/>
      <c r="PFE186" s="375"/>
      <c r="PFF186" s="377"/>
      <c r="PFG186" s="377"/>
      <c r="PFH186" s="377"/>
      <c r="PFI186" s="377"/>
      <c r="PFJ186" s="608"/>
      <c r="PFK186" s="609"/>
      <c r="PFL186" s="375"/>
      <c r="PFM186" s="377"/>
      <c r="PFN186" s="377"/>
      <c r="PFO186" s="377"/>
      <c r="PFP186" s="377"/>
      <c r="PFQ186" s="608"/>
      <c r="PFR186" s="609"/>
      <c r="PFS186" s="375"/>
      <c r="PFT186" s="377"/>
      <c r="PFU186" s="377"/>
      <c r="PFV186" s="377"/>
      <c r="PFW186" s="377"/>
      <c r="PFX186" s="608"/>
      <c r="PFY186" s="609"/>
      <c r="PFZ186" s="375"/>
      <c r="PGA186" s="377"/>
      <c r="PGB186" s="377"/>
      <c r="PGC186" s="377"/>
      <c r="PGD186" s="377"/>
      <c r="PGE186" s="608"/>
      <c r="PGF186" s="609"/>
      <c r="PGG186" s="375"/>
      <c r="PGH186" s="377"/>
      <c r="PGI186" s="377"/>
      <c r="PGJ186" s="377"/>
      <c r="PGK186" s="377"/>
      <c r="PGL186" s="608"/>
      <c r="PGM186" s="609"/>
      <c r="PGN186" s="375"/>
      <c r="PGO186" s="377"/>
      <c r="PGP186" s="377"/>
      <c r="PGQ186" s="377"/>
      <c r="PGR186" s="377"/>
      <c r="PGS186" s="608"/>
      <c r="PGT186" s="609"/>
      <c r="PGU186" s="375"/>
      <c r="PGV186" s="377"/>
      <c r="PGW186" s="377"/>
      <c r="PGX186" s="377"/>
      <c r="PGY186" s="377"/>
      <c r="PGZ186" s="608"/>
      <c r="PHA186" s="609"/>
      <c r="PHB186" s="375"/>
      <c r="PHC186" s="377"/>
      <c r="PHD186" s="377"/>
      <c r="PHE186" s="377"/>
      <c r="PHF186" s="377"/>
      <c r="PHG186" s="608"/>
      <c r="PHH186" s="609"/>
      <c r="PHI186" s="375"/>
      <c r="PHJ186" s="377"/>
      <c r="PHK186" s="377"/>
      <c r="PHL186" s="377"/>
      <c r="PHM186" s="377"/>
      <c r="PHN186" s="608"/>
      <c r="PHO186" s="609"/>
      <c r="PHP186" s="375"/>
      <c r="PHQ186" s="377"/>
      <c r="PHR186" s="377"/>
      <c r="PHS186" s="377"/>
      <c r="PHT186" s="377"/>
      <c r="PHU186" s="608"/>
      <c r="PHV186" s="609"/>
      <c r="PHW186" s="375"/>
      <c r="PHX186" s="377"/>
      <c r="PHY186" s="377"/>
      <c r="PHZ186" s="377"/>
      <c r="PIA186" s="377"/>
      <c r="PIB186" s="608"/>
      <c r="PIC186" s="609"/>
      <c r="PID186" s="375"/>
      <c r="PIE186" s="377"/>
      <c r="PIF186" s="377"/>
      <c r="PIG186" s="377"/>
      <c r="PIH186" s="377"/>
      <c r="PII186" s="608"/>
      <c r="PIJ186" s="609"/>
      <c r="PIK186" s="375"/>
      <c r="PIL186" s="377"/>
      <c r="PIM186" s="377"/>
      <c r="PIN186" s="377"/>
      <c r="PIO186" s="377"/>
      <c r="PIP186" s="608"/>
      <c r="PIQ186" s="609"/>
      <c r="PIR186" s="375"/>
      <c r="PIS186" s="377"/>
      <c r="PIT186" s="377"/>
      <c r="PIU186" s="377"/>
      <c r="PIV186" s="377"/>
      <c r="PIW186" s="608"/>
      <c r="PIX186" s="609"/>
      <c r="PIY186" s="375"/>
      <c r="PIZ186" s="377"/>
      <c r="PJA186" s="377"/>
      <c r="PJB186" s="377"/>
      <c r="PJC186" s="377"/>
      <c r="PJD186" s="608"/>
      <c r="PJE186" s="609"/>
      <c r="PJF186" s="375"/>
      <c r="PJG186" s="377"/>
      <c r="PJH186" s="377"/>
      <c r="PJI186" s="377"/>
      <c r="PJJ186" s="377"/>
      <c r="PJK186" s="608"/>
      <c r="PJL186" s="609"/>
      <c r="PJM186" s="375"/>
      <c r="PJN186" s="377"/>
      <c r="PJO186" s="377"/>
      <c r="PJP186" s="377"/>
      <c r="PJQ186" s="377"/>
      <c r="PJR186" s="608"/>
      <c r="PJS186" s="609"/>
      <c r="PJT186" s="375"/>
      <c r="PJU186" s="377"/>
      <c r="PJV186" s="377"/>
      <c r="PJW186" s="377"/>
      <c r="PJX186" s="377"/>
      <c r="PJY186" s="608"/>
      <c r="PJZ186" s="609"/>
      <c r="PKA186" s="375"/>
      <c r="PKB186" s="377"/>
      <c r="PKC186" s="377"/>
      <c r="PKD186" s="377"/>
      <c r="PKE186" s="377"/>
      <c r="PKF186" s="608"/>
      <c r="PKG186" s="609"/>
      <c r="PKH186" s="375"/>
      <c r="PKI186" s="377"/>
      <c r="PKJ186" s="377"/>
      <c r="PKK186" s="377"/>
      <c r="PKL186" s="377"/>
      <c r="PKM186" s="608"/>
      <c r="PKN186" s="609"/>
      <c r="PKO186" s="375"/>
      <c r="PKP186" s="377"/>
      <c r="PKQ186" s="377"/>
      <c r="PKR186" s="377"/>
      <c r="PKS186" s="377"/>
      <c r="PKT186" s="608"/>
      <c r="PKU186" s="609"/>
      <c r="PKV186" s="375"/>
      <c r="PKW186" s="377"/>
      <c r="PKX186" s="377"/>
      <c r="PKY186" s="377"/>
      <c r="PKZ186" s="377"/>
      <c r="PLA186" s="608"/>
      <c r="PLB186" s="609"/>
      <c r="PLC186" s="375"/>
      <c r="PLD186" s="377"/>
      <c r="PLE186" s="377"/>
      <c r="PLF186" s="377"/>
      <c r="PLG186" s="377"/>
      <c r="PLH186" s="608"/>
      <c r="PLI186" s="609"/>
      <c r="PLJ186" s="375"/>
      <c r="PLK186" s="377"/>
      <c r="PLL186" s="377"/>
      <c r="PLM186" s="377"/>
      <c r="PLN186" s="377"/>
      <c r="PLO186" s="608"/>
      <c r="PLP186" s="609"/>
      <c r="PLQ186" s="375"/>
      <c r="PLR186" s="377"/>
      <c r="PLS186" s="377"/>
      <c r="PLT186" s="377"/>
      <c r="PLU186" s="377"/>
      <c r="PLV186" s="608"/>
      <c r="PLW186" s="609"/>
      <c r="PLX186" s="375"/>
      <c r="PLY186" s="377"/>
      <c r="PLZ186" s="377"/>
      <c r="PMA186" s="377"/>
      <c r="PMB186" s="377"/>
      <c r="PMC186" s="608"/>
      <c r="PMD186" s="609"/>
      <c r="PME186" s="375"/>
      <c r="PMF186" s="377"/>
      <c r="PMG186" s="377"/>
      <c r="PMH186" s="377"/>
      <c r="PMI186" s="377"/>
      <c r="PMJ186" s="608"/>
      <c r="PMK186" s="609"/>
      <c r="PML186" s="375"/>
      <c r="PMM186" s="377"/>
      <c r="PMN186" s="377"/>
      <c r="PMO186" s="377"/>
      <c r="PMP186" s="377"/>
      <c r="PMQ186" s="608"/>
      <c r="PMR186" s="609"/>
      <c r="PMS186" s="375"/>
      <c r="PMT186" s="377"/>
      <c r="PMU186" s="377"/>
      <c r="PMV186" s="377"/>
      <c r="PMW186" s="377"/>
      <c r="PMX186" s="608"/>
      <c r="PMY186" s="609"/>
      <c r="PMZ186" s="375"/>
      <c r="PNA186" s="377"/>
      <c r="PNB186" s="377"/>
      <c r="PNC186" s="377"/>
      <c r="PND186" s="377"/>
      <c r="PNE186" s="608"/>
      <c r="PNF186" s="609"/>
      <c r="PNG186" s="375"/>
      <c r="PNH186" s="377"/>
      <c r="PNI186" s="377"/>
      <c r="PNJ186" s="377"/>
      <c r="PNK186" s="377"/>
      <c r="PNL186" s="608"/>
      <c r="PNM186" s="609"/>
      <c r="PNN186" s="375"/>
      <c r="PNO186" s="377"/>
      <c r="PNP186" s="377"/>
      <c r="PNQ186" s="377"/>
      <c r="PNR186" s="377"/>
      <c r="PNS186" s="608"/>
      <c r="PNT186" s="609"/>
      <c r="PNU186" s="375"/>
      <c r="PNV186" s="377"/>
      <c r="PNW186" s="377"/>
      <c r="PNX186" s="377"/>
      <c r="PNY186" s="377"/>
      <c r="PNZ186" s="608"/>
      <c r="POA186" s="609"/>
      <c r="POB186" s="375"/>
      <c r="POC186" s="377"/>
      <c r="POD186" s="377"/>
      <c r="POE186" s="377"/>
      <c r="POF186" s="377"/>
      <c r="POG186" s="608"/>
      <c r="POH186" s="609"/>
      <c r="POI186" s="375"/>
      <c r="POJ186" s="377"/>
      <c r="POK186" s="377"/>
      <c r="POL186" s="377"/>
      <c r="POM186" s="377"/>
      <c r="PON186" s="608"/>
      <c r="POO186" s="609"/>
      <c r="POP186" s="375"/>
      <c r="POQ186" s="377"/>
      <c r="POR186" s="377"/>
      <c r="POS186" s="377"/>
      <c r="POT186" s="377"/>
      <c r="POU186" s="608"/>
      <c r="POV186" s="609"/>
      <c r="POW186" s="375"/>
      <c r="POX186" s="377"/>
      <c r="POY186" s="377"/>
      <c r="POZ186" s="377"/>
      <c r="PPA186" s="377"/>
      <c r="PPB186" s="608"/>
      <c r="PPC186" s="609"/>
      <c r="PPD186" s="375"/>
      <c r="PPE186" s="377"/>
      <c r="PPF186" s="377"/>
      <c r="PPG186" s="377"/>
      <c r="PPH186" s="377"/>
      <c r="PPI186" s="608"/>
      <c r="PPJ186" s="609"/>
      <c r="PPK186" s="375"/>
      <c r="PPL186" s="377"/>
      <c r="PPM186" s="377"/>
      <c r="PPN186" s="377"/>
      <c r="PPO186" s="377"/>
      <c r="PPP186" s="608"/>
      <c r="PPQ186" s="609"/>
      <c r="PPR186" s="375"/>
      <c r="PPS186" s="377"/>
      <c r="PPT186" s="377"/>
      <c r="PPU186" s="377"/>
      <c r="PPV186" s="377"/>
      <c r="PPW186" s="608"/>
      <c r="PPX186" s="609"/>
      <c r="PPY186" s="375"/>
      <c r="PPZ186" s="377"/>
      <c r="PQA186" s="377"/>
      <c r="PQB186" s="377"/>
      <c r="PQC186" s="377"/>
      <c r="PQD186" s="608"/>
      <c r="PQE186" s="609"/>
      <c r="PQF186" s="375"/>
      <c r="PQG186" s="377"/>
      <c r="PQH186" s="377"/>
      <c r="PQI186" s="377"/>
      <c r="PQJ186" s="377"/>
      <c r="PQK186" s="608"/>
      <c r="PQL186" s="609"/>
      <c r="PQM186" s="375"/>
      <c r="PQN186" s="377"/>
      <c r="PQO186" s="377"/>
      <c r="PQP186" s="377"/>
      <c r="PQQ186" s="377"/>
      <c r="PQR186" s="608"/>
      <c r="PQS186" s="609"/>
      <c r="PQT186" s="375"/>
      <c r="PQU186" s="377"/>
      <c r="PQV186" s="377"/>
      <c r="PQW186" s="377"/>
      <c r="PQX186" s="377"/>
      <c r="PQY186" s="608"/>
      <c r="PQZ186" s="609"/>
      <c r="PRA186" s="375"/>
      <c r="PRB186" s="377"/>
      <c r="PRC186" s="377"/>
      <c r="PRD186" s="377"/>
      <c r="PRE186" s="377"/>
      <c r="PRF186" s="608"/>
      <c r="PRG186" s="609"/>
      <c r="PRH186" s="375"/>
      <c r="PRI186" s="377"/>
      <c r="PRJ186" s="377"/>
      <c r="PRK186" s="377"/>
      <c r="PRL186" s="377"/>
      <c r="PRM186" s="608"/>
      <c r="PRN186" s="609"/>
      <c r="PRO186" s="375"/>
      <c r="PRP186" s="377"/>
      <c r="PRQ186" s="377"/>
      <c r="PRR186" s="377"/>
      <c r="PRS186" s="377"/>
      <c r="PRT186" s="608"/>
      <c r="PRU186" s="609"/>
      <c r="PRV186" s="375"/>
      <c r="PRW186" s="377"/>
      <c r="PRX186" s="377"/>
      <c r="PRY186" s="377"/>
      <c r="PRZ186" s="377"/>
      <c r="PSA186" s="608"/>
      <c r="PSB186" s="609"/>
      <c r="PSC186" s="375"/>
      <c r="PSD186" s="377"/>
      <c r="PSE186" s="377"/>
      <c r="PSF186" s="377"/>
      <c r="PSG186" s="377"/>
      <c r="PSH186" s="608"/>
      <c r="PSI186" s="609"/>
      <c r="PSJ186" s="375"/>
      <c r="PSK186" s="377"/>
      <c r="PSL186" s="377"/>
      <c r="PSM186" s="377"/>
      <c r="PSN186" s="377"/>
      <c r="PSO186" s="608"/>
      <c r="PSP186" s="609"/>
      <c r="PSQ186" s="375"/>
      <c r="PSR186" s="377"/>
      <c r="PSS186" s="377"/>
      <c r="PST186" s="377"/>
      <c r="PSU186" s="377"/>
      <c r="PSV186" s="608"/>
      <c r="PSW186" s="609"/>
      <c r="PSX186" s="375"/>
      <c r="PSY186" s="377"/>
      <c r="PSZ186" s="377"/>
      <c r="PTA186" s="377"/>
      <c r="PTB186" s="377"/>
      <c r="PTC186" s="608"/>
      <c r="PTD186" s="609"/>
      <c r="PTE186" s="375"/>
      <c r="PTF186" s="377"/>
      <c r="PTG186" s="377"/>
      <c r="PTH186" s="377"/>
      <c r="PTI186" s="377"/>
      <c r="PTJ186" s="608"/>
      <c r="PTK186" s="609"/>
      <c r="PTL186" s="375"/>
      <c r="PTM186" s="377"/>
      <c r="PTN186" s="377"/>
      <c r="PTO186" s="377"/>
      <c r="PTP186" s="377"/>
      <c r="PTQ186" s="608"/>
      <c r="PTR186" s="609"/>
      <c r="PTS186" s="375"/>
      <c r="PTT186" s="377"/>
      <c r="PTU186" s="377"/>
      <c r="PTV186" s="377"/>
      <c r="PTW186" s="377"/>
      <c r="PTX186" s="608"/>
      <c r="PTY186" s="609"/>
      <c r="PTZ186" s="375"/>
      <c r="PUA186" s="377"/>
      <c r="PUB186" s="377"/>
      <c r="PUC186" s="377"/>
      <c r="PUD186" s="377"/>
      <c r="PUE186" s="608"/>
      <c r="PUF186" s="609"/>
      <c r="PUG186" s="375"/>
      <c r="PUH186" s="377"/>
      <c r="PUI186" s="377"/>
      <c r="PUJ186" s="377"/>
      <c r="PUK186" s="377"/>
      <c r="PUL186" s="608"/>
      <c r="PUM186" s="609"/>
      <c r="PUN186" s="375"/>
      <c r="PUO186" s="377"/>
      <c r="PUP186" s="377"/>
      <c r="PUQ186" s="377"/>
      <c r="PUR186" s="377"/>
      <c r="PUS186" s="608"/>
      <c r="PUT186" s="609"/>
      <c r="PUU186" s="375"/>
      <c r="PUV186" s="377"/>
      <c r="PUW186" s="377"/>
      <c r="PUX186" s="377"/>
      <c r="PUY186" s="377"/>
      <c r="PUZ186" s="608"/>
      <c r="PVA186" s="609"/>
      <c r="PVB186" s="375"/>
      <c r="PVC186" s="377"/>
      <c r="PVD186" s="377"/>
      <c r="PVE186" s="377"/>
      <c r="PVF186" s="377"/>
      <c r="PVG186" s="608"/>
      <c r="PVH186" s="609"/>
      <c r="PVI186" s="375"/>
      <c r="PVJ186" s="377"/>
      <c r="PVK186" s="377"/>
      <c r="PVL186" s="377"/>
      <c r="PVM186" s="377"/>
      <c r="PVN186" s="608"/>
      <c r="PVO186" s="609"/>
      <c r="PVP186" s="375"/>
      <c r="PVQ186" s="377"/>
      <c r="PVR186" s="377"/>
      <c r="PVS186" s="377"/>
      <c r="PVT186" s="377"/>
      <c r="PVU186" s="608"/>
      <c r="PVV186" s="609"/>
      <c r="PVW186" s="375"/>
      <c r="PVX186" s="377"/>
      <c r="PVY186" s="377"/>
      <c r="PVZ186" s="377"/>
      <c r="PWA186" s="377"/>
      <c r="PWB186" s="608"/>
      <c r="PWC186" s="609"/>
      <c r="PWD186" s="375"/>
      <c r="PWE186" s="377"/>
      <c r="PWF186" s="377"/>
      <c r="PWG186" s="377"/>
      <c r="PWH186" s="377"/>
      <c r="PWI186" s="608"/>
      <c r="PWJ186" s="609"/>
      <c r="PWK186" s="375"/>
      <c r="PWL186" s="377"/>
      <c r="PWM186" s="377"/>
      <c r="PWN186" s="377"/>
      <c r="PWO186" s="377"/>
      <c r="PWP186" s="608"/>
      <c r="PWQ186" s="609"/>
      <c r="PWR186" s="375"/>
      <c r="PWS186" s="377"/>
      <c r="PWT186" s="377"/>
      <c r="PWU186" s="377"/>
      <c r="PWV186" s="377"/>
      <c r="PWW186" s="608"/>
      <c r="PWX186" s="609"/>
      <c r="PWY186" s="375"/>
      <c r="PWZ186" s="377"/>
      <c r="PXA186" s="377"/>
      <c r="PXB186" s="377"/>
      <c r="PXC186" s="377"/>
      <c r="PXD186" s="608"/>
      <c r="PXE186" s="609"/>
      <c r="PXF186" s="375"/>
      <c r="PXG186" s="377"/>
      <c r="PXH186" s="377"/>
      <c r="PXI186" s="377"/>
      <c r="PXJ186" s="377"/>
      <c r="PXK186" s="608"/>
      <c r="PXL186" s="609"/>
      <c r="PXM186" s="375"/>
      <c r="PXN186" s="377"/>
      <c r="PXO186" s="377"/>
      <c r="PXP186" s="377"/>
      <c r="PXQ186" s="377"/>
      <c r="PXR186" s="608"/>
      <c r="PXS186" s="609"/>
      <c r="PXT186" s="375"/>
      <c r="PXU186" s="377"/>
      <c r="PXV186" s="377"/>
      <c r="PXW186" s="377"/>
      <c r="PXX186" s="377"/>
      <c r="PXY186" s="608"/>
      <c r="PXZ186" s="609"/>
      <c r="PYA186" s="375"/>
      <c r="PYB186" s="377"/>
      <c r="PYC186" s="377"/>
      <c r="PYD186" s="377"/>
      <c r="PYE186" s="377"/>
      <c r="PYF186" s="608"/>
      <c r="PYG186" s="609"/>
      <c r="PYH186" s="375"/>
      <c r="PYI186" s="377"/>
      <c r="PYJ186" s="377"/>
      <c r="PYK186" s="377"/>
      <c r="PYL186" s="377"/>
      <c r="PYM186" s="608"/>
      <c r="PYN186" s="609"/>
      <c r="PYO186" s="375"/>
      <c r="PYP186" s="377"/>
      <c r="PYQ186" s="377"/>
      <c r="PYR186" s="377"/>
      <c r="PYS186" s="377"/>
      <c r="PYT186" s="608"/>
      <c r="PYU186" s="609"/>
      <c r="PYV186" s="375"/>
      <c r="PYW186" s="377"/>
      <c r="PYX186" s="377"/>
      <c r="PYY186" s="377"/>
      <c r="PYZ186" s="377"/>
      <c r="PZA186" s="608"/>
      <c r="PZB186" s="609"/>
      <c r="PZC186" s="375"/>
      <c r="PZD186" s="377"/>
      <c r="PZE186" s="377"/>
      <c r="PZF186" s="377"/>
      <c r="PZG186" s="377"/>
      <c r="PZH186" s="608"/>
      <c r="PZI186" s="609"/>
      <c r="PZJ186" s="375"/>
      <c r="PZK186" s="377"/>
      <c r="PZL186" s="377"/>
      <c r="PZM186" s="377"/>
      <c r="PZN186" s="377"/>
      <c r="PZO186" s="608"/>
      <c r="PZP186" s="609"/>
      <c r="PZQ186" s="375"/>
      <c r="PZR186" s="377"/>
      <c r="PZS186" s="377"/>
      <c r="PZT186" s="377"/>
      <c r="PZU186" s="377"/>
      <c r="PZV186" s="608"/>
      <c r="PZW186" s="609"/>
      <c r="PZX186" s="375"/>
      <c r="PZY186" s="377"/>
      <c r="PZZ186" s="377"/>
      <c r="QAA186" s="377"/>
      <c r="QAB186" s="377"/>
      <c r="QAC186" s="608"/>
      <c r="QAD186" s="609"/>
      <c r="QAE186" s="375"/>
      <c r="QAF186" s="377"/>
      <c r="QAG186" s="377"/>
      <c r="QAH186" s="377"/>
      <c r="QAI186" s="377"/>
      <c r="QAJ186" s="608"/>
      <c r="QAK186" s="609"/>
      <c r="QAL186" s="375"/>
      <c r="QAM186" s="377"/>
      <c r="QAN186" s="377"/>
      <c r="QAO186" s="377"/>
      <c r="QAP186" s="377"/>
      <c r="QAQ186" s="608"/>
      <c r="QAR186" s="609"/>
      <c r="QAS186" s="375"/>
      <c r="QAT186" s="377"/>
      <c r="QAU186" s="377"/>
      <c r="QAV186" s="377"/>
      <c r="QAW186" s="377"/>
      <c r="QAX186" s="608"/>
      <c r="QAY186" s="609"/>
      <c r="QAZ186" s="375"/>
      <c r="QBA186" s="377"/>
      <c r="QBB186" s="377"/>
      <c r="QBC186" s="377"/>
      <c r="QBD186" s="377"/>
      <c r="QBE186" s="608"/>
      <c r="QBF186" s="609"/>
      <c r="QBG186" s="375"/>
      <c r="QBH186" s="377"/>
      <c r="QBI186" s="377"/>
      <c r="QBJ186" s="377"/>
      <c r="QBK186" s="377"/>
      <c r="QBL186" s="608"/>
      <c r="QBM186" s="609"/>
      <c r="QBN186" s="375"/>
      <c r="QBO186" s="377"/>
      <c r="QBP186" s="377"/>
      <c r="QBQ186" s="377"/>
      <c r="QBR186" s="377"/>
      <c r="QBS186" s="608"/>
      <c r="QBT186" s="609"/>
      <c r="QBU186" s="375"/>
      <c r="QBV186" s="377"/>
      <c r="QBW186" s="377"/>
      <c r="QBX186" s="377"/>
      <c r="QBY186" s="377"/>
      <c r="QBZ186" s="608"/>
      <c r="QCA186" s="609"/>
      <c r="QCB186" s="375"/>
      <c r="QCC186" s="377"/>
      <c r="QCD186" s="377"/>
      <c r="QCE186" s="377"/>
      <c r="QCF186" s="377"/>
      <c r="QCG186" s="608"/>
      <c r="QCH186" s="609"/>
      <c r="QCI186" s="375"/>
      <c r="QCJ186" s="377"/>
      <c r="QCK186" s="377"/>
      <c r="QCL186" s="377"/>
      <c r="QCM186" s="377"/>
      <c r="QCN186" s="608"/>
      <c r="QCO186" s="609"/>
      <c r="QCP186" s="375"/>
      <c r="QCQ186" s="377"/>
      <c r="QCR186" s="377"/>
      <c r="QCS186" s="377"/>
      <c r="QCT186" s="377"/>
      <c r="QCU186" s="608"/>
      <c r="QCV186" s="609"/>
      <c r="QCW186" s="375"/>
      <c r="QCX186" s="377"/>
      <c r="QCY186" s="377"/>
      <c r="QCZ186" s="377"/>
      <c r="QDA186" s="377"/>
      <c r="QDB186" s="608"/>
      <c r="QDC186" s="609"/>
      <c r="QDD186" s="375"/>
      <c r="QDE186" s="377"/>
      <c r="QDF186" s="377"/>
      <c r="QDG186" s="377"/>
      <c r="QDH186" s="377"/>
      <c r="QDI186" s="608"/>
      <c r="QDJ186" s="609"/>
      <c r="QDK186" s="375"/>
      <c r="QDL186" s="377"/>
      <c r="QDM186" s="377"/>
      <c r="QDN186" s="377"/>
      <c r="QDO186" s="377"/>
      <c r="QDP186" s="608"/>
      <c r="QDQ186" s="609"/>
      <c r="QDR186" s="375"/>
      <c r="QDS186" s="377"/>
      <c r="QDT186" s="377"/>
      <c r="QDU186" s="377"/>
      <c r="QDV186" s="377"/>
      <c r="QDW186" s="608"/>
      <c r="QDX186" s="609"/>
      <c r="QDY186" s="375"/>
      <c r="QDZ186" s="377"/>
      <c r="QEA186" s="377"/>
      <c r="QEB186" s="377"/>
      <c r="QEC186" s="377"/>
      <c r="QED186" s="608"/>
      <c r="QEE186" s="609"/>
      <c r="QEF186" s="375"/>
      <c r="QEG186" s="377"/>
      <c r="QEH186" s="377"/>
      <c r="QEI186" s="377"/>
      <c r="QEJ186" s="377"/>
      <c r="QEK186" s="608"/>
      <c r="QEL186" s="609"/>
      <c r="QEM186" s="375"/>
      <c r="QEN186" s="377"/>
      <c r="QEO186" s="377"/>
      <c r="QEP186" s="377"/>
      <c r="QEQ186" s="377"/>
      <c r="QER186" s="608"/>
      <c r="QES186" s="609"/>
      <c r="QET186" s="375"/>
      <c r="QEU186" s="377"/>
      <c r="QEV186" s="377"/>
      <c r="QEW186" s="377"/>
      <c r="QEX186" s="377"/>
      <c r="QEY186" s="608"/>
      <c r="QEZ186" s="609"/>
      <c r="QFA186" s="375"/>
      <c r="QFB186" s="377"/>
      <c r="QFC186" s="377"/>
      <c r="QFD186" s="377"/>
      <c r="QFE186" s="377"/>
      <c r="QFF186" s="608"/>
      <c r="QFG186" s="609"/>
      <c r="QFH186" s="375"/>
      <c r="QFI186" s="377"/>
      <c r="QFJ186" s="377"/>
      <c r="QFK186" s="377"/>
      <c r="QFL186" s="377"/>
      <c r="QFM186" s="608"/>
      <c r="QFN186" s="609"/>
      <c r="QFO186" s="375"/>
      <c r="QFP186" s="377"/>
      <c r="QFQ186" s="377"/>
      <c r="QFR186" s="377"/>
      <c r="QFS186" s="377"/>
      <c r="QFT186" s="608"/>
      <c r="QFU186" s="609"/>
      <c r="QFV186" s="375"/>
      <c r="QFW186" s="377"/>
      <c r="QFX186" s="377"/>
      <c r="QFY186" s="377"/>
      <c r="QFZ186" s="377"/>
      <c r="QGA186" s="608"/>
      <c r="QGB186" s="609"/>
      <c r="QGC186" s="375"/>
      <c r="QGD186" s="377"/>
      <c r="QGE186" s="377"/>
      <c r="QGF186" s="377"/>
      <c r="QGG186" s="377"/>
      <c r="QGH186" s="608"/>
      <c r="QGI186" s="609"/>
      <c r="QGJ186" s="375"/>
      <c r="QGK186" s="377"/>
      <c r="QGL186" s="377"/>
      <c r="QGM186" s="377"/>
      <c r="QGN186" s="377"/>
      <c r="QGO186" s="608"/>
      <c r="QGP186" s="609"/>
      <c r="QGQ186" s="375"/>
      <c r="QGR186" s="377"/>
      <c r="QGS186" s="377"/>
      <c r="QGT186" s="377"/>
      <c r="QGU186" s="377"/>
      <c r="QGV186" s="608"/>
      <c r="QGW186" s="609"/>
      <c r="QGX186" s="375"/>
      <c r="QGY186" s="377"/>
      <c r="QGZ186" s="377"/>
      <c r="QHA186" s="377"/>
      <c r="QHB186" s="377"/>
      <c r="QHC186" s="608"/>
      <c r="QHD186" s="609"/>
      <c r="QHE186" s="375"/>
      <c r="QHF186" s="377"/>
      <c r="QHG186" s="377"/>
      <c r="QHH186" s="377"/>
      <c r="QHI186" s="377"/>
      <c r="QHJ186" s="608"/>
      <c r="QHK186" s="609"/>
      <c r="QHL186" s="375"/>
      <c r="QHM186" s="377"/>
      <c r="QHN186" s="377"/>
      <c r="QHO186" s="377"/>
      <c r="QHP186" s="377"/>
      <c r="QHQ186" s="608"/>
      <c r="QHR186" s="609"/>
      <c r="QHS186" s="375"/>
      <c r="QHT186" s="377"/>
      <c r="QHU186" s="377"/>
      <c r="QHV186" s="377"/>
      <c r="QHW186" s="377"/>
      <c r="QHX186" s="608"/>
      <c r="QHY186" s="609"/>
      <c r="QHZ186" s="375"/>
      <c r="QIA186" s="377"/>
      <c r="QIB186" s="377"/>
      <c r="QIC186" s="377"/>
      <c r="QID186" s="377"/>
      <c r="QIE186" s="608"/>
      <c r="QIF186" s="609"/>
      <c r="QIG186" s="375"/>
      <c r="QIH186" s="377"/>
      <c r="QII186" s="377"/>
      <c r="QIJ186" s="377"/>
      <c r="QIK186" s="377"/>
      <c r="QIL186" s="608"/>
      <c r="QIM186" s="609"/>
      <c r="QIN186" s="375"/>
      <c r="QIO186" s="377"/>
      <c r="QIP186" s="377"/>
      <c r="QIQ186" s="377"/>
      <c r="QIR186" s="377"/>
      <c r="QIS186" s="608"/>
      <c r="QIT186" s="609"/>
      <c r="QIU186" s="375"/>
      <c r="QIV186" s="377"/>
      <c r="QIW186" s="377"/>
      <c r="QIX186" s="377"/>
      <c r="QIY186" s="377"/>
      <c r="QIZ186" s="608"/>
      <c r="QJA186" s="609"/>
      <c r="QJB186" s="375"/>
      <c r="QJC186" s="377"/>
      <c r="QJD186" s="377"/>
      <c r="QJE186" s="377"/>
      <c r="QJF186" s="377"/>
      <c r="QJG186" s="608"/>
      <c r="QJH186" s="609"/>
      <c r="QJI186" s="375"/>
      <c r="QJJ186" s="377"/>
      <c r="QJK186" s="377"/>
      <c r="QJL186" s="377"/>
      <c r="QJM186" s="377"/>
      <c r="QJN186" s="608"/>
      <c r="QJO186" s="609"/>
      <c r="QJP186" s="375"/>
      <c r="QJQ186" s="377"/>
      <c r="QJR186" s="377"/>
      <c r="QJS186" s="377"/>
      <c r="QJT186" s="377"/>
      <c r="QJU186" s="608"/>
      <c r="QJV186" s="609"/>
      <c r="QJW186" s="375"/>
      <c r="QJX186" s="377"/>
      <c r="QJY186" s="377"/>
      <c r="QJZ186" s="377"/>
      <c r="QKA186" s="377"/>
      <c r="QKB186" s="608"/>
      <c r="QKC186" s="609"/>
      <c r="QKD186" s="375"/>
      <c r="QKE186" s="377"/>
      <c r="QKF186" s="377"/>
      <c r="QKG186" s="377"/>
      <c r="QKH186" s="377"/>
      <c r="QKI186" s="608"/>
      <c r="QKJ186" s="609"/>
      <c r="QKK186" s="375"/>
      <c r="QKL186" s="377"/>
      <c r="QKM186" s="377"/>
      <c r="QKN186" s="377"/>
      <c r="QKO186" s="377"/>
      <c r="QKP186" s="608"/>
      <c r="QKQ186" s="609"/>
      <c r="QKR186" s="375"/>
      <c r="QKS186" s="377"/>
      <c r="QKT186" s="377"/>
      <c r="QKU186" s="377"/>
      <c r="QKV186" s="377"/>
      <c r="QKW186" s="608"/>
      <c r="QKX186" s="609"/>
      <c r="QKY186" s="375"/>
      <c r="QKZ186" s="377"/>
      <c r="QLA186" s="377"/>
      <c r="QLB186" s="377"/>
      <c r="QLC186" s="377"/>
      <c r="QLD186" s="608"/>
      <c r="QLE186" s="609"/>
      <c r="QLF186" s="375"/>
      <c r="QLG186" s="377"/>
      <c r="QLH186" s="377"/>
      <c r="QLI186" s="377"/>
      <c r="QLJ186" s="377"/>
      <c r="QLK186" s="608"/>
      <c r="QLL186" s="609"/>
      <c r="QLM186" s="375"/>
      <c r="QLN186" s="377"/>
      <c r="QLO186" s="377"/>
      <c r="QLP186" s="377"/>
      <c r="QLQ186" s="377"/>
      <c r="QLR186" s="608"/>
      <c r="QLS186" s="609"/>
      <c r="QLT186" s="375"/>
      <c r="QLU186" s="377"/>
      <c r="QLV186" s="377"/>
      <c r="QLW186" s="377"/>
      <c r="QLX186" s="377"/>
      <c r="QLY186" s="608"/>
      <c r="QLZ186" s="609"/>
      <c r="QMA186" s="375"/>
      <c r="QMB186" s="377"/>
      <c r="QMC186" s="377"/>
      <c r="QMD186" s="377"/>
      <c r="QME186" s="377"/>
      <c r="QMF186" s="608"/>
      <c r="QMG186" s="609"/>
      <c r="QMH186" s="375"/>
      <c r="QMI186" s="377"/>
      <c r="QMJ186" s="377"/>
      <c r="QMK186" s="377"/>
      <c r="QML186" s="377"/>
      <c r="QMM186" s="608"/>
      <c r="QMN186" s="609"/>
      <c r="QMO186" s="375"/>
      <c r="QMP186" s="377"/>
      <c r="QMQ186" s="377"/>
      <c r="QMR186" s="377"/>
      <c r="QMS186" s="377"/>
      <c r="QMT186" s="608"/>
      <c r="QMU186" s="609"/>
      <c r="QMV186" s="375"/>
      <c r="QMW186" s="377"/>
      <c r="QMX186" s="377"/>
      <c r="QMY186" s="377"/>
      <c r="QMZ186" s="377"/>
      <c r="QNA186" s="608"/>
      <c r="QNB186" s="609"/>
      <c r="QNC186" s="375"/>
      <c r="QND186" s="377"/>
      <c r="QNE186" s="377"/>
      <c r="QNF186" s="377"/>
      <c r="QNG186" s="377"/>
      <c r="QNH186" s="608"/>
      <c r="QNI186" s="609"/>
      <c r="QNJ186" s="375"/>
      <c r="QNK186" s="377"/>
      <c r="QNL186" s="377"/>
      <c r="QNM186" s="377"/>
      <c r="QNN186" s="377"/>
      <c r="QNO186" s="608"/>
      <c r="QNP186" s="609"/>
      <c r="QNQ186" s="375"/>
      <c r="QNR186" s="377"/>
      <c r="QNS186" s="377"/>
      <c r="QNT186" s="377"/>
      <c r="QNU186" s="377"/>
      <c r="QNV186" s="608"/>
      <c r="QNW186" s="609"/>
      <c r="QNX186" s="375"/>
      <c r="QNY186" s="377"/>
      <c r="QNZ186" s="377"/>
      <c r="QOA186" s="377"/>
      <c r="QOB186" s="377"/>
      <c r="QOC186" s="608"/>
      <c r="QOD186" s="609"/>
      <c r="QOE186" s="375"/>
      <c r="QOF186" s="377"/>
      <c r="QOG186" s="377"/>
      <c r="QOH186" s="377"/>
      <c r="QOI186" s="377"/>
      <c r="QOJ186" s="608"/>
      <c r="QOK186" s="609"/>
      <c r="QOL186" s="375"/>
      <c r="QOM186" s="377"/>
      <c r="QON186" s="377"/>
      <c r="QOO186" s="377"/>
      <c r="QOP186" s="377"/>
      <c r="QOQ186" s="608"/>
      <c r="QOR186" s="609"/>
      <c r="QOS186" s="375"/>
      <c r="QOT186" s="377"/>
      <c r="QOU186" s="377"/>
      <c r="QOV186" s="377"/>
      <c r="QOW186" s="377"/>
      <c r="QOX186" s="608"/>
      <c r="QOY186" s="609"/>
      <c r="QOZ186" s="375"/>
      <c r="QPA186" s="377"/>
      <c r="QPB186" s="377"/>
      <c r="QPC186" s="377"/>
      <c r="QPD186" s="377"/>
      <c r="QPE186" s="608"/>
      <c r="QPF186" s="609"/>
      <c r="QPG186" s="375"/>
      <c r="QPH186" s="377"/>
      <c r="QPI186" s="377"/>
      <c r="QPJ186" s="377"/>
      <c r="QPK186" s="377"/>
      <c r="QPL186" s="608"/>
      <c r="QPM186" s="609"/>
      <c r="QPN186" s="375"/>
      <c r="QPO186" s="377"/>
      <c r="QPP186" s="377"/>
      <c r="QPQ186" s="377"/>
      <c r="QPR186" s="377"/>
      <c r="QPS186" s="608"/>
      <c r="QPT186" s="609"/>
      <c r="QPU186" s="375"/>
      <c r="QPV186" s="377"/>
      <c r="QPW186" s="377"/>
      <c r="QPX186" s="377"/>
      <c r="QPY186" s="377"/>
      <c r="QPZ186" s="608"/>
      <c r="QQA186" s="609"/>
      <c r="QQB186" s="375"/>
      <c r="QQC186" s="377"/>
      <c r="QQD186" s="377"/>
      <c r="QQE186" s="377"/>
      <c r="QQF186" s="377"/>
      <c r="QQG186" s="608"/>
      <c r="QQH186" s="609"/>
      <c r="QQI186" s="375"/>
      <c r="QQJ186" s="377"/>
      <c r="QQK186" s="377"/>
      <c r="QQL186" s="377"/>
      <c r="QQM186" s="377"/>
      <c r="QQN186" s="608"/>
      <c r="QQO186" s="609"/>
      <c r="QQP186" s="375"/>
      <c r="QQQ186" s="377"/>
      <c r="QQR186" s="377"/>
      <c r="QQS186" s="377"/>
      <c r="QQT186" s="377"/>
      <c r="QQU186" s="608"/>
      <c r="QQV186" s="609"/>
      <c r="QQW186" s="375"/>
      <c r="QQX186" s="377"/>
      <c r="QQY186" s="377"/>
      <c r="QQZ186" s="377"/>
      <c r="QRA186" s="377"/>
      <c r="QRB186" s="608"/>
      <c r="QRC186" s="609"/>
      <c r="QRD186" s="375"/>
      <c r="QRE186" s="377"/>
      <c r="QRF186" s="377"/>
      <c r="QRG186" s="377"/>
      <c r="QRH186" s="377"/>
      <c r="QRI186" s="608"/>
      <c r="QRJ186" s="609"/>
      <c r="QRK186" s="375"/>
      <c r="QRL186" s="377"/>
      <c r="QRM186" s="377"/>
      <c r="QRN186" s="377"/>
      <c r="QRO186" s="377"/>
      <c r="QRP186" s="608"/>
      <c r="QRQ186" s="609"/>
      <c r="QRR186" s="375"/>
      <c r="QRS186" s="377"/>
      <c r="QRT186" s="377"/>
      <c r="QRU186" s="377"/>
      <c r="QRV186" s="377"/>
      <c r="QRW186" s="608"/>
      <c r="QRX186" s="609"/>
      <c r="QRY186" s="375"/>
      <c r="QRZ186" s="377"/>
      <c r="QSA186" s="377"/>
      <c r="QSB186" s="377"/>
      <c r="QSC186" s="377"/>
      <c r="QSD186" s="608"/>
      <c r="QSE186" s="609"/>
      <c r="QSF186" s="375"/>
      <c r="QSG186" s="377"/>
      <c r="QSH186" s="377"/>
      <c r="QSI186" s="377"/>
      <c r="QSJ186" s="377"/>
      <c r="QSK186" s="608"/>
      <c r="QSL186" s="609"/>
      <c r="QSM186" s="375"/>
      <c r="QSN186" s="377"/>
      <c r="QSO186" s="377"/>
      <c r="QSP186" s="377"/>
      <c r="QSQ186" s="377"/>
      <c r="QSR186" s="608"/>
      <c r="QSS186" s="609"/>
      <c r="QST186" s="375"/>
      <c r="QSU186" s="377"/>
      <c r="QSV186" s="377"/>
      <c r="QSW186" s="377"/>
      <c r="QSX186" s="377"/>
      <c r="QSY186" s="608"/>
      <c r="QSZ186" s="609"/>
      <c r="QTA186" s="375"/>
      <c r="QTB186" s="377"/>
      <c r="QTC186" s="377"/>
      <c r="QTD186" s="377"/>
      <c r="QTE186" s="377"/>
      <c r="QTF186" s="608"/>
      <c r="QTG186" s="609"/>
      <c r="QTH186" s="375"/>
      <c r="QTI186" s="377"/>
      <c r="QTJ186" s="377"/>
      <c r="QTK186" s="377"/>
      <c r="QTL186" s="377"/>
      <c r="QTM186" s="608"/>
      <c r="QTN186" s="609"/>
      <c r="QTO186" s="375"/>
      <c r="QTP186" s="377"/>
      <c r="QTQ186" s="377"/>
      <c r="QTR186" s="377"/>
      <c r="QTS186" s="377"/>
      <c r="QTT186" s="608"/>
      <c r="QTU186" s="609"/>
      <c r="QTV186" s="375"/>
      <c r="QTW186" s="377"/>
      <c r="QTX186" s="377"/>
      <c r="QTY186" s="377"/>
      <c r="QTZ186" s="377"/>
      <c r="QUA186" s="608"/>
      <c r="QUB186" s="609"/>
      <c r="QUC186" s="375"/>
      <c r="QUD186" s="377"/>
      <c r="QUE186" s="377"/>
      <c r="QUF186" s="377"/>
      <c r="QUG186" s="377"/>
      <c r="QUH186" s="608"/>
      <c r="QUI186" s="609"/>
      <c r="QUJ186" s="375"/>
      <c r="QUK186" s="377"/>
      <c r="QUL186" s="377"/>
      <c r="QUM186" s="377"/>
      <c r="QUN186" s="377"/>
      <c r="QUO186" s="608"/>
      <c r="QUP186" s="609"/>
      <c r="QUQ186" s="375"/>
      <c r="QUR186" s="377"/>
      <c r="QUS186" s="377"/>
      <c r="QUT186" s="377"/>
      <c r="QUU186" s="377"/>
      <c r="QUV186" s="608"/>
      <c r="QUW186" s="609"/>
      <c r="QUX186" s="375"/>
      <c r="QUY186" s="377"/>
      <c r="QUZ186" s="377"/>
      <c r="QVA186" s="377"/>
      <c r="QVB186" s="377"/>
      <c r="QVC186" s="608"/>
      <c r="QVD186" s="609"/>
      <c r="QVE186" s="375"/>
      <c r="QVF186" s="377"/>
      <c r="QVG186" s="377"/>
      <c r="QVH186" s="377"/>
      <c r="QVI186" s="377"/>
      <c r="QVJ186" s="608"/>
      <c r="QVK186" s="609"/>
      <c r="QVL186" s="375"/>
      <c r="QVM186" s="377"/>
      <c r="QVN186" s="377"/>
      <c r="QVO186" s="377"/>
      <c r="QVP186" s="377"/>
      <c r="QVQ186" s="608"/>
      <c r="QVR186" s="609"/>
      <c r="QVS186" s="375"/>
      <c r="QVT186" s="377"/>
      <c r="QVU186" s="377"/>
      <c r="QVV186" s="377"/>
      <c r="QVW186" s="377"/>
      <c r="QVX186" s="608"/>
      <c r="QVY186" s="609"/>
      <c r="QVZ186" s="375"/>
      <c r="QWA186" s="377"/>
      <c r="QWB186" s="377"/>
      <c r="QWC186" s="377"/>
      <c r="QWD186" s="377"/>
      <c r="QWE186" s="608"/>
      <c r="QWF186" s="609"/>
      <c r="QWG186" s="375"/>
      <c r="QWH186" s="377"/>
      <c r="QWI186" s="377"/>
      <c r="QWJ186" s="377"/>
      <c r="QWK186" s="377"/>
      <c r="QWL186" s="608"/>
      <c r="QWM186" s="609"/>
      <c r="QWN186" s="375"/>
      <c r="QWO186" s="377"/>
      <c r="QWP186" s="377"/>
      <c r="QWQ186" s="377"/>
      <c r="QWR186" s="377"/>
      <c r="QWS186" s="608"/>
      <c r="QWT186" s="609"/>
      <c r="QWU186" s="375"/>
      <c r="QWV186" s="377"/>
      <c r="QWW186" s="377"/>
      <c r="QWX186" s="377"/>
      <c r="QWY186" s="377"/>
      <c r="QWZ186" s="608"/>
      <c r="QXA186" s="609"/>
      <c r="QXB186" s="375"/>
      <c r="QXC186" s="377"/>
      <c r="QXD186" s="377"/>
      <c r="QXE186" s="377"/>
      <c r="QXF186" s="377"/>
      <c r="QXG186" s="608"/>
      <c r="QXH186" s="609"/>
      <c r="QXI186" s="375"/>
      <c r="QXJ186" s="377"/>
      <c r="QXK186" s="377"/>
      <c r="QXL186" s="377"/>
      <c r="QXM186" s="377"/>
      <c r="QXN186" s="608"/>
      <c r="QXO186" s="609"/>
      <c r="QXP186" s="375"/>
      <c r="QXQ186" s="377"/>
      <c r="QXR186" s="377"/>
      <c r="QXS186" s="377"/>
      <c r="QXT186" s="377"/>
      <c r="QXU186" s="608"/>
      <c r="QXV186" s="609"/>
      <c r="QXW186" s="375"/>
      <c r="QXX186" s="377"/>
      <c r="QXY186" s="377"/>
      <c r="QXZ186" s="377"/>
      <c r="QYA186" s="377"/>
      <c r="QYB186" s="608"/>
      <c r="QYC186" s="609"/>
      <c r="QYD186" s="375"/>
      <c r="QYE186" s="377"/>
      <c r="QYF186" s="377"/>
      <c r="QYG186" s="377"/>
      <c r="QYH186" s="377"/>
      <c r="QYI186" s="608"/>
      <c r="QYJ186" s="609"/>
      <c r="QYK186" s="375"/>
      <c r="QYL186" s="377"/>
      <c r="QYM186" s="377"/>
      <c r="QYN186" s="377"/>
      <c r="QYO186" s="377"/>
      <c r="QYP186" s="608"/>
      <c r="QYQ186" s="609"/>
      <c r="QYR186" s="375"/>
      <c r="QYS186" s="377"/>
      <c r="QYT186" s="377"/>
      <c r="QYU186" s="377"/>
      <c r="QYV186" s="377"/>
      <c r="QYW186" s="608"/>
      <c r="QYX186" s="609"/>
      <c r="QYY186" s="375"/>
      <c r="QYZ186" s="377"/>
      <c r="QZA186" s="377"/>
      <c r="QZB186" s="377"/>
      <c r="QZC186" s="377"/>
      <c r="QZD186" s="608"/>
      <c r="QZE186" s="609"/>
      <c r="QZF186" s="375"/>
      <c r="QZG186" s="377"/>
      <c r="QZH186" s="377"/>
      <c r="QZI186" s="377"/>
      <c r="QZJ186" s="377"/>
      <c r="QZK186" s="608"/>
      <c r="QZL186" s="609"/>
      <c r="QZM186" s="375"/>
      <c r="QZN186" s="377"/>
      <c r="QZO186" s="377"/>
      <c r="QZP186" s="377"/>
      <c r="QZQ186" s="377"/>
      <c r="QZR186" s="608"/>
      <c r="QZS186" s="609"/>
      <c r="QZT186" s="375"/>
      <c r="QZU186" s="377"/>
      <c r="QZV186" s="377"/>
      <c r="QZW186" s="377"/>
      <c r="QZX186" s="377"/>
      <c r="QZY186" s="608"/>
      <c r="QZZ186" s="609"/>
      <c r="RAA186" s="375"/>
      <c r="RAB186" s="377"/>
      <c r="RAC186" s="377"/>
      <c r="RAD186" s="377"/>
      <c r="RAE186" s="377"/>
      <c r="RAF186" s="608"/>
      <c r="RAG186" s="609"/>
      <c r="RAH186" s="375"/>
      <c r="RAI186" s="377"/>
      <c r="RAJ186" s="377"/>
      <c r="RAK186" s="377"/>
      <c r="RAL186" s="377"/>
      <c r="RAM186" s="608"/>
      <c r="RAN186" s="609"/>
      <c r="RAO186" s="375"/>
      <c r="RAP186" s="377"/>
      <c r="RAQ186" s="377"/>
      <c r="RAR186" s="377"/>
      <c r="RAS186" s="377"/>
      <c r="RAT186" s="608"/>
      <c r="RAU186" s="609"/>
      <c r="RAV186" s="375"/>
      <c r="RAW186" s="377"/>
      <c r="RAX186" s="377"/>
      <c r="RAY186" s="377"/>
      <c r="RAZ186" s="377"/>
      <c r="RBA186" s="608"/>
      <c r="RBB186" s="609"/>
      <c r="RBC186" s="375"/>
      <c r="RBD186" s="377"/>
      <c r="RBE186" s="377"/>
      <c r="RBF186" s="377"/>
      <c r="RBG186" s="377"/>
      <c r="RBH186" s="608"/>
      <c r="RBI186" s="609"/>
      <c r="RBJ186" s="375"/>
      <c r="RBK186" s="377"/>
      <c r="RBL186" s="377"/>
      <c r="RBM186" s="377"/>
      <c r="RBN186" s="377"/>
      <c r="RBO186" s="608"/>
      <c r="RBP186" s="609"/>
      <c r="RBQ186" s="375"/>
      <c r="RBR186" s="377"/>
      <c r="RBS186" s="377"/>
      <c r="RBT186" s="377"/>
      <c r="RBU186" s="377"/>
      <c r="RBV186" s="608"/>
      <c r="RBW186" s="609"/>
      <c r="RBX186" s="375"/>
      <c r="RBY186" s="377"/>
      <c r="RBZ186" s="377"/>
      <c r="RCA186" s="377"/>
      <c r="RCB186" s="377"/>
      <c r="RCC186" s="608"/>
      <c r="RCD186" s="609"/>
      <c r="RCE186" s="375"/>
      <c r="RCF186" s="377"/>
      <c r="RCG186" s="377"/>
      <c r="RCH186" s="377"/>
      <c r="RCI186" s="377"/>
      <c r="RCJ186" s="608"/>
      <c r="RCK186" s="609"/>
      <c r="RCL186" s="375"/>
      <c r="RCM186" s="377"/>
      <c r="RCN186" s="377"/>
      <c r="RCO186" s="377"/>
      <c r="RCP186" s="377"/>
      <c r="RCQ186" s="608"/>
      <c r="RCR186" s="609"/>
      <c r="RCS186" s="375"/>
      <c r="RCT186" s="377"/>
      <c r="RCU186" s="377"/>
      <c r="RCV186" s="377"/>
      <c r="RCW186" s="377"/>
      <c r="RCX186" s="608"/>
      <c r="RCY186" s="609"/>
      <c r="RCZ186" s="375"/>
      <c r="RDA186" s="377"/>
      <c r="RDB186" s="377"/>
      <c r="RDC186" s="377"/>
      <c r="RDD186" s="377"/>
      <c r="RDE186" s="608"/>
      <c r="RDF186" s="609"/>
      <c r="RDG186" s="375"/>
      <c r="RDH186" s="377"/>
      <c r="RDI186" s="377"/>
      <c r="RDJ186" s="377"/>
      <c r="RDK186" s="377"/>
      <c r="RDL186" s="608"/>
      <c r="RDM186" s="609"/>
      <c r="RDN186" s="375"/>
      <c r="RDO186" s="377"/>
      <c r="RDP186" s="377"/>
      <c r="RDQ186" s="377"/>
      <c r="RDR186" s="377"/>
      <c r="RDS186" s="608"/>
      <c r="RDT186" s="609"/>
      <c r="RDU186" s="375"/>
      <c r="RDV186" s="377"/>
      <c r="RDW186" s="377"/>
      <c r="RDX186" s="377"/>
      <c r="RDY186" s="377"/>
      <c r="RDZ186" s="608"/>
      <c r="REA186" s="609"/>
      <c r="REB186" s="375"/>
      <c r="REC186" s="377"/>
      <c r="RED186" s="377"/>
      <c r="REE186" s="377"/>
      <c r="REF186" s="377"/>
      <c r="REG186" s="608"/>
      <c r="REH186" s="609"/>
      <c r="REI186" s="375"/>
      <c r="REJ186" s="377"/>
      <c r="REK186" s="377"/>
      <c r="REL186" s="377"/>
      <c r="REM186" s="377"/>
      <c r="REN186" s="608"/>
      <c r="REO186" s="609"/>
      <c r="REP186" s="375"/>
      <c r="REQ186" s="377"/>
      <c r="RER186" s="377"/>
      <c r="RES186" s="377"/>
      <c r="RET186" s="377"/>
      <c r="REU186" s="608"/>
      <c r="REV186" s="609"/>
      <c r="REW186" s="375"/>
      <c r="REX186" s="377"/>
      <c r="REY186" s="377"/>
      <c r="REZ186" s="377"/>
      <c r="RFA186" s="377"/>
      <c r="RFB186" s="608"/>
      <c r="RFC186" s="609"/>
      <c r="RFD186" s="375"/>
      <c r="RFE186" s="377"/>
      <c r="RFF186" s="377"/>
      <c r="RFG186" s="377"/>
      <c r="RFH186" s="377"/>
      <c r="RFI186" s="608"/>
      <c r="RFJ186" s="609"/>
      <c r="RFK186" s="375"/>
      <c r="RFL186" s="377"/>
      <c r="RFM186" s="377"/>
      <c r="RFN186" s="377"/>
      <c r="RFO186" s="377"/>
      <c r="RFP186" s="608"/>
      <c r="RFQ186" s="609"/>
      <c r="RFR186" s="375"/>
      <c r="RFS186" s="377"/>
      <c r="RFT186" s="377"/>
      <c r="RFU186" s="377"/>
      <c r="RFV186" s="377"/>
      <c r="RFW186" s="608"/>
      <c r="RFX186" s="609"/>
      <c r="RFY186" s="375"/>
      <c r="RFZ186" s="377"/>
      <c r="RGA186" s="377"/>
      <c r="RGB186" s="377"/>
      <c r="RGC186" s="377"/>
      <c r="RGD186" s="608"/>
      <c r="RGE186" s="609"/>
      <c r="RGF186" s="375"/>
      <c r="RGG186" s="377"/>
      <c r="RGH186" s="377"/>
      <c r="RGI186" s="377"/>
      <c r="RGJ186" s="377"/>
      <c r="RGK186" s="608"/>
      <c r="RGL186" s="609"/>
      <c r="RGM186" s="375"/>
      <c r="RGN186" s="377"/>
      <c r="RGO186" s="377"/>
      <c r="RGP186" s="377"/>
      <c r="RGQ186" s="377"/>
      <c r="RGR186" s="608"/>
      <c r="RGS186" s="609"/>
      <c r="RGT186" s="375"/>
      <c r="RGU186" s="377"/>
      <c r="RGV186" s="377"/>
      <c r="RGW186" s="377"/>
      <c r="RGX186" s="377"/>
      <c r="RGY186" s="608"/>
      <c r="RGZ186" s="609"/>
      <c r="RHA186" s="375"/>
      <c r="RHB186" s="377"/>
      <c r="RHC186" s="377"/>
      <c r="RHD186" s="377"/>
      <c r="RHE186" s="377"/>
      <c r="RHF186" s="608"/>
      <c r="RHG186" s="609"/>
      <c r="RHH186" s="375"/>
      <c r="RHI186" s="377"/>
      <c r="RHJ186" s="377"/>
      <c r="RHK186" s="377"/>
      <c r="RHL186" s="377"/>
      <c r="RHM186" s="608"/>
      <c r="RHN186" s="609"/>
      <c r="RHO186" s="375"/>
      <c r="RHP186" s="377"/>
      <c r="RHQ186" s="377"/>
      <c r="RHR186" s="377"/>
      <c r="RHS186" s="377"/>
      <c r="RHT186" s="608"/>
      <c r="RHU186" s="609"/>
      <c r="RHV186" s="375"/>
      <c r="RHW186" s="377"/>
      <c r="RHX186" s="377"/>
      <c r="RHY186" s="377"/>
      <c r="RHZ186" s="377"/>
      <c r="RIA186" s="608"/>
      <c r="RIB186" s="609"/>
      <c r="RIC186" s="375"/>
      <c r="RID186" s="377"/>
      <c r="RIE186" s="377"/>
      <c r="RIF186" s="377"/>
      <c r="RIG186" s="377"/>
      <c r="RIH186" s="608"/>
      <c r="RII186" s="609"/>
      <c r="RIJ186" s="375"/>
      <c r="RIK186" s="377"/>
      <c r="RIL186" s="377"/>
      <c r="RIM186" s="377"/>
      <c r="RIN186" s="377"/>
      <c r="RIO186" s="608"/>
      <c r="RIP186" s="609"/>
      <c r="RIQ186" s="375"/>
      <c r="RIR186" s="377"/>
      <c r="RIS186" s="377"/>
      <c r="RIT186" s="377"/>
      <c r="RIU186" s="377"/>
      <c r="RIV186" s="608"/>
      <c r="RIW186" s="609"/>
      <c r="RIX186" s="375"/>
      <c r="RIY186" s="377"/>
      <c r="RIZ186" s="377"/>
      <c r="RJA186" s="377"/>
      <c r="RJB186" s="377"/>
      <c r="RJC186" s="608"/>
      <c r="RJD186" s="609"/>
      <c r="RJE186" s="375"/>
      <c r="RJF186" s="377"/>
      <c r="RJG186" s="377"/>
      <c r="RJH186" s="377"/>
      <c r="RJI186" s="377"/>
      <c r="RJJ186" s="608"/>
      <c r="RJK186" s="609"/>
      <c r="RJL186" s="375"/>
      <c r="RJM186" s="377"/>
      <c r="RJN186" s="377"/>
      <c r="RJO186" s="377"/>
      <c r="RJP186" s="377"/>
      <c r="RJQ186" s="608"/>
      <c r="RJR186" s="609"/>
      <c r="RJS186" s="375"/>
      <c r="RJT186" s="377"/>
      <c r="RJU186" s="377"/>
      <c r="RJV186" s="377"/>
      <c r="RJW186" s="377"/>
      <c r="RJX186" s="608"/>
      <c r="RJY186" s="609"/>
      <c r="RJZ186" s="375"/>
      <c r="RKA186" s="377"/>
      <c r="RKB186" s="377"/>
      <c r="RKC186" s="377"/>
      <c r="RKD186" s="377"/>
      <c r="RKE186" s="608"/>
      <c r="RKF186" s="609"/>
      <c r="RKG186" s="375"/>
      <c r="RKH186" s="377"/>
      <c r="RKI186" s="377"/>
      <c r="RKJ186" s="377"/>
      <c r="RKK186" s="377"/>
      <c r="RKL186" s="608"/>
      <c r="RKM186" s="609"/>
      <c r="RKN186" s="375"/>
      <c r="RKO186" s="377"/>
      <c r="RKP186" s="377"/>
      <c r="RKQ186" s="377"/>
      <c r="RKR186" s="377"/>
      <c r="RKS186" s="608"/>
      <c r="RKT186" s="609"/>
      <c r="RKU186" s="375"/>
      <c r="RKV186" s="377"/>
      <c r="RKW186" s="377"/>
      <c r="RKX186" s="377"/>
      <c r="RKY186" s="377"/>
      <c r="RKZ186" s="608"/>
      <c r="RLA186" s="609"/>
      <c r="RLB186" s="375"/>
      <c r="RLC186" s="377"/>
      <c r="RLD186" s="377"/>
      <c r="RLE186" s="377"/>
      <c r="RLF186" s="377"/>
      <c r="RLG186" s="608"/>
      <c r="RLH186" s="609"/>
      <c r="RLI186" s="375"/>
      <c r="RLJ186" s="377"/>
      <c r="RLK186" s="377"/>
      <c r="RLL186" s="377"/>
      <c r="RLM186" s="377"/>
      <c r="RLN186" s="608"/>
      <c r="RLO186" s="609"/>
      <c r="RLP186" s="375"/>
      <c r="RLQ186" s="377"/>
      <c r="RLR186" s="377"/>
      <c r="RLS186" s="377"/>
      <c r="RLT186" s="377"/>
      <c r="RLU186" s="608"/>
      <c r="RLV186" s="609"/>
      <c r="RLW186" s="375"/>
      <c r="RLX186" s="377"/>
      <c r="RLY186" s="377"/>
      <c r="RLZ186" s="377"/>
      <c r="RMA186" s="377"/>
      <c r="RMB186" s="608"/>
      <c r="RMC186" s="609"/>
      <c r="RMD186" s="375"/>
      <c r="RME186" s="377"/>
      <c r="RMF186" s="377"/>
      <c r="RMG186" s="377"/>
      <c r="RMH186" s="377"/>
      <c r="RMI186" s="608"/>
      <c r="RMJ186" s="609"/>
      <c r="RMK186" s="375"/>
      <c r="RML186" s="377"/>
      <c r="RMM186" s="377"/>
      <c r="RMN186" s="377"/>
      <c r="RMO186" s="377"/>
      <c r="RMP186" s="608"/>
      <c r="RMQ186" s="609"/>
      <c r="RMR186" s="375"/>
      <c r="RMS186" s="377"/>
      <c r="RMT186" s="377"/>
      <c r="RMU186" s="377"/>
      <c r="RMV186" s="377"/>
      <c r="RMW186" s="608"/>
      <c r="RMX186" s="609"/>
      <c r="RMY186" s="375"/>
      <c r="RMZ186" s="377"/>
      <c r="RNA186" s="377"/>
      <c r="RNB186" s="377"/>
      <c r="RNC186" s="377"/>
      <c r="RND186" s="608"/>
      <c r="RNE186" s="609"/>
      <c r="RNF186" s="375"/>
      <c r="RNG186" s="377"/>
      <c r="RNH186" s="377"/>
      <c r="RNI186" s="377"/>
      <c r="RNJ186" s="377"/>
      <c r="RNK186" s="608"/>
      <c r="RNL186" s="609"/>
      <c r="RNM186" s="375"/>
      <c r="RNN186" s="377"/>
      <c r="RNO186" s="377"/>
      <c r="RNP186" s="377"/>
      <c r="RNQ186" s="377"/>
      <c r="RNR186" s="608"/>
      <c r="RNS186" s="609"/>
      <c r="RNT186" s="375"/>
      <c r="RNU186" s="377"/>
      <c r="RNV186" s="377"/>
      <c r="RNW186" s="377"/>
      <c r="RNX186" s="377"/>
      <c r="RNY186" s="608"/>
      <c r="RNZ186" s="609"/>
      <c r="ROA186" s="375"/>
      <c r="ROB186" s="377"/>
      <c r="ROC186" s="377"/>
      <c r="ROD186" s="377"/>
      <c r="ROE186" s="377"/>
      <c r="ROF186" s="608"/>
      <c r="ROG186" s="609"/>
      <c r="ROH186" s="375"/>
      <c r="ROI186" s="377"/>
      <c r="ROJ186" s="377"/>
      <c r="ROK186" s="377"/>
      <c r="ROL186" s="377"/>
      <c r="ROM186" s="608"/>
      <c r="RON186" s="609"/>
      <c r="ROO186" s="375"/>
      <c r="ROP186" s="377"/>
      <c r="ROQ186" s="377"/>
      <c r="ROR186" s="377"/>
      <c r="ROS186" s="377"/>
      <c r="ROT186" s="608"/>
      <c r="ROU186" s="609"/>
      <c r="ROV186" s="375"/>
      <c r="ROW186" s="377"/>
      <c r="ROX186" s="377"/>
      <c r="ROY186" s="377"/>
      <c r="ROZ186" s="377"/>
      <c r="RPA186" s="608"/>
      <c r="RPB186" s="609"/>
      <c r="RPC186" s="375"/>
      <c r="RPD186" s="377"/>
      <c r="RPE186" s="377"/>
      <c r="RPF186" s="377"/>
      <c r="RPG186" s="377"/>
      <c r="RPH186" s="608"/>
      <c r="RPI186" s="609"/>
      <c r="RPJ186" s="375"/>
      <c r="RPK186" s="377"/>
      <c r="RPL186" s="377"/>
      <c r="RPM186" s="377"/>
      <c r="RPN186" s="377"/>
      <c r="RPO186" s="608"/>
      <c r="RPP186" s="609"/>
      <c r="RPQ186" s="375"/>
      <c r="RPR186" s="377"/>
      <c r="RPS186" s="377"/>
      <c r="RPT186" s="377"/>
      <c r="RPU186" s="377"/>
      <c r="RPV186" s="608"/>
      <c r="RPW186" s="609"/>
      <c r="RPX186" s="375"/>
      <c r="RPY186" s="377"/>
      <c r="RPZ186" s="377"/>
      <c r="RQA186" s="377"/>
      <c r="RQB186" s="377"/>
      <c r="RQC186" s="608"/>
      <c r="RQD186" s="609"/>
      <c r="RQE186" s="375"/>
      <c r="RQF186" s="377"/>
      <c r="RQG186" s="377"/>
      <c r="RQH186" s="377"/>
      <c r="RQI186" s="377"/>
      <c r="RQJ186" s="608"/>
      <c r="RQK186" s="609"/>
      <c r="RQL186" s="375"/>
      <c r="RQM186" s="377"/>
      <c r="RQN186" s="377"/>
      <c r="RQO186" s="377"/>
      <c r="RQP186" s="377"/>
      <c r="RQQ186" s="608"/>
      <c r="RQR186" s="609"/>
      <c r="RQS186" s="375"/>
      <c r="RQT186" s="377"/>
      <c r="RQU186" s="377"/>
      <c r="RQV186" s="377"/>
      <c r="RQW186" s="377"/>
      <c r="RQX186" s="608"/>
      <c r="RQY186" s="609"/>
      <c r="RQZ186" s="375"/>
      <c r="RRA186" s="377"/>
      <c r="RRB186" s="377"/>
      <c r="RRC186" s="377"/>
      <c r="RRD186" s="377"/>
      <c r="RRE186" s="608"/>
      <c r="RRF186" s="609"/>
      <c r="RRG186" s="375"/>
      <c r="RRH186" s="377"/>
      <c r="RRI186" s="377"/>
      <c r="RRJ186" s="377"/>
      <c r="RRK186" s="377"/>
      <c r="RRL186" s="608"/>
      <c r="RRM186" s="609"/>
      <c r="RRN186" s="375"/>
      <c r="RRO186" s="377"/>
      <c r="RRP186" s="377"/>
      <c r="RRQ186" s="377"/>
      <c r="RRR186" s="377"/>
      <c r="RRS186" s="608"/>
      <c r="RRT186" s="609"/>
      <c r="RRU186" s="375"/>
      <c r="RRV186" s="377"/>
      <c r="RRW186" s="377"/>
      <c r="RRX186" s="377"/>
      <c r="RRY186" s="377"/>
      <c r="RRZ186" s="608"/>
      <c r="RSA186" s="609"/>
      <c r="RSB186" s="375"/>
      <c r="RSC186" s="377"/>
      <c r="RSD186" s="377"/>
      <c r="RSE186" s="377"/>
      <c r="RSF186" s="377"/>
      <c r="RSG186" s="608"/>
      <c r="RSH186" s="609"/>
      <c r="RSI186" s="375"/>
      <c r="RSJ186" s="377"/>
      <c r="RSK186" s="377"/>
      <c r="RSL186" s="377"/>
      <c r="RSM186" s="377"/>
      <c r="RSN186" s="608"/>
      <c r="RSO186" s="609"/>
      <c r="RSP186" s="375"/>
      <c r="RSQ186" s="377"/>
      <c r="RSR186" s="377"/>
      <c r="RSS186" s="377"/>
      <c r="RST186" s="377"/>
      <c r="RSU186" s="608"/>
      <c r="RSV186" s="609"/>
      <c r="RSW186" s="375"/>
      <c r="RSX186" s="377"/>
      <c r="RSY186" s="377"/>
      <c r="RSZ186" s="377"/>
      <c r="RTA186" s="377"/>
      <c r="RTB186" s="608"/>
      <c r="RTC186" s="609"/>
      <c r="RTD186" s="375"/>
      <c r="RTE186" s="377"/>
      <c r="RTF186" s="377"/>
      <c r="RTG186" s="377"/>
      <c r="RTH186" s="377"/>
      <c r="RTI186" s="608"/>
      <c r="RTJ186" s="609"/>
      <c r="RTK186" s="375"/>
      <c r="RTL186" s="377"/>
      <c r="RTM186" s="377"/>
      <c r="RTN186" s="377"/>
      <c r="RTO186" s="377"/>
      <c r="RTP186" s="608"/>
      <c r="RTQ186" s="609"/>
      <c r="RTR186" s="375"/>
      <c r="RTS186" s="377"/>
      <c r="RTT186" s="377"/>
      <c r="RTU186" s="377"/>
      <c r="RTV186" s="377"/>
      <c r="RTW186" s="608"/>
      <c r="RTX186" s="609"/>
      <c r="RTY186" s="375"/>
      <c r="RTZ186" s="377"/>
      <c r="RUA186" s="377"/>
      <c r="RUB186" s="377"/>
      <c r="RUC186" s="377"/>
      <c r="RUD186" s="608"/>
      <c r="RUE186" s="609"/>
      <c r="RUF186" s="375"/>
      <c r="RUG186" s="377"/>
      <c r="RUH186" s="377"/>
      <c r="RUI186" s="377"/>
      <c r="RUJ186" s="377"/>
      <c r="RUK186" s="608"/>
      <c r="RUL186" s="609"/>
      <c r="RUM186" s="375"/>
      <c r="RUN186" s="377"/>
      <c r="RUO186" s="377"/>
      <c r="RUP186" s="377"/>
      <c r="RUQ186" s="377"/>
      <c r="RUR186" s="608"/>
      <c r="RUS186" s="609"/>
      <c r="RUT186" s="375"/>
      <c r="RUU186" s="377"/>
      <c r="RUV186" s="377"/>
      <c r="RUW186" s="377"/>
      <c r="RUX186" s="377"/>
      <c r="RUY186" s="608"/>
      <c r="RUZ186" s="609"/>
      <c r="RVA186" s="375"/>
      <c r="RVB186" s="377"/>
      <c r="RVC186" s="377"/>
      <c r="RVD186" s="377"/>
      <c r="RVE186" s="377"/>
      <c r="RVF186" s="608"/>
      <c r="RVG186" s="609"/>
      <c r="RVH186" s="375"/>
      <c r="RVI186" s="377"/>
      <c r="RVJ186" s="377"/>
      <c r="RVK186" s="377"/>
      <c r="RVL186" s="377"/>
      <c r="RVM186" s="608"/>
      <c r="RVN186" s="609"/>
      <c r="RVO186" s="375"/>
      <c r="RVP186" s="377"/>
      <c r="RVQ186" s="377"/>
      <c r="RVR186" s="377"/>
      <c r="RVS186" s="377"/>
      <c r="RVT186" s="608"/>
      <c r="RVU186" s="609"/>
      <c r="RVV186" s="375"/>
      <c r="RVW186" s="377"/>
      <c r="RVX186" s="377"/>
      <c r="RVY186" s="377"/>
      <c r="RVZ186" s="377"/>
      <c r="RWA186" s="608"/>
      <c r="RWB186" s="609"/>
      <c r="RWC186" s="375"/>
      <c r="RWD186" s="377"/>
      <c r="RWE186" s="377"/>
      <c r="RWF186" s="377"/>
      <c r="RWG186" s="377"/>
      <c r="RWH186" s="608"/>
      <c r="RWI186" s="609"/>
      <c r="RWJ186" s="375"/>
      <c r="RWK186" s="377"/>
      <c r="RWL186" s="377"/>
      <c r="RWM186" s="377"/>
      <c r="RWN186" s="377"/>
      <c r="RWO186" s="608"/>
      <c r="RWP186" s="609"/>
      <c r="RWQ186" s="375"/>
      <c r="RWR186" s="377"/>
      <c r="RWS186" s="377"/>
      <c r="RWT186" s="377"/>
      <c r="RWU186" s="377"/>
      <c r="RWV186" s="608"/>
      <c r="RWW186" s="609"/>
      <c r="RWX186" s="375"/>
      <c r="RWY186" s="377"/>
      <c r="RWZ186" s="377"/>
      <c r="RXA186" s="377"/>
      <c r="RXB186" s="377"/>
      <c r="RXC186" s="608"/>
      <c r="RXD186" s="609"/>
      <c r="RXE186" s="375"/>
      <c r="RXF186" s="377"/>
      <c r="RXG186" s="377"/>
      <c r="RXH186" s="377"/>
      <c r="RXI186" s="377"/>
      <c r="RXJ186" s="608"/>
      <c r="RXK186" s="609"/>
      <c r="RXL186" s="375"/>
      <c r="RXM186" s="377"/>
      <c r="RXN186" s="377"/>
      <c r="RXO186" s="377"/>
      <c r="RXP186" s="377"/>
      <c r="RXQ186" s="608"/>
      <c r="RXR186" s="609"/>
      <c r="RXS186" s="375"/>
      <c r="RXT186" s="377"/>
      <c r="RXU186" s="377"/>
      <c r="RXV186" s="377"/>
      <c r="RXW186" s="377"/>
      <c r="RXX186" s="608"/>
      <c r="RXY186" s="609"/>
      <c r="RXZ186" s="375"/>
      <c r="RYA186" s="377"/>
      <c r="RYB186" s="377"/>
      <c r="RYC186" s="377"/>
      <c r="RYD186" s="377"/>
      <c r="RYE186" s="608"/>
      <c r="RYF186" s="609"/>
      <c r="RYG186" s="375"/>
      <c r="RYH186" s="377"/>
      <c r="RYI186" s="377"/>
      <c r="RYJ186" s="377"/>
      <c r="RYK186" s="377"/>
      <c r="RYL186" s="608"/>
      <c r="RYM186" s="609"/>
      <c r="RYN186" s="375"/>
      <c r="RYO186" s="377"/>
      <c r="RYP186" s="377"/>
      <c r="RYQ186" s="377"/>
      <c r="RYR186" s="377"/>
      <c r="RYS186" s="608"/>
      <c r="RYT186" s="609"/>
      <c r="RYU186" s="375"/>
      <c r="RYV186" s="377"/>
      <c r="RYW186" s="377"/>
      <c r="RYX186" s="377"/>
      <c r="RYY186" s="377"/>
      <c r="RYZ186" s="608"/>
      <c r="RZA186" s="609"/>
      <c r="RZB186" s="375"/>
      <c r="RZC186" s="377"/>
      <c r="RZD186" s="377"/>
      <c r="RZE186" s="377"/>
      <c r="RZF186" s="377"/>
      <c r="RZG186" s="608"/>
      <c r="RZH186" s="609"/>
      <c r="RZI186" s="375"/>
      <c r="RZJ186" s="377"/>
      <c r="RZK186" s="377"/>
      <c r="RZL186" s="377"/>
      <c r="RZM186" s="377"/>
      <c r="RZN186" s="608"/>
      <c r="RZO186" s="609"/>
      <c r="RZP186" s="375"/>
      <c r="RZQ186" s="377"/>
      <c r="RZR186" s="377"/>
      <c r="RZS186" s="377"/>
      <c r="RZT186" s="377"/>
      <c r="RZU186" s="608"/>
      <c r="RZV186" s="609"/>
      <c r="RZW186" s="375"/>
      <c r="RZX186" s="377"/>
      <c r="RZY186" s="377"/>
      <c r="RZZ186" s="377"/>
      <c r="SAA186" s="377"/>
      <c r="SAB186" s="608"/>
      <c r="SAC186" s="609"/>
      <c r="SAD186" s="375"/>
      <c r="SAE186" s="377"/>
      <c r="SAF186" s="377"/>
      <c r="SAG186" s="377"/>
      <c r="SAH186" s="377"/>
      <c r="SAI186" s="608"/>
      <c r="SAJ186" s="609"/>
      <c r="SAK186" s="375"/>
      <c r="SAL186" s="377"/>
      <c r="SAM186" s="377"/>
      <c r="SAN186" s="377"/>
      <c r="SAO186" s="377"/>
      <c r="SAP186" s="608"/>
      <c r="SAQ186" s="609"/>
      <c r="SAR186" s="375"/>
      <c r="SAS186" s="377"/>
      <c r="SAT186" s="377"/>
      <c r="SAU186" s="377"/>
      <c r="SAV186" s="377"/>
      <c r="SAW186" s="608"/>
      <c r="SAX186" s="609"/>
      <c r="SAY186" s="375"/>
      <c r="SAZ186" s="377"/>
      <c r="SBA186" s="377"/>
      <c r="SBB186" s="377"/>
      <c r="SBC186" s="377"/>
      <c r="SBD186" s="608"/>
      <c r="SBE186" s="609"/>
      <c r="SBF186" s="375"/>
      <c r="SBG186" s="377"/>
      <c r="SBH186" s="377"/>
      <c r="SBI186" s="377"/>
      <c r="SBJ186" s="377"/>
      <c r="SBK186" s="608"/>
      <c r="SBL186" s="609"/>
      <c r="SBM186" s="375"/>
      <c r="SBN186" s="377"/>
      <c r="SBO186" s="377"/>
      <c r="SBP186" s="377"/>
      <c r="SBQ186" s="377"/>
      <c r="SBR186" s="608"/>
      <c r="SBS186" s="609"/>
      <c r="SBT186" s="375"/>
      <c r="SBU186" s="377"/>
      <c r="SBV186" s="377"/>
      <c r="SBW186" s="377"/>
      <c r="SBX186" s="377"/>
      <c r="SBY186" s="608"/>
      <c r="SBZ186" s="609"/>
      <c r="SCA186" s="375"/>
      <c r="SCB186" s="377"/>
      <c r="SCC186" s="377"/>
      <c r="SCD186" s="377"/>
      <c r="SCE186" s="377"/>
      <c r="SCF186" s="608"/>
      <c r="SCG186" s="609"/>
      <c r="SCH186" s="375"/>
      <c r="SCI186" s="377"/>
      <c r="SCJ186" s="377"/>
      <c r="SCK186" s="377"/>
      <c r="SCL186" s="377"/>
      <c r="SCM186" s="608"/>
      <c r="SCN186" s="609"/>
      <c r="SCO186" s="375"/>
      <c r="SCP186" s="377"/>
      <c r="SCQ186" s="377"/>
      <c r="SCR186" s="377"/>
      <c r="SCS186" s="377"/>
      <c r="SCT186" s="608"/>
      <c r="SCU186" s="609"/>
      <c r="SCV186" s="375"/>
      <c r="SCW186" s="377"/>
      <c r="SCX186" s="377"/>
      <c r="SCY186" s="377"/>
      <c r="SCZ186" s="377"/>
      <c r="SDA186" s="608"/>
      <c r="SDB186" s="609"/>
      <c r="SDC186" s="375"/>
      <c r="SDD186" s="377"/>
      <c r="SDE186" s="377"/>
      <c r="SDF186" s="377"/>
      <c r="SDG186" s="377"/>
      <c r="SDH186" s="608"/>
      <c r="SDI186" s="609"/>
      <c r="SDJ186" s="375"/>
      <c r="SDK186" s="377"/>
      <c r="SDL186" s="377"/>
      <c r="SDM186" s="377"/>
      <c r="SDN186" s="377"/>
      <c r="SDO186" s="608"/>
      <c r="SDP186" s="609"/>
      <c r="SDQ186" s="375"/>
      <c r="SDR186" s="377"/>
      <c r="SDS186" s="377"/>
      <c r="SDT186" s="377"/>
      <c r="SDU186" s="377"/>
      <c r="SDV186" s="608"/>
      <c r="SDW186" s="609"/>
      <c r="SDX186" s="375"/>
      <c r="SDY186" s="377"/>
      <c r="SDZ186" s="377"/>
      <c r="SEA186" s="377"/>
      <c r="SEB186" s="377"/>
      <c r="SEC186" s="608"/>
      <c r="SED186" s="609"/>
      <c r="SEE186" s="375"/>
      <c r="SEF186" s="377"/>
      <c r="SEG186" s="377"/>
      <c r="SEH186" s="377"/>
      <c r="SEI186" s="377"/>
      <c r="SEJ186" s="608"/>
      <c r="SEK186" s="609"/>
      <c r="SEL186" s="375"/>
      <c r="SEM186" s="377"/>
      <c r="SEN186" s="377"/>
      <c r="SEO186" s="377"/>
      <c r="SEP186" s="377"/>
      <c r="SEQ186" s="608"/>
      <c r="SER186" s="609"/>
      <c r="SES186" s="375"/>
      <c r="SET186" s="377"/>
      <c r="SEU186" s="377"/>
      <c r="SEV186" s="377"/>
      <c r="SEW186" s="377"/>
      <c r="SEX186" s="608"/>
      <c r="SEY186" s="609"/>
      <c r="SEZ186" s="375"/>
      <c r="SFA186" s="377"/>
      <c r="SFB186" s="377"/>
      <c r="SFC186" s="377"/>
      <c r="SFD186" s="377"/>
      <c r="SFE186" s="608"/>
      <c r="SFF186" s="609"/>
      <c r="SFG186" s="375"/>
      <c r="SFH186" s="377"/>
      <c r="SFI186" s="377"/>
      <c r="SFJ186" s="377"/>
      <c r="SFK186" s="377"/>
      <c r="SFL186" s="608"/>
      <c r="SFM186" s="609"/>
      <c r="SFN186" s="375"/>
      <c r="SFO186" s="377"/>
      <c r="SFP186" s="377"/>
      <c r="SFQ186" s="377"/>
      <c r="SFR186" s="377"/>
      <c r="SFS186" s="608"/>
      <c r="SFT186" s="609"/>
      <c r="SFU186" s="375"/>
      <c r="SFV186" s="377"/>
      <c r="SFW186" s="377"/>
      <c r="SFX186" s="377"/>
      <c r="SFY186" s="377"/>
      <c r="SFZ186" s="608"/>
      <c r="SGA186" s="609"/>
      <c r="SGB186" s="375"/>
      <c r="SGC186" s="377"/>
      <c r="SGD186" s="377"/>
      <c r="SGE186" s="377"/>
      <c r="SGF186" s="377"/>
      <c r="SGG186" s="608"/>
      <c r="SGH186" s="609"/>
      <c r="SGI186" s="375"/>
      <c r="SGJ186" s="377"/>
      <c r="SGK186" s="377"/>
      <c r="SGL186" s="377"/>
      <c r="SGM186" s="377"/>
      <c r="SGN186" s="608"/>
      <c r="SGO186" s="609"/>
      <c r="SGP186" s="375"/>
      <c r="SGQ186" s="377"/>
      <c r="SGR186" s="377"/>
      <c r="SGS186" s="377"/>
      <c r="SGT186" s="377"/>
      <c r="SGU186" s="608"/>
      <c r="SGV186" s="609"/>
      <c r="SGW186" s="375"/>
      <c r="SGX186" s="377"/>
      <c r="SGY186" s="377"/>
      <c r="SGZ186" s="377"/>
      <c r="SHA186" s="377"/>
      <c r="SHB186" s="608"/>
      <c r="SHC186" s="609"/>
      <c r="SHD186" s="375"/>
      <c r="SHE186" s="377"/>
      <c r="SHF186" s="377"/>
      <c r="SHG186" s="377"/>
      <c r="SHH186" s="377"/>
      <c r="SHI186" s="608"/>
      <c r="SHJ186" s="609"/>
      <c r="SHK186" s="375"/>
      <c r="SHL186" s="377"/>
      <c r="SHM186" s="377"/>
      <c r="SHN186" s="377"/>
      <c r="SHO186" s="377"/>
      <c r="SHP186" s="608"/>
      <c r="SHQ186" s="609"/>
      <c r="SHR186" s="375"/>
      <c r="SHS186" s="377"/>
      <c r="SHT186" s="377"/>
      <c r="SHU186" s="377"/>
      <c r="SHV186" s="377"/>
      <c r="SHW186" s="608"/>
      <c r="SHX186" s="609"/>
      <c r="SHY186" s="375"/>
      <c r="SHZ186" s="377"/>
      <c r="SIA186" s="377"/>
      <c r="SIB186" s="377"/>
      <c r="SIC186" s="377"/>
      <c r="SID186" s="608"/>
      <c r="SIE186" s="609"/>
      <c r="SIF186" s="375"/>
      <c r="SIG186" s="377"/>
      <c r="SIH186" s="377"/>
      <c r="SII186" s="377"/>
      <c r="SIJ186" s="377"/>
      <c r="SIK186" s="608"/>
      <c r="SIL186" s="609"/>
      <c r="SIM186" s="375"/>
      <c r="SIN186" s="377"/>
      <c r="SIO186" s="377"/>
      <c r="SIP186" s="377"/>
      <c r="SIQ186" s="377"/>
      <c r="SIR186" s="608"/>
      <c r="SIS186" s="609"/>
      <c r="SIT186" s="375"/>
      <c r="SIU186" s="377"/>
      <c r="SIV186" s="377"/>
      <c r="SIW186" s="377"/>
      <c r="SIX186" s="377"/>
      <c r="SIY186" s="608"/>
      <c r="SIZ186" s="609"/>
      <c r="SJA186" s="375"/>
      <c r="SJB186" s="377"/>
      <c r="SJC186" s="377"/>
      <c r="SJD186" s="377"/>
      <c r="SJE186" s="377"/>
      <c r="SJF186" s="608"/>
      <c r="SJG186" s="609"/>
      <c r="SJH186" s="375"/>
      <c r="SJI186" s="377"/>
      <c r="SJJ186" s="377"/>
      <c r="SJK186" s="377"/>
      <c r="SJL186" s="377"/>
      <c r="SJM186" s="608"/>
      <c r="SJN186" s="609"/>
      <c r="SJO186" s="375"/>
      <c r="SJP186" s="377"/>
      <c r="SJQ186" s="377"/>
      <c r="SJR186" s="377"/>
      <c r="SJS186" s="377"/>
      <c r="SJT186" s="608"/>
      <c r="SJU186" s="609"/>
      <c r="SJV186" s="375"/>
      <c r="SJW186" s="377"/>
      <c r="SJX186" s="377"/>
      <c r="SJY186" s="377"/>
      <c r="SJZ186" s="377"/>
      <c r="SKA186" s="608"/>
      <c r="SKB186" s="609"/>
      <c r="SKC186" s="375"/>
      <c r="SKD186" s="377"/>
      <c r="SKE186" s="377"/>
      <c r="SKF186" s="377"/>
      <c r="SKG186" s="377"/>
      <c r="SKH186" s="608"/>
      <c r="SKI186" s="609"/>
      <c r="SKJ186" s="375"/>
      <c r="SKK186" s="377"/>
      <c r="SKL186" s="377"/>
      <c r="SKM186" s="377"/>
      <c r="SKN186" s="377"/>
      <c r="SKO186" s="608"/>
      <c r="SKP186" s="609"/>
      <c r="SKQ186" s="375"/>
      <c r="SKR186" s="377"/>
      <c r="SKS186" s="377"/>
      <c r="SKT186" s="377"/>
      <c r="SKU186" s="377"/>
      <c r="SKV186" s="608"/>
      <c r="SKW186" s="609"/>
      <c r="SKX186" s="375"/>
      <c r="SKY186" s="377"/>
      <c r="SKZ186" s="377"/>
      <c r="SLA186" s="377"/>
      <c r="SLB186" s="377"/>
      <c r="SLC186" s="608"/>
      <c r="SLD186" s="609"/>
      <c r="SLE186" s="375"/>
      <c r="SLF186" s="377"/>
      <c r="SLG186" s="377"/>
      <c r="SLH186" s="377"/>
      <c r="SLI186" s="377"/>
      <c r="SLJ186" s="608"/>
      <c r="SLK186" s="609"/>
      <c r="SLL186" s="375"/>
      <c r="SLM186" s="377"/>
      <c r="SLN186" s="377"/>
      <c r="SLO186" s="377"/>
      <c r="SLP186" s="377"/>
      <c r="SLQ186" s="608"/>
      <c r="SLR186" s="609"/>
      <c r="SLS186" s="375"/>
      <c r="SLT186" s="377"/>
      <c r="SLU186" s="377"/>
      <c r="SLV186" s="377"/>
      <c r="SLW186" s="377"/>
      <c r="SLX186" s="608"/>
      <c r="SLY186" s="609"/>
      <c r="SLZ186" s="375"/>
      <c r="SMA186" s="377"/>
      <c r="SMB186" s="377"/>
      <c r="SMC186" s="377"/>
      <c r="SMD186" s="377"/>
      <c r="SME186" s="608"/>
      <c r="SMF186" s="609"/>
      <c r="SMG186" s="375"/>
      <c r="SMH186" s="377"/>
      <c r="SMI186" s="377"/>
      <c r="SMJ186" s="377"/>
      <c r="SMK186" s="377"/>
      <c r="SML186" s="608"/>
      <c r="SMM186" s="609"/>
      <c r="SMN186" s="375"/>
      <c r="SMO186" s="377"/>
      <c r="SMP186" s="377"/>
      <c r="SMQ186" s="377"/>
      <c r="SMR186" s="377"/>
      <c r="SMS186" s="608"/>
      <c r="SMT186" s="609"/>
      <c r="SMU186" s="375"/>
      <c r="SMV186" s="377"/>
      <c r="SMW186" s="377"/>
      <c r="SMX186" s="377"/>
      <c r="SMY186" s="377"/>
      <c r="SMZ186" s="608"/>
      <c r="SNA186" s="609"/>
      <c r="SNB186" s="375"/>
      <c r="SNC186" s="377"/>
      <c r="SND186" s="377"/>
      <c r="SNE186" s="377"/>
      <c r="SNF186" s="377"/>
      <c r="SNG186" s="608"/>
      <c r="SNH186" s="609"/>
      <c r="SNI186" s="375"/>
      <c r="SNJ186" s="377"/>
      <c r="SNK186" s="377"/>
      <c r="SNL186" s="377"/>
      <c r="SNM186" s="377"/>
      <c r="SNN186" s="608"/>
      <c r="SNO186" s="609"/>
      <c r="SNP186" s="375"/>
      <c r="SNQ186" s="377"/>
      <c r="SNR186" s="377"/>
      <c r="SNS186" s="377"/>
      <c r="SNT186" s="377"/>
      <c r="SNU186" s="608"/>
      <c r="SNV186" s="609"/>
      <c r="SNW186" s="375"/>
      <c r="SNX186" s="377"/>
      <c r="SNY186" s="377"/>
      <c r="SNZ186" s="377"/>
      <c r="SOA186" s="377"/>
      <c r="SOB186" s="608"/>
      <c r="SOC186" s="609"/>
      <c r="SOD186" s="375"/>
      <c r="SOE186" s="377"/>
      <c r="SOF186" s="377"/>
      <c r="SOG186" s="377"/>
      <c r="SOH186" s="377"/>
      <c r="SOI186" s="608"/>
      <c r="SOJ186" s="609"/>
      <c r="SOK186" s="375"/>
      <c r="SOL186" s="377"/>
      <c r="SOM186" s="377"/>
      <c r="SON186" s="377"/>
      <c r="SOO186" s="377"/>
      <c r="SOP186" s="608"/>
      <c r="SOQ186" s="609"/>
      <c r="SOR186" s="375"/>
      <c r="SOS186" s="377"/>
      <c r="SOT186" s="377"/>
      <c r="SOU186" s="377"/>
      <c r="SOV186" s="377"/>
      <c r="SOW186" s="608"/>
      <c r="SOX186" s="609"/>
      <c r="SOY186" s="375"/>
      <c r="SOZ186" s="377"/>
      <c r="SPA186" s="377"/>
      <c r="SPB186" s="377"/>
      <c r="SPC186" s="377"/>
      <c r="SPD186" s="608"/>
      <c r="SPE186" s="609"/>
      <c r="SPF186" s="375"/>
      <c r="SPG186" s="377"/>
      <c r="SPH186" s="377"/>
      <c r="SPI186" s="377"/>
      <c r="SPJ186" s="377"/>
      <c r="SPK186" s="608"/>
      <c r="SPL186" s="609"/>
      <c r="SPM186" s="375"/>
      <c r="SPN186" s="377"/>
      <c r="SPO186" s="377"/>
      <c r="SPP186" s="377"/>
      <c r="SPQ186" s="377"/>
      <c r="SPR186" s="608"/>
      <c r="SPS186" s="609"/>
      <c r="SPT186" s="375"/>
      <c r="SPU186" s="377"/>
      <c r="SPV186" s="377"/>
      <c r="SPW186" s="377"/>
      <c r="SPX186" s="377"/>
      <c r="SPY186" s="608"/>
      <c r="SPZ186" s="609"/>
      <c r="SQA186" s="375"/>
      <c r="SQB186" s="377"/>
      <c r="SQC186" s="377"/>
      <c r="SQD186" s="377"/>
      <c r="SQE186" s="377"/>
      <c r="SQF186" s="608"/>
      <c r="SQG186" s="609"/>
      <c r="SQH186" s="375"/>
      <c r="SQI186" s="377"/>
      <c r="SQJ186" s="377"/>
      <c r="SQK186" s="377"/>
      <c r="SQL186" s="377"/>
      <c r="SQM186" s="608"/>
      <c r="SQN186" s="609"/>
      <c r="SQO186" s="375"/>
      <c r="SQP186" s="377"/>
      <c r="SQQ186" s="377"/>
      <c r="SQR186" s="377"/>
      <c r="SQS186" s="377"/>
      <c r="SQT186" s="608"/>
      <c r="SQU186" s="609"/>
      <c r="SQV186" s="375"/>
      <c r="SQW186" s="377"/>
      <c r="SQX186" s="377"/>
      <c r="SQY186" s="377"/>
      <c r="SQZ186" s="377"/>
      <c r="SRA186" s="608"/>
      <c r="SRB186" s="609"/>
      <c r="SRC186" s="375"/>
      <c r="SRD186" s="377"/>
      <c r="SRE186" s="377"/>
      <c r="SRF186" s="377"/>
      <c r="SRG186" s="377"/>
      <c r="SRH186" s="608"/>
      <c r="SRI186" s="609"/>
      <c r="SRJ186" s="375"/>
      <c r="SRK186" s="377"/>
      <c r="SRL186" s="377"/>
      <c r="SRM186" s="377"/>
      <c r="SRN186" s="377"/>
      <c r="SRO186" s="608"/>
      <c r="SRP186" s="609"/>
      <c r="SRQ186" s="375"/>
      <c r="SRR186" s="377"/>
      <c r="SRS186" s="377"/>
      <c r="SRT186" s="377"/>
      <c r="SRU186" s="377"/>
      <c r="SRV186" s="608"/>
      <c r="SRW186" s="609"/>
      <c r="SRX186" s="375"/>
      <c r="SRY186" s="377"/>
      <c r="SRZ186" s="377"/>
      <c r="SSA186" s="377"/>
      <c r="SSB186" s="377"/>
      <c r="SSC186" s="608"/>
      <c r="SSD186" s="609"/>
      <c r="SSE186" s="375"/>
      <c r="SSF186" s="377"/>
      <c r="SSG186" s="377"/>
      <c r="SSH186" s="377"/>
      <c r="SSI186" s="377"/>
      <c r="SSJ186" s="608"/>
      <c r="SSK186" s="609"/>
      <c r="SSL186" s="375"/>
      <c r="SSM186" s="377"/>
      <c r="SSN186" s="377"/>
      <c r="SSO186" s="377"/>
      <c r="SSP186" s="377"/>
      <c r="SSQ186" s="608"/>
      <c r="SSR186" s="609"/>
      <c r="SSS186" s="375"/>
      <c r="SST186" s="377"/>
      <c r="SSU186" s="377"/>
      <c r="SSV186" s="377"/>
      <c r="SSW186" s="377"/>
      <c r="SSX186" s="608"/>
      <c r="SSY186" s="609"/>
      <c r="SSZ186" s="375"/>
      <c r="STA186" s="377"/>
      <c r="STB186" s="377"/>
      <c r="STC186" s="377"/>
      <c r="STD186" s="377"/>
      <c r="STE186" s="608"/>
      <c r="STF186" s="609"/>
      <c r="STG186" s="375"/>
      <c r="STH186" s="377"/>
      <c r="STI186" s="377"/>
      <c r="STJ186" s="377"/>
      <c r="STK186" s="377"/>
      <c r="STL186" s="608"/>
      <c r="STM186" s="609"/>
      <c r="STN186" s="375"/>
      <c r="STO186" s="377"/>
      <c r="STP186" s="377"/>
      <c r="STQ186" s="377"/>
      <c r="STR186" s="377"/>
      <c r="STS186" s="608"/>
      <c r="STT186" s="609"/>
      <c r="STU186" s="375"/>
      <c r="STV186" s="377"/>
      <c r="STW186" s="377"/>
      <c r="STX186" s="377"/>
      <c r="STY186" s="377"/>
      <c r="STZ186" s="608"/>
      <c r="SUA186" s="609"/>
      <c r="SUB186" s="375"/>
      <c r="SUC186" s="377"/>
      <c r="SUD186" s="377"/>
      <c r="SUE186" s="377"/>
      <c r="SUF186" s="377"/>
      <c r="SUG186" s="608"/>
      <c r="SUH186" s="609"/>
      <c r="SUI186" s="375"/>
      <c r="SUJ186" s="377"/>
      <c r="SUK186" s="377"/>
      <c r="SUL186" s="377"/>
      <c r="SUM186" s="377"/>
      <c r="SUN186" s="608"/>
      <c r="SUO186" s="609"/>
      <c r="SUP186" s="375"/>
      <c r="SUQ186" s="377"/>
      <c r="SUR186" s="377"/>
      <c r="SUS186" s="377"/>
      <c r="SUT186" s="377"/>
      <c r="SUU186" s="608"/>
      <c r="SUV186" s="609"/>
      <c r="SUW186" s="375"/>
      <c r="SUX186" s="377"/>
      <c r="SUY186" s="377"/>
      <c r="SUZ186" s="377"/>
      <c r="SVA186" s="377"/>
      <c r="SVB186" s="608"/>
      <c r="SVC186" s="609"/>
      <c r="SVD186" s="375"/>
      <c r="SVE186" s="377"/>
      <c r="SVF186" s="377"/>
      <c r="SVG186" s="377"/>
      <c r="SVH186" s="377"/>
      <c r="SVI186" s="608"/>
      <c r="SVJ186" s="609"/>
      <c r="SVK186" s="375"/>
      <c r="SVL186" s="377"/>
      <c r="SVM186" s="377"/>
      <c r="SVN186" s="377"/>
      <c r="SVO186" s="377"/>
      <c r="SVP186" s="608"/>
      <c r="SVQ186" s="609"/>
      <c r="SVR186" s="375"/>
      <c r="SVS186" s="377"/>
      <c r="SVT186" s="377"/>
      <c r="SVU186" s="377"/>
      <c r="SVV186" s="377"/>
      <c r="SVW186" s="608"/>
      <c r="SVX186" s="609"/>
      <c r="SVY186" s="375"/>
      <c r="SVZ186" s="377"/>
      <c r="SWA186" s="377"/>
      <c r="SWB186" s="377"/>
      <c r="SWC186" s="377"/>
      <c r="SWD186" s="608"/>
      <c r="SWE186" s="609"/>
      <c r="SWF186" s="375"/>
      <c r="SWG186" s="377"/>
      <c r="SWH186" s="377"/>
      <c r="SWI186" s="377"/>
      <c r="SWJ186" s="377"/>
      <c r="SWK186" s="608"/>
      <c r="SWL186" s="609"/>
      <c r="SWM186" s="375"/>
      <c r="SWN186" s="377"/>
      <c r="SWO186" s="377"/>
      <c r="SWP186" s="377"/>
      <c r="SWQ186" s="377"/>
      <c r="SWR186" s="608"/>
      <c r="SWS186" s="609"/>
      <c r="SWT186" s="375"/>
      <c r="SWU186" s="377"/>
      <c r="SWV186" s="377"/>
      <c r="SWW186" s="377"/>
      <c r="SWX186" s="377"/>
      <c r="SWY186" s="608"/>
      <c r="SWZ186" s="609"/>
      <c r="SXA186" s="375"/>
      <c r="SXB186" s="377"/>
      <c r="SXC186" s="377"/>
      <c r="SXD186" s="377"/>
      <c r="SXE186" s="377"/>
      <c r="SXF186" s="608"/>
      <c r="SXG186" s="609"/>
      <c r="SXH186" s="375"/>
      <c r="SXI186" s="377"/>
      <c r="SXJ186" s="377"/>
      <c r="SXK186" s="377"/>
      <c r="SXL186" s="377"/>
      <c r="SXM186" s="608"/>
      <c r="SXN186" s="609"/>
      <c r="SXO186" s="375"/>
      <c r="SXP186" s="377"/>
      <c r="SXQ186" s="377"/>
      <c r="SXR186" s="377"/>
      <c r="SXS186" s="377"/>
      <c r="SXT186" s="608"/>
      <c r="SXU186" s="609"/>
      <c r="SXV186" s="375"/>
      <c r="SXW186" s="377"/>
      <c r="SXX186" s="377"/>
      <c r="SXY186" s="377"/>
      <c r="SXZ186" s="377"/>
      <c r="SYA186" s="608"/>
      <c r="SYB186" s="609"/>
      <c r="SYC186" s="375"/>
      <c r="SYD186" s="377"/>
      <c r="SYE186" s="377"/>
      <c r="SYF186" s="377"/>
      <c r="SYG186" s="377"/>
      <c r="SYH186" s="608"/>
      <c r="SYI186" s="609"/>
      <c r="SYJ186" s="375"/>
      <c r="SYK186" s="377"/>
      <c r="SYL186" s="377"/>
      <c r="SYM186" s="377"/>
      <c r="SYN186" s="377"/>
      <c r="SYO186" s="608"/>
      <c r="SYP186" s="609"/>
      <c r="SYQ186" s="375"/>
      <c r="SYR186" s="377"/>
      <c r="SYS186" s="377"/>
      <c r="SYT186" s="377"/>
      <c r="SYU186" s="377"/>
      <c r="SYV186" s="608"/>
      <c r="SYW186" s="609"/>
      <c r="SYX186" s="375"/>
      <c r="SYY186" s="377"/>
      <c r="SYZ186" s="377"/>
      <c r="SZA186" s="377"/>
      <c r="SZB186" s="377"/>
      <c r="SZC186" s="608"/>
      <c r="SZD186" s="609"/>
      <c r="SZE186" s="375"/>
      <c r="SZF186" s="377"/>
      <c r="SZG186" s="377"/>
      <c r="SZH186" s="377"/>
      <c r="SZI186" s="377"/>
      <c r="SZJ186" s="608"/>
      <c r="SZK186" s="609"/>
      <c r="SZL186" s="375"/>
      <c r="SZM186" s="377"/>
      <c r="SZN186" s="377"/>
      <c r="SZO186" s="377"/>
      <c r="SZP186" s="377"/>
      <c r="SZQ186" s="608"/>
      <c r="SZR186" s="609"/>
      <c r="SZS186" s="375"/>
      <c r="SZT186" s="377"/>
      <c r="SZU186" s="377"/>
      <c r="SZV186" s="377"/>
      <c r="SZW186" s="377"/>
      <c r="SZX186" s="608"/>
      <c r="SZY186" s="609"/>
      <c r="SZZ186" s="375"/>
      <c r="TAA186" s="377"/>
      <c r="TAB186" s="377"/>
      <c r="TAC186" s="377"/>
      <c r="TAD186" s="377"/>
      <c r="TAE186" s="608"/>
      <c r="TAF186" s="609"/>
      <c r="TAG186" s="375"/>
      <c r="TAH186" s="377"/>
      <c r="TAI186" s="377"/>
      <c r="TAJ186" s="377"/>
      <c r="TAK186" s="377"/>
      <c r="TAL186" s="608"/>
      <c r="TAM186" s="609"/>
      <c r="TAN186" s="375"/>
      <c r="TAO186" s="377"/>
      <c r="TAP186" s="377"/>
      <c r="TAQ186" s="377"/>
      <c r="TAR186" s="377"/>
      <c r="TAS186" s="608"/>
      <c r="TAT186" s="609"/>
      <c r="TAU186" s="375"/>
      <c r="TAV186" s="377"/>
      <c r="TAW186" s="377"/>
      <c r="TAX186" s="377"/>
      <c r="TAY186" s="377"/>
      <c r="TAZ186" s="608"/>
      <c r="TBA186" s="609"/>
      <c r="TBB186" s="375"/>
      <c r="TBC186" s="377"/>
      <c r="TBD186" s="377"/>
      <c r="TBE186" s="377"/>
      <c r="TBF186" s="377"/>
      <c r="TBG186" s="608"/>
      <c r="TBH186" s="609"/>
      <c r="TBI186" s="375"/>
      <c r="TBJ186" s="377"/>
      <c r="TBK186" s="377"/>
      <c r="TBL186" s="377"/>
      <c r="TBM186" s="377"/>
      <c r="TBN186" s="608"/>
      <c r="TBO186" s="609"/>
      <c r="TBP186" s="375"/>
      <c r="TBQ186" s="377"/>
      <c r="TBR186" s="377"/>
      <c r="TBS186" s="377"/>
      <c r="TBT186" s="377"/>
      <c r="TBU186" s="608"/>
      <c r="TBV186" s="609"/>
      <c r="TBW186" s="375"/>
      <c r="TBX186" s="377"/>
      <c r="TBY186" s="377"/>
      <c r="TBZ186" s="377"/>
      <c r="TCA186" s="377"/>
      <c r="TCB186" s="608"/>
      <c r="TCC186" s="609"/>
      <c r="TCD186" s="375"/>
      <c r="TCE186" s="377"/>
      <c r="TCF186" s="377"/>
      <c r="TCG186" s="377"/>
      <c r="TCH186" s="377"/>
      <c r="TCI186" s="608"/>
      <c r="TCJ186" s="609"/>
      <c r="TCK186" s="375"/>
      <c r="TCL186" s="377"/>
      <c r="TCM186" s="377"/>
      <c r="TCN186" s="377"/>
      <c r="TCO186" s="377"/>
      <c r="TCP186" s="608"/>
      <c r="TCQ186" s="609"/>
      <c r="TCR186" s="375"/>
      <c r="TCS186" s="377"/>
      <c r="TCT186" s="377"/>
      <c r="TCU186" s="377"/>
      <c r="TCV186" s="377"/>
      <c r="TCW186" s="608"/>
      <c r="TCX186" s="609"/>
      <c r="TCY186" s="375"/>
      <c r="TCZ186" s="377"/>
      <c r="TDA186" s="377"/>
      <c r="TDB186" s="377"/>
      <c r="TDC186" s="377"/>
      <c r="TDD186" s="608"/>
      <c r="TDE186" s="609"/>
      <c r="TDF186" s="375"/>
      <c r="TDG186" s="377"/>
      <c r="TDH186" s="377"/>
      <c r="TDI186" s="377"/>
      <c r="TDJ186" s="377"/>
      <c r="TDK186" s="608"/>
      <c r="TDL186" s="609"/>
      <c r="TDM186" s="375"/>
      <c r="TDN186" s="377"/>
      <c r="TDO186" s="377"/>
      <c r="TDP186" s="377"/>
      <c r="TDQ186" s="377"/>
      <c r="TDR186" s="608"/>
      <c r="TDS186" s="609"/>
      <c r="TDT186" s="375"/>
      <c r="TDU186" s="377"/>
      <c r="TDV186" s="377"/>
      <c r="TDW186" s="377"/>
      <c r="TDX186" s="377"/>
      <c r="TDY186" s="608"/>
      <c r="TDZ186" s="609"/>
      <c r="TEA186" s="375"/>
      <c r="TEB186" s="377"/>
      <c r="TEC186" s="377"/>
      <c r="TED186" s="377"/>
      <c r="TEE186" s="377"/>
      <c r="TEF186" s="608"/>
      <c r="TEG186" s="609"/>
      <c r="TEH186" s="375"/>
      <c r="TEI186" s="377"/>
      <c r="TEJ186" s="377"/>
      <c r="TEK186" s="377"/>
      <c r="TEL186" s="377"/>
      <c r="TEM186" s="608"/>
      <c r="TEN186" s="609"/>
      <c r="TEO186" s="375"/>
      <c r="TEP186" s="377"/>
      <c r="TEQ186" s="377"/>
      <c r="TER186" s="377"/>
      <c r="TES186" s="377"/>
      <c r="TET186" s="608"/>
      <c r="TEU186" s="609"/>
      <c r="TEV186" s="375"/>
      <c r="TEW186" s="377"/>
      <c r="TEX186" s="377"/>
      <c r="TEY186" s="377"/>
      <c r="TEZ186" s="377"/>
      <c r="TFA186" s="608"/>
      <c r="TFB186" s="609"/>
      <c r="TFC186" s="375"/>
      <c r="TFD186" s="377"/>
      <c r="TFE186" s="377"/>
      <c r="TFF186" s="377"/>
      <c r="TFG186" s="377"/>
      <c r="TFH186" s="608"/>
      <c r="TFI186" s="609"/>
      <c r="TFJ186" s="375"/>
      <c r="TFK186" s="377"/>
      <c r="TFL186" s="377"/>
      <c r="TFM186" s="377"/>
      <c r="TFN186" s="377"/>
      <c r="TFO186" s="608"/>
      <c r="TFP186" s="609"/>
      <c r="TFQ186" s="375"/>
      <c r="TFR186" s="377"/>
      <c r="TFS186" s="377"/>
      <c r="TFT186" s="377"/>
      <c r="TFU186" s="377"/>
      <c r="TFV186" s="608"/>
      <c r="TFW186" s="609"/>
      <c r="TFX186" s="375"/>
      <c r="TFY186" s="377"/>
      <c r="TFZ186" s="377"/>
      <c r="TGA186" s="377"/>
      <c r="TGB186" s="377"/>
      <c r="TGC186" s="608"/>
      <c r="TGD186" s="609"/>
      <c r="TGE186" s="375"/>
      <c r="TGF186" s="377"/>
      <c r="TGG186" s="377"/>
      <c r="TGH186" s="377"/>
      <c r="TGI186" s="377"/>
      <c r="TGJ186" s="608"/>
      <c r="TGK186" s="609"/>
      <c r="TGL186" s="375"/>
      <c r="TGM186" s="377"/>
      <c r="TGN186" s="377"/>
      <c r="TGO186" s="377"/>
      <c r="TGP186" s="377"/>
      <c r="TGQ186" s="608"/>
      <c r="TGR186" s="609"/>
      <c r="TGS186" s="375"/>
      <c r="TGT186" s="377"/>
      <c r="TGU186" s="377"/>
      <c r="TGV186" s="377"/>
      <c r="TGW186" s="377"/>
      <c r="TGX186" s="608"/>
      <c r="TGY186" s="609"/>
      <c r="TGZ186" s="375"/>
      <c r="THA186" s="377"/>
      <c r="THB186" s="377"/>
      <c r="THC186" s="377"/>
      <c r="THD186" s="377"/>
      <c r="THE186" s="608"/>
      <c r="THF186" s="609"/>
      <c r="THG186" s="375"/>
      <c r="THH186" s="377"/>
      <c r="THI186" s="377"/>
      <c r="THJ186" s="377"/>
      <c r="THK186" s="377"/>
      <c r="THL186" s="608"/>
      <c r="THM186" s="609"/>
      <c r="THN186" s="375"/>
      <c r="THO186" s="377"/>
      <c r="THP186" s="377"/>
      <c r="THQ186" s="377"/>
      <c r="THR186" s="377"/>
      <c r="THS186" s="608"/>
      <c r="THT186" s="609"/>
      <c r="THU186" s="375"/>
      <c r="THV186" s="377"/>
      <c r="THW186" s="377"/>
      <c r="THX186" s="377"/>
      <c r="THY186" s="377"/>
      <c r="THZ186" s="608"/>
      <c r="TIA186" s="609"/>
      <c r="TIB186" s="375"/>
      <c r="TIC186" s="377"/>
      <c r="TID186" s="377"/>
      <c r="TIE186" s="377"/>
      <c r="TIF186" s="377"/>
      <c r="TIG186" s="608"/>
      <c r="TIH186" s="609"/>
      <c r="TII186" s="375"/>
      <c r="TIJ186" s="377"/>
      <c r="TIK186" s="377"/>
      <c r="TIL186" s="377"/>
      <c r="TIM186" s="377"/>
      <c r="TIN186" s="608"/>
      <c r="TIO186" s="609"/>
      <c r="TIP186" s="375"/>
      <c r="TIQ186" s="377"/>
      <c r="TIR186" s="377"/>
      <c r="TIS186" s="377"/>
      <c r="TIT186" s="377"/>
      <c r="TIU186" s="608"/>
      <c r="TIV186" s="609"/>
      <c r="TIW186" s="375"/>
      <c r="TIX186" s="377"/>
      <c r="TIY186" s="377"/>
      <c r="TIZ186" s="377"/>
      <c r="TJA186" s="377"/>
      <c r="TJB186" s="608"/>
      <c r="TJC186" s="609"/>
      <c r="TJD186" s="375"/>
      <c r="TJE186" s="377"/>
      <c r="TJF186" s="377"/>
      <c r="TJG186" s="377"/>
      <c r="TJH186" s="377"/>
      <c r="TJI186" s="608"/>
      <c r="TJJ186" s="609"/>
      <c r="TJK186" s="375"/>
      <c r="TJL186" s="377"/>
      <c r="TJM186" s="377"/>
      <c r="TJN186" s="377"/>
      <c r="TJO186" s="377"/>
      <c r="TJP186" s="608"/>
      <c r="TJQ186" s="609"/>
      <c r="TJR186" s="375"/>
      <c r="TJS186" s="377"/>
      <c r="TJT186" s="377"/>
      <c r="TJU186" s="377"/>
      <c r="TJV186" s="377"/>
      <c r="TJW186" s="608"/>
      <c r="TJX186" s="609"/>
      <c r="TJY186" s="375"/>
      <c r="TJZ186" s="377"/>
      <c r="TKA186" s="377"/>
      <c r="TKB186" s="377"/>
      <c r="TKC186" s="377"/>
      <c r="TKD186" s="608"/>
      <c r="TKE186" s="609"/>
      <c r="TKF186" s="375"/>
      <c r="TKG186" s="377"/>
      <c r="TKH186" s="377"/>
      <c r="TKI186" s="377"/>
      <c r="TKJ186" s="377"/>
      <c r="TKK186" s="608"/>
      <c r="TKL186" s="609"/>
      <c r="TKM186" s="375"/>
      <c r="TKN186" s="377"/>
      <c r="TKO186" s="377"/>
      <c r="TKP186" s="377"/>
      <c r="TKQ186" s="377"/>
      <c r="TKR186" s="608"/>
      <c r="TKS186" s="609"/>
      <c r="TKT186" s="375"/>
      <c r="TKU186" s="377"/>
      <c r="TKV186" s="377"/>
      <c r="TKW186" s="377"/>
      <c r="TKX186" s="377"/>
      <c r="TKY186" s="608"/>
      <c r="TKZ186" s="609"/>
      <c r="TLA186" s="375"/>
      <c r="TLB186" s="377"/>
      <c r="TLC186" s="377"/>
      <c r="TLD186" s="377"/>
      <c r="TLE186" s="377"/>
      <c r="TLF186" s="608"/>
      <c r="TLG186" s="609"/>
      <c r="TLH186" s="375"/>
      <c r="TLI186" s="377"/>
      <c r="TLJ186" s="377"/>
      <c r="TLK186" s="377"/>
      <c r="TLL186" s="377"/>
      <c r="TLM186" s="608"/>
      <c r="TLN186" s="609"/>
      <c r="TLO186" s="375"/>
      <c r="TLP186" s="377"/>
      <c r="TLQ186" s="377"/>
      <c r="TLR186" s="377"/>
      <c r="TLS186" s="377"/>
      <c r="TLT186" s="608"/>
      <c r="TLU186" s="609"/>
      <c r="TLV186" s="375"/>
      <c r="TLW186" s="377"/>
      <c r="TLX186" s="377"/>
      <c r="TLY186" s="377"/>
      <c r="TLZ186" s="377"/>
      <c r="TMA186" s="608"/>
      <c r="TMB186" s="609"/>
      <c r="TMC186" s="375"/>
      <c r="TMD186" s="377"/>
      <c r="TME186" s="377"/>
      <c r="TMF186" s="377"/>
      <c r="TMG186" s="377"/>
      <c r="TMH186" s="608"/>
      <c r="TMI186" s="609"/>
      <c r="TMJ186" s="375"/>
      <c r="TMK186" s="377"/>
      <c r="TML186" s="377"/>
      <c r="TMM186" s="377"/>
      <c r="TMN186" s="377"/>
      <c r="TMO186" s="608"/>
      <c r="TMP186" s="609"/>
      <c r="TMQ186" s="375"/>
      <c r="TMR186" s="377"/>
      <c r="TMS186" s="377"/>
      <c r="TMT186" s="377"/>
      <c r="TMU186" s="377"/>
      <c r="TMV186" s="608"/>
      <c r="TMW186" s="609"/>
      <c r="TMX186" s="375"/>
      <c r="TMY186" s="377"/>
      <c r="TMZ186" s="377"/>
      <c r="TNA186" s="377"/>
      <c r="TNB186" s="377"/>
      <c r="TNC186" s="608"/>
      <c r="TND186" s="609"/>
      <c r="TNE186" s="375"/>
      <c r="TNF186" s="377"/>
      <c r="TNG186" s="377"/>
      <c r="TNH186" s="377"/>
      <c r="TNI186" s="377"/>
      <c r="TNJ186" s="608"/>
      <c r="TNK186" s="609"/>
      <c r="TNL186" s="375"/>
      <c r="TNM186" s="377"/>
      <c r="TNN186" s="377"/>
      <c r="TNO186" s="377"/>
      <c r="TNP186" s="377"/>
      <c r="TNQ186" s="608"/>
      <c r="TNR186" s="609"/>
      <c r="TNS186" s="375"/>
      <c r="TNT186" s="377"/>
      <c r="TNU186" s="377"/>
      <c r="TNV186" s="377"/>
      <c r="TNW186" s="377"/>
      <c r="TNX186" s="608"/>
      <c r="TNY186" s="609"/>
      <c r="TNZ186" s="375"/>
      <c r="TOA186" s="377"/>
      <c r="TOB186" s="377"/>
      <c r="TOC186" s="377"/>
      <c r="TOD186" s="377"/>
      <c r="TOE186" s="608"/>
      <c r="TOF186" s="609"/>
      <c r="TOG186" s="375"/>
      <c r="TOH186" s="377"/>
      <c r="TOI186" s="377"/>
      <c r="TOJ186" s="377"/>
      <c r="TOK186" s="377"/>
      <c r="TOL186" s="608"/>
      <c r="TOM186" s="609"/>
      <c r="TON186" s="375"/>
      <c r="TOO186" s="377"/>
      <c r="TOP186" s="377"/>
      <c r="TOQ186" s="377"/>
      <c r="TOR186" s="377"/>
      <c r="TOS186" s="608"/>
      <c r="TOT186" s="609"/>
      <c r="TOU186" s="375"/>
      <c r="TOV186" s="377"/>
      <c r="TOW186" s="377"/>
      <c r="TOX186" s="377"/>
      <c r="TOY186" s="377"/>
      <c r="TOZ186" s="608"/>
      <c r="TPA186" s="609"/>
      <c r="TPB186" s="375"/>
      <c r="TPC186" s="377"/>
      <c r="TPD186" s="377"/>
      <c r="TPE186" s="377"/>
      <c r="TPF186" s="377"/>
      <c r="TPG186" s="608"/>
      <c r="TPH186" s="609"/>
      <c r="TPI186" s="375"/>
      <c r="TPJ186" s="377"/>
      <c r="TPK186" s="377"/>
      <c r="TPL186" s="377"/>
      <c r="TPM186" s="377"/>
      <c r="TPN186" s="608"/>
      <c r="TPO186" s="609"/>
      <c r="TPP186" s="375"/>
      <c r="TPQ186" s="377"/>
      <c r="TPR186" s="377"/>
      <c r="TPS186" s="377"/>
      <c r="TPT186" s="377"/>
      <c r="TPU186" s="608"/>
      <c r="TPV186" s="609"/>
      <c r="TPW186" s="375"/>
      <c r="TPX186" s="377"/>
      <c r="TPY186" s="377"/>
      <c r="TPZ186" s="377"/>
      <c r="TQA186" s="377"/>
      <c r="TQB186" s="608"/>
      <c r="TQC186" s="609"/>
      <c r="TQD186" s="375"/>
      <c r="TQE186" s="377"/>
      <c r="TQF186" s="377"/>
      <c r="TQG186" s="377"/>
      <c r="TQH186" s="377"/>
      <c r="TQI186" s="608"/>
      <c r="TQJ186" s="609"/>
      <c r="TQK186" s="375"/>
      <c r="TQL186" s="377"/>
      <c r="TQM186" s="377"/>
      <c r="TQN186" s="377"/>
      <c r="TQO186" s="377"/>
      <c r="TQP186" s="608"/>
      <c r="TQQ186" s="609"/>
      <c r="TQR186" s="375"/>
      <c r="TQS186" s="377"/>
      <c r="TQT186" s="377"/>
      <c r="TQU186" s="377"/>
      <c r="TQV186" s="377"/>
      <c r="TQW186" s="608"/>
      <c r="TQX186" s="609"/>
      <c r="TQY186" s="375"/>
      <c r="TQZ186" s="377"/>
      <c r="TRA186" s="377"/>
      <c r="TRB186" s="377"/>
      <c r="TRC186" s="377"/>
      <c r="TRD186" s="608"/>
      <c r="TRE186" s="609"/>
      <c r="TRF186" s="375"/>
      <c r="TRG186" s="377"/>
      <c r="TRH186" s="377"/>
      <c r="TRI186" s="377"/>
      <c r="TRJ186" s="377"/>
      <c r="TRK186" s="608"/>
      <c r="TRL186" s="609"/>
      <c r="TRM186" s="375"/>
      <c r="TRN186" s="377"/>
      <c r="TRO186" s="377"/>
      <c r="TRP186" s="377"/>
      <c r="TRQ186" s="377"/>
      <c r="TRR186" s="608"/>
      <c r="TRS186" s="609"/>
      <c r="TRT186" s="375"/>
      <c r="TRU186" s="377"/>
      <c r="TRV186" s="377"/>
      <c r="TRW186" s="377"/>
      <c r="TRX186" s="377"/>
      <c r="TRY186" s="608"/>
      <c r="TRZ186" s="609"/>
      <c r="TSA186" s="375"/>
      <c r="TSB186" s="377"/>
      <c r="TSC186" s="377"/>
      <c r="TSD186" s="377"/>
      <c r="TSE186" s="377"/>
      <c r="TSF186" s="608"/>
      <c r="TSG186" s="609"/>
      <c r="TSH186" s="375"/>
      <c r="TSI186" s="377"/>
      <c r="TSJ186" s="377"/>
      <c r="TSK186" s="377"/>
      <c r="TSL186" s="377"/>
      <c r="TSM186" s="608"/>
      <c r="TSN186" s="609"/>
      <c r="TSO186" s="375"/>
      <c r="TSP186" s="377"/>
      <c r="TSQ186" s="377"/>
      <c r="TSR186" s="377"/>
      <c r="TSS186" s="377"/>
      <c r="TST186" s="608"/>
      <c r="TSU186" s="609"/>
      <c r="TSV186" s="375"/>
      <c r="TSW186" s="377"/>
      <c r="TSX186" s="377"/>
      <c r="TSY186" s="377"/>
      <c r="TSZ186" s="377"/>
      <c r="TTA186" s="608"/>
      <c r="TTB186" s="609"/>
      <c r="TTC186" s="375"/>
      <c r="TTD186" s="377"/>
      <c r="TTE186" s="377"/>
      <c r="TTF186" s="377"/>
      <c r="TTG186" s="377"/>
      <c r="TTH186" s="608"/>
      <c r="TTI186" s="609"/>
      <c r="TTJ186" s="375"/>
      <c r="TTK186" s="377"/>
      <c r="TTL186" s="377"/>
      <c r="TTM186" s="377"/>
      <c r="TTN186" s="377"/>
      <c r="TTO186" s="608"/>
      <c r="TTP186" s="609"/>
      <c r="TTQ186" s="375"/>
      <c r="TTR186" s="377"/>
      <c r="TTS186" s="377"/>
      <c r="TTT186" s="377"/>
      <c r="TTU186" s="377"/>
      <c r="TTV186" s="608"/>
      <c r="TTW186" s="609"/>
      <c r="TTX186" s="375"/>
      <c r="TTY186" s="377"/>
      <c r="TTZ186" s="377"/>
      <c r="TUA186" s="377"/>
      <c r="TUB186" s="377"/>
      <c r="TUC186" s="608"/>
      <c r="TUD186" s="609"/>
      <c r="TUE186" s="375"/>
      <c r="TUF186" s="377"/>
      <c r="TUG186" s="377"/>
      <c r="TUH186" s="377"/>
      <c r="TUI186" s="377"/>
      <c r="TUJ186" s="608"/>
      <c r="TUK186" s="609"/>
      <c r="TUL186" s="375"/>
      <c r="TUM186" s="377"/>
      <c r="TUN186" s="377"/>
      <c r="TUO186" s="377"/>
      <c r="TUP186" s="377"/>
      <c r="TUQ186" s="608"/>
      <c r="TUR186" s="609"/>
      <c r="TUS186" s="375"/>
      <c r="TUT186" s="377"/>
      <c r="TUU186" s="377"/>
      <c r="TUV186" s="377"/>
      <c r="TUW186" s="377"/>
      <c r="TUX186" s="608"/>
      <c r="TUY186" s="609"/>
      <c r="TUZ186" s="375"/>
      <c r="TVA186" s="377"/>
      <c r="TVB186" s="377"/>
      <c r="TVC186" s="377"/>
      <c r="TVD186" s="377"/>
      <c r="TVE186" s="608"/>
      <c r="TVF186" s="609"/>
      <c r="TVG186" s="375"/>
      <c r="TVH186" s="377"/>
      <c r="TVI186" s="377"/>
      <c r="TVJ186" s="377"/>
      <c r="TVK186" s="377"/>
      <c r="TVL186" s="608"/>
      <c r="TVM186" s="609"/>
      <c r="TVN186" s="375"/>
      <c r="TVO186" s="377"/>
      <c r="TVP186" s="377"/>
      <c r="TVQ186" s="377"/>
      <c r="TVR186" s="377"/>
      <c r="TVS186" s="608"/>
      <c r="TVT186" s="609"/>
      <c r="TVU186" s="375"/>
      <c r="TVV186" s="377"/>
      <c r="TVW186" s="377"/>
      <c r="TVX186" s="377"/>
      <c r="TVY186" s="377"/>
      <c r="TVZ186" s="608"/>
      <c r="TWA186" s="609"/>
      <c r="TWB186" s="375"/>
      <c r="TWC186" s="377"/>
      <c r="TWD186" s="377"/>
      <c r="TWE186" s="377"/>
      <c r="TWF186" s="377"/>
      <c r="TWG186" s="608"/>
      <c r="TWH186" s="609"/>
      <c r="TWI186" s="375"/>
      <c r="TWJ186" s="377"/>
      <c r="TWK186" s="377"/>
      <c r="TWL186" s="377"/>
      <c r="TWM186" s="377"/>
      <c r="TWN186" s="608"/>
      <c r="TWO186" s="609"/>
      <c r="TWP186" s="375"/>
      <c r="TWQ186" s="377"/>
      <c r="TWR186" s="377"/>
      <c r="TWS186" s="377"/>
      <c r="TWT186" s="377"/>
      <c r="TWU186" s="608"/>
      <c r="TWV186" s="609"/>
      <c r="TWW186" s="375"/>
      <c r="TWX186" s="377"/>
      <c r="TWY186" s="377"/>
      <c r="TWZ186" s="377"/>
      <c r="TXA186" s="377"/>
      <c r="TXB186" s="608"/>
      <c r="TXC186" s="609"/>
      <c r="TXD186" s="375"/>
      <c r="TXE186" s="377"/>
      <c r="TXF186" s="377"/>
      <c r="TXG186" s="377"/>
      <c r="TXH186" s="377"/>
      <c r="TXI186" s="608"/>
      <c r="TXJ186" s="609"/>
      <c r="TXK186" s="375"/>
      <c r="TXL186" s="377"/>
      <c r="TXM186" s="377"/>
      <c r="TXN186" s="377"/>
      <c r="TXO186" s="377"/>
      <c r="TXP186" s="608"/>
      <c r="TXQ186" s="609"/>
      <c r="TXR186" s="375"/>
      <c r="TXS186" s="377"/>
      <c r="TXT186" s="377"/>
      <c r="TXU186" s="377"/>
      <c r="TXV186" s="377"/>
      <c r="TXW186" s="608"/>
      <c r="TXX186" s="609"/>
      <c r="TXY186" s="375"/>
      <c r="TXZ186" s="377"/>
      <c r="TYA186" s="377"/>
      <c r="TYB186" s="377"/>
      <c r="TYC186" s="377"/>
      <c r="TYD186" s="608"/>
      <c r="TYE186" s="609"/>
      <c r="TYF186" s="375"/>
      <c r="TYG186" s="377"/>
      <c r="TYH186" s="377"/>
      <c r="TYI186" s="377"/>
      <c r="TYJ186" s="377"/>
      <c r="TYK186" s="608"/>
      <c r="TYL186" s="609"/>
      <c r="TYM186" s="375"/>
      <c r="TYN186" s="377"/>
      <c r="TYO186" s="377"/>
      <c r="TYP186" s="377"/>
      <c r="TYQ186" s="377"/>
      <c r="TYR186" s="608"/>
      <c r="TYS186" s="609"/>
      <c r="TYT186" s="375"/>
      <c r="TYU186" s="377"/>
      <c r="TYV186" s="377"/>
      <c r="TYW186" s="377"/>
      <c r="TYX186" s="377"/>
      <c r="TYY186" s="608"/>
      <c r="TYZ186" s="609"/>
      <c r="TZA186" s="375"/>
      <c r="TZB186" s="377"/>
      <c r="TZC186" s="377"/>
      <c r="TZD186" s="377"/>
      <c r="TZE186" s="377"/>
      <c r="TZF186" s="608"/>
      <c r="TZG186" s="609"/>
      <c r="TZH186" s="375"/>
      <c r="TZI186" s="377"/>
      <c r="TZJ186" s="377"/>
      <c r="TZK186" s="377"/>
      <c r="TZL186" s="377"/>
      <c r="TZM186" s="608"/>
      <c r="TZN186" s="609"/>
      <c r="TZO186" s="375"/>
      <c r="TZP186" s="377"/>
      <c r="TZQ186" s="377"/>
      <c r="TZR186" s="377"/>
      <c r="TZS186" s="377"/>
      <c r="TZT186" s="608"/>
      <c r="TZU186" s="609"/>
      <c r="TZV186" s="375"/>
      <c r="TZW186" s="377"/>
      <c r="TZX186" s="377"/>
      <c r="TZY186" s="377"/>
      <c r="TZZ186" s="377"/>
      <c r="UAA186" s="608"/>
      <c r="UAB186" s="609"/>
      <c r="UAC186" s="375"/>
      <c r="UAD186" s="377"/>
      <c r="UAE186" s="377"/>
      <c r="UAF186" s="377"/>
      <c r="UAG186" s="377"/>
      <c r="UAH186" s="608"/>
      <c r="UAI186" s="609"/>
      <c r="UAJ186" s="375"/>
      <c r="UAK186" s="377"/>
      <c r="UAL186" s="377"/>
      <c r="UAM186" s="377"/>
      <c r="UAN186" s="377"/>
      <c r="UAO186" s="608"/>
      <c r="UAP186" s="609"/>
      <c r="UAQ186" s="375"/>
      <c r="UAR186" s="377"/>
      <c r="UAS186" s="377"/>
      <c r="UAT186" s="377"/>
      <c r="UAU186" s="377"/>
      <c r="UAV186" s="608"/>
      <c r="UAW186" s="609"/>
      <c r="UAX186" s="375"/>
      <c r="UAY186" s="377"/>
      <c r="UAZ186" s="377"/>
      <c r="UBA186" s="377"/>
      <c r="UBB186" s="377"/>
      <c r="UBC186" s="608"/>
      <c r="UBD186" s="609"/>
      <c r="UBE186" s="375"/>
      <c r="UBF186" s="377"/>
      <c r="UBG186" s="377"/>
      <c r="UBH186" s="377"/>
      <c r="UBI186" s="377"/>
      <c r="UBJ186" s="608"/>
      <c r="UBK186" s="609"/>
      <c r="UBL186" s="375"/>
      <c r="UBM186" s="377"/>
      <c r="UBN186" s="377"/>
      <c r="UBO186" s="377"/>
      <c r="UBP186" s="377"/>
      <c r="UBQ186" s="608"/>
      <c r="UBR186" s="609"/>
      <c r="UBS186" s="375"/>
      <c r="UBT186" s="377"/>
      <c r="UBU186" s="377"/>
      <c r="UBV186" s="377"/>
      <c r="UBW186" s="377"/>
      <c r="UBX186" s="608"/>
      <c r="UBY186" s="609"/>
      <c r="UBZ186" s="375"/>
      <c r="UCA186" s="377"/>
      <c r="UCB186" s="377"/>
      <c r="UCC186" s="377"/>
      <c r="UCD186" s="377"/>
      <c r="UCE186" s="608"/>
      <c r="UCF186" s="609"/>
      <c r="UCG186" s="375"/>
      <c r="UCH186" s="377"/>
      <c r="UCI186" s="377"/>
      <c r="UCJ186" s="377"/>
      <c r="UCK186" s="377"/>
      <c r="UCL186" s="608"/>
      <c r="UCM186" s="609"/>
      <c r="UCN186" s="375"/>
      <c r="UCO186" s="377"/>
      <c r="UCP186" s="377"/>
      <c r="UCQ186" s="377"/>
      <c r="UCR186" s="377"/>
      <c r="UCS186" s="608"/>
      <c r="UCT186" s="609"/>
      <c r="UCU186" s="375"/>
      <c r="UCV186" s="377"/>
      <c r="UCW186" s="377"/>
      <c r="UCX186" s="377"/>
      <c r="UCY186" s="377"/>
      <c r="UCZ186" s="608"/>
      <c r="UDA186" s="609"/>
      <c r="UDB186" s="375"/>
      <c r="UDC186" s="377"/>
      <c r="UDD186" s="377"/>
      <c r="UDE186" s="377"/>
      <c r="UDF186" s="377"/>
      <c r="UDG186" s="608"/>
      <c r="UDH186" s="609"/>
      <c r="UDI186" s="375"/>
      <c r="UDJ186" s="377"/>
      <c r="UDK186" s="377"/>
      <c r="UDL186" s="377"/>
      <c r="UDM186" s="377"/>
      <c r="UDN186" s="608"/>
      <c r="UDO186" s="609"/>
      <c r="UDP186" s="375"/>
      <c r="UDQ186" s="377"/>
      <c r="UDR186" s="377"/>
      <c r="UDS186" s="377"/>
      <c r="UDT186" s="377"/>
      <c r="UDU186" s="608"/>
      <c r="UDV186" s="609"/>
      <c r="UDW186" s="375"/>
      <c r="UDX186" s="377"/>
      <c r="UDY186" s="377"/>
      <c r="UDZ186" s="377"/>
      <c r="UEA186" s="377"/>
      <c r="UEB186" s="608"/>
      <c r="UEC186" s="609"/>
      <c r="UED186" s="375"/>
      <c r="UEE186" s="377"/>
      <c r="UEF186" s="377"/>
      <c r="UEG186" s="377"/>
      <c r="UEH186" s="377"/>
      <c r="UEI186" s="608"/>
      <c r="UEJ186" s="609"/>
      <c r="UEK186" s="375"/>
      <c r="UEL186" s="377"/>
      <c r="UEM186" s="377"/>
      <c r="UEN186" s="377"/>
      <c r="UEO186" s="377"/>
      <c r="UEP186" s="608"/>
      <c r="UEQ186" s="609"/>
      <c r="UER186" s="375"/>
      <c r="UES186" s="377"/>
      <c r="UET186" s="377"/>
      <c r="UEU186" s="377"/>
      <c r="UEV186" s="377"/>
      <c r="UEW186" s="608"/>
      <c r="UEX186" s="609"/>
      <c r="UEY186" s="375"/>
      <c r="UEZ186" s="377"/>
      <c r="UFA186" s="377"/>
      <c r="UFB186" s="377"/>
      <c r="UFC186" s="377"/>
      <c r="UFD186" s="608"/>
      <c r="UFE186" s="609"/>
      <c r="UFF186" s="375"/>
      <c r="UFG186" s="377"/>
      <c r="UFH186" s="377"/>
      <c r="UFI186" s="377"/>
      <c r="UFJ186" s="377"/>
      <c r="UFK186" s="608"/>
      <c r="UFL186" s="609"/>
      <c r="UFM186" s="375"/>
      <c r="UFN186" s="377"/>
      <c r="UFO186" s="377"/>
      <c r="UFP186" s="377"/>
      <c r="UFQ186" s="377"/>
      <c r="UFR186" s="608"/>
      <c r="UFS186" s="609"/>
      <c r="UFT186" s="375"/>
      <c r="UFU186" s="377"/>
      <c r="UFV186" s="377"/>
      <c r="UFW186" s="377"/>
      <c r="UFX186" s="377"/>
      <c r="UFY186" s="608"/>
      <c r="UFZ186" s="609"/>
      <c r="UGA186" s="375"/>
      <c r="UGB186" s="377"/>
      <c r="UGC186" s="377"/>
      <c r="UGD186" s="377"/>
      <c r="UGE186" s="377"/>
      <c r="UGF186" s="608"/>
      <c r="UGG186" s="609"/>
      <c r="UGH186" s="375"/>
      <c r="UGI186" s="377"/>
      <c r="UGJ186" s="377"/>
      <c r="UGK186" s="377"/>
      <c r="UGL186" s="377"/>
      <c r="UGM186" s="608"/>
      <c r="UGN186" s="609"/>
      <c r="UGO186" s="375"/>
      <c r="UGP186" s="377"/>
      <c r="UGQ186" s="377"/>
      <c r="UGR186" s="377"/>
      <c r="UGS186" s="377"/>
      <c r="UGT186" s="608"/>
      <c r="UGU186" s="609"/>
      <c r="UGV186" s="375"/>
      <c r="UGW186" s="377"/>
      <c r="UGX186" s="377"/>
      <c r="UGY186" s="377"/>
      <c r="UGZ186" s="377"/>
      <c r="UHA186" s="608"/>
      <c r="UHB186" s="609"/>
      <c r="UHC186" s="375"/>
      <c r="UHD186" s="377"/>
      <c r="UHE186" s="377"/>
      <c r="UHF186" s="377"/>
      <c r="UHG186" s="377"/>
      <c r="UHH186" s="608"/>
      <c r="UHI186" s="609"/>
      <c r="UHJ186" s="375"/>
      <c r="UHK186" s="377"/>
      <c r="UHL186" s="377"/>
      <c r="UHM186" s="377"/>
      <c r="UHN186" s="377"/>
      <c r="UHO186" s="608"/>
      <c r="UHP186" s="609"/>
      <c r="UHQ186" s="375"/>
      <c r="UHR186" s="377"/>
      <c r="UHS186" s="377"/>
      <c r="UHT186" s="377"/>
      <c r="UHU186" s="377"/>
      <c r="UHV186" s="608"/>
      <c r="UHW186" s="609"/>
      <c r="UHX186" s="375"/>
      <c r="UHY186" s="377"/>
      <c r="UHZ186" s="377"/>
      <c r="UIA186" s="377"/>
      <c r="UIB186" s="377"/>
      <c r="UIC186" s="608"/>
      <c r="UID186" s="609"/>
      <c r="UIE186" s="375"/>
      <c r="UIF186" s="377"/>
      <c r="UIG186" s="377"/>
      <c r="UIH186" s="377"/>
      <c r="UII186" s="377"/>
      <c r="UIJ186" s="608"/>
      <c r="UIK186" s="609"/>
      <c r="UIL186" s="375"/>
      <c r="UIM186" s="377"/>
      <c r="UIN186" s="377"/>
      <c r="UIO186" s="377"/>
      <c r="UIP186" s="377"/>
      <c r="UIQ186" s="608"/>
      <c r="UIR186" s="609"/>
      <c r="UIS186" s="375"/>
      <c r="UIT186" s="377"/>
      <c r="UIU186" s="377"/>
      <c r="UIV186" s="377"/>
      <c r="UIW186" s="377"/>
      <c r="UIX186" s="608"/>
      <c r="UIY186" s="609"/>
      <c r="UIZ186" s="375"/>
      <c r="UJA186" s="377"/>
      <c r="UJB186" s="377"/>
      <c r="UJC186" s="377"/>
      <c r="UJD186" s="377"/>
      <c r="UJE186" s="608"/>
      <c r="UJF186" s="609"/>
      <c r="UJG186" s="375"/>
      <c r="UJH186" s="377"/>
      <c r="UJI186" s="377"/>
      <c r="UJJ186" s="377"/>
      <c r="UJK186" s="377"/>
      <c r="UJL186" s="608"/>
      <c r="UJM186" s="609"/>
      <c r="UJN186" s="375"/>
      <c r="UJO186" s="377"/>
      <c r="UJP186" s="377"/>
      <c r="UJQ186" s="377"/>
      <c r="UJR186" s="377"/>
      <c r="UJS186" s="608"/>
      <c r="UJT186" s="609"/>
      <c r="UJU186" s="375"/>
      <c r="UJV186" s="377"/>
      <c r="UJW186" s="377"/>
      <c r="UJX186" s="377"/>
      <c r="UJY186" s="377"/>
      <c r="UJZ186" s="608"/>
      <c r="UKA186" s="609"/>
      <c r="UKB186" s="375"/>
      <c r="UKC186" s="377"/>
      <c r="UKD186" s="377"/>
      <c r="UKE186" s="377"/>
      <c r="UKF186" s="377"/>
      <c r="UKG186" s="608"/>
      <c r="UKH186" s="609"/>
      <c r="UKI186" s="375"/>
      <c r="UKJ186" s="377"/>
      <c r="UKK186" s="377"/>
      <c r="UKL186" s="377"/>
      <c r="UKM186" s="377"/>
      <c r="UKN186" s="608"/>
      <c r="UKO186" s="609"/>
      <c r="UKP186" s="375"/>
      <c r="UKQ186" s="377"/>
      <c r="UKR186" s="377"/>
      <c r="UKS186" s="377"/>
      <c r="UKT186" s="377"/>
      <c r="UKU186" s="608"/>
      <c r="UKV186" s="609"/>
      <c r="UKW186" s="375"/>
      <c r="UKX186" s="377"/>
      <c r="UKY186" s="377"/>
      <c r="UKZ186" s="377"/>
      <c r="ULA186" s="377"/>
      <c r="ULB186" s="608"/>
      <c r="ULC186" s="609"/>
      <c r="ULD186" s="375"/>
      <c r="ULE186" s="377"/>
      <c r="ULF186" s="377"/>
      <c r="ULG186" s="377"/>
      <c r="ULH186" s="377"/>
      <c r="ULI186" s="608"/>
      <c r="ULJ186" s="609"/>
      <c r="ULK186" s="375"/>
      <c r="ULL186" s="377"/>
      <c r="ULM186" s="377"/>
      <c r="ULN186" s="377"/>
      <c r="ULO186" s="377"/>
      <c r="ULP186" s="608"/>
      <c r="ULQ186" s="609"/>
      <c r="ULR186" s="375"/>
      <c r="ULS186" s="377"/>
      <c r="ULT186" s="377"/>
      <c r="ULU186" s="377"/>
      <c r="ULV186" s="377"/>
      <c r="ULW186" s="608"/>
      <c r="ULX186" s="609"/>
      <c r="ULY186" s="375"/>
      <c r="ULZ186" s="377"/>
      <c r="UMA186" s="377"/>
      <c r="UMB186" s="377"/>
      <c r="UMC186" s="377"/>
      <c r="UMD186" s="608"/>
      <c r="UME186" s="609"/>
      <c r="UMF186" s="375"/>
      <c r="UMG186" s="377"/>
      <c r="UMH186" s="377"/>
      <c r="UMI186" s="377"/>
      <c r="UMJ186" s="377"/>
      <c r="UMK186" s="608"/>
      <c r="UML186" s="609"/>
      <c r="UMM186" s="375"/>
      <c r="UMN186" s="377"/>
      <c r="UMO186" s="377"/>
      <c r="UMP186" s="377"/>
      <c r="UMQ186" s="377"/>
      <c r="UMR186" s="608"/>
      <c r="UMS186" s="609"/>
      <c r="UMT186" s="375"/>
      <c r="UMU186" s="377"/>
      <c r="UMV186" s="377"/>
      <c r="UMW186" s="377"/>
      <c r="UMX186" s="377"/>
      <c r="UMY186" s="608"/>
      <c r="UMZ186" s="609"/>
      <c r="UNA186" s="375"/>
      <c r="UNB186" s="377"/>
      <c r="UNC186" s="377"/>
      <c r="UND186" s="377"/>
      <c r="UNE186" s="377"/>
      <c r="UNF186" s="608"/>
      <c r="UNG186" s="609"/>
      <c r="UNH186" s="375"/>
      <c r="UNI186" s="377"/>
      <c r="UNJ186" s="377"/>
      <c r="UNK186" s="377"/>
      <c r="UNL186" s="377"/>
      <c r="UNM186" s="608"/>
      <c r="UNN186" s="609"/>
      <c r="UNO186" s="375"/>
      <c r="UNP186" s="377"/>
      <c r="UNQ186" s="377"/>
      <c r="UNR186" s="377"/>
      <c r="UNS186" s="377"/>
      <c r="UNT186" s="608"/>
      <c r="UNU186" s="609"/>
      <c r="UNV186" s="375"/>
      <c r="UNW186" s="377"/>
      <c r="UNX186" s="377"/>
      <c r="UNY186" s="377"/>
      <c r="UNZ186" s="377"/>
      <c r="UOA186" s="608"/>
      <c r="UOB186" s="609"/>
      <c r="UOC186" s="375"/>
      <c r="UOD186" s="377"/>
      <c r="UOE186" s="377"/>
      <c r="UOF186" s="377"/>
      <c r="UOG186" s="377"/>
      <c r="UOH186" s="608"/>
      <c r="UOI186" s="609"/>
      <c r="UOJ186" s="375"/>
      <c r="UOK186" s="377"/>
      <c r="UOL186" s="377"/>
      <c r="UOM186" s="377"/>
      <c r="UON186" s="377"/>
      <c r="UOO186" s="608"/>
      <c r="UOP186" s="609"/>
      <c r="UOQ186" s="375"/>
      <c r="UOR186" s="377"/>
      <c r="UOS186" s="377"/>
      <c r="UOT186" s="377"/>
      <c r="UOU186" s="377"/>
      <c r="UOV186" s="608"/>
      <c r="UOW186" s="609"/>
      <c r="UOX186" s="375"/>
      <c r="UOY186" s="377"/>
      <c r="UOZ186" s="377"/>
      <c r="UPA186" s="377"/>
      <c r="UPB186" s="377"/>
      <c r="UPC186" s="608"/>
      <c r="UPD186" s="609"/>
      <c r="UPE186" s="375"/>
      <c r="UPF186" s="377"/>
      <c r="UPG186" s="377"/>
      <c r="UPH186" s="377"/>
      <c r="UPI186" s="377"/>
      <c r="UPJ186" s="608"/>
      <c r="UPK186" s="609"/>
      <c r="UPL186" s="375"/>
      <c r="UPM186" s="377"/>
      <c r="UPN186" s="377"/>
      <c r="UPO186" s="377"/>
      <c r="UPP186" s="377"/>
      <c r="UPQ186" s="608"/>
      <c r="UPR186" s="609"/>
      <c r="UPS186" s="375"/>
      <c r="UPT186" s="377"/>
      <c r="UPU186" s="377"/>
      <c r="UPV186" s="377"/>
      <c r="UPW186" s="377"/>
      <c r="UPX186" s="608"/>
      <c r="UPY186" s="609"/>
      <c r="UPZ186" s="375"/>
      <c r="UQA186" s="377"/>
      <c r="UQB186" s="377"/>
      <c r="UQC186" s="377"/>
      <c r="UQD186" s="377"/>
      <c r="UQE186" s="608"/>
      <c r="UQF186" s="609"/>
      <c r="UQG186" s="375"/>
      <c r="UQH186" s="377"/>
      <c r="UQI186" s="377"/>
      <c r="UQJ186" s="377"/>
      <c r="UQK186" s="377"/>
      <c r="UQL186" s="608"/>
      <c r="UQM186" s="609"/>
      <c r="UQN186" s="375"/>
      <c r="UQO186" s="377"/>
      <c r="UQP186" s="377"/>
      <c r="UQQ186" s="377"/>
      <c r="UQR186" s="377"/>
      <c r="UQS186" s="608"/>
      <c r="UQT186" s="609"/>
      <c r="UQU186" s="375"/>
      <c r="UQV186" s="377"/>
      <c r="UQW186" s="377"/>
      <c r="UQX186" s="377"/>
      <c r="UQY186" s="377"/>
      <c r="UQZ186" s="608"/>
      <c r="URA186" s="609"/>
      <c r="URB186" s="375"/>
      <c r="URC186" s="377"/>
      <c r="URD186" s="377"/>
      <c r="URE186" s="377"/>
      <c r="URF186" s="377"/>
      <c r="URG186" s="608"/>
      <c r="URH186" s="609"/>
      <c r="URI186" s="375"/>
      <c r="URJ186" s="377"/>
      <c r="URK186" s="377"/>
      <c r="URL186" s="377"/>
      <c r="URM186" s="377"/>
      <c r="URN186" s="608"/>
      <c r="URO186" s="609"/>
      <c r="URP186" s="375"/>
      <c r="URQ186" s="377"/>
      <c r="URR186" s="377"/>
      <c r="URS186" s="377"/>
      <c r="URT186" s="377"/>
      <c r="URU186" s="608"/>
      <c r="URV186" s="609"/>
      <c r="URW186" s="375"/>
      <c r="URX186" s="377"/>
      <c r="URY186" s="377"/>
      <c r="URZ186" s="377"/>
      <c r="USA186" s="377"/>
      <c r="USB186" s="608"/>
      <c r="USC186" s="609"/>
      <c r="USD186" s="375"/>
      <c r="USE186" s="377"/>
      <c r="USF186" s="377"/>
      <c r="USG186" s="377"/>
      <c r="USH186" s="377"/>
      <c r="USI186" s="608"/>
      <c r="USJ186" s="609"/>
      <c r="USK186" s="375"/>
      <c r="USL186" s="377"/>
      <c r="USM186" s="377"/>
      <c r="USN186" s="377"/>
      <c r="USO186" s="377"/>
      <c r="USP186" s="608"/>
      <c r="USQ186" s="609"/>
      <c r="USR186" s="375"/>
      <c r="USS186" s="377"/>
      <c r="UST186" s="377"/>
      <c r="USU186" s="377"/>
      <c r="USV186" s="377"/>
      <c r="USW186" s="608"/>
      <c r="USX186" s="609"/>
      <c r="USY186" s="375"/>
      <c r="USZ186" s="377"/>
      <c r="UTA186" s="377"/>
      <c r="UTB186" s="377"/>
      <c r="UTC186" s="377"/>
      <c r="UTD186" s="608"/>
      <c r="UTE186" s="609"/>
      <c r="UTF186" s="375"/>
      <c r="UTG186" s="377"/>
      <c r="UTH186" s="377"/>
      <c r="UTI186" s="377"/>
      <c r="UTJ186" s="377"/>
      <c r="UTK186" s="608"/>
      <c r="UTL186" s="609"/>
      <c r="UTM186" s="375"/>
      <c r="UTN186" s="377"/>
      <c r="UTO186" s="377"/>
      <c r="UTP186" s="377"/>
      <c r="UTQ186" s="377"/>
      <c r="UTR186" s="608"/>
      <c r="UTS186" s="609"/>
      <c r="UTT186" s="375"/>
      <c r="UTU186" s="377"/>
      <c r="UTV186" s="377"/>
      <c r="UTW186" s="377"/>
      <c r="UTX186" s="377"/>
      <c r="UTY186" s="608"/>
      <c r="UTZ186" s="609"/>
      <c r="UUA186" s="375"/>
      <c r="UUB186" s="377"/>
      <c r="UUC186" s="377"/>
      <c r="UUD186" s="377"/>
      <c r="UUE186" s="377"/>
      <c r="UUF186" s="608"/>
      <c r="UUG186" s="609"/>
      <c r="UUH186" s="375"/>
      <c r="UUI186" s="377"/>
      <c r="UUJ186" s="377"/>
      <c r="UUK186" s="377"/>
      <c r="UUL186" s="377"/>
      <c r="UUM186" s="608"/>
      <c r="UUN186" s="609"/>
      <c r="UUO186" s="375"/>
      <c r="UUP186" s="377"/>
      <c r="UUQ186" s="377"/>
      <c r="UUR186" s="377"/>
      <c r="UUS186" s="377"/>
      <c r="UUT186" s="608"/>
      <c r="UUU186" s="609"/>
      <c r="UUV186" s="375"/>
      <c r="UUW186" s="377"/>
      <c r="UUX186" s="377"/>
      <c r="UUY186" s="377"/>
      <c r="UUZ186" s="377"/>
      <c r="UVA186" s="608"/>
      <c r="UVB186" s="609"/>
      <c r="UVC186" s="375"/>
      <c r="UVD186" s="377"/>
      <c r="UVE186" s="377"/>
      <c r="UVF186" s="377"/>
      <c r="UVG186" s="377"/>
      <c r="UVH186" s="608"/>
      <c r="UVI186" s="609"/>
      <c r="UVJ186" s="375"/>
      <c r="UVK186" s="377"/>
      <c r="UVL186" s="377"/>
      <c r="UVM186" s="377"/>
      <c r="UVN186" s="377"/>
      <c r="UVO186" s="608"/>
      <c r="UVP186" s="609"/>
      <c r="UVQ186" s="375"/>
      <c r="UVR186" s="377"/>
      <c r="UVS186" s="377"/>
      <c r="UVT186" s="377"/>
      <c r="UVU186" s="377"/>
      <c r="UVV186" s="608"/>
      <c r="UVW186" s="609"/>
      <c r="UVX186" s="375"/>
      <c r="UVY186" s="377"/>
      <c r="UVZ186" s="377"/>
      <c r="UWA186" s="377"/>
      <c r="UWB186" s="377"/>
      <c r="UWC186" s="608"/>
      <c r="UWD186" s="609"/>
      <c r="UWE186" s="375"/>
      <c r="UWF186" s="377"/>
      <c r="UWG186" s="377"/>
      <c r="UWH186" s="377"/>
      <c r="UWI186" s="377"/>
      <c r="UWJ186" s="608"/>
      <c r="UWK186" s="609"/>
      <c r="UWL186" s="375"/>
      <c r="UWM186" s="377"/>
      <c r="UWN186" s="377"/>
      <c r="UWO186" s="377"/>
      <c r="UWP186" s="377"/>
      <c r="UWQ186" s="608"/>
      <c r="UWR186" s="609"/>
      <c r="UWS186" s="375"/>
      <c r="UWT186" s="377"/>
      <c r="UWU186" s="377"/>
      <c r="UWV186" s="377"/>
      <c r="UWW186" s="377"/>
      <c r="UWX186" s="608"/>
      <c r="UWY186" s="609"/>
      <c r="UWZ186" s="375"/>
      <c r="UXA186" s="377"/>
      <c r="UXB186" s="377"/>
      <c r="UXC186" s="377"/>
      <c r="UXD186" s="377"/>
      <c r="UXE186" s="608"/>
      <c r="UXF186" s="609"/>
      <c r="UXG186" s="375"/>
      <c r="UXH186" s="377"/>
      <c r="UXI186" s="377"/>
      <c r="UXJ186" s="377"/>
      <c r="UXK186" s="377"/>
      <c r="UXL186" s="608"/>
      <c r="UXM186" s="609"/>
      <c r="UXN186" s="375"/>
      <c r="UXO186" s="377"/>
      <c r="UXP186" s="377"/>
      <c r="UXQ186" s="377"/>
      <c r="UXR186" s="377"/>
      <c r="UXS186" s="608"/>
      <c r="UXT186" s="609"/>
      <c r="UXU186" s="375"/>
      <c r="UXV186" s="377"/>
      <c r="UXW186" s="377"/>
      <c r="UXX186" s="377"/>
      <c r="UXY186" s="377"/>
      <c r="UXZ186" s="608"/>
      <c r="UYA186" s="609"/>
      <c r="UYB186" s="375"/>
      <c r="UYC186" s="377"/>
      <c r="UYD186" s="377"/>
      <c r="UYE186" s="377"/>
      <c r="UYF186" s="377"/>
      <c r="UYG186" s="608"/>
      <c r="UYH186" s="609"/>
      <c r="UYI186" s="375"/>
      <c r="UYJ186" s="377"/>
      <c r="UYK186" s="377"/>
      <c r="UYL186" s="377"/>
      <c r="UYM186" s="377"/>
      <c r="UYN186" s="608"/>
      <c r="UYO186" s="609"/>
      <c r="UYP186" s="375"/>
      <c r="UYQ186" s="377"/>
      <c r="UYR186" s="377"/>
      <c r="UYS186" s="377"/>
      <c r="UYT186" s="377"/>
      <c r="UYU186" s="608"/>
      <c r="UYV186" s="609"/>
      <c r="UYW186" s="375"/>
      <c r="UYX186" s="377"/>
      <c r="UYY186" s="377"/>
      <c r="UYZ186" s="377"/>
      <c r="UZA186" s="377"/>
      <c r="UZB186" s="608"/>
      <c r="UZC186" s="609"/>
      <c r="UZD186" s="375"/>
      <c r="UZE186" s="377"/>
      <c r="UZF186" s="377"/>
      <c r="UZG186" s="377"/>
      <c r="UZH186" s="377"/>
      <c r="UZI186" s="608"/>
      <c r="UZJ186" s="609"/>
      <c r="UZK186" s="375"/>
      <c r="UZL186" s="377"/>
      <c r="UZM186" s="377"/>
      <c r="UZN186" s="377"/>
      <c r="UZO186" s="377"/>
      <c r="UZP186" s="608"/>
      <c r="UZQ186" s="609"/>
      <c r="UZR186" s="375"/>
      <c r="UZS186" s="377"/>
      <c r="UZT186" s="377"/>
      <c r="UZU186" s="377"/>
      <c r="UZV186" s="377"/>
      <c r="UZW186" s="608"/>
      <c r="UZX186" s="609"/>
      <c r="UZY186" s="375"/>
      <c r="UZZ186" s="377"/>
      <c r="VAA186" s="377"/>
      <c r="VAB186" s="377"/>
      <c r="VAC186" s="377"/>
      <c r="VAD186" s="608"/>
      <c r="VAE186" s="609"/>
      <c r="VAF186" s="375"/>
      <c r="VAG186" s="377"/>
      <c r="VAH186" s="377"/>
      <c r="VAI186" s="377"/>
      <c r="VAJ186" s="377"/>
      <c r="VAK186" s="608"/>
      <c r="VAL186" s="609"/>
      <c r="VAM186" s="375"/>
      <c r="VAN186" s="377"/>
      <c r="VAO186" s="377"/>
      <c r="VAP186" s="377"/>
      <c r="VAQ186" s="377"/>
      <c r="VAR186" s="608"/>
      <c r="VAS186" s="609"/>
      <c r="VAT186" s="375"/>
      <c r="VAU186" s="377"/>
      <c r="VAV186" s="377"/>
      <c r="VAW186" s="377"/>
      <c r="VAX186" s="377"/>
      <c r="VAY186" s="608"/>
      <c r="VAZ186" s="609"/>
      <c r="VBA186" s="375"/>
      <c r="VBB186" s="377"/>
      <c r="VBC186" s="377"/>
      <c r="VBD186" s="377"/>
      <c r="VBE186" s="377"/>
      <c r="VBF186" s="608"/>
      <c r="VBG186" s="609"/>
      <c r="VBH186" s="375"/>
      <c r="VBI186" s="377"/>
      <c r="VBJ186" s="377"/>
      <c r="VBK186" s="377"/>
      <c r="VBL186" s="377"/>
      <c r="VBM186" s="608"/>
      <c r="VBN186" s="609"/>
      <c r="VBO186" s="375"/>
      <c r="VBP186" s="377"/>
      <c r="VBQ186" s="377"/>
      <c r="VBR186" s="377"/>
      <c r="VBS186" s="377"/>
      <c r="VBT186" s="608"/>
      <c r="VBU186" s="609"/>
      <c r="VBV186" s="375"/>
      <c r="VBW186" s="377"/>
      <c r="VBX186" s="377"/>
      <c r="VBY186" s="377"/>
      <c r="VBZ186" s="377"/>
      <c r="VCA186" s="608"/>
      <c r="VCB186" s="609"/>
      <c r="VCC186" s="375"/>
      <c r="VCD186" s="377"/>
      <c r="VCE186" s="377"/>
      <c r="VCF186" s="377"/>
      <c r="VCG186" s="377"/>
      <c r="VCH186" s="608"/>
      <c r="VCI186" s="609"/>
      <c r="VCJ186" s="375"/>
      <c r="VCK186" s="377"/>
      <c r="VCL186" s="377"/>
      <c r="VCM186" s="377"/>
      <c r="VCN186" s="377"/>
      <c r="VCO186" s="608"/>
      <c r="VCP186" s="609"/>
      <c r="VCQ186" s="375"/>
      <c r="VCR186" s="377"/>
      <c r="VCS186" s="377"/>
      <c r="VCT186" s="377"/>
      <c r="VCU186" s="377"/>
      <c r="VCV186" s="608"/>
      <c r="VCW186" s="609"/>
      <c r="VCX186" s="375"/>
      <c r="VCY186" s="377"/>
      <c r="VCZ186" s="377"/>
      <c r="VDA186" s="377"/>
      <c r="VDB186" s="377"/>
      <c r="VDC186" s="608"/>
      <c r="VDD186" s="609"/>
      <c r="VDE186" s="375"/>
      <c r="VDF186" s="377"/>
      <c r="VDG186" s="377"/>
      <c r="VDH186" s="377"/>
      <c r="VDI186" s="377"/>
      <c r="VDJ186" s="608"/>
      <c r="VDK186" s="609"/>
      <c r="VDL186" s="375"/>
      <c r="VDM186" s="377"/>
      <c r="VDN186" s="377"/>
      <c r="VDO186" s="377"/>
      <c r="VDP186" s="377"/>
      <c r="VDQ186" s="608"/>
      <c r="VDR186" s="609"/>
      <c r="VDS186" s="375"/>
      <c r="VDT186" s="377"/>
      <c r="VDU186" s="377"/>
      <c r="VDV186" s="377"/>
      <c r="VDW186" s="377"/>
      <c r="VDX186" s="608"/>
      <c r="VDY186" s="609"/>
      <c r="VDZ186" s="375"/>
      <c r="VEA186" s="377"/>
      <c r="VEB186" s="377"/>
      <c r="VEC186" s="377"/>
      <c r="VED186" s="377"/>
      <c r="VEE186" s="608"/>
      <c r="VEF186" s="609"/>
      <c r="VEG186" s="375"/>
      <c r="VEH186" s="377"/>
      <c r="VEI186" s="377"/>
      <c r="VEJ186" s="377"/>
      <c r="VEK186" s="377"/>
      <c r="VEL186" s="608"/>
      <c r="VEM186" s="609"/>
      <c r="VEN186" s="375"/>
      <c r="VEO186" s="377"/>
      <c r="VEP186" s="377"/>
      <c r="VEQ186" s="377"/>
      <c r="VER186" s="377"/>
      <c r="VES186" s="608"/>
      <c r="VET186" s="609"/>
      <c r="VEU186" s="375"/>
      <c r="VEV186" s="377"/>
      <c r="VEW186" s="377"/>
      <c r="VEX186" s="377"/>
      <c r="VEY186" s="377"/>
      <c r="VEZ186" s="608"/>
      <c r="VFA186" s="609"/>
      <c r="VFB186" s="375"/>
      <c r="VFC186" s="377"/>
      <c r="VFD186" s="377"/>
      <c r="VFE186" s="377"/>
      <c r="VFF186" s="377"/>
      <c r="VFG186" s="608"/>
      <c r="VFH186" s="609"/>
      <c r="VFI186" s="375"/>
      <c r="VFJ186" s="377"/>
      <c r="VFK186" s="377"/>
      <c r="VFL186" s="377"/>
      <c r="VFM186" s="377"/>
      <c r="VFN186" s="608"/>
      <c r="VFO186" s="609"/>
      <c r="VFP186" s="375"/>
      <c r="VFQ186" s="377"/>
      <c r="VFR186" s="377"/>
      <c r="VFS186" s="377"/>
      <c r="VFT186" s="377"/>
      <c r="VFU186" s="608"/>
      <c r="VFV186" s="609"/>
      <c r="VFW186" s="375"/>
      <c r="VFX186" s="377"/>
      <c r="VFY186" s="377"/>
      <c r="VFZ186" s="377"/>
      <c r="VGA186" s="377"/>
      <c r="VGB186" s="608"/>
      <c r="VGC186" s="609"/>
      <c r="VGD186" s="375"/>
      <c r="VGE186" s="377"/>
      <c r="VGF186" s="377"/>
      <c r="VGG186" s="377"/>
      <c r="VGH186" s="377"/>
      <c r="VGI186" s="608"/>
      <c r="VGJ186" s="609"/>
      <c r="VGK186" s="375"/>
      <c r="VGL186" s="377"/>
      <c r="VGM186" s="377"/>
      <c r="VGN186" s="377"/>
      <c r="VGO186" s="377"/>
      <c r="VGP186" s="608"/>
      <c r="VGQ186" s="609"/>
      <c r="VGR186" s="375"/>
      <c r="VGS186" s="377"/>
      <c r="VGT186" s="377"/>
      <c r="VGU186" s="377"/>
      <c r="VGV186" s="377"/>
      <c r="VGW186" s="608"/>
      <c r="VGX186" s="609"/>
      <c r="VGY186" s="375"/>
      <c r="VGZ186" s="377"/>
      <c r="VHA186" s="377"/>
      <c r="VHB186" s="377"/>
      <c r="VHC186" s="377"/>
      <c r="VHD186" s="608"/>
      <c r="VHE186" s="609"/>
      <c r="VHF186" s="375"/>
      <c r="VHG186" s="377"/>
      <c r="VHH186" s="377"/>
      <c r="VHI186" s="377"/>
      <c r="VHJ186" s="377"/>
      <c r="VHK186" s="608"/>
      <c r="VHL186" s="609"/>
      <c r="VHM186" s="375"/>
      <c r="VHN186" s="377"/>
      <c r="VHO186" s="377"/>
      <c r="VHP186" s="377"/>
      <c r="VHQ186" s="377"/>
      <c r="VHR186" s="608"/>
      <c r="VHS186" s="609"/>
      <c r="VHT186" s="375"/>
      <c r="VHU186" s="377"/>
      <c r="VHV186" s="377"/>
      <c r="VHW186" s="377"/>
      <c r="VHX186" s="377"/>
      <c r="VHY186" s="608"/>
      <c r="VHZ186" s="609"/>
      <c r="VIA186" s="375"/>
      <c r="VIB186" s="377"/>
      <c r="VIC186" s="377"/>
      <c r="VID186" s="377"/>
      <c r="VIE186" s="377"/>
      <c r="VIF186" s="608"/>
      <c r="VIG186" s="609"/>
      <c r="VIH186" s="375"/>
      <c r="VII186" s="377"/>
      <c r="VIJ186" s="377"/>
      <c r="VIK186" s="377"/>
      <c r="VIL186" s="377"/>
      <c r="VIM186" s="608"/>
      <c r="VIN186" s="609"/>
      <c r="VIO186" s="375"/>
      <c r="VIP186" s="377"/>
      <c r="VIQ186" s="377"/>
      <c r="VIR186" s="377"/>
      <c r="VIS186" s="377"/>
      <c r="VIT186" s="608"/>
      <c r="VIU186" s="609"/>
      <c r="VIV186" s="375"/>
      <c r="VIW186" s="377"/>
      <c r="VIX186" s="377"/>
      <c r="VIY186" s="377"/>
      <c r="VIZ186" s="377"/>
      <c r="VJA186" s="608"/>
      <c r="VJB186" s="609"/>
      <c r="VJC186" s="375"/>
      <c r="VJD186" s="377"/>
      <c r="VJE186" s="377"/>
      <c r="VJF186" s="377"/>
      <c r="VJG186" s="377"/>
      <c r="VJH186" s="608"/>
      <c r="VJI186" s="609"/>
      <c r="VJJ186" s="375"/>
      <c r="VJK186" s="377"/>
      <c r="VJL186" s="377"/>
      <c r="VJM186" s="377"/>
      <c r="VJN186" s="377"/>
      <c r="VJO186" s="608"/>
      <c r="VJP186" s="609"/>
      <c r="VJQ186" s="375"/>
      <c r="VJR186" s="377"/>
      <c r="VJS186" s="377"/>
      <c r="VJT186" s="377"/>
      <c r="VJU186" s="377"/>
      <c r="VJV186" s="608"/>
      <c r="VJW186" s="609"/>
      <c r="VJX186" s="375"/>
      <c r="VJY186" s="377"/>
      <c r="VJZ186" s="377"/>
      <c r="VKA186" s="377"/>
      <c r="VKB186" s="377"/>
      <c r="VKC186" s="608"/>
      <c r="VKD186" s="609"/>
      <c r="VKE186" s="375"/>
      <c r="VKF186" s="377"/>
      <c r="VKG186" s="377"/>
      <c r="VKH186" s="377"/>
      <c r="VKI186" s="377"/>
      <c r="VKJ186" s="608"/>
      <c r="VKK186" s="609"/>
      <c r="VKL186" s="375"/>
      <c r="VKM186" s="377"/>
      <c r="VKN186" s="377"/>
      <c r="VKO186" s="377"/>
      <c r="VKP186" s="377"/>
      <c r="VKQ186" s="608"/>
      <c r="VKR186" s="609"/>
      <c r="VKS186" s="375"/>
      <c r="VKT186" s="377"/>
      <c r="VKU186" s="377"/>
      <c r="VKV186" s="377"/>
      <c r="VKW186" s="377"/>
      <c r="VKX186" s="608"/>
      <c r="VKY186" s="609"/>
      <c r="VKZ186" s="375"/>
      <c r="VLA186" s="377"/>
      <c r="VLB186" s="377"/>
      <c r="VLC186" s="377"/>
      <c r="VLD186" s="377"/>
      <c r="VLE186" s="608"/>
      <c r="VLF186" s="609"/>
      <c r="VLG186" s="375"/>
      <c r="VLH186" s="377"/>
      <c r="VLI186" s="377"/>
      <c r="VLJ186" s="377"/>
      <c r="VLK186" s="377"/>
      <c r="VLL186" s="608"/>
      <c r="VLM186" s="609"/>
      <c r="VLN186" s="375"/>
      <c r="VLO186" s="377"/>
      <c r="VLP186" s="377"/>
      <c r="VLQ186" s="377"/>
      <c r="VLR186" s="377"/>
      <c r="VLS186" s="608"/>
      <c r="VLT186" s="609"/>
      <c r="VLU186" s="375"/>
      <c r="VLV186" s="377"/>
      <c r="VLW186" s="377"/>
      <c r="VLX186" s="377"/>
      <c r="VLY186" s="377"/>
      <c r="VLZ186" s="608"/>
      <c r="VMA186" s="609"/>
      <c r="VMB186" s="375"/>
      <c r="VMC186" s="377"/>
      <c r="VMD186" s="377"/>
      <c r="VME186" s="377"/>
      <c r="VMF186" s="377"/>
      <c r="VMG186" s="608"/>
      <c r="VMH186" s="609"/>
      <c r="VMI186" s="375"/>
      <c r="VMJ186" s="377"/>
      <c r="VMK186" s="377"/>
      <c r="VML186" s="377"/>
      <c r="VMM186" s="377"/>
      <c r="VMN186" s="608"/>
      <c r="VMO186" s="609"/>
      <c r="VMP186" s="375"/>
      <c r="VMQ186" s="377"/>
      <c r="VMR186" s="377"/>
      <c r="VMS186" s="377"/>
      <c r="VMT186" s="377"/>
      <c r="VMU186" s="608"/>
      <c r="VMV186" s="609"/>
      <c r="VMW186" s="375"/>
      <c r="VMX186" s="377"/>
      <c r="VMY186" s="377"/>
      <c r="VMZ186" s="377"/>
      <c r="VNA186" s="377"/>
      <c r="VNB186" s="608"/>
      <c r="VNC186" s="609"/>
      <c r="VND186" s="375"/>
      <c r="VNE186" s="377"/>
      <c r="VNF186" s="377"/>
      <c r="VNG186" s="377"/>
      <c r="VNH186" s="377"/>
      <c r="VNI186" s="608"/>
      <c r="VNJ186" s="609"/>
      <c r="VNK186" s="375"/>
      <c r="VNL186" s="377"/>
      <c r="VNM186" s="377"/>
      <c r="VNN186" s="377"/>
      <c r="VNO186" s="377"/>
      <c r="VNP186" s="608"/>
      <c r="VNQ186" s="609"/>
      <c r="VNR186" s="375"/>
      <c r="VNS186" s="377"/>
      <c r="VNT186" s="377"/>
      <c r="VNU186" s="377"/>
      <c r="VNV186" s="377"/>
      <c r="VNW186" s="608"/>
      <c r="VNX186" s="609"/>
      <c r="VNY186" s="375"/>
      <c r="VNZ186" s="377"/>
      <c r="VOA186" s="377"/>
      <c r="VOB186" s="377"/>
      <c r="VOC186" s="377"/>
      <c r="VOD186" s="608"/>
      <c r="VOE186" s="609"/>
      <c r="VOF186" s="375"/>
      <c r="VOG186" s="377"/>
      <c r="VOH186" s="377"/>
      <c r="VOI186" s="377"/>
      <c r="VOJ186" s="377"/>
      <c r="VOK186" s="608"/>
      <c r="VOL186" s="609"/>
      <c r="VOM186" s="375"/>
      <c r="VON186" s="377"/>
      <c r="VOO186" s="377"/>
      <c r="VOP186" s="377"/>
      <c r="VOQ186" s="377"/>
      <c r="VOR186" s="608"/>
      <c r="VOS186" s="609"/>
      <c r="VOT186" s="375"/>
      <c r="VOU186" s="377"/>
      <c r="VOV186" s="377"/>
      <c r="VOW186" s="377"/>
      <c r="VOX186" s="377"/>
      <c r="VOY186" s="608"/>
      <c r="VOZ186" s="609"/>
      <c r="VPA186" s="375"/>
      <c r="VPB186" s="377"/>
      <c r="VPC186" s="377"/>
      <c r="VPD186" s="377"/>
      <c r="VPE186" s="377"/>
      <c r="VPF186" s="608"/>
      <c r="VPG186" s="609"/>
      <c r="VPH186" s="375"/>
      <c r="VPI186" s="377"/>
      <c r="VPJ186" s="377"/>
      <c r="VPK186" s="377"/>
      <c r="VPL186" s="377"/>
      <c r="VPM186" s="608"/>
      <c r="VPN186" s="609"/>
      <c r="VPO186" s="375"/>
      <c r="VPP186" s="377"/>
      <c r="VPQ186" s="377"/>
      <c r="VPR186" s="377"/>
      <c r="VPS186" s="377"/>
      <c r="VPT186" s="608"/>
      <c r="VPU186" s="609"/>
      <c r="VPV186" s="375"/>
      <c r="VPW186" s="377"/>
      <c r="VPX186" s="377"/>
      <c r="VPY186" s="377"/>
      <c r="VPZ186" s="377"/>
      <c r="VQA186" s="608"/>
      <c r="VQB186" s="609"/>
      <c r="VQC186" s="375"/>
      <c r="VQD186" s="377"/>
      <c r="VQE186" s="377"/>
      <c r="VQF186" s="377"/>
      <c r="VQG186" s="377"/>
      <c r="VQH186" s="608"/>
      <c r="VQI186" s="609"/>
      <c r="VQJ186" s="375"/>
      <c r="VQK186" s="377"/>
      <c r="VQL186" s="377"/>
      <c r="VQM186" s="377"/>
      <c r="VQN186" s="377"/>
      <c r="VQO186" s="608"/>
      <c r="VQP186" s="609"/>
      <c r="VQQ186" s="375"/>
      <c r="VQR186" s="377"/>
      <c r="VQS186" s="377"/>
      <c r="VQT186" s="377"/>
      <c r="VQU186" s="377"/>
      <c r="VQV186" s="608"/>
      <c r="VQW186" s="609"/>
      <c r="VQX186" s="375"/>
      <c r="VQY186" s="377"/>
      <c r="VQZ186" s="377"/>
      <c r="VRA186" s="377"/>
      <c r="VRB186" s="377"/>
      <c r="VRC186" s="608"/>
      <c r="VRD186" s="609"/>
      <c r="VRE186" s="375"/>
      <c r="VRF186" s="377"/>
      <c r="VRG186" s="377"/>
      <c r="VRH186" s="377"/>
      <c r="VRI186" s="377"/>
      <c r="VRJ186" s="608"/>
      <c r="VRK186" s="609"/>
      <c r="VRL186" s="375"/>
      <c r="VRM186" s="377"/>
      <c r="VRN186" s="377"/>
      <c r="VRO186" s="377"/>
      <c r="VRP186" s="377"/>
      <c r="VRQ186" s="608"/>
      <c r="VRR186" s="609"/>
      <c r="VRS186" s="375"/>
      <c r="VRT186" s="377"/>
      <c r="VRU186" s="377"/>
      <c r="VRV186" s="377"/>
      <c r="VRW186" s="377"/>
      <c r="VRX186" s="608"/>
      <c r="VRY186" s="609"/>
      <c r="VRZ186" s="375"/>
      <c r="VSA186" s="377"/>
      <c r="VSB186" s="377"/>
      <c r="VSC186" s="377"/>
      <c r="VSD186" s="377"/>
      <c r="VSE186" s="608"/>
      <c r="VSF186" s="609"/>
      <c r="VSG186" s="375"/>
      <c r="VSH186" s="377"/>
      <c r="VSI186" s="377"/>
      <c r="VSJ186" s="377"/>
      <c r="VSK186" s="377"/>
      <c r="VSL186" s="608"/>
      <c r="VSM186" s="609"/>
      <c r="VSN186" s="375"/>
      <c r="VSO186" s="377"/>
      <c r="VSP186" s="377"/>
      <c r="VSQ186" s="377"/>
      <c r="VSR186" s="377"/>
      <c r="VSS186" s="608"/>
      <c r="VST186" s="609"/>
      <c r="VSU186" s="375"/>
      <c r="VSV186" s="377"/>
      <c r="VSW186" s="377"/>
      <c r="VSX186" s="377"/>
      <c r="VSY186" s="377"/>
      <c r="VSZ186" s="608"/>
      <c r="VTA186" s="609"/>
      <c r="VTB186" s="375"/>
      <c r="VTC186" s="377"/>
      <c r="VTD186" s="377"/>
      <c r="VTE186" s="377"/>
      <c r="VTF186" s="377"/>
      <c r="VTG186" s="608"/>
      <c r="VTH186" s="609"/>
      <c r="VTI186" s="375"/>
      <c r="VTJ186" s="377"/>
      <c r="VTK186" s="377"/>
      <c r="VTL186" s="377"/>
      <c r="VTM186" s="377"/>
      <c r="VTN186" s="608"/>
      <c r="VTO186" s="609"/>
      <c r="VTP186" s="375"/>
      <c r="VTQ186" s="377"/>
      <c r="VTR186" s="377"/>
      <c r="VTS186" s="377"/>
      <c r="VTT186" s="377"/>
      <c r="VTU186" s="608"/>
      <c r="VTV186" s="609"/>
      <c r="VTW186" s="375"/>
      <c r="VTX186" s="377"/>
      <c r="VTY186" s="377"/>
      <c r="VTZ186" s="377"/>
      <c r="VUA186" s="377"/>
      <c r="VUB186" s="608"/>
      <c r="VUC186" s="609"/>
      <c r="VUD186" s="375"/>
      <c r="VUE186" s="377"/>
      <c r="VUF186" s="377"/>
      <c r="VUG186" s="377"/>
      <c r="VUH186" s="377"/>
      <c r="VUI186" s="608"/>
      <c r="VUJ186" s="609"/>
      <c r="VUK186" s="375"/>
      <c r="VUL186" s="377"/>
      <c r="VUM186" s="377"/>
      <c r="VUN186" s="377"/>
      <c r="VUO186" s="377"/>
      <c r="VUP186" s="608"/>
      <c r="VUQ186" s="609"/>
      <c r="VUR186" s="375"/>
      <c r="VUS186" s="377"/>
      <c r="VUT186" s="377"/>
      <c r="VUU186" s="377"/>
      <c r="VUV186" s="377"/>
      <c r="VUW186" s="608"/>
      <c r="VUX186" s="609"/>
      <c r="VUY186" s="375"/>
      <c r="VUZ186" s="377"/>
      <c r="VVA186" s="377"/>
      <c r="VVB186" s="377"/>
      <c r="VVC186" s="377"/>
      <c r="VVD186" s="608"/>
      <c r="VVE186" s="609"/>
      <c r="VVF186" s="375"/>
      <c r="VVG186" s="377"/>
      <c r="VVH186" s="377"/>
      <c r="VVI186" s="377"/>
      <c r="VVJ186" s="377"/>
      <c r="VVK186" s="608"/>
      <c r="VVL186" s="609"/>
      <c r="VVM186" s="375"/>
      <c r="VVN186" s="377"/>
      <c r="VVO186" s="377"/>
      <c r="VVP186" s="377"/>
      <c r="VVQ186" s="377"/>
      <c r="VVR186" s="608"/>
      <c r="VVS186" s="609"/>
      <c r="VVT186" s="375"/>
      <c r="VVU186" s="377"/>
      <c r="VVV186" s="377"/>
      <c r="VVW186" s="377"/>
      <c r="VVX186" s="377"/>
      <c r="VVY186" s="608"/>
      <c r="VVZ186" s="609"/>
      <c r="VWA186" s="375"/>
      <c r="VWB186" s="377"/>
      <c r="VWC186" s="377"/>
      <c r="VWD186" s="377"/>
      <c r="VWE186" s="377"/>
      <c r="VWF186" s="608"/>
      <c r="VWG186" s="609"/>
      <c r="VWH186" s="375"/>
      <c r="VWI186" s="377"/>
      <c r="VWJ186" s="377"/>
      <c r="VWK186" s="377"/>
      <c r="VWL186" s="377"/>
      <c r="VWM186" s="608"/>
      <c r="VWN186" s="609"/>
      <c r="VWO186" s="375"/>
      <c r="VWP186" s="377"/>
      <c r="VWQ186" s="377"/>
      <c r="VWR186" s="377"/>
      <c r="VWS186" s="377"/>
      <c r="VWT186" s="608"/>
      <c r="VWU186" s="609"/>
      <c r="VWV186" s="375"/>
      <c r="VWW186" s="377"/>
      <c r="VWX186" s="377"/>
      <c r="VWY186" s="377"/>
      <c r="VWZ186" s="377"/>
      <c r="VXA186" s="608"/>
      <c r="VXB186" s="609"/>
      <c r="VXC186" s="375"/>
      <c r="VXD186" s="377"/>
      <c r="VXE186" s="377"/>
      <c r="VXF186" s="377"/>
      <c r="VXG186" s="377"/>
      <c r="VXH186" s="608"/>
      <c r="VXI186" s="609"/>
      <c r="VXJ186" s="375"/>
      <c r="VXK186" s="377"/>
      <c r="VXL186" s="377"/>
      <c r="VXM186" s="377"/>
      <c r="VXN186" s="377"/>
      <c r="VXO186" s="608"/>
      <c r="VXP186" s="609"/>
      <c r="VXQ186" s="375"/>
      <c r="VXR186" s="377"/>
      <c r="VXS186" s="377"/>
      <c r="VXT186" s="377"/>
      <c r="VXU186" s="377"/>
      <c r="VXV186" s="608"/>
      <c r="VXW186" s="609"/>
      <c r="VXX186" s="375"/>
      <c r="VXY186" s="377"/>
      <c r="VXZ186" s="377"/>
      <c r="VYA186" s="377"/>
      <c r="VYB186" s="377"/>
      <c r="VYC186" s="608"/>
      <c r="VYD186" s="609"/>
      <c r="VYE186" s="375"/>
      <c r="VYF186" s="377"/>
      <c r="VYG186" s="377"/>
      <c r="VYH186" s="377"/>
      <c r="VYI186" s="377"/>
      <c r="VYJ186" s="608"/>
      <c r="VYK186" s="609"/>
      <c r="VYL186" s="375"/>
      <c r="VYM186" s="377"/>
      <c r="VYN186" s="377"/>
      <c r="VYO186" s="377"/>
      <c r="VYP186" s="377"/>
      <c r="VYQ186" s="608"/>
      <c r="VYR186" s="609"/>
      <c r="VYS186" s="375"/>
      <c r="VYT186" s="377"/>
      <c r="VYU186" s="377"/>
      <c r="VYV186" s="377"/>
      <c r="VYW186" s="377"/>
      <c r="VYX186" s="608"/>
      <c r="VYY186" s="609"/>
      <c r="VYZ186" s="375"/>
      <c r="VZA186" s="377"/>
      <c r="VZB186" s="377"/>
      <c r="VZC186" s="377"/>
      <c r="VZD186" s="377"/>
      <c r="VZE186" s="608"/>
      <c r="VZF186" s="609"/>
      <c r="VZG186" s="375"/>
      <c r="VZH186" s="377"/>
      <c r="VZI186" s="377"/>
      <c r="VZJ186" s="377"/>
      <c r="VZK186" s="377"/>
      <c r="VZL186" s="608"/>
      <c r="VZM186" s="609"/>
      <c r="VZN186" s="375"/>
      <c r="VZO186" s="377"/>
      <c r="VZP186" s="377"/>
      <c r="VZQ186" s="377"/>
      <c r="VZR186" s="377"/>
      <c r="VZS186" s="608"/>
      <c r="VZT186" s="609"/>
      <c r="VZU186" s="375"/>
      <c r="VZV186" s="377"/>
      <c r="VZW186" s="377"/>
      <c r="VZX186" s="377"/>
      <c r="VZY186" s="377"/>
      <c r="VZZ186" s="608"/>
      <c r="WAA186" s="609"/>
      <c r="WAB186" s="375"/>
      <c r="WAC186" s="377"/>
      <c r="WAD186" s="377"/>
      <c r="WAE186" s="377"/>
      <c r="WAF186" s="377"/>
      <c r="WAG186" s="608"/>
      <c r="WAH186" s="609"/>
      <c r="WAI186" s="375"/>
      <c r="WAJ186" s="377"/>
      <c r="WAK186" s="377"/>
      <c r="WAL186" s="377"/>
      <c r="WAM186" s="377"/>
      <c r="WAN186" s="608"/>
      <c r="WAO186" s="609"/>
      <c r="WAP186" s="375"/>
      <c r="WAQ186" s="377"/>
      <c r="WAR186" s="377"/>
      <c r="WAS186" s="377"/>
      <c r="WAT186" s="377"/>
      <c r="WAU186" s="608"/>
      <c r="WAV186" s="609"/>
      <c r="WAW186" s="375"/>
      <c r="WAX186" s="377"/>
      <c r="WAY186" s="377"/>
      <c r="WAZ186" s="377"/>
      <c r="WBA186" s="377"/>
      <c r="WBB186" s="608"/>
      <c r="WBC186" s="609"/>
      <c r="WBD186" s="375"/>
      <c r="WBE186" s="377"/>
      <c r="WBF186" s="377"/>
      <c r="WBG186" s="377"/>
      <c r="WBH186" s="377"/>
      <c r="WBI186" s="608"/>
      <c r="WBJ186" s="609"/>
      <c r="WBK186" s="375"/>
      <c r="WBL186" s="377"/>
      <c r="WBM186" s="377"/>
      <c r="WBN186" s="377"/>
      <c r="WBO186" s="377"/>
      <c r="WBP186" s="608"/>
      <c r="WBQ186" s="609"/>
      <c r="WBR186" s="375"/>
      <c r="WBS186" s="377"/>
      <c r="WBT186" s="377"/>
      <c r="WBU186" s="377"/>
      <c r="WBV186" s="377"/>
      <c r="WBW186" s="608"/>
      <c r="WBX186" s="609"/>
      <c r="WBY186" s="375"/>
      <c r="WBZ186" s="377"/>
      <c r="WCA186" s="377"/>
      <c r="WCB186" s="377"/>
      <c r="WCC186" s="377"/>
      <c r="WCD186" s="608"/>
      <c r="WCE186" s="609"/>
      <c r="WCF186" s="375"/>
      <c r="WCG186" s="377"/>
      <c r="WCH186" s="377"/>
      <c r="WCI186" s="377"/>
      <c r="WCJ186" s="377"/>
      <c r="WCK186" s="608"/>
      <c r="WCL186" s="609"/>
      <c r="WCM186" s="375"/>
      <c r="WCN186" s="377"/>
      <c r="WCO186" s="377"/>
      <c r="WCP186" s="377"/>
      <c r="WCQ186" s="377"/>
      <c r="WCR186" s="608"/>
      <c r="WCS186" s="609"/>
      <c r="WCT186" s="375"/>
      <c r="WCU186" s="377"/>
      <c r="WCV186" s="377"/>
      <c r="WCW186" s="377"/>
      <c r="WCX186" s="377"/>
      <c r="WCY186" s="608"/>
      <c r="WCZ186" s="609"/>
      <c r="WDA186" s="375"/>
      <c r="WDB186" s="377"/>
      <c r="WDC186" s="377"/>
      <c r="WDD186" s="377"/>
      <c r="WDE186" s="377"/>
      <c r="WDF186" s="608"/>
      <c r="WDG186" s="609"/>
      <c r="WDH186" s="375"/>
      <c r="WDI186" s="377"/>
      <c r="WDJ186" s="377"/>
      <c r="WDK186" s="377"/>
      <c r="WDL186" s="377"/>
      <c r="WDM186" s="608"/>
      <c r="WDN186" s="609"/>
      <c r="WDO186" s="375"/>
      <c r="WDP186" s="377"/>
      <c r="WDQ186" s="377"/>
      <c r="WDR186" s="377"/>
      <c r="WDS186" s="377"/>
      <c r="WDT186" s="608"/>
      <c r="WDU186" s="609"/>
      <c r="WDV186" s="375"/>
      <c r="WDW186" s="377"/>
      <c r="WDX186" s="377"/>
      <c r="WDY186" s="377"/>
      <c r="WDZ186" s="377"/>
      <c r="WEA186" s="608"/>
      <c r="WEB186" s="609"/>
      <c r="WEC186" s="375"/>
      <c r="WED186" s="377"/>
      <c r="WEE186" s="377"/>
      <c r="WEF186" s="377"/>
      <c r="WEG186" s="377"/>
      <c r="WEH186" s="608"/>
      <c r="WEI186" s="609"/>
      <c r="WEJ186" s="375"/>
      <c r="WEK186" s="377"/>
      <c r="WEL186" s="377"/>
      <c r="WEM186" s="377"/>
      <c r="WEN186" s="377"/>
      <c r="WEO186" s="608"/>
      <c r="WEP186" s="609"/>
      <c r="WEQ186" s="375"/>
      <c r="WER186" s="377"/>
      <c r="WES186" s="377"/>
      <c r="WET186" s="377"/>
      <c r="WEU186" s="377"/>
      <c r="WEV186" s="608"/>
      <c r="WEW186" s="609"/>
      <c r="WEX186" s="375"/>
      <c r="WEY186" s="377"/>
      <c r="WEZ186" s="377"/>
      <c r="WFA186" s="377"/>
      <c r="WFB186" s="377"/>
      <c r="WFC186" s="608"/>
      <c r="WFD186" s="609"/>
      <c r="WFE186" s="375"/>
      <c r="WFF186" s="377"/>
      <c r="WFG186" s="377"/>
      <c r="WFH186" s="377"/>
      <c r="WFI186" s="377"/>
      <c r="WFJ186" s="608"/>
      <c r="WFK186" s="609"/>
      <c r="WFL186" s="375"/>
      <c r="WFM186" s="377"/>
      <c r="WFN186" s="377"/>
      <c r="WFO186" s="377"/>
      <c r="WFP186" s="377"/>
      <c r="WFQ186" s="608"/>
      <c r="WFR186" s="609"/>
      <c r="WFS186" s="375"/>
      <c r="WFT186" s="377"/>
      <c r="WFU186" s="377"/>
      <c r="WFV186" s="377"/>
      <c r="WFW186" s="377"/>
      <c r="WFX186" s="608"/>
      <c r="WFY186" s="609"/>
      <c r="WFZ186" s="375"/>
      <c r="WGA186" s="377"/>
      <c r="WGB186" s="377"/>
      <c r="WGC186" s="377"/>
      <c r="WGD186" s="377"/>
      <c r="WGE186" s="608"/>
      <c r="WGF186" s="609"/>
      <c r="WGG186" s="375"/>
      <c r="WGH186" s="377"/>
      <c r="WGI186" s="377"/>
      <c r="WGJ186" s="377"/>
      <c r="WGK186" s="377"/>
      <c r="WGL186" s="608"/>
      <c r="WGM186" s="609"/>
      <c r="WGN186" s="375"/>
      <c r="WGO186" s="377"/>
      <c r="WGP186" s="377"/>
      <c r="WGQ186" s="377"/>
      <c r="WGR186" s="377"/>
      <c r="WGS186" s="608"/>
      <c r="WGT186" s="609"/>
      <c r="WGU186" s="375"/>
      <c r="WGV186" s="377"/>
      <c r="WGW186" s="377"/>
      <c r="WGX186" s="377"/>
      <c r="WGY186" s="377"/>
      <c r="WGZ186" s="608"/>
      <c r="WHA186" s="609"/>
      <c r="WHB186" s="375"/>
      <c r="WHC186" s="377"/>
      <c r="WHD186" s="377"/>
      <c r="WHE186" s="377"/>
      <c r="WHF186" s="377"/>
      <c r="WHG186" s="608"/>
      <c r="WHH186" s="609"/>
      <c r="WHI186" s="375"/>
      <c r="WHJ186" s="377"/>
      <c r="WHK186" s="377"/>
      <c r="WHL186" s="377"/>
      <c r="WHM186" s="377"/>
      <c r="WHN186" s="608"/>
      <c r="WHO186" s="609"/>
      <c r="WHP186" s="375"/>
      <c r="WHQ186" s="377"/>
      <c r="WHR186" s="377"/>
      <c r="WHS186" s="377"/>
      <c r="WHT186" s="377"/>
      <c r="WHU186" s="608"/>
      <c r="WHV186" s="609"/>
      <c r="WHW186" s="375"/>
      <c r="WHX186" s="377"/>
      <c r="WHY186" s="377"/>
      <c r="WHZ186" s="377"/>
      <c r="WIA186" s="377"/>
      <c r="WIB186" s="608"/>
      <c r="WIC186" s="609"/>
      <c r="WID186" s="375"/>
      <c r="WIE186" s="377"/>
      <c r="WIF186" s="377"/>
      <c r="WIG186" s="377"/>
      <c r="WIH186" s="377"/>
      <c r="WII186" s="608"/>
      <c r="WIJ186" s="609"/>
      <c r="WIK186" s="375"/>
      <c r="WIL186" s="377"/>
      <c r="WIM186" s="377"/>
      <c r="WIN186" s="377"/>
      <c r="WIO186" s="377"/>
      <c r="WIP186" s="608"/>
      <c r="WIQ186" s="609"/>
      <c r="WIR186" s="375"/>
      <c r="WIS186" s="377"/>
      <c r="WIT186" s="377"/>
      <c r="WIU186" s="377"/>
      <c r="WIV186" s="377"/>
      <c r="WIW186" s="608"/>
      <c r="WIX186" s="609"/>
      <c r="WIY186" s="375"/>
      <c r="WIZ186" s="377"/>
      <c r="WJA186" s="377"/>
      <c r="WJB186" s="377"/>
      <c r="WJC186" s="377"/>
      <c r="WJD186" s="608"/>
      <c r="WJE186" s="609"/>
      <c r="WJF186" s="375"/>
      <c r="WJG186" s="377"/>
      <c r="WJH186" s="377"/>
      <c r="WJI186" s="377"/>
      <c r="WJJ186" s="377"/>
      <c r="WJK186" s="608"/>
      <c r="WJL186" s="609"/>
      <c r="WJM186" s="375"/>
      <c r="WJN186" s="377"/>
      <c r="WJO186" s="377"/>
      <c r="WJP186" s="377"/>
      <c r="WJQ186" s="377"/>
      <c r="WJR186" s="608"/>
      <c r="WJS186" s="609"/>
      <c r="WJT186" s="375"/>
      <c r="WJU186" s="377"/>
      <c r="WJV186" s="377"/>
      <c r="WJW186" s="377"/>
      <c r="WJX186" s="377"/>
      <c r="WJY186" s="608"/>
      <c r="WJZ186" s="609"/>
      <c r="WKA186" s="375"/>
      <c r="WKB186" s="377"/>
      <c r="WKC186" s="377"/>
      <c r="WKD186" s="377"/>
      <c r="WKE186" s="377"/>
      <c r="WKF186" s="608"/>
      <c r="WKG186" s="609"/>
      <c r="WKH186" s="375"/>
      <c r="WKI186" s="377"/>
      <c r="WKJ186" s="377"/>
      <c r="WKK186" s="377"/>
      <c r="WKL186" s="377"/>
      <c r="WKM186" s="608"/>
      <c r="WKN186" s="609"/>
      <c r="WKO186" s="375"/>
      <c r="WKP186" s="377"/>
      <c r="WKQ186" s="377"/>
      <c r="WKR186" s="377"/>
      <c r="WKS186" s="377"/>
      <c r="WKT186" s="608"/>
      <c r="WKU186" s="609"/>
      <c r="WKV186" s="375"/>
      <c r="WKW186" s="377"/>
      <c r="WKX186" s="377"/>
      <c r="WKY186" s="377"/>
      <c r="WKZ186" s="377"/>
      <c r="WLA186" s="608"/>
      <c r="WLB186" s="609"/>
      <c r="WLC186" s="375"/>
      <c r="WLD186" s="377"/>
      <c r="WLE186" s="377"/>
      <c r="WLF186" s="377"/>
      <c r="WLG186" s="377"/>
      <c r="WLH186" s="608"/>
      <c r="WLI186" s="609"/>
      <c r="WLJ186" s="375"/>
      <c r="WLK186" s="377"/>
      <c r="WLL186" s="377"/>
      <c r="WLM186" s="377"/>
      <c r="WLN186" s="377"/>
      <c r="WLO186" s="608"/>
      <c r="WLP186" s="609"/>
      <c r="WLQ186" s="375"/>
      <c r="WLR186" s="377"/>
      <c r="WLS186" s="377"/>
      <c r="WLT186" s="377"/>
      <c r="WLU186" s="377"/>
      <c r="WLV186" s="608"/>
      <c r="WLW186" s="609"/>
      <c r="WLX186" s="375"/>
      <c r="WLY186" s="377"/>
      <c r="WLZ186" s="377"/>
      <c r="WMA186" s="377"/>
      <c r="WMB186" s="377"/>
      <c r="WMC186" s="608"/>
      <c r="WMD186" s="609"/>
      <c r="WME186" s="375"/>
      <c r="WMF186" s="377"/>
      <c r="WMG186" s="377"/>
      <c r="WMH186" s="377"/>
      <c r="WMI186" s="377"/>
      <c r="WMJ186" s="608"/>
      <c r="WMK186" s="609"/>
      <c r="WML186" s="375"/>
      <c r="WMM186" s="377"/>
      <c r="WMN186" s="377"/>
      <c r="WMO186" s="377"/>
      <c r="WMP186" s="377"/>
      <c r="WMQ186" s="608"/>
      <c r="WMR186" s="609"/>
      <c r="WMS186" s="375"/>
      <c r="WMT186" s="377"/>
      <c r="WMU186" s="377"/>
      <c r="WMV186" s="377"/>
      <c r="WMW186" s="377"/>
      <c r="WMX186" s="608"/>
      <c r="WMY186" s="609"/>
      <c r="WMZ186" s="375"/>
      <c r="WNA186" s="377"/>
      <c r="WNB186" s="377"/>
      <c r="WNC186" s="377"/>
      <c r="WND186" s="377"/>
      <c r="WNE186" s="608"/>
      <c r="WNF186" s="609"/>
      <c r="WNG186" s="375"/>
      <c r="WNH186" s="377"/>
      <c r="WNI186" s="377"/>
      <c r="WNJ186" s="377"/>
      <c r="WNK186" s="377"/>
      <c r="WNL186" s="608"/>
      <c r="WNM186" s="609"/>
      <c r="WNN186" s="375"/>
      <c r="WNO186" s="377"/>
      <c r="WNP186" s="377"/>
      <c r="WNQ186" s="377"/>
      <c r="WNR186" s="377"/>
      <c r="WNS186" s="608"/>
      <c r="WNT186" s="609"/>
      <c r="WNU186" s="375"/>
      <c r="WNV186" s="377"/>
      <c r="WNW186" s="377"/>
      <c r="WNX186" s="377"/>
      <c r="WNY186" s="377"/>
      <c r="WNZ186" s="608"/>
      <c r="WOA186" s="609"/>
      <c r="WOB186" s="375"/>
      <c r="WOC186" s="377"/>
      <c r="WOD186" s="377"/>
      <c r="WOE186" s="377"/>
      <c r="WOF186" s="377"/>
      <c r="WOG186" s="608"/>
      <c r="WOH186" s="609"/>
      <c r="WOI186" s="375"/>
      <c r="WOJ186" s="377"/>
      <c r="WOK186" s="377"/>
      <c r="WOL186" s="377"/>
      <c r="WOM186" s="377"/>
      <c r="WON186" s="608"/>
      <c r="WOO186" s="609"/>
      <c r="WOP186" s="375"/>
      <c r="WOQ186" s="377"/>
      <c r="WOR186" s="377"/>
      <c r="WOS186" s="377"/>
      <c r="WOT186" s="377"/>
      <c r="WOU186" s="608"/>
      <c r="WOV186" s="609"/>
      <c r="WOW186" s="375"/>
      <c r="WOX186" s="377"/>
      <c r="WOY186" s="377"/>
      <c r="WOZ186" s="377"/>
      <c r="WPA186" s="377"/>
      <c r="WPB186" s="608"/>
      <c r="WPC186" s="609"/>
      <c r="WPD186" s="375"/>
      <c r="WPE186" s="377"/>
      <c r="WPF186" s="377"/>
      <c r="WPG186" s="377"/>
      <c r="WPH186" s="377"/>
      <c r="WPI186" s="608"/>
      <c r="WPJ186" s="609"/>
      <c r="WPK186" s="375"/>
      <c r="WPL186" s="377"/>
      <c r="WPM186" s="377"/>
      <c r="WPN186" s="377"/>
      <c r="WPO186" s="377"/>
      <c r="WPP186" s="608"/>
      <c r="WPQ186" s="609"/>
      <c r="WPR186" s="375"/>
      <c r="WPS186" s="377"/>
      <c r="WPT186" s="377"/>
      <c r="WPU186" s="377"/>
      <c r="WPV186" s="377"/>
      <c r="WPW186" s="608"/>
      <c r="WPX186" s="609"/>
      <c r="WPY186" s="375"/>
      <c r="WPZ186" s="377"/>
      <c r="WQA186" s="377"/>
      <c r="WQB186" s="377"/>
      <c r="WQC186" s="377"/>
      <c r="WQD186" s="608"/>
      <c r="WQE186" s="609"/>
      <c r="WQF186" s="375"/>
      <c r="WQG186" s="377"/>
      <c r="WQH186" s="377"/>
      <c r="WQI186" s="377"/>
      <c r="WQJ186" s="377"/>
      <c r="WQK186" s="608"/>
      <c r="WQL186" s="609"/>
      <c r="WQM186" s="375"/>
      <c r="WQN186" s="377"/>
      <c r="WQO186" s="377"/>
      <c r="WQP186" s="377"/>
      <c r="WQQ186" s="377"/>
      <c r="WQR186" s="608"/>
      <c r="WQS186" s="609"/>
      <c r="WQT186" s="375"/>
      <c r="WQU186" s="377"/>
      <c r="WQV186" s="377"/>
      <c r="WQW186" s="377"/>
      <c r="WQX186" s="377"/>
      <c r="WQY186" s="608"/>
      <c r="WQZ186" s="609"/>
      <c r="WRA186" s="375"/>
      <c r="WRB186" s="377"/>
      <c r="WRC186" s="377"/>
      <c r="WRD186" s="377"/>
      <c r="WRE186" s="377"/>
      <c r="WRF186" s="608"/>
      <c r="WRG186" s="609"/>
      <c r="WRH186" s="375"/>
      <c r="WRI186" s="377"/>
      <c r="WRJ186" s="377"/>
      <c r="WRK186" s="377"/>
      <c r="WRL186" s="377"/>
      <c r="WRM186" s="608"/>
      <c r="WRN186" s="609"/>
      <c r="WRO186" s="375"/>
      <c r="WRP186" s="377"/>
      <c r="WRQ186" s="377"/>
      <c r="WRR186" s="377"/>
      <c r="WRS186" s="377"/>
      <c r="WRT186" s="608"/>
      <c r="WRU186" s="609"/>
      <c r="WRV186" s="375"/>
      <c r="WRW186" s="377"/>
      <c r="WRX186" s="377"/>
      <c r="WRY186" s="377"/>
      <c r="WRZ186" s="377"/>
      <c r="WSA186" s="608"/>
      <c r="WSB186" s="609"/>
      <c r="WSC186" s="375"/>
      <c r="WSD186" s="377"/>
      <c r="WSE186" s="377"/>
      <c r="WSF186" s="377"/>
      <c r="WSG186" s="377"/>
      <c r="WSH186" s="608"/>
      <c r="WSI186" s="609"/>
      <c r="WSJ186" s="375"/>
      <c r="WSK186" s="377"/>
      <c r="WSL186" s="377"/>
      <c r="WSM186" s="377"/>
      <c r="WSN186" s="377"/>
      <c r="WSO186" s="608"/>
      <c r="WSP186" s="609"/>
      <c r="WSQ186" s="375"/>
      <c r="WSR186" s="377"/>
      <c r="WSS186" s="377"/>
      <c r="WST186" s="377"/>
      <c r="WSU186" s="377"/>
      <c r="WSV186" s="608"/>
      <c r="WSW186" s="609"/>
      <c r="WSX186" s="375"/>
      <c r="WSY186" s="377"/>
      <c r="WSZ186" s="377"/>
      <c r="WTA186" s="377"/>
      <c r="WTB186" s="377"/>
      <c r="WTC186" s="608"/>
      <c r="WTD186" s="609"/>
      <c r="WTE186" s="375"/>
      <c r="WTF186" s="377"/>
      <c r="WTG186" s="377"/>
      <c r="WTH186" s="377"/>
      <c r="WTI186" s="377"/>
      <c r="WTJ186" s="608"/>
      <c r="WTK186" s="609"/>
      <c r="WTL186" s="375"/>
      <c r="WTM186" s="377"/>
      <c r="WTN186" s="377"/>
      <c r="WTO186" s="377"/>
      <c r="WTP186" s="377"/>
      <c r="WTQ186" s="608"/>
      <c r="WTR186" s="609"/>
      <c r="WTS186" s="375"/>
      <c r="WTT186" s="377"/>
      <c r="WTU186" s="377"/>
      <c r="WTV186" s="377"/>
      <c r="WTW186" s="377"/>
      <c r="WTX186" s="608"/>
      <c r="WTY186" s="609"/>
      <c r="WTZ186" s="375"/>
      <c r="WUA186" s="377"/>
      <c r="WUB186" s="377"/>
      <c r="WUC186" s="377"/>
      <c r="WUD186" s="377"/>
      <c r="WUE186" s="608"/>
      <c r="WUF186" s="609"/>
      <c r="WUG186" s="375"/>
      <c r="WUH186" s="377"/>
      <c r="WUI186" s="377"/>
      <c r="WUJ186" s="377"/>
      <c r="WUK186" s="377"/>
      <c r="WUL186" s="608"/>
      <c r="WUM186" s="609"/>
      <c r="WUN186" s="375"/>
      <c r="WUO186" s="377"/>
      <c r="WUP186" s="377"/>
      <c r="WUQ186" s="377"/>
      <c r="WUR186" s="377"/>
      <c r="WUS186" s="608"/>
      <c r="WUT186" s="609"/>
      <c r="WUU186" s="375"/>
      <c r="WUV186" s="377"/>
      <c r="WUW186" s="377"/>
      <c r="WUX186" s="377"/>
      <c r="WUY186" s="377"/>
      <c r="WUZ186" s="608"/>
      <c r="WVA186" s="609"/>
      <c r="WVB186" s="375"/>
      <c r="WVC186" s="377"/>
      <c r="WVD186" s="377"/>
      <c r="WVE186" s="377"/>
      <c r="WVF186" s="377"/>
      <c r="WVG186" s="608"/>
      <c r="WVH186" s="609"/>
      <c r="WVI186" s="375"/>
      <c r="WVJ186" s="377"/>
      <c r="WVK186" s="377"/>
      <c r="WVL186" s="377"/>
      <c r="WVM186" s="377"/>
      <c r="WVN186" s="608"/>
      <c r="WVO186" s="609"/>
      <c r="WVP186" s="375"/>
      <c r="WVQ186" s="377"/>
      <c r="WVR186" s="377"/>
      <c r="WVS186" s="377"/>
      <c r="WVT186" s="377"/>
      <c r="WVU186" s="608"/>
      <c r="WVV186" s="609"/>
      <c r="WVW186" s="375"/>
      <c r="WVX186" s="377"/>
      <c r="WVY186" s="377"/>
      <c r="WVZ186" s="377"/>
      <c r="WWA186" s="377"/>
      <c r="WWB186" s="608"/>
      <c r="WWC186" s="609"/>
      <c r="WWD186" s="375"/>
      <c r="WWE186" s="377"/>
      <c r="WWF186" s="377"/>
      <c r="WWG186" s="377"/>
      <c r="WWH186" s="377"/>
      <c r="WWI186" s="608"/>
      <c r="WWJ186" s="609"/>
      <c r="WWK186" s="375"/>
      <c r="WWL186" s="377"/>
      <c r="WWM186" s="377"/>
      <c r="WWN186" s="377"/>
      <c r="WWO186" s="377"/>
      <c r="WWP186" s="608"/>
      <c r="WWQ186" s="609"/>
      <c r="WWR186" s="375"/>
      <c r="WWS186" s="377"/>
      <c r="WWT186" s="377"/>
      <c r="WWU186" s="377"/>
      <c r="WWV186" s="377"/>
      <c r="WWW186" s="608"/>
      <c r="WWX186" s="609"/>
      <c r="WWY186" s="375"/>
      <c r="WWZ186" s="377"/>
      <c r="WXA186" s="377"/>
      <c r="WXB186" s="377"/>
      <c r="WXC186" s="377"/>
      <c r="WXD186" s="608"/>
      <c r="WXE186" s="609"/>
      <c r="WXF186" s="375"/>
      <c r="WXG186" s="377"/>
      <c r="WXH186" s="377"/>
      <c r="WXI186" s="377"/>
      <c r="WXJ186" s="377"/>
      <c r="WXK186" s="608"/>
      <c r="WXL186" s="609"/>
      <c r="WXM186" s="375"/>
      <c r="WXN186" s="377"/>
      <c r="WXO186" s="377"/>
      <c r="WXP186" s="377"/>
      <c r="WXQ186" s="377"/>
      <c r="WXR186" s="608"/>
      <c r="WXS186" s="609"/>
      <c r="WXT186" s="375"/>
      <c r="WXU186" s="377"/>
      <c r="WXV186" s="377"/>
      <c r="WXW186" s="377"/>
      <c r="WXX186" s="377"/>
      <c r="WXY186" s="608"/>
      <c r="WXZ186" s="609"/>
      <c r="WYA186" s="375"/>
      <c r="WYB186" s="377"/>
      <c r="WYC186" s="377"/>
      <c r="WYD186" s="377"/>
      <c r="WYE186" s="377"/>
      <c r="WYF186" s="608"/>
      <c r="WYG186" s="609"/>
      <c r="WYH186" s="375"/>
      <c r="WYI186" s="377"/>
      <c r="WYJ186" s="377"/>
      <c r="WYK186" s="377"/>
      <c r="WYL186" s="377"/>
      <c r="WYM186" s="608"/>
      <c r="WYN186" s="609"/>
      <c r="WYO186" s="375"/>
      <c r="WYP186" s="377"/>
      <c r="WYQ186" s="377"/>
      <c r="WYR186" s="377"/>
      <c r="WYS186" s="377"/>
      <c r="WYT186" s="608"/>
      <c r="WYU186" s="609"/>
      <c r="WYV186" s="375"/>
      <c r="WYW186" s="377"/>
      <c r="WYX186" s="377"/>
      <c r="WYY186" s="377"/>
      <c r="WYZ186" s="377"/>
      <c r="WZA186" s="608"/>
      <c r="WZB186" s="609"/>
      <c r="WZC186" s="375"/>
      <c r="WZD186" s="377"/>
      <c r="WZE186" s="377"/>
      <c r="WZF186" s="377"/>
      <c r="WZG186" s="377"/>
      <c r="WZH186" s="608"/>
      <c r="WZI186" s="609"/>
      <c r="WZJ186" s="375"/>
      <c r="WZK186" s="377"/>
      <c r="WZL186" s="377"/>
      <c r="WZM186" s="377"/>
      <c r="WZN186" s="377"/>
      <c r="WZO186" s="608"/>
      <c r="WZP186" s="609"/>
      <c r="WZQ186" s="375"/>
      <c r="WZR186" s="377"/>
      <c r="WZS186" s="377"/>
      <c r="WZT186" s="377"/>
      <c r="WZU186" s="377"/>
      <c r="WZV186" s="608"/>
      <c r="WZW186" s="609"/>
      <c r="WZX186" s="375"/>
      <c r="WZY186" s="377"/>
      <c r="WZZ186" s="377"/>
      <c r="XAA186" s="377"/>
      <c r="XAB186" s="377"/>
      <c r="XAC186" s="608"/>
      <c r="XAD186" s="609"/>
      <c r="XAE186" s="375"/>
      <c r="XAF186" s="377"/>
      <c r="XAG186" s="377"/>
      <c r="XAH186" s="377"/>
      <c r="XAI186" s="377"/>
      <c r="XAJ186" s="608"/>
      <c r="XAK186" s="609"/>
      <c r="XAL186" s="375"/>
      <c r="XAM186" s="377"/>
      <c r="XAN186" s="377"/>
      <c r="XAO186" s="377"/>
      <c r="XAP186" s="377"/>
      <c r="XAQ186" s="608"/>
      <c r="XAR186" s="609"/>
      <c r="XAS186" s="375"/>
      <c r="XAT186" s="377"/>
      <c r="XAU186" s="377"/>
      <c r="XAV186" s="377"/>
      <c r="XAW186" s="377"/>
      <c r="XAX186" s="608"/>
      <c r="XAY186" s="609"/>
      <c r="XAZ186" s="375"/>
      <c r="XBA186" s="377"/>
      <c r="XBB186" s="377"/>
      <c r="XBC186" s="377"/>
      <c r="XBD186" s="377"/>
      <c r="XBE186" s="608"/>
      <c r="XBF186" s="609"/>
      <c r="XBG186" s="375"/>
      <c r="XBH186" s="377"/>
      <c r="XBI186" s="377"/>
      <c r="XBJ186" s="377"/>
      <c r="XBK186" s="377"/>
      <c r="XBL186" s="608"/>
      <c r="XBM186" s="609"/>
      <c r="XBN186" s="375"/>
      <c r="XBO186" s="377"/>
      <c r="XBP186" s="377"/>
      <c r="XBQ186" s="377"/>
      <c r="XBR186" s="377"/>
      <c r="XBS186" s="608"/>
      <c r="XBT186" s="609"/>
      <c r="XBU186" s="375"/>
      <c r="XBV186" s="377"/>
      <c r="XBW186" s="377"/>
      <c r="XBX186" s="377"/>
      <c r="XBY186" s="377"/>
      <c r="XBZ186" s="608"/>
      <c r="XCA186" s="609"/>
      <c r="XCB186" s="375"/>
      <c r="XCC186" s="377"/>
      <c r="XCD186" s="377"/>
      <c r="XCE186" s="377"/>
      <c r="XCF186" s="377"/>
      <c r="XCG186" s="608"/>
      <c r="XCH186" s="609"/>
      <c r="XCI186" s="375"/>
      <c r="XCJ186" s="377"/>
      <c r="XCK186" s="377"/>
      <c r="XCL186" s="377"/>
      <c r="XCM186" s="377"/>
      <c r="XCN186" s="608"/>
      <c r="XCO186" s="609"/>
      <c r="XCP186" s="375"/>
      <c r="XCQ186" s="377"/>
      <c r="XCR186" s="377"/>
      <c r="XCS186" s="377"/>
      <c r="XCT186" s="377"/>
      <c r="XCU186" s="608"/>
      <c r="XCV186" s="609"/>
      <c r="XCW186" s="375"/>
      <c r="XCX186" s="377"/>
      <c r="XCY186" s="377"/>
      <c r="XCZ186" s="377"/>
      <c r="XDA186" s="377"/>
      <c r="XDB186" s="608"/>
      <c r="XDC186" s="609"/>
      <c r="XDD186" s="375"/>
      <c r="XDE186" s="377"/>
      <c r="XDF186" s="377"/>
      <c r="XDG186" s="377"/>
      <c r="XDH186" s="377"/>
      <c r="XDI186" s="608"/>
      <c r="XDJ186" s="609"/>
      <c r="XDK186" s="375"/>
      <c r="XDL186" s="377"/>
      <c r="XDM186" s="377"/>
      <c r="XDN186" s="377"/>
      <c r="XDO186" s="377"/>
      <c r="XDP186" s="608"/>
      <c r="XDQ186" s="609"/>
      <c r="XDR186" s="375"/>
      <c r="XDS186" s="377"/>
      <c r="XDT186" s="377"/>
      <c r="XDU186" s="377"/>
      <c r="XDV186" s="377"/>
      <c r="XDW186" s="608"/>
      <c r="XDX186" s="609"/>
      <c r="XDY186" s="375"/>
      <c r="XDZ186" s="377"/>
      <c r="XEA186" s="377"/>
      <c r="XEB186" s="377"/>
      <c r="XEC186" s="377"/>
      <c r="XED186" s="608"/>
      <c r="XEE186" s="609"/>
      <c r="XEF186" s="375"/>
      <c r="XEG186" s="377"/>
      <c r="XEH186" s="377"/>
      <c r="XEI186" s="377"/>
      <c r="XEJ186" s="377"/>
      <c r="XEK186" s="608"/>
      <c r="XEL186" s="609"/>
      <c r="XEM186" s="375"/>
      <c r="XEN186" s="377"/>
      <c r="XEO186" s="377"/>
      <c r="XEP186" s="377"/>
      <c r="XEQ186" s="377"/>
      <c r="XER186" s="608"/>
      <c r="XES186" s="609"/>
      <c r="XET186" s="375"/>
      <c r="XEU186" s="377"/>
      <c r="XEV186" s="377"/>
      <c r="XEW186" s="377"/>
      <c r="XEX186" s="377"/>
      <c r="XEY186" s="608"/>
      <c r="XEZ186" s="609"/>
      <c r="XFA186" s="375"/>
      <c r="XFB186" s="377"/>
      <c r="XFC186" s="377"/>
      <c r="XFD186" s="377"/>
    </row>
    <row r="187" spans="1:16384" s="455" customFormat="1" ht="15.75" customHeight="1" thickTop="1" thickBot="1" x14ac:dyDescent="0.3">
      <c r="A187" s="624" t="s">
        <v>309</v>
      </c>
      <c r="B187" s="624"/>
      <c r="C187" s="624"/>
      <c r="D187" s="624"/>
      <c r="E187" s="624"/>
      <c r="F187" s="624"/>
      <c r="G187" s="624"/>
      <c r="H187" s="339"/>
      <c r="I187" s="339"/>
      <c r="J187" s="483"/>
      <c r="K187" s="377"/>
      <c r="L187" s="377"/>
      <c r="M187" s="484"/>
      <c r="N187" s="485"/>
      <c r="O187" s="375"/>
      <c r="P187" s="377"/>
      <c r="Q187" s="377"/>
      <c r="R187" s="377"/>
      <c r="S187" s="377"/>
      <c r="T187" s="484"/>
      <c r="U187" s="485"/>
      <c r="V187" s="375"/>
      <c r="W187" s="377"/>
      <c r="X187" s="377"/>
      <c r="Y187" s="377"/>
      <c r="Z187" s="377"/>
      <c r="AA187" s="484"/>
      <c r="AB187" s="485"/>
      <c r="AC187" s="375"/>
      <c r="AD187" s="377"/>
      <c r="AE187" s="377"/>
      <c r="AF187" s="377"/>
      <c r="AG187" s="377"/>
      <c r="AH187" s="484"/>
      <c r="AI187" s="485"/>
      <c r="AJ187" s="375"/>
      <c r="AK187" s="377"/>
      <c r="AL187" s="377"/>
      <c r="AM187" s="377"/>
      <c r="AN187" s="377"/>
      <c r="AO187" s="484"/>
      <c r="AP187" s="485"/>
      <c r="AQ187" s="375"/>
      <c r="AR187" s="377"/>
      <c r="AS187" s="377"/>
      <c r="AT187" s="377"/>
      <c r="AU187" s="377"/>
      <c r="AV187" s="484"/>
      <c r="AW187" s="485"/>
      <c r="AX187" s="375"/>
      <c r="AY187" s="377"/>
      <c r="AZ187" s="377"/>
      <c r="BA187" s="377"/>
      <c r="BB187" s="377"/>
      <c r="BC187" s="484"/>
      <c r="BD187" s="485"/>
      <c r="BE187" s="375"/>
      <c r="BF187" s="377"/>
      <c r="BG187" s="377"/>
      <c r="BH187" s="377"/>
      <c r="BI187" s="377"/>
      <c r="BJ187" s="484"/>
      <c r="BK187" s="485"/>
      <c r="BL187" s="375"/>
      <c r="BM187" s="377"/>
      <c r="BN187" s="377"/>
      <c r="BO187" s="377"/>
      <c r="BP187" s="377"/>
      <c r="BQ187" s="484"/>
      <c r="BR187" s="485"/>
      <c r="BS187" s="375"/>
      <c r="BT187" s="377"/>
      <c r="BU187" s="377"/>
      <c r="BV187" s="377"/>
      <c r="BW187" s="377"/>
      <c r="BX187" s="484"/>
      <c r="BY187" s="485"/>
      <c r="BZ187" s="375"/>
      <c r="CA187" s="377"/>
      <c r="CB187" s="377"/>
      <c r="CC187" s="377"/>
      <c r="CD187" s="377"/>
      <c r="CE187" s="484"/>
      <c r="CF187" s="485"/>
      <c r="CG187" s="375"/>
      <c r="CH187" s="377"/>
      <c r="CI187" s="377"/>
      <c r="CJ187" s="377"/>
      <c r="CK187" s="377"/>
      <c r="CL187" s="484"/>
      <c r="CM187" s="485"/>
      <c r="CN187" s="375"/>
      <c r="CO187" s="377"/>
      <c r="CP187" s="377"/>
      <c r="CQ187" s="377"/>
      <c r="CR187" s="377"/>
      <c r="CS187" s="484"/>
      <c r="CT187" s="485"/>
      <c r="CU187" s="375"/>
      <c r="CV187" s="377"/>
      <c r="CW187" s="377"/>
      <c r="CX187" s="377"/>
      <c r="CY187" s="377"/>
      <c r="CZ187" s="484"/>
      <c r="DA187" s="485"/>
      <c r="DB187" s="375"/>
      <c r="DC187" s="377"/>
      <c r="DD187" s="377"/>
      <c r="DE187" s="377"/>
      <c r="DF187" s="377"/>
      <c r="DG187" s="484"/>
      <c r="DH187" s="485"/>
      <c r="DI187" s="375"/>
      <c r="DJ187" s="377"/>
      <c r="DK187" s="377"/>
      <c r="DL187" s="377"/>
      <c r="DM187" s="377"/>
      <c r="DN187" s="484"/>
      <c r="DO187" s="485"/>
      <c r="DP187" s="375"/>
      <c r="DQ187" s="377"/>
      <c r="DR187" s="377"/>
      <c r="DS187" s="377"/>
      <c r="DT187" s="377"/>
      <c r="DU187" s="484"/>
      <c r="DV187" s="485"/>
      <c r="DW187" s="375"/>
      <c r="DX187" s="377"/>
      <c r="DY187" s="377"/>
      <c r="DZ187" s="377"/>
      <c r="EA187" s="377"/>
      <c r="EB187" s="484"/>
      <c r="EC187" s="485"/>
      <c r="ED187" s="375"/>
      <c r="EE187" s="377"/>
      <c r="EF187" s="377"/>
      <c r="EG187" s="377"/>
      <c r="EH187" s="377"/>
      <c r="EI187" s="484"/>
      <c r="EJ187" s="485"/>
      <c r="EK187" s="375"/>
      <c r="EL187" s="377"/>
      <c r="EM187" s="377"/>
      <c r="EN187" s="377"/>
      <c r="EO187" s="377"/>
      <c r="EP187" s="484"/>
      <c r="EQ187" s="485"/>
      <c r="ER187" s="375"/>
      <c r="ES187" s="377"/>
      <c r="ET187" s="377"/>
      <c r="EU187" s="377"/>
      <c r="EV187" s="377"/>
      <c r="EW187" s="484"/>
      <c r="EX187" s="485"/>
      <c r="EY187" s="375"/>
      <c r="EZ187" s="377"/>
      <c r="FA187" s="377"/>
      <c r="FB187" s="377"/>
      <c r="FC187" s="377"/>
      <c r="FD187" s="484"/>
      <c r="FE187" s="485"/>
      <c r="FF187" s="375"/>
      <c r="FG187" s="377"/>
      <c r="FH187" s="377"/>
      <c r="FI187" s="377"/>
      <c r="FJ187" s="377"/>
      <c r="FK187" s="484"/>
      <c r="FL187" s="485"/>
      <c r="FM187" s="375"/>
      <c r="FN187" s="377"/>
      <c r="FO187" s="377"/>
      <c r="FP187" s="377"/>
      <c r="FQ187" s="377"/>
      <c r="FR187" s="484"/>
      <c r="FS187" s="485"/>
      <c r="FT187" s="375"/>
      <c r="FU187" s="377"/>
      <c r="FV187" s="377"/>
      <c r="FW187" s="377"/>
      <c r="FX187" s="377"/>
      <c r="FY187" s="484"/>
      <c r="FZ187" s="485"/>
      <c r="GA187" s="375"/>
      <c r="GB187" s="377"/>
      <c r="GC187" s="377"/>
      <c r="GD187" s="377"/>
      <c r="GE187" s="377"/>
      <c r="GF187" s="484"/>
      <c r="GG187" s="485"/>
      <c r="GH187" s="375"/>
      <c r="GI187" s="377"/>
      <c r="GJ187" s="377"/>
      <c r="GK187" s="377"/>
      <c r="GL187" s="377"/>
      <c r="GM187" s="484"/>
      <c r="GN187" s="485"/>
      <c r="GO187" s="375"/>
      <c r="GP187" s="377"/>
      <c r="GQ187" s="377"/>
      <c r="GR187" s="377"/>
      <c r="GS187" s="377"/>
      <c r="GT187" s="484"/>
      <c r="GU187" s="485"/>
      <c r="GV187" s="375"/>
      <c r="GW187" s="377"/>
      <c r="GX187" s="377"/>
      <c r="GY187" s="377"/>
      <c r="GZ187" s="377"/>
      <c r="HA187" s="484"/>
      <c r="HB187" s="485"/>
      <c r="HC187" s="375"/>
      <c r="HD187" s="377"/>
      <c r="HE187" s="377"/>
      <c r="HF187" s="377"/>
      <c r="HG187" s="377"/>
      <c r="HH187" s="484"/>
      <c r="HI187" s="485"/>
      <c r="HJ187" s="375"/>
      <c r="HK187" s="377"/>
      <c r="HL187" s="377"/>
      <c r="HM187" s="377"/>
      <c r="HN187" s="377"/>
      <c r="HO187" s="484"/>
      <c r="HP187" s="485"/>
      <c r="HQ187" s="375"/>
      <c r="HR187" s="377"/>
      <c r="HS187" s="377"/>
      <c r="HT187" s="377"/>
      <c r="HU187" s="377"/>
      <c r="HV187" s="484"/>
      <c r="HW187" s="485"/>
      <c r="HX187" s="375"/>
      <c r="HY187" s="377"/>
      <c r="HZ187" s="377"/>
      <c r="IA187" s="377"/>
      <c r="IB187" s="377"/>
      <c r="IC187" s="484"/>
      <c r="ID187" s="485"/>
      <c r="IE187" s="375"/>
      <c r="IF187" s="377"/>
      <c r="IG187" s="377"/>
      <c r="IH187" s="377"/>
      <c r="II187" s="377"/>
      <c r="IJ187" s="484"/>
      <c r="IK187" s="485"/>
      <c r="IL187" s="375"/>
      <c r="IM187" s="377"/>
      <c r="IN187" s="377"/>
      <c r="IO187" s="377"/>
      <c r="IP187" s="377"/>
      <c r="IQ187" s="484"/>
      <c r="IR187" s="485"/>
      <c r="IS187" s="375"/>
      <c r="IT187" s="377"/>
      <c r="IU187" s="377"/>
      <c r="IV187" s="377"/>
      <c r="IW187" s="377"/>
      <c r="IX187" s="484"/>
      <c r="IY187" s="485"/>
      <c r="IZ187" s="375"/>
      <c r="JA187" s="377"/>
      <c r="JB187" s="377"/>
      <c r="JC187" s="377"/>
      <c r="JD187" s="377"/>
      <c r="JE187" s="484"/>
      <c r="JF187" s="485"/>
      <c r="JG187" s="375"/>
      <c r="JH187" s="377"/>
      <c r="JI187" s="377"/>
      <c r="JJ187" s="377"/>
      <c r="JK187" s="377"/>
      <c r="JL187" s="484"/>
      <c r="JM187" s="485"/>
      <c r="JN187" s="375"/>
      <c r="JO187" s="377"/>
      <c r="JP187" s="377"/>
      <c r="JQ187" s="377"/>
      <c r="JR187" s="377"/>
      <c r="JS187" s="484"/>
      <c r="JT187" s="485"/>
      <c r="JU187" s="375"/>
      <c r="JV187" s="377"/>
      <c r="JW187" s="377"/>
      <c r="JX187" s="377"/>
      <c r="JY187" s="377"/>
      <c r="JZ187" s="484"/>
      <c r="KA187" s="485"/>
      <c r="KB187" s="375"/>
      <c r="KC187" s="377"/>
      <c r="KD187" s="377"/>
      <c r="KE187" s="377"/>
      <c r="KF187" s="377"/>
      <c r="KG187" s="484"/>
      <c r="KH187" s="485"/>
      <c r="KI187" s="375"/>
      <c r="KJ187" s="377"/>
      <c r="KK187" s="377"/>
      <c r="KL187" s="377"/>
      <c r="KM187" s="377"/>
      <c r="KN187" s="484"/>
      <c r="KO187" s="485"/>
      <c r="KP187" s="375"/>
      <c r="KQ187" s="377"/>
      <c r="KR187" s="377"/>
      <c r="KS187" s="377"/>
      <c r="KT187" s="377"/>
      <c r="KU187" s="484"/>
      <c r="KV187" s="485"/>
      <c r="KW187" s="375"/>
      <c r="KX187" s="377"/>
      <c r="KY187" s="377"/>
      <c r="KZ187" s="377"/>
      <c r="LA187" s="377"/>
      <c r="LB187" s="484"/>
      <c r="LC187" s="485"/>
      <c r="LD187" s="375"/>
      <c r="LE187" s="377"/>
      <c r="LF187" s="377"/>
      <c r="LG187" s="377"/>
      <c r="LH187" s="377"/>
      <c r="LI187" s="484"/>
      <c r="LJ187" s="485"/>
      <c r="LK187" s="375"/>
      <c r="LL187" s="377"/>
      <c r="LM187" s="377"/>
      <c r="LN187" s="377"/>
      <c r="LO187" s="377"/>
      <c r="LP187" s="484"/>
      <c r="LQ187" s="485"/>
      <c r="LR187" s="375"/>
      <c r="LS187" s="377"/>
      <c r="LT187" s="377"/>
      <c r="LU187" s="377"/>
      <c r="LV187" s="377"/>
      <c r="LW187" s="484"/>
      <c r="LX187" s="485"/>
      <c r="LY187" s="375"/>
      <c r="LZ187" s="377"/>
      <c r="MA187" s="377"/>
      <c r="MB187" s="377"/>
      <c r="MC187" s="377"/>
      <c r="MD187" s="484"/>
      <c r="ME187" s="485"/>
      <c r="MF187" s="375"/>
      <c r="MG187" s="377"/>
      <c r="MH187" s="377"/>
      <c r="MI187" s="377"/>
      <c r="MJ187" s="377"/>
      <c r="MK187" s="484"/>
      <c r="ML187" s="485"/>
      <c r="MM187" s="375"/>
      <c r="MN187" s="377"/>
      <c r="MO187" s="377"/>
      <c r="MP187" s="377"/>
      <c r="MQ187" s="377"/>
      <c r="MR187" s="484"/>
      <c r="MS187" s="485"/>
      <c r="MT187" s="375"/>
      <c r="MU187" s="377"/>
      <c r="MV187" s="377"/>
      <c r="MW187" s="377"/>
      <c r="MX187" s="377"/>
      <c r="MY187" s="484"/>
      <c r="MZ187" s="485"/>
      <c r="NA187" s="375"/>
      <c r="NB187" s="377"/>
      <c r="NC187" s="377"/>
      <c r="ND187" s="377"/>
      <c r="NE187" s="377"/>
      <c r="NF187" s="484"/>
      <c r="NG187" s="485"/>
      <c r="NH187" s="375"/>
      <c r="NI187" s="377"/>
      <c r="NJ187" s="377"/>
      <c r="NK187" s="377"/>
      <c r="NL187" s="377"/>
      <c r="NM187" s="484"/>
      <c r="NN187" s="485"/>
      <c r="NO187" s="375"/>
      <c r="NP187" s="377"/>
      <c r="NQ187" s="377"/>
      <c r="NR187" s="377"/>
      <c r="NS187" s="377"/>
      <c r="NT187" s="484"/>
      <c r="NU187" s="485"/>
      <c r="NV187" s="375"/>
      <c r="NW187" s="377"/>
      <c r="NX187" s="377"/>
      <c r="NY187" s="377"/>
      <c r="NZ187" s="377"/>
      <c r="OA187" s="484"/>
      <c r="OB187" s="485"/>
      <c r="OC187" s="375"/>
      <c r="OD187" s="377"/>
      <c r="OE187" s="377"/>
      <c r="OF187" s="377"/>
      <c r="OG187" s="377"/>
      <c r="OH187" s="484"/>
      <c r="OI187" s="485"/>
      <c r="OJ187" s="375"/>
      <c r="OK187" s="377"/>
      <c r="OL187" s="377"/>
      <c r="OM187" s="377"/>
      <c r="ON187" s="377"/>
      <c r="OO187" s="484"/>
      <c r="OP187" s="485"/>
      <c r="OQ187" s="375"/>
      <c r="OR187" s="377"/>
      <c r="OS187" s="377"/>
      <c r="OT187" s="377"/>
      <c r="OU187" s="377"/>
      <c r="OV187" s="484"/>
      <c r="OW187" s="485"/>
      <c r="OX187" s="375"/>
      <c r="OY187" s="377"/>
      <c r="OZ187" s="377"/>
      <c r="PA187" s="377"/>
      <c r="PB187" s="377"/>
      <c r="PC187" s="484"/>
      <c r="PD187" s="485"/>
      <c r="PE187" s="375"/>
      <c r="PF187" s="377"/>
      <c r="PG187" s="377"/>
      <c r="PH187" s="377"/>
      <c r="PI187" s="377"/>
      <c r="PJ187" s="484"/>
      <c r="PK187" s="485"/>
      <c r="PL187" s="375"/>
      <c r="PM187" s="377"/>
      <c r="PN187" s="377"/>
      <c r="PO187" s="377"/>
      <c r="PP187" s="377"/>
      <c r="PQ187" s="484"/>
      <c r="PR187" s="485"/>
      <c r="PS187" s="375"/>
      <c r="PT187" s="377"/>
      <c r="PU187" s="377"/>
      <c r="PV187" s="377"/>
      <c r="PW187" s="377"/>
      <c r="PX187" s="484"/>
      <c r="PY187" s="485"/>
      <c r="PZ187" s="375"/>
      <c r="QA187" s="377"/>
      <c r="QB187" s="377"/>
      <c r="QC187" s="377"/>
      <c r="QD187" s="377"/>
      <c r="QE187" s="484"/>
      <c r="QF187" s="485"/>
      <c r="QG187" s="375"/>
      <c r="QH187" s="377"/>
      <c r="QI187" s="377"/>
      <c r="QJ187" s="377"/>
      <c r="QK187" s="377"/>
      <c r="QL187" s="484"/>
      <c r="QM187" s="485"/>
      <c r="QN187" s="375"/>
      <c r="QO187" s="377"/>
      <c r="QP187" s="377"/>
      <c r="QQ187" s="377"/>
      <c r="QR187" s="377"/>
      <c r="QS187" s="484"/>
      <c r="QT187" s="485"/>
      <c r="QU187" s="375"/>
      <c r="QV187" s="377"/>
      <c r="QW187" s="377"/>
      <c r="QX187" s="377"/>
      <c r="QY187" s="377"/>
      <c r="QZ187" s="484"/>
      <c r="RA187" s="485"/>
      <c r="RB187" s="375"/>
      <c r="RC187" s="377"/>
      <c r="RD187" s="377"/>
      <c r="RE187" s="377"/>
      <c r="RF187" s="377"/>
      <c r="RG187" s="484"/>
      <c r="RH187" s="485"/>
      <c r="RI187" s="375"/>
      <c r="RJ187" s="377"/>
      <c r="RK187" s="377"/>
      <c r="RL187" s="377"/>
      <c r="RM187" s="377"/>
      <c r="RN187" s="484"/>
      <c r="RO187" s="485"/>
      <c r="RP187" s="375"/>
      <c r="RQ187" s="377"/>
      <c r="RR187" s="377"/>
      <c r="RS187" s="377"/>
      <c r="RT187" s="377"/>
      <c r="RU187" s="484"/>
      <c r="RV187" s="485"/>
      <c r="RW187" s="375"/>
      <c r="RX187" s="377"/>
      <c r="RY187" s="377"/>
      <c r="RZ187" s="377"/>
      <c r="SA187" s="377"/>
      <c r="SB187" s="484"/>
      <c r="SC187" s="485"/>
      <c r="SD187" s="375"/>
      <c r="SE187" s="377"/>
      <c r="SF187" s="377"/>
      <c r="SG187" s="377"/>
      <c r="SH187" s="377"/>
      <c r="SI187" s="484"/>
      <c r="SJ187" s="485"/>
      <c r="SK187" s="375"/>
      <c r="SL187" s="377"/>
      <c r="SM187" s="377"/>
      <c r="SN187" s="377"/>
      <c r="SO187" s="377"/>
      <c r="SP187" s="484"/>
      <c r="SQ187" s="485"/>
      <c r="SR187" s="375"/>
      <c r="SS187" s="377"/>
      <c r="ST187" s="377"/>
      <c r="SU187" s="377"/>
      <c r="SV187" s="377"/>
      <c r="SW187" s="484"/>
      <c r="SX187" s="485"/>
      <c r="SY187" s="375"/>
      <c r="SZ187" s="377"/>
      <c r="TA187" s="377"/>
      <c r="TB187" s="377"/>
      <c r="TC187" s="377"/>
      <c r="TD187" s="484"/>
      <c r="TE187" s="485"/>
      <c r="TF187" s="375"/>
      <c r="TG187" s="377"/>
      <c r="TH187" s="377"/>
      <c r="TI187" s="377"/>
      <c r="TJ187" s="377"/>
      <c r="TK187" s="484"/>
      <c r="TL187" s="485"/>
      <c r="TM187" s="375"/>
      <c r="TN187" s="377"/>
      <c r="TO187" s="377"/>
      <c r="TP187" s="377"/>
      <c r="TQ187" s="377"/>
      <c r="TR187" s="484"/>
      <c r="TS187" s="485"/>
      <c r="TT187" s="375"/>
      <c r="TU187" s="377"/>
      <c r="TV187" s="377"/>
      <c r="TW187" s="377"/>
      <c r="TX187" s="377"/>
      <c r="TY187" s="484"/>
      <c r="TZ187" s="485"/>
      <c r="UA187" s="375"/>
      <c r="UB187" s="377"/>
      <c r="UC187" s="377"/>
      <c r="UD187" s="377"/>
      <c r="UE187" s="377"/>
      <c r="UF187" s="484"/>
      <c r="UG187" s="485"/>
      <c r="UH187" s="375"/>
      <c r="UI187" s="377"/>
      <c r="UJ187" s="377"/>
      <c r="UK187" s="377"/>
      <c r="UL187" s="377"/>
      <c r="UM187" s="484"/>
      <c r="UN187" s="485"/>
      <c r="UO187" s="375"/>
      <c r="UP187" s="377"/>
      <c r="UQ187" s="377"/>
      <c r="UR187" s="377"/>
      <c r="US187" s="377"/>
      <c r="UT187" s="484"/>
      <c r="UU187" s="485"/>
      <c r="UV187" s="375"/>
      <c r="UW187" s="377"/>
      <c r="UX187" s="377"/>
      <c r="UY187" s="377"/>
      <c r="UZ187" s="377"/>
      <c r="VA187" s="484"/>
      <c r="VB187" s="485"/>
      <c r="VC187" s="375"/>
      <c r="VD187" s="377"/>
      <c r="VE187" s="377"/>
      <c r="VF187" s="377"/>
      <c r="VG187" s="377"/>
      <c r="VH187" s="484"/>
      <c r="VI187" s="485"/>
      <c r="VJ187" s="375"/>
      <c r="VK187" s="377"/>
      <c r="VL187" s="377"/>
      <c r="VM187" s="377"/>
      <c r="VN187" s="377"/>
      <c r="VO187" s="484"/>
      <c r="VP187" s="485"/>
      <c r="VQ187" s="375"/>
      <c r="VR187" s="377"/>
      <c r="VS187" s="377"/>
      <c r="VT187" s="377"/>
      <c r="VU187" s="377"/>
      <c r="VV187" s="484"/>
      <c r="VW187" s="485"/>
      <c r="VX187" s="375"/>
      <c r="VY187" s="377"/>
      <c r="VZ187" s="377"/>
      <c r="WA187" s="377"/>
      <c r="WB187" s="377"/>
      <c r="WC187" s="484"/>
      <c r="WD187" s="485"/>
      <c r="WE187" s="375"/>
      <c r="WF187" s="377"/>
      <c r="WG187" s="377"/>
      <c r="WH187" s="377"/>
      <c r="WI187" s="377"/>
      <c r="WJ187" s="484"/>
      <c r="WK187" s="485"/>
      <c r="WL187" s="375"/>
      <c r="WM187" s="377"/>
      <c r="WN187" s="377"/>
      <c r="WO187" s="377"/>
      <c r="WP187" s="377"/>
      <c r="WQ187" s="484"/>
      <c r="WR187" s="485"/>
      <c r="WS187" s="375"/>
      <c r="WT187" s="377"/>
      <c r="WU187" s="377"/>
      <c r="WV187" s="377"/>
      <c r="WW187" s="377"/>
      <c r="WX187" s="484"/>
      <c r="WY187" s="485"/>
      <c r="WZ187" s="375"/>
      <c r="XA187" s="377"/>
      <c r="XB187" s="377"/>
      <c r="XC187" s="377"/>
      <c r="XD187" s="377"/>
      <c r="XE187" s="484"/>
      <c r="XF187" s="485"/>
      <c r="XG187" s="375"/>
      <c r="XH187" s="377"/>
      <c r="XI187" s="377"/>
      <c r="XJ187" s="377"/>
      <c r="XK187" s="377"/>
      <c r="XL187" s="484"/>
      <c r="XM187" s="485"/>
      <c r="XN187" s="375"/>
      <c r="XO187" s="377"/>
      <c r="XP187" s="377"/>
      <c r="XQ187" s="377"/>
      <c r="XR187" s="377"/>
      <c r="XS187" s="484"/>
      <c r="XT187" s="485"/>
      <c r="XU187" s="375"/>
      <c r="XV187" s="377"/>
      <c r="XW187" s="377"/>
      <c r="XX187" s="377"/>
      <c r="XY187" s="377"/>
      <c r="XZ187" s="484"/>
      <c r="YA187" s="485"/>
      <c r="YB187" s="375"/>
      <c r="YC187" s="377"/>
      <c r="YD187" s="377"/>
      <c r="YE187" s="377"/>
      <c r="YF187" s="377"/>
      <c r="YG187" s="484"/>
      <c r="YH187" s="485"/>
      <c r="YI187" s="375"/>
      <c r="YJ187" s="377"/>
      <c r="YK187" s="377"/>
      <c r="YL187" s="377"/>
      <c r="YM187" s="377"/>
      <c r="YN187" s="484"/>
      <c r="YO187" s="485"/>
      <c r="YP187" s="375"/>
      <c r="YQ187" s="377"/>
      <c r="YR187" s="377"/>
      <c r="YS187" s="377"/>
      <c r="YT187" s="377"/>
      <c r="YU187" s="484"/>
      <c r="YV187" s="485"/>
      <c r="YW187" s="375"/>
      <c r="YX187" s="377"/>
      <c r="YY187" s="377"/>
      <c r="YZ187" s="377"/>
      <c r="ZA187" s="377"/>
      <c r="ZB187" s="484"/>
      <c r="ZC187" s="485"/>
      <c r="ZD187" s="375"/>
      <c r="ZE187" s="377"/>
      <c r="ZF187" s="377"/>
      <c r="ZG187" s="377"/>
      <c r="ZH187" s="377"/>
      <c r="ZI187" s="484"/>
      <c r="ZJ187" s="485"/>
      <c r="ZK187" s="375"/>
      <c r="ZL187" s="377"/>
      <c r="ZM187" s="377"/>
      <c r="ZN187" s="377"/>
      <c r="ZO187" s="377"/>
      <c r="ZP187" s="484"/>
      <c r="ZQ187" s="485"/>
      <c r="ZR187" s="375"/>
      <c r="ZS187" s="377"/>
      <c r="ZT187" s="377"/>
      <c r="ZU187" s="377"/>
      <c r="ZV187" s="377"/>
      <c r="ZW187" s="484"/>
      <c r="ZX187" s="485"/>
      <c r="ZY187" s="375"/>
      <c r="ZZ187" s="377"/>
      <c r="AAA187" s="377"/>
      <c r="AAB187" s="377"/>
      <c r="AAC187" s="377"/>
      <c r="AAD187" s="484"/>
      <c r="AAE187" s="485"/>
      <c r="AAF187" s="375"/>
      <c r="AAG187" s="377"/>
      <c r="AAH187" s="377"/>
      <c r="AAI187" s="377"/>
      <c r="AAJ187" s="377"/>
      <c r="AAK187" s="484"/>
      <c r="AAL187" s="485"/>
      <c r="AAM187" s="375"/>
      <c r="AAN187" s="377"/>
      <c r="AAO187" s="377"/>
      <c r="AAP187" s="377"/>
      <c r="AAQ187" s="377"/>
      <c r="AAR187" s="484"/>
      <c r="AAS187" s="485"/>
      <c r="AAT187" s="375"/>
      <c r="AAU187" s="377"/>
      <c r="AAV187" s="377"/>
      <c r="AAW187" s="377"/>
      <c r="AAX187" s="377"/>
      <c r="AAY187" s="484"/>
      <c r="AAZ187" s="485"/>
      <c r="ABA187" s="375"/>
      <c r="ABB187" s="377"/>
      <c r="ABC187" s="377"/>
      <c r="ABD187" s="377"/>
      <c r="ABE187" s="377"/>
      <c r="ABF187" s="484"/>
      <c r="ABG187" s="485"/>
      <c r="ABH187" s="375"/>
      <c r="ABI187" s="377"/>
      <c r="ABJ187" s="377"/>
      <c r="ABK187" s="377"/>
      <c r="ABL187" s="377"/>
      <c r="ABM187" s="484"/>
      <c r="ABN187" s="485"/>
      <c r="ABO187" s="375"/>
      <c r="ABP187" s="377"/>
      <c r="ABQ187" s="377"/>
      <c r="ABR187" s="377"/>
      <c r="ABS187" s="377"/>
      <c r="ABT187" s="484"/>
      <c r="ABU187" s="485"/>
      <c r="ABV187" s="375"/>
      <c r="ABW187" s="377"/>
      <c r="ABX187" s="377"/>
      <c r="ABY187" s="377"/>
      <c r="ABZ187" s="377"/>
      <c r="ACA187" s="484"/>
      <c r="ACB187" s="485"/>
      <c r="ACC187" s="375"/>
      <c r="ACD187" s="377"/>
      <c r="ACE187" s="377"/>
      <c r="ACF187" s="377"/>
      <c r="ACG187" s="377"/>
      <c r="ACH187" s="484"/>
      <c r="ACI187" s="485"/>
      <c r="ACJ187" s="375"/>
      <c r="ACK187" s="377"/>
      <c r="ACL187" s="377"/>
      <c r="ACM187" s="377"/>
      <c r="ACN187" s="377"/>
      <c r="ACO187" s="484"/>
      <c r="ACP187" s="485"/>
      <c r="ACQ187" s="375"/>
      <c r="ACR187" s="377"/>
      <c r="ACS187" s="377"/>
      <c r="ACT187" s="377"/>
      <c r="ACU187" s="377"/>
      <c r="ACV187" s="484"/>
      <c r="ACW187" s="485"/>
      <c r="ACX187" s="375"/>
      <c r="ACY187" s="377"/>
      <c r="ACZ187" s="377"/>
      <c r="ADA187" s="377"/>
      <c r="ADB187" s="377"/>
      <c r="ADC187" s="484"/>
      <c r="ADD187" s="485"/>
      <c r="ADE187" s="375"/>
      <c r="ADF187" s="377"/>
      <c r="ADG187" s="377"/>
      <c r="ADH187" s="377"/>
      <c r="ADI187" s="377"/>
      <c r="ADJ187" s="484"/>
      <c r="ADK187" s="485"/>
      <c r="ADL187" s="375"/>
      <c r="ADM187" s="377"/>
      <c r="ADN187" s="377"/>
      <c r="ADO187" s="377"/>
      <c r="ADP187" s="377"/>
      <c r="ADQ187" s="484"/>
      <c r="ADR187" s="485"/>
      <c r="ADS187" s="375"/>
      <c r="ADT187" s="377"/>
      <c r="ADU187" s="377"/>
      <c r="ADV187" s="377"/>
      <c r="ADW187" s="377"/>
      <c r="ADX187" s="484"/>
      <c r="ADY187" s="485"/>
      <c r="ADZ187" s="375"/>
      <c r="AEA187" s="377"/>
      <c r="AEB187" s="377"/>
      <c r="AEC187" s="377"/>
      <c r="AED187" s="377"/>
      <c r="AEE187" s="484"/>
      <c r="AEF187" s="485"/>
      <c r="AEG187" s="375"/>
      <c r="AEH187" s="377"/>
      <c r="AEI187" s="377"/>
      <c r="AEJ187" s="377"/>
      <c r="AEK187" s="377"/>
      <c r="AEL187" s="484"/>
      <c r="AEM187" s="485"/>
      <c r="AEN187" s="375"/>
      <c r="AEO187" s="377"/>
      <c r="AEP187" s="377"/>
      <c r="AEQ187" s="377"/>
      <c r="AER187" s="377"/>
      <c r="AES187" s="484"/>
      <c r="AET187" s="485"/>
      <c r="AEU187" s="375"/>
      <c r="AEV187" s="377"/>
      <c r="AEW187" s="377"/>
      <c r="AEX187" s="377"/>
      <c r="AEY187" s="377"/>
      <c r="AEZ187" s="484"/>
      <c r="AFA187" s="485"/>
      <c r="AFB187" s="375"/>
      <c r="AFC187" s="377"/>
      <c r="AFD187" s="377"/>
      <c r="AFE187" s="377"/>
      <c r="AFF187" s="377"/>
      <c r="AFG187" s="484"/>
      <c r="AFH187" s="485"/>
      <c r="AFI187" s="375"/>
      <c r="AFJ187" s="377"/>
      <c r="AFK187" s="377"/>
      <c r="AFL187" s="377"/>
      <c r="AFM187" s="377"/>
      <c r="AFN187" s="484"/>
      <c r="AFO187" s="485"/>
      <c r="AFP187" s="375"/>
      <c r="AFQ187" s="377"/>
      <c r="AFR187" s="377"/>
      <c r="AFS187" s="377"/>
      <c r="AFT187" s="377"/>
      <c r="AFU187" s="484"/>
      <c r="AFV187" s="485"/>
      <c r="AFW187" s="375"/>
      <c r="AFX187" s="377"/>
      <c r="AFY187" s="377"/>
      <c r="AFZ187" s="377"/>
      <c r="AGA187" s="377"/>
      <c r="AGB187" s="484"/>
      <c r="AGC187" s="485"/>
      <c r="AGD187" s="375"/>
      <c r="AGE187" s="377"/>
      <c r="AGF187" s="377"/>
      <c r="AGG187" s="377"/>
      <c r="AGH187" s="377"/>
      <c r="AGI187" s="484"/>
      <c r="AGJ187" s="485"/>
      <c r="AGK187" s="375"/>
      <c r="AGL187" s="377"/>
      <c r="AGM187" s="377"/>
      <c r="AGN187" s="377"/>
      <c r="AGO187" s="377"/>
      <c r="AGP187" s="484"/>
      <c r="AGQ187" s="485"/>
      <c r="AGR187" s="375"/>
      <c r="AGS187" s="377"/>
      <c r="AGT187" s="377"/>
      <c r="AGU187" s="377"/>
      <c r="AGV187" s="377"/>
      <c r="AGW187" s="484"/>
      <c r="AGX187" s="485"/>
      <c r="AGY187" s="375"/>
      <c r="AGZ187" s="377"/>
      <c r="AHA187" s="377"/>
      <c r="AHB187" s="377"/>
      <c r="AHC187" s="377"/>
      <c r="AHD187" s="484"/>
      <c r="AHE187" s="485"/>
      <c r="AHF187" s="375"/>
      <c r="AHG187" s="377"/>
      <c r="AHH187" s="377"/>
      <c r="AHI187" s="377"/>
      <c r="AHJ187" s="377"/>
      <c r="AHK187" s="484"/>
      <c r="AHL187" s="485"/>
      <c r="AHM187" s="375"/>
      <c r="AHN187" s="377"/>
      <c r="AHO187" s="377"/>
      <c r="AHP187" s="377"/>
      <c r="AHQ187" s="377"/>
      <c r="AHR187" s="484"/>
      <c r="AHS187" s="485"/>
      <c r="AHT187" s="375"/>
      <c r="AHU187" s="377"/>
      <c r="AHV187" s="377"/>
      <c r="AHW187" s="377"/>
      <c r="AHX187" s="377"/>
      <c r="AHY187" s="484"/>
      <c r="AHZ187" s="485"/>
      <c r="AIA187" s="375"/>
      <c r="AIB187" s="377"/>
      <c r="AIC187" s="377"/>
      <c r="AID187" s="377"/>
      <c r="AIE187" s="377"/>
      <c r="AIF187" s="484"/>
      <c r="AIG187" s="485"/>
      <c r="AIH187" s="375"/>
      <c r="AII187" s="377"/>
      <c r="AIJ187" s="377"/>
      <c r="AIK187" s="377"/>
      <c r="AIL187" s="377"/>
      <c r="AIM187" s="484"/>
      <c r="AIN187" s="485"/>
      <c r="AIO187" s="375"/>
      <c r="AIP187" s="377"/>
      <c r="AIQ187" s="377"/>
      <c r="AIR187" s="377"/>
      <c r="AIS187" s="377"/>
      <c r="AIT187" s="484"/>
      <c r="AIU187" s="485"/>
      <c r="AIV187" s="375"/>
      <c r="AIW187" s="377"/>
      <c r="AIX187" s="377"/>
      <c r="AIY187" s="377"/>
      <c r="AIZ187" s="377"/>
      <c r="AJA187" s="484"/>
      <c r="AJB187" s="485"/>
      <c r="AJC187" s="375"/>
      <c r="AJD187" s="377"/>
      <c r="AJE187" s="377"/>
      <c r="AJF187" s="377"/>
      <c r="AJG187" s="377"/>
      <c r="AJH187" s="484"/>
      <c r="AJI187" s="485"/>
      <c r="AJJ187" s="375"/>
      <c r="AJK187" s="377"/>
      <c r="AJL187" s="377"/>
      <c r="AJM187" s="377"/>
      <c r="AJN187" s="377"/>
      <c r="AJO187" s="484"/>
      <c r="AJP187" s="485"/>
      <c r="AJQ187" s="375"/>
      <c r="AJR187" s="377"/>
      <c r="AJS187" s="377"/>
      <c r="AJT187" s="377"/>
      <c r="AJU187" s="377"/>
      <c r="AJV187" s="484"/>
      <c r="AJW187" s="485"/>
      <c r="AJX187" s="375"/>
      <c r="AJY187" s="377"/>
      <c r="AJZ187" s="377"/>
      <c r="AKA187" s="377"/>
      <c r="AKB187" s="377"/>
      <c r="AKC187" s="484"/>
      <c r="AKD187" s="485"/>
      <c r="AKE187" s="375"/>
      <c r="AKF187" s="377"/>
      <c r="AKG187" s="377"/>
      <c r="AKH187" s="377"/>
      <c r="AKI187" s="377"/>
      <c r="AKJ187" s="484"/>
      <c r="AKK187" s="485"/>
      <c r="AKL187" s="375"/>
      <c r="AKM187" s="377"/>
      <c r="AKN187" s="377"/>
      <c r="AKO187" s="377"/>
      <c r="AKP187" s="377"/>
      <c r="AKQ187" s="484"/>
      <c r="AKR187" s="485"/>
      <c r="AKS187" s="375"/>
      <c r="AKT187" s="377"/>
      <c r="AKU187" s="377"/>
      <c r="AKV187" s="377"/>
      <c r="AKW187" s="377"/>
      <c r="AKX187" s="484"/>
      <c r="AKY187" s="485"/>
      <c r="AKZ187" s="375"/>
      <c r="ALA187" s="377"/>
      <c r="ALB187" s="377"/>
      <c r="ALC187" s="377"/>
      <c r="ALD187" s="377"/>
      <c r="ALE187" s="484"/>
      <c r="ALF187" s="485"/>
      <c r="ALG187" s="375"/>
      <c r="ALH187" s="377"/>
      <c r="ALI187" s="377"/>
      <c r="ALJ187" s="377"/>
      <c r="ALK187" s="377"/>
      <c r="ALL187" s="484"/>
      <c r="ALM187" s="485"/>
      <c r="ALN187" s="375"/>
      <c r="ALO187" s="377"/>
      <c r="ALP187" s="377"/>
      <c r="ALQ187" s="377"/>
      <c r="ALR187" s="377"/>
      <c r="ALS187" s="484"/>
      <c r="ALT187" s="485"/>
      <c r="ALU187" s="375"/>
      <c r="ALV187" s="377"/>
      <c r="ALW187" s="377"/>
      <c r="ALX187" s="377"/>
      <c r="ALY187" s="377"/>
      <c r="ALZ187" s="484"/>
      <c r="AMA187" s="485"/>
      <c r="AMB187" s="375"/>
      <c r="AMC187" s="377"/>
      <c r="AMD187" s="377"/>
      <c r="AME187" s="377"/>
      <c r="AMF187" s="377"/>
      <c r="AMG187" s="484"/>
      <c r="AMH187" s="485"/>
      <c r="AMI187" s="375"/>
      <c r="AMJ187" s="377"/>
      <c r="AMK187" s="377"/>
      <c r="AML187" s="377"/>
      <c r="AMM187" s="377"/>
      <c r="AMN187" s="484"/>
      <c r="AMO187" s="485"/>
      <c r="AMP187" s="375"/>
      <c r="AMQ187" s="377"/>
      <c r="AMR187" s="377"/>
      <c r="AMS187" s="377"/>
      <c r="AMT187" s="377"/>
      <c r="AMU187" s="484"/>
      <c r="AMV187" s="485"/>
      <c r="AMW187" s="375"/>
      <c r="AMX187" s="377"/>
      <c r="AMY187" s="377"/>
      <c r="AMZ187" s="377"/>
      <c r="ANA187" s="377"/>
      <c r="ANB187" s="484"/>
      <c r="ANC187" s="485"/>
      <c r="AND187" s="375"/>
      <c r="ANE187" s="377"/>
      <c r="ANF187" s="377"/>
      <c r="ANG187" s="377"/>
      <c r="ANH187" s="377"/>
      <c r="ANI187" s="484"/>
      <c r="ANJ187" s="485"/>
      <c r="ANK187" s="375"/>
      <c r="ANL187" s="377"/>
      <c r="ANM187" s="377"/>
      <c r="ANN187" s="377"/>
      <c r="ANO187" s="377"/>
      <c r="ANP187" s="484"/>
      <c r="ANQ187" s="485"/>
      <c r="ANR187" s="375"/>
      <c r="ANS187" s="377"/>
      <c r="ANT187" s="377"/>
      <c r="ANU187" s="377"/>
      <c r="ANV187" s="377"/>
      <c r="ANW187" s="484"/>
      <c r="ANX187" s="485"/>
      <c r="ANY187" s="375"/>
      <c r="ANZ187" s="377"/>
      <c r="AOA187" s="377"/>
      <c r="AOB187" s="377"/>
      <c r="AOC187" s="377"/>
      <c r="AOD187" s="484"/>
      <c r="AOE187" s="485"/>
      <c r="AOF187" s="375"/>
      <c r="AOG187" s="377"/>
      <c r="AOH187" s="377"/>
      <c r="AOI187" s="377"/>
      <c r="AOJ187" s="377"/>
      <c r="AOK187" s="484"/>
      <c r="AOL187" s="485"/>
      <c r="AOM187" s="375"/>
      <c r="AON187" s="377"/>
      <c r="AOO187" s="377"/>
      <c r="AOP187" s="377"/>
      <c r="AOQ187" s="377"/>
      <c r="AOR187" s="484"/>
      <c r="AOS187" s="485"/>
      <c r="AOT187" s="375"/>
      <c r="AOU187" s="377"/>
      <c r="AOV187" s="377"/>
      <c r="AOW187" s="377"/>
      <c r="AOX187" s="377"/>
      <c r="AOY187" s="484"/>
      <c r="AOZ187" s="485"/>
      <c r="APA187" s="375"/>
      <c r="APB187" s="377"/>
      <c r="APC187" s="377"/>
      <c r="APD187" s="377"/>
      <c r="APE187" s="377"/>
      <c r="APF187" s="484"/>
      <c r="APG187" s="485"/>
      <c r="APH187" s="375"/>
      <c r="API187" s="377"/>
      <c r="APJ187" s="377"/>
      <c r="APK187" s="377"/>
      <c r="APL187" s="377"/>
      <c r="APM187" s="484"/>
      <c r="APN187" s="485"/>
      <c r="APO187" s="375"/>
      <c r="APP187" s="377"/>
      <c r="APQ187" s="377"/>
      <c r="APR187" s="377"/>
      <c r="APS187" s="377"/>
      <c r="APT187" s="484"/>
      <c r="APU187" s="485"/>
      <c r="APV187" s="375"/>
      <c r="APW187" s="377"/>
      <c r="APX187" s="377"/>
      <c r="APY187" s="377"/>
      <c r="APZ187" s="377"/>
      <c r="AQA187" s="484"/>
      <c r="AQB187" s="485"/>
      <c r="AQC187" s="375"/>
      <c r="AQD187" s="377"/>
      <c r="AQE187" s="377"/>
      <c r="AQF187" s="377"/>
      <c r="AQG187" s="377"/>
      <c r="AQH187" s="484"/>
      <c r="AQI187" s="485"/>
      <c r="AQJ187" s="375"/>
      <c r="AQK187" s="377"/>
      <c r="AQL187" s="377"/>
      <c r="AQM187" s="377"/>
      <c r="AQN187" s="377"/>
      <c r="AQO187" s="484"/>
      <c r="AQP187" s="485"/>
      <c r="AQQ187" s="375"/>
      <c r="AQR187" s="377"/>
      <c r="AQS187" s="377"/>
      <c r="AQT187" s="377"/>
      <c r="AQU187" s="377"/>
      <c r="AQV187" s="484"/>
      <c r="AQW187" s="485"/>
      <c r="AQX187" s="375"/>
      <c r="AQY187" s="377"/>
      <c r="AQZ187" s="377"/>
      <c r="ARA187" s="377"/>
      <c r="ARB187" s="377"/>
      <c r="ARC187" s="484"/>
      <c r="ARD187" s="485"/>
      <c r="ARE187" s="375"/>
      <c r="ARF187" s="377"/>
      <c r="ARG187" s="377"/>
      <c r="ARH187" s="377"/>
      <c r="ARI187" s="377"/>
      <c r="ARJ187" s="484"/>
      <c r="ARK187" s="485"/>
      <c r="ARL187" s="375"/>
      <c r="ARM187" s="377"/>
      <c r="ARN187" s="377"/>
      <c r="ARO187" s="377"/>
      <c r="ARP187" s="377"/>
      <c r="ARQ187" s="484"/>
      <c r="ARR187" s="485"/>
      <c r="ARS187" s="375"/>
      <c r="ART187" s="377"/>
      <c r="ARU187" s="377"/>
      <c r="ARV187" s="377"/>
      <c r="ARW187" s="377"/>
      <c r="ARX187" s="484"/>
      <c r="ARY187" s="485"/>
      <c r="ARZ187" s="375"/>
      <c r="ASA187" s="377"/>
      <c r="ASB187" s="377"/>
      <c r="ASC187" s="377"/>
      <c r="ASD187" s="377"/>
      <c r="ASE187" s="484"/>
      <c r="ASF187" s="485"/>
      <c r="ASG187" s="375"/>
      <c r="ASH187" s="377"/>
      <c r="ASI187" s="377"/>
      <c r="ASJ187" s="377"/>
      <c r="ASK187" s="377"/>
      <c r="ASL187" s="484"/>
      <c r="ASM187" s="485"/>
      <c r="ASN187" s="375"/>
      <c r="ASO187" s="377"/>
      <c r="ASP187" s="377"/>
      <c r="ASQ187" s="377"/>
      <c r="ASR187" s="377"/>
      <c r="ASS187" s="484"/>
      <c r="AST187" s="485"/>
      <c r="ASU187" s="375"/>
      <c r="ASV187" s="377"/>
      <c r="ASW187" s="377"/>
      <c r="ASX187" s="377"/>
      <c r="ASY187" s="377"/>
      <c r="ASZ187" s="484"/>
      <c r="ATA187" s="485"/>
      <c r="ATB187" s="375"/>
      <c r="ATC187" s="377"/>
      <c r="ATD187" s="377"/>
      <c r="ATE187" s="377"/>
      <c r="ATF187" s="377"/>
      <c r="ATG187" s="484"/>
      <c r="ATH187" s="485"/>
      <c r="ATI187" s="375"/>
      <c r="ATJ187" s="377"/>
      <c r="ATK187" s="377"/>
      <c r="ATL187" s="377"/>
      <c r="ATM187" s="377"/>
      <c r="ATN187" s="484"/>
      <c r="ATO187" s="485"/>
      <c r="ATP187" s="375"/>
      <c r="ATQ187" s="377"/>
      <c r="ATR187" s="377"/>
      <c r="ATS187" s="377"/>
      <c r="ATT187" s="377"/>
      <c r="ATU187" s="484"/>
      <c r="ATV187" s="485"/>
      <c r="ATW187" s="375"/>
      <c r="ATX187" s="377"/>
      <c r="ATY187" s="377"/>
      <c r="ATZ187" s="377"/>
      <c r="AUA187" s="377"/>
      <c r="AUB187" s="484"/>
      <c r="AUC187" s="485"/>
      <c r="AUD187" s="375"/>
      <c r="AUE187" s="377"/>
      <c r="AUF187" s="377"/>
      <c r="AUG187" s="377"/>
      <c r="AUH187" s="377"/>
      <c r="AUI187" s="484"/>
      <c r="AUJ187" s="485"/>
      <c r="AUK187" s="375"/>
      <c r="AUL187" s="377"/>
      <c r="AUM187" s="377"/>
      <c r="AUN187" s="377"/>
      <c r="AUO187" s="377"/>
      <c r="AUP187" s="484"/>
      <c r="AUQ187" s="485"/>
      <c r="AUR187" s="375"/>
      <c r="AUS187" s="377"/>
      <c r="AUT187" s="377"/>
      <c r="AUU187" s="377"/>
      <c r="AUV187" s="377"/>
      <c r="AUW187" s="484"/>
      <c r="AUX187" s="485"/>
      <c r="AUY187" s="375"/>
      <c r="AUZ187" s="377"/>
      <c r="AVA187" s="377"/>
      <c r="AVB187" s="377"/>
      <c r="AVC187" s="377"/>
      <c r="AVD187" s="484"/>
      <c r="AVE187" s="485"/>
      <c r="AVF187" s="375"/>
      <c r="AVG187" s="377"/>
      <c r="AVH187" s="377"/>
      <c r="AVI187" s="377"/>
      <c r="AVJ187" s="377"/>
      <c r="AVK187" s="484"/>
      <c r="AVL187" s="485"/>
      <c r="AVM187" s="375"/>
      <c r="AVN187" s="377"/>
      <c r="AVO187" s="377"/>
      <c r="AVP187" s="377"/>
      <c r="AVQ187" s="377"/>
      <c r="AVR187" s="484"/>
      <c r="AVS187" s="485"/>
      <c r="AVT187" s="375"/>
      <c r="AVU187" s="377"/>
      <c r="AVV187" s="377"/>
      <c r="AVW187" s="377"/>
      <c r="AVX187" s="377"/>
      <c r="AVY187" s="484"/>
      <c r="AVZ187" s="485"/>
      <c r="AWA187" s="375"/>
      <c r="AWB187" s="377"/>
      <c r="AWC187" s="377"/>
      <c r="AWD187" s="377"/>
      <c r="AWE187" s="377"/>
      <c r="AWF187" s="484"/>
      <c r="AWG187" s="485"/>
      <c r="AWH187" s="375"/>
      <c r="AWI187" s="377"/>
      <c r="AWJ187" s="377"/>
      <c r="AWK187" s="377"/>
      <c r="AWL187" s="377"/>
      <c r="AWM187" s="484"/>
      <c r="AWN187" s="485"/>
      <c r="AWO187" s="375"/>
      <c r="AWP187" s="377"/>
      <c r="AWQ187" s="377"/>
      <c r="AWR187" s="377"/>
      <c r="AWS187" s="377"/>
      <c r="AWT187" s="484"/>
      <c r="AWU187" s="485"/>
      <c r="AWV187" s="375"/>
      <c r="AWW187" s="377"/>
      <c r="AWX187" s="377"/>
      <c r="AWY187" s="377"/>
      <c r="AWZ187" s="377"/>
      <c r="AXA187" s="484"/>
      <c r="AXB187" s="485"/>
      <c r="AXC187" s="375"/>
      <c r="AXD187" s="377"/>
      <c r="AXE187" s="377"/>
      <c r="AXF187" s="377"/>
      <c r="AXG187" s="377"/>
      <c r="AXH187" s="484"/>
      <c r="AXI187" s="485"/>
      <c r="AXJ187" s="375"/>
      <c r="AXK187" s="377"/>
      <c r="AXL187" s="377"/>
      <c r="AXM187" s="377"/>
      <c r="AXN187" s="377"/>
      <c r="AXO187" s="484"/>
      <c r="AXP187" s="485"/>
      <c r="AXQ187" s="375"/>
      <c r="AXR187" s="377"/>
      <c r="AXS187" s="377"/>
      <c r="AXT187" s="377"/>
      <c r="AXU187" s="377"/>
      <c r="AXV187" s="484"/>
      <c r="AXW187" s="485"/>
      <c r="AXX187" s="375"/>
      <c r="AXY187" s="377"/>
      <c r="AXZ187" s="377"/>
      <c r="AYA187" s="377"/>
      <c r="AYB187" s="377"/>
      <c r="AYC187" s="484"/>
      <c r="AYD187" s="485"/>
      <c r="AYE187" s="375"/>
      <c r="AYF187" s="377"/>
      <c r="AYG187" s="377"/>
      <c r="AYH187" s="377"/>
      <c r="AYI187" s="377"/>
      <c r="AYJ187" s="484"/>
      <c r="AYK187" s="485"/>
      <c r="AYL187" s="375"/>
      <c r="AYM187" s="377"/>
      <c r="AYN187" s="377"/>
      <c r="AYO187" s="377"/>
      <c r="AYP187" s="377"/>
      <c r="AYQ187" s="484"/>
      <c r="AYR187" s="485"/>
      <c r="AYS187" s="375"/>
      <c r="AYT187" s="377"/>
      <c r="AYU187" s="377"/>
      <c r="AYV187" s="377"/>
      <c r="AYW187" s="377"/>
      <c r="AYX187" s="484"/>
      <c r="AYY187" s="485"/>
      <c r="AYZ187" s="375"/>
      <c r="AZA187" s="377"/>
      <c r="AZB187" s="377"/>
      <c r="AZC187" s="377"/>
      <c r="AZD187" s="377"/>
      <c r="AZE187" s="484"/>
      <c r="AZF187" s="485"/>
      <c r="AZG187" s="375"/>
      <c r="AZH187" s="377"/>
      <c r="AZI187" s="377"/>
      <c r="AZJ187" s="377"/>
      <c r="AZK187" s="377"/>
      <c r="AZL187" s="484"/>
      <c r="AZM187" s="485"/>
      <c r="AZN187" s="375"/>
      <c r="AZO187" s="377"/>
      <c r="AZP187" s="377"/>
      <c r="AZQ187" s="377"/>
      <c r="AZR187" s="377"/>
      <c r="AZS187" s="484"/>
      <c r="AZT187" s="485"/>
      <c r="AZU187" s="375"/>
      <c r="AZV187" s="377"/>
      <c r="AZW187" s="377"/>
      <c r="AZX187" s="377"/>
      <c r="AZY187" s="377"/>
      <c r="AZZ187" s="484"/>
      <c r="BAA187" s="485"/>
      <c r="BAB187" s="375"/>
      <c r="BAC187" s="377"/>
      <c r="BAD187" s="377"/>
      <c r="BAE187" s="377"/>
      <c r="BAF187" s="377"/>
      <c r="BAG187" s="484"/>
      <c r="BAH187" s="485"/>
      <c r="BAI187" s="375"/>
      <c r="BAJ187" s="377"/>
      <c r="BAK187" s="377"/>
      <c r="BAL187" s="377"/>
      <c r="BAM187" s="377"/>
      <c r="BAN187" s="484"/>
      <c r="BAO187" s="485"/>
      <c r="BAP187" s="375"/>
      <c r="BAQ187" s="377"/>
      <c r="BAR187" s="377"/>
      <c r="BAS187" s="377"/>
      <c r="BAT187" s="377"/>
      <c r="BAU187" s="484"/>
      <c r="BAV187" s="485"/>
      <c r="BAW187" s="375"/>
      <c r="BAX187" s="377"/>
      <c r="BAY187" s="377"/>
      <c r="BAZ187" s="377"/>
      <c r="BBA187" s="377"/>
      <c r="BBB187" s="484"/>
      <c r="BBC187" s="485"/>
      <c r="BBD187" s="375"/>
      <c r="BBE187" s="377"/>
      <c r="BBF187" s="377"/>
      <c r="BBG187" s="377"/>
      <c r="BBH187" s="377"/>
      <c r="BBI187" s="484"/>
      <c r="BBJ187" s="485"/>
      <c r="BBK187" s="375"/>
      <c r="BBL187" s="377"/>
      <c r="BBM187" s="377"/>
      <c r="BBN187" s="377"/>
      <c r="BBO187" s="377"/>
      <c r="BBP187" s="484"/>
      <c r="BBQ187" s="485"/>
      <c r="BBR187" s="375"/>
      <c r="BBS187" s="377"/>
      <c r="BBT187" s="377"/>
      <c r="BBU187" s="377"/>
      <c r="BBV187" s="377"/>
      <c r="BBW187" s="484"/>
      <c r="BBX187" s="485"/>
      <c r="BBY187" s="375"/>
      <c r="BBZ187" s="377"/>
      <c r="BCA187" s="377"/>
      <c r="BCB187" s="377"/>
      <c r="BCC187" s="377"/>
      <c r="BCD187" s="484"/>
      <c r="BCE187" s="485"/>
      <c r="BCF187" s="375"/>
      <c r="BCG187" s="377"/>
      <c r="BCH187" s="377"/>
      <c r="BCI187" s="377"/>
      <c r="BCJ187" s="377"/>
      <c r="BCK187" s="484"/>
      <c r="BCL187" s="485"/>
      <c r="BCM187" s="375"/>
      <c r="BCN187" s="377"/>
      <c r="BCO187" s="377"/>
      <c r="BCP187" s="377"/>
      <c r="BCQ187" s="377"/>
      <c r="BCR187" s="484"/>
      <c r="BCS187" s="485"/>
      <c r="BCT187" s="375"/>
      <c r="BCU187" s="377"/>
      <c r="BCV187" s="377"/>
      <c r="BCW187" s="377"/>
      <c r="BCX187" s="377"/>
      <c r="BCY187" s="484"/>
      <c r="BCZ187" s="485"/>
      <c r="BDA187" s="375"/>
      <c r="BDB187" s="377"/>
      <c r="BDC187" s="377"/>
      <c r="BDD187" s="377"/>
      <c r="BDE187" s="377"/>
      <c r="BDF187" s="484"/>
      <c r="BDG187" s="485"/>
      <c r="BDH187" s="375"/>
      <c r="BDI187" s="377"/>
      <c r="BDJ187" s="377"/>
      <c r="BDK187" s="377"/>
      <c r="BDL187" s="377"/>
      <c r="BDM187" s="484"/>
      <c r="BDN187" s="485"/>
      <c r="BDO187" s="375"/>
      <c r="BDP187" s="377"/>
      <c r="BDQ187" s="377"/>
      <c r="BDR187" s="377"/>
      <c r="BDS187" s="377"/>
      <c r="BDT187" s="484"/>
      <c r="BDU187" s="485"/>
      <c r="BDV187" s="375"/>
      <c r="BDW187" s="377"/>
      <c r="BDX187" s="377"/>
      <c r="BDY187" s="377"/>
      <c r="BDZ187" s="377"/>
      <c r="BEA187" s="484"/>
      <c r="BEB187" s="485"/>
      <c r="BEC187" s="375"/>
      <c r="BED187" s="377"/>
      <c r="BEE187" s="377"/>
      <c r="BEF187" s="377"/>
      <c r="BEG187" s="377"/>
      <c r="BEH187" s="484"/>
      <c r="BEI187" s="485"/>
      <c r="BEJ187" s="375"/>
      <c r="BEK187" s="377"/>
      <c r="BEL187" s="377"/>
      <c r="BEM187" s="377"/>
      <c r="BEN187" s="377"/>
      <c r="BEO187" s="484"/>
      <c r="BEP187" s="485"/>
      <c r="BEQ187" s="375"/>
      <c r="BER187" s="377"/>
      <c r="BES187" s="377"/>
      <c r="BET187" s="377"/>
      <c r="BEU187" s="377"/>
      <c r="BEV187" s="484"/>
      <c r="BEW187" s="485"/>
      <c r="BEX187" s="375"/>
      <c r="BEY187" s="377"/>
      <c r="BEZ187" s="377"/>
      <c r="BFA187" s="377"/>
      <c r="BFB187" s="377"/>
      <c r="BFC187" s="484"/>
      <c r="BFD187" s="485"/>
      <c r="BFE187" s="375"/>
      <c r="BFF187" s="377"/>
      <c r="BFG187" s="377"/>
      <c r="BFH187" s="377"/>
      <c r="BFI187" s="377"/>
      <c r="BFJ187" s="484"/>
      <c r="BFK187" s="485"/>
      <c r="BFL187" s="375"/>
      <c r="BFM187" s="377"/>
      <c r="BFN187" s="377"/>
      <c r="BFO187" s="377"/>
      <c r="BFP187" s="377"/>
      <c r="BFQ187" s="484"/>
      <c r="BFR187" s="485"/>
      <c r="BFS187" s="375"/>
      <c r="BFT187" s="377"/>
      <c r="BFU187" s="377"/>
      <c r="BFV187" s="377"/>
      <c r="BFW187" s="377"/>
      <c r="BFX187" s="484"/>
      <c r="BFY187" s="485"/>
      <c r="BFZ187" s="375"/>
      <c r="BGA187" s="377"/>
      <c r="BGB187" s="377"/>
      <c r="BGC187" s="377"/>
      <c r="BGD187" s="377"/>
      <c r="BGE187" s="484"/>
      <c r="BGF187" s="485"/>
      <c r="BGG187" s="375"/>
      <c r="BGH187" s="377"/>
      <c r="BGI187" s="377"/>
      <c r="BGJ187" s="377"/>
      <c r="BGK187" s="377"/>
      <c r="BGL187" s="484"/>
      <c r="BGM187" s="485"/>
      <c r="BGN187" s="375"/>
      <c r="BGO187" s="377"/>
      <c r="BGP187" s="377"/>
      <c r="BGQ187" s="377"/>
      <c r="BGR187" s="377"/>
      <c r="BGS187" s="484"/>
      <c r="BGT187" s="485"/>
      <c r="BGU187" s="375"/>
      <c r="BGV187" s="377"/>
      <c r="BGW187" s="377"/>
      <c r="BGX187" s="377"/>
      <c r="BGY187" s="377"/>
      <c r="BGZ187" s="484"/>
      <c r="BHA187" s="485"/>
      <c r="BHB187" s="375"/>
      <c r="BHC187" s="377"/>
      <c r="BHD187" s="377"/>
      <c r="BHE187" s="377"/>
      <c r="BHF187" s="377"/>
      <c r="BHG187" s="484"/>
      <c r="BHH187" s="485"/>
      <c r="BHI187" s="375"/>
      <c r="BHJ187" s="377"/>
      <c r="BHK187" s="377"/>
      <c r="BHL187" s="377"/>
      <c r="BHM187" s="377"/>
      <c r="BHN187" s="484"/>
      <c r="BHO187" s="485"/>
      <c r="BHP187" s="375"/>
      <c r="BHQ187" s="377"/>
      <c r="BHR187" s="377"/>
      <c r="BHS187" s="377"/>
      <c r="BHT187" s="377"/>
      <c r="BHU187" s="484"/>
      <c r="BHV187" s="485"/>
      <c r="BHW187" s="375"/>
      <c r="BHX187" s="377"/>
      <c r="BHY187" s="377"/>
      <c r="BHZ187" s="377"/>
      <c r="BIA187" s="377"/>
      <c r="BIB187" s="484"/>
      <c r="BIC187" s="485"/>
      <c r="BID187" s="375"/>
      <c r="BIE187" s="377"/>
      <c r="BIF187" s="377"/>
      <c r="BIG187" s="377"/>
      <c r="BIH187" s="377"/>
      <c r="BII187" s="484"/>
      <c r="BIJ187" s="485"/>
      <c r="BIK187" s="375"/>
      <c r="BIL187" s="377"/>
      <c r="BIM187" s="377"/>
      <c r="BIN187" s="377"/>
      <c r="BIO187" s="377"/>
      <c r="BIP187" s="484"/>
      <c r="BIQ187" s="485"/>
      <c r="BIR187" s="375"/>
      <c r="BIS187" s="377"/>
      <c r="BIT187" s="377"/>
      <c r="BIU187" s="377"/>
      <c r="BIV187" s="377"/>
      <c r="BIW187" s="484"/>
      <c r="BIX187" s="485"/>
      <c r="BIY187" s="375"/>
      <c r="BIZ187" s="377"/>
      <c r="BJA187" s="377"/>
      <c r="BJB187" s="377"/>
      <c r="BJC187" s="377"/>
      <c r="BJD187" s="484"/>
      <c r="BJE187" s="485"/>
      <c r="BJF187" s="375"/>
      <c r="BJG187" s="377"/>
      <c r="BJH187" s="377"/>
      <c r="BJI187" s="377"/>
      <c r="BJJ187" s="377"/>
      <c r="BJK187" s="484"/>
      <c r="BJL187" s="485"/>
      <c r="BJM187" s="375"/>
      <c r="BJN187" s="377"/>
      <c r="BJO187" s="377"/>
      <c r="BJP187" s="377"/>
      <c r="BJQ187" s="377"/>
      <c r="BJR187" s="484"/>
      <c r="BJS187" s="485"/>
      <c r="BJT187" s="375"/>
      <c r="BJU187" s="377"/>
      <c r="BJV187" s="377"/>
      <c r="BJW187" s="377"/>
      <c r="BJX187" s="377"/>
      <c r="BJY187" s="484"/>
      <c r="BJZ187" s="485"/>
      <c r="BKA187" s="375"/>
      <c r="BKB187" s="377"/>
      <c r="BKC187" s="377"/>
      <c r="BKD187" s="377"/>
      <c r="BKE187" s="377"/>
      <c r="BKF187" s="484"/>
      <c r="BKG187" s="485"/>
      <c r="BKH187" s="375"/>
      <c r="BKI187" s="377"/>
      <c r="BKJ187" s="377"/>
      <c r="BKK187" s="377"/>
      <c r="BKL187" s="377"/>
      <c r="BKM187" s="484"/>
      <c r="BKN187" s="485"/>
      <c r="BKO187" s="375"/>
      <c r="BKP187" s="377"/>
      <c r="BKQ187" s="377"/>
      <c r="BKR187" s="377"/>
      <c r="BKS187" s="377"/>
      <c r="BKT187" s="484"/>
      <c r="BKU187" s="485"/>
      <c r="BKV187" s="375"/>
      <c r="BKW187" s="377"/>
      <c r="BKX187" s="377"/>
      <c r="BKY187" s="377"/>
      <c r="BKZ187" s="377"/>
      <c r="BLA187" s="484"/>
      <c r="BLB187" s="485"/>
      <c r="BLC187" s="375"/>
      <c r="BLD187" s="377"/>
      <c r="BLE187" s="377"/>
      <c r="BLF187" s="377"/>
      <c r="BLG187" s="377"/>
      <c r="BLH187" s="484"/>
      <c r="BLI187" s="485"/>
      <c r="BLJ187" s="375"/>
      <c r="BLK187" s="377"/>
      <c r="BLL187" s="377"/>
      <c r="BLM187" s="377"/>
      <c r="BLN187" s="377"/>
      <c r="BLO187" s="484"/>
      <c r="BLP187" s="485"/>
      <c r="BLQ187" s="375"/>
      <c r="BLR187" s="377"/>
      <c r="BLS187" s="377"/>
      <c r="BLT187" s="377"/>
      <c r="BLU187" s="377"/>
      <c r="BLV187" s="484"/>
      <c r="BLW187" s="485"/>
      <c r="BLX187" s="375"/>
      <c r="BLY187" s="377"/>
      <c r="BLZ187" s="377"/>
      <c r="BMA187" s="377"/>
      <c r="BMB187" s="377"/>
      <c r="BMC187" s="484"/>
      <c r="BMD187" s="485"/>
      <c r="BME187" s="375"/>
      <c r="BMF187" s="377"/>
      <c r="BMG187" s="377"/>
      <c r="BMH187" s="377"/>
      <c r="BMI187" s="377"/>
      <c r="BMJ187" s="484"/>
      <c r="BMK187" s="485"/>
      <c r="BML187" s="375"/>
      <c r="BMM187" s="377"/>
      <c r="BMN187" s="377"/>
      <c r="BMO187" s="377"/>
      <c r="BMP187" s="377"/>
      <c r="BMQ187" s="484"/>
      <c r="BMR187" s="485"/>
      <c r="BMS187" s="375"/>
      <c r="BMT187" s="377"/>
      <c r="BMU187" s="377"/>
      <c r="BMV187" s="377"/>
      <c r="BMW187" s="377"/>
      <c r="BMX187" s="484"/>
      <c r="BMY187" s="485"/>
      <c r="BMZ187" s="375"/>
      <c r="BNA187" s="377"/>
      <c r="BNB187" s="377"/>
      <c r="BNC187" s="377"/>
      <c r="BND187" s="377"/>
      <c r="BNE187" s="484"/>
      <c r="BNF187" s="485"/>
      <c r="BNG187" s="375"/>
      <c r="BNH187" s="377"/>
      <c r="BNI187" s="377"/>
      <c r="BNJ187" s="377"/>
      <c r="BNK187" s="377"/>
      <c r="BNL187" s="484"/>
      <c r="BNM187" s="485"/>
      <c r="BNN187" s="375"/>
      <c r="BNO187" s="377"/>
      <c r="BNP187" s="377"/>
      <c r="BNQ187" s="377"/>
      <c r="BNR187" s="377"/>
      <c r="BNS187" s="484"/>
      <c r="BNT187" s="485"/>
      <c r="BNU187" s="375"/>
      <c r="BNV187" s="377"/>
      <c r="BNW187" s="377"/>
      <c r="BNX187" s="377"/>
      <c r="BNY187" s="377"/>
      <c r="BNZ187" s="484"/>
      <c r="BOA187" s="485"/>
      <c r="BOB187" s="375"/>
      <c r="BOC187" s="377"/>
      <c r="BOD187" s="377"/>
      <c r="BOE187" s="377"/>
      <c r="BOF187" s="377"/>
      <c r="BOG187" s="484"/>
      <c r="BOH187" s="485"/>
      <c r="BOI187" s="375"/>
      <c r="BOJ187" s="377"/>
      <c r="BOK187" s="377"/>
      <c r="BOL187" s="377"/>
      <c r="BOM187" s="377"/>
      <c r="BON187" s="484"/>
      <c r="BOO187" s="485"/>
      <c r="BOP187" s="375"/>
      <c r="BOQ187" s="377"/>
      <c r="BOR187" s="377"/>
      <c r="BOS187" s="377"/>
      <c r="BOT187" s="377"/>
      <c r="BOU187" s="484"/>
      <c r="BOV187" s="485"/>
      <c r="BOW187" s="375"/>
      <c r="BOX187" s="377"/>
      <c r="BOY187" s="377"/>
      <c r="BOZ187" s="377"/>
      <c r="BPA187" s="377"/>
      <c r="BPB187" s="484"/>
      <c r="BPC187" s="485"/>
      <c r="BPD187" s="375"/>
      <c r="BPE187" s="377"/>
      <c r="BPF187" s="377"/>
      <c r="BPG187" s="377"/>
      <c r="BPH187" s="377"/>
      <c r="BPI187" s="484"/>
      <c r="BPJ187" s="485"/>
      <c r="BPK187" s="375"/>
      <c r="BPL187" s="377"/>
      <c r="BPM187" s="377"/>
      <c r="BPN187" s="377"/>
      <c r="BPO187" s="377"/>
      <c r="BPP187" s="484"/>
      <c r="BPQ187" s="485"/>
      <c r="BPR187" s="375"/>
      <c r="BPS187" s="377"/>
      <c r="BPT187" s="377"/>
      <c r="BPU187" s="377"/>
      <c r="BPV187" s="377"/>
      <c r="BPW187" s="484"/>
      <c r="BPX187" s="485"/>
      <c r="BPY187" s="375"/>
      <c r="BPZ187" s="377"/>
      <c r="BQA187" s="377"/>
      <c r="BQB187" s="377"/>
      <c r="BQC187" s="377"/>
      <c r="BQD187" s="484"/>
      <c r="BQE187" s="485"/>
      <c r="BQF187" s="375"/>
      <c r="BQG187" s="377"/>
      <c r="BQH187" s="377"/>
      <c r="BQI187" s="377"/>
      <c r="BQJ187" s="377"/>
      <c r="BQK187" s="484"/>
      <c r="BQL187" s="485"/>
      <c r="BQM187" s="375"/>
      <c r="BQN187" s="377"/>
      <c r="BQO187" s="377"/>
      <c r="BQP187" s="377"/>
      <c r="BQQ187" s="377"/>
      <c r="BQR187" s="484"/>
      <c r="BQS187" s="485"/>
      <c r="BQT187" s="375"/>
      <c r="BQU187" s="377"/>
      <c r="BQV187" s="377"/>
      <c r="BQW187" s="377"/>
      <c r="BQX187" s="377"/>
      <c r="BQY187" s="484"/>
      <c r="BQZ187" s="485"/>
      <c r="BRA187" s="375"/>
      <c r="BRB187" s="377"/>
      <c r="BRC187" s="377"/>
      <c r="BRD187" s="377"/>
      <c r="BRE187" s="377"/>
      <c r="BRF187" s="484"/>
      <c r="BRG187" s="485"/>
      <c r="BRH187" s="375"/>
      <c r="BRI187" s="377"/>
      <c r="BRJ187" s="377"/>
      <c r="BRK187" s="377"/>
      <c r="BRL187" s="377"/>
      <c r="BRM187" s="484"/>
      <c r="BRN187" s="485"/>
      <c r="BRO187" s="375"/>
      <c r="BRP187" s="377"/>
      <c r="BRQ187" s="377"/>
      <c r="BRR187" s="377"/>
      <c r="BRS187" s="377"/>
      <c r="BRT187" s="484"/>
      <c r="BRU187" s="485"/>
      <c r="BRV187" s="375"/>
      <c r="BRW187" s="377"/>
      <c r="BRX187" s="377"/>
      <c r="BRY187" s="377"/>
      <c r="BRZ187" s="377"/>
      <c r="BSA187" s="484"/>
      <c r="BSB187" s="485"/>
      <c r="BSC187" s="375"/>
      <c r="BSD187" s="377"/>
      <c r="BSE187" s="377"/>
      <c r="BSF187" s="377"/>
      <c r="BSG187" s="377"/>
      <c r="BSH187" s="484"/>
      <c r="BSI187" s="485"/>
      <c r="BSJ187" s="375"/>
      <c r="BSK187" s="377"/>
      <c r="BSL187" s="377"/>
      <c r="BSM187" s="377"/>
      <c r="BSN187" s="377"/>
      <c r="BSO187" s="484"/>
      <c r="BSP187" s="485"/>
      <c r="BSQ187" s="375"/>
      <c r="BSR187" s="377"/>
      <c r="BSS187" s="377"/>
      <c r="BST187" s="377"/>
      <c r="BSU187" s="377"/>
      <c r="BSV187" s="484"/>
      <c r="BSW187" s="485"/>
      <c r="BSX187" s="375"/>
      <c r="BSY187" s="377"/>
      <c r="BSZ187" s="377"/>
      <c r="BTA187" s="377"/>
      <c r="BTB187" s="377"/>
      <c r="BTC187" s="484"/>
      <c r="BTD187" s="485"/>
      <c r="BTE187" s="375"/>
      <c r="BTF187" s="377"/>
      <c r="BTG187" s="377"/>
      <c r="BTH187" s="377"/>
      <c r="BTI187" s="377"/>
      <c r="BTJ187" s="484"/>
      <c r="BTK187" s="485"/>
      <c r="BTL187" s="375"/>
      <c r="BTM187" s="377"/>
      <c r="BTN187" s="377"/>
      <c r="BTO187" s="377"/>
      <c r="BTP187" s="377"/>
      <c r="BTQ187" s="484"/>
      <c r="BTR187" s="485"/>
      <c r="BTS187" s="375"/>
      <c r="BTT187" s="377"/>
      <c r="BTU187" s="377"/>
      <c r="BTV187" s="377"/>
      <c r="BTW187" s="377"/>
      <c r="BTX187" s="484"/>
      <c r="BTY187" s="485"/>
      <c r="BTZ187" s="375"/>
      <c r="BUA187" s="377"/>
      <c r="BUB187" s="377"/>
      <c r="BUC187" s="377"/>
      <c r="BUD187" s="377"/>
      <c r="BUE187" s="484"/>
      <c r="BUF187" s="485"/>
      <c r="BUG187" s="375"/>
      <c r="BUH187" s="377"/>
      <c r="BUI187" s="377"/>
      <c r="BUJ187" s="377"/>
      <c r="BUK187" s="377"/>
      <c r="BUL187" s="484"/>
      <c r="BUM187" s="485"/>
      <c r="BUN187" s="375"/>
      <c r="BUO187" s="377"/>
      <c r="BUP187" s="377"/>
      <c r="BUQ187" s="377"/>
      <c r="BUR187" s="377"/>
      <c r="BUS187" s="484"/>
      <c r="BUT187" s="485"/>
      <c r="BUU187" s="375"/>
      <c r="BUV187" s="377"/>
      <c r="BUW187" s="377"/>
      <c r="BUX187" s="377"/>
      <c r="BUY187" s="377"/>
      <c r="BUZ187" s="484"/>
      <c r="BVA187" s="485"/>
      <c r="BVB187" s="375"/>
      <c r="BVC187" s="377"/>
      <c r="BVD187" s="377"/>
      <c r="BVE187" s="377"/>
      <c r="BVF187" s="377"/>
      <c r="BVG187" s="484"/>
      <c r="BVH187" s="485"/>
      <c r="BVI187" s="375"/>
      <c r="BVJ187" s="377"/>
      <c r="BVK187" s="377"/>
      <c r="BVL187" s="377"/>
      <c r="BVM187" s="377"/>
      <c r="BVN187" s="484"/>
      <c r="BVO187" s="485"/>
      <c r="BVP187" s="375"/>
      <c r="BVQ187" s="377"/>
      <c r="BVR187" s="377"/>
      <c r="BVS187" s="377"/>
      <c r="BVT187" s="377"/>
      <c r="BVU187" s="484"/>
      <c r="BVV187" s="485"/>
      <c r="BVW187" s="375"/>
      <c r="BVX187" s="377"/>
      <c r="BVY187" s="377"/>
      <c r="BVZ187" s="377"/>
      <c r="BWA187" s="377"/>
      <c r="BWB187" s="484"/>
      <c r="BWC187" s="485"/>
      <c r="BWD187" s="375"/>
      <c r="BWE187" s="377"/>
      <c r="BWF187" s="377"/>
      <c r="BWG187" s="377"/>
      <c r="BWH187" s="377"/>
      <c r="BWI187" s="484"/>
      <c r="BWJ187" s="485"/>
      <c r="BWK187" s="375"/>
      <c r="BWL187" s="377"/>
      <c r="BWM187" s="377"/>
      <c r="BWN187" s="377"/>
      <c r="BWO187" s="377"/>
      <c r="BWP187" s="484"/>
      <c r="BWQ187" s="485"/>
      <c r="BWR187" s="375"/>
      <c r="BWS187" s="377"/>
      <c r="BWT187" s="377"/>
      <c r="BWU187" s="377"/>
      <c r="BWV187" s="377"/>
      <c r="BWW187" s="484"/>
      <c r="BWX187" s="485"/>
      <c r="BWY187" s="375"/>
      <c r="BWZ187" s="377"/>
      <c r="BXA187" s="377"/>
      <c r="BXB187" s="377"/>
      <c r="BXC187" s="377"/>
      <c r="BXD187" s="484"/>
      <c r="BXE187" s="485"/>
      <c r="BXF187" s="375"/>
      <c r="BXG187" s="377"/>
      <c r="BXH187" s="377"/>
      <c r="BXI187" s="377"/>
      <c r="BXJ187" s="377"/>
      <c r="BXK187" s="484"/>
      <c r="BXL187" s="485"/>
      <c r="BXM187" s="375"/>
      <c r="BXN187" s="377"/>
      <c r="BXO187" s="377"/>
      <c r="BXP187" s="377"/>
      <c r="BXQ187" s="377"/>
      <c r="BXR187" s="484"/>
      <c r="BXS187" s="485"/>
      <c r="BXT187" s="375"/>
      <c r="BXU187" s="377"/>
      <c r="BXV187" s="377"/>
      <c r="BXW187" s="377"/>
      <c r="BXX187" s="377"/>
      <c r="BXY187" s="484"/>
      <c r="BXZ187" s="485"/>
      <c r="BYA187" s="375"/>
      <c r="BYB187" s="377"/>
      <c r="BYC187" s="377"/>
      <c r="BYD187" s="377"/>
      <c r="BYE187" s="377"/>
      <c r="BYF187" s="484"/>
      <c r="BYG187" s="485"/>
      <c r="BYH187" s="375"/>
      <c r="BYI187" s="377"/>
      <c r="BYJ187" s="377"/>
      <c r="BYK187" s="377"/>
      <c r="BYL187" s="377"/>
      <c r="BYM187" s="484"/>
      <c r="BYN187" s="485"/>
      <c r="BYO187" s="375"/>
      <c r="BYP187" s="377"/>
      <c r="BYQ187" s="377"/>
      <c r="BYR187" s="377"/>
      <c r="BYS187" s="377"/>
      <c r="BYT187" s="484"/>
      <c r="BYU187" s="485"/>
      <c r="BYV187" s="375"/>
      <c r="BYW187" s="377"/>
      <c r="BYX187" s="377"/>
      <c r="BYY187" s="377"/>
      <c r="BYZ187" s="377"/>
      <c r="BZA187" s="484"/>
      <c r="BZB187" s="485"/>
      <c r="BZC187" s="375"/>
      <c r="BZD187" s="377"/>
      <c r="BZE187" s="377"/>
      <c r="BZF187" s="377"/>
      <c r="BZG187" s="377"/>
      <c r="BZH187" s="484"/>
      <c r="BZI187" s="485"/>
      <c r="BZJ187" s="375"/>
      <c r="BZK187" s="377"/>
      <c r="BZL187" s="377"/>
      <c r="BZM187" s="377"/>
      <c r="BZN187" s="377"/>
      <c r="BZO187" s="484"/>
      <c r="BZP187" s="485"/>
      <c r="BZQ187" s="375"/>
      <c r="BZR187" s="377"/>
      <c r="BZS187" s="377"/>
      <c r="BZT187" s="377"/>
      <c r="BZU187" s="377"/>
      <c r="BZV187" s="484"/>
      <c r="BZW187" s="485"/>
      <c r="BZX187" s="375"/>
      <c r="BZY187" s="377"/>
      <c r="BZZ187" s="377"/>
      <c r="CAA187" s="377"/>
      <c r="CAB187" s="377"/>
      <c r="CAC187" s="484"/>
      <c r="CAD187" s="485"/>
      <c r="CAE187" s="375"/>
      <c r="CAF187" s="377"/>
      <c r="CAG187" s="377"/>
      <c r="CAH187" s="377"/>
      <c r="CAI187" s="377"/>
      <c r="CAJ187" s="484"/>
      <c r="CAK187" s="485"/>
      <c r="CAL187" s="375"/>
      <c r="CAM187" s="377"/>
      <c r="CAN187" s="377"/>
      <c r="CAO187" s="377"/>
      <c r="CAP187" s="377"/>
      <c r="CAQ187" s="484"/>
      <c r="CAR187" s="485"/>
      <c r="CAS187" s="375"/>
      <c r="CAT187" s="377"/>
      <c r="CAU187" s="377"/>
      <c r="CAV187" s="377"/>
      <c r="CAW187" s="377"/>
      <c r="CAX187" s="484"/>
      <c r="CAY187" s="485"/>
      <c r="CAZ187" s="375"/>
      <c r="CBA187" s="377"/>
      <c r="CBB187" s="377"/>
      <c r="CBC187" s="377"/>
      <c r="CBD187" s="377"/>
      <c r="CBE187" s="484"/>
      <c r="CBF187" s="485"/>
      <c r="CBG187" s="375"/>
      <c r="CBH187" s="377"/>
      <c r="CBI187" s="377"/>
      <c r="CBJ187" s="377"/>
      <c r="CBK187" s="377"/>
      <c r="CBL187" s="484"/>
      <c r="CBM187" s="485"/>
      <c r="CBN187" s="375"/>
      <c r="CBO187" s="377"/>
      <c r="CBP187" s="377"/>
      <c r="CBQ187" s="377"/>
      <c r="CBR187" s="377"/>
      <c r="CBS187" s="484"/>
      <c r="CBT187" s="485"/>
      <c r="CBU187" s="375"/>
      <c r="CBV187" s="377"/>
      <c r="CBW187" s="377"/>
      <c r="CBX187" s="377"/>
      <c r="CBY187" s="377"/>
      <c r="CBZ187" s="484"/>
      <c r="CCA187" s="485"/>
      <c r="CCB187" s="375"/>
      <c r="CCC187" s="377"/>
      <c r="CCD187" s="377"/>
      <c r="CCE187" s="377"/>
      <c r="CCF187" s="377"/>
      <c r="CCG187" s="484"/>
      <c r="CCH187" s="485"/>
      <c r="CCI187" s="375"/>
      <c r="CCJ187" s="377"/>
      <c r="CCK187" s="377"/>
      <c r="CCL187" s="377"/>
      <c r="CCM187" s="377"/>
      <c r="CCN187" s="484"/>
      <c r="CCO187" s="485"/>
      <c r="CCP187" s="375"/>
      <c r="CCQ187" s="377"/>
      <c r="CCR187" s="377"/>
      <c r="CCS187" s="377"/>
      <c r="CCT187" s="377"/>
      <c r="CCU187" s="484"/>
      <c r="CCV187" s="485"/>
      <c r="CCW187" s="375"/>
      <c r="CCX187" s="377"/>
      <c r="CCY187" s="377"/>
      <c r="CCZ187" s="377"/>
      <c r="CDA187" s="377"/>
      <c r="CDB187" s="484"/>
      <c r="CDC187" s="485"/>
      <c r="CDD187" s="375"/>
      <c r="CDE187" s="377"/>
      <c r="CDF187" s="377"/>
      <c r="CDG187" s="377"/>
      <c r="CDH187" s="377"/>
      <c r="CDI187" s="484"/>
      <c r="CDJ187" s="485"/>
      <c r="CDK187" s="375"/>
      <c r="CDL187" s="377"/>
      <c r="CDM187" s="377"/>
      <c r="CDN187" s="377"/>
      <c r="CDO187" s="377"/>
      <c r="CDP187" s="484"/>
      <c r="CDQ187" s="485"/>
      <c r="CDR187" s="375"/>
      <c r="CDS187" s="377"/>
      <c r="CDT187" s="377"/>
      <c r="CDU187" s="377"/>
      <c r="CDV187" s="377"/>
      <c r="CDW187" s="484"/>
      <c r="CDX187" s="485"/>
      <c r="CDY187" s="375"/>
      <c r="CDZ187" s="377"/>
      <c r="CEA187" s="377"/>
      <c r="CEB187" s="377"/>
      <c r="CEC187" s="377"/>
      <c r="CED187" s="484"/>
      <c r="CEE187" s="485"/>
      <c r="CEF187" s="375"/>
      <c r="CEG187" s="377"/>
      <c r="CEH187" s="377"/>
      <c r="CEI187" s="377"/>
      <c r="CEJ187" s="377"/>
      <c r="CEK187" s="484"/>
      <c r="CEL187" s="485"/>
      <c r="CEM187" s="375"/>
      <c r="CEN187" s="377"/>
      <c r="CEO187" s="377"/>
      <c r="CEP187" s="377"/>
      <c r="CEQ187" s="377"/>
      <c r="CER187" s="484"/>
      <c r="CES187" s="485"/>
      <c r="CET187" s="375"/>
      <c r="CEU187" s="377"/>
      <c r="CEV187" s="377"/>
      <c r="CEW187" s="377"/>
      <c r="CEX187" s="377"/>
      <c r="CEY187" s="484"/>
      <c r="CEZ187" s="485"/>
      <c r="CFA187" s="375"/>
      <c r="CFB187" s="377"/>
      <c r="CFC187" s="377"/>
      <c r="CFD187" s="377"/>
      <c r="CFE187" s="377"/>
      <c r="CFF187" s="484"/>
      <c r="CFG187" s="485"/>
      <c r="CFH187" s="375"/>
      <c r="CFI187" s="377"/>
      <c r="CFJ187" s="377"/>
      <c r="CFK187" s="377"/>
      <c r="CFL187" s="377"/>
      <c r="CFM187" s="484"/>
      <c r="CFN187" s="485"/>
      <c r="CFO187" s="375"/>
      <c r="CFP187" s="377"/>
      <c r="CFQ187" s="377"/>
      <c r="CFR187" s="377"/>
      <c r="CFS187" s="377"/>
      <c r="CFT187" s="484"/>
      <c r="CFU187" s="485"/>
      <c r="CFV187" s="375"/>
      <c r="CFW187" s="377"/>
      <c r="CFX187" s="377"/>
      <c r="CFY187" s="377"/>
      <c r="CFZ187" s="377"/>
      <c r="CGA187" s="484"/>
      <c r="CGB187" s="485"/>
      <c r="CGC187" s="375"/>
      <c r="CGD187" s="377"/>
      <c r="CGE187" s="377"/>
      <c r="CGF187" s="377"/>
      <c r="CGG187" s="377"/>
      <c r="CGH187" s="484"/>
      <c r="CGI187" s="485"/>
      <c r="CGJ187" s="375"/>
      <c r="CGK187" s="377"/>
      <c r="CGL187" s="377"/>
      <c r="CGM187" s="377"/>
      <c r="CGN187" s="377"/>
      <c r="CGO187" s="484"/>
      <c r="CGP187" s="485"/>
      <c r="CGQ187" s="375"/>
      <c r="CGR187" s="377"/>
      <c r="CGS187" s="377"/>
      <c r="CGT187" s="377"/>
      <c r="CGU187" s="377"/>
      <c r="CGV187" s="484"/>
      <c r="CGW187" s="485"/>
      <c r="CGX187" s="375"/>
      <c r="CGY187" s="377"/>
      <c r="CGZ187" s="377"/>
      <c r="CHA187" s="377"/>
      <c r="CHB187" s="377"/>
      <c r="CHC187" s="484"/>
      <c r="CHD187" s="485"/>
      <c r="CHE187" s="375"/>
      <c r="CHF187" s="377"/>
      <c r="CHG187" s="377"/>
      <c r="CHH187" s="377"/>
      <c r="CHI187" s="377"/>
      <c r="CHJ187" s="484"/>
      <c r="CHK187" s="485"/>
      <c r="CHL187" s="375"/>
      <c r="CHM187" s="377"/>
      <c r="CHN187" s="377"/>
      <c r="CHO187" s="377"/>
      <c r="CHP187" s="377"/>
      <c r="CHQ187" s="484"/>
      <c r="CHR187" s="485"/>
      <c r="CHS187" s="375"/>
      <c r="CHT187" s="377"/>
      <c r="CHU187" s="377"/>
      <c r="CHV187" s="377"/>
      <c r="CHW187" s="377"/>
      <c r="CHX187" s="484"/>
      <c r="CHY187" s="485"/>
      <c r="CHZ187" s="375"/>
      <c r="CIA187" s="377"/>
      <c r="CIB187" s="377"/>
      <c r="CIC187" s="377"/>
      <c r="CID187" s="377"/>
      <c r="CIE187" s="484"/>
      <c r="CIF187" s="485"/>
      <c r="CIG187" s="375"/>
      <c r="CIH187" s="377"/>
      <c r="CII187" s="377"/>
      <c r="CIJ187" s="377"/>
      <c r="CIK187" s="377"/>
      <c r="CIL187" s="484"/>
      <c r="CIM187" s="485"/>
      <c r="CIN187" s="375"/>
      <c r="CIO187" s="377"/>
      <c r="CIP187" s="377"/>
      <c r="CIQ187" s="377"/>
      <c r="CIR187" s="377"/>
      <c r="CIS187" s="484"/>
      <c r="CIT187" s="485"/>
      <c r="CIU187" s="375"/>
      <c r="CIV187" s="377"/>
      <c r="CIW187" s="377"/>
      <c r="CIX187" s="377"/>
      <c r="CIY187" s="377"/>
      <c r="CIZ187" s="484"/>
      <c r="CJA187" s="485"/>
      <c r="CJB187" s="375"/>
      <c r="CJC187" s="377"/>
      <c r="CJD187" s="377"/>
      <c r="CJE187" s="377"/>
      <c r="CJF187" s="377"/>
      <c r="CJG187" s="484"/>
      <c r="CJH187" s="485"/>
      <c r="CJI187" s="375"/>
      <c r="CJJ187" s="377"/>
      <c r="CJK187" s="377"/>
      <c r="CJL187" s="377"/>
      <c r="CJM187" s="377"/>
      <c r="CJN187" s="484"/>
      <c r="CJO187" s="485"/>
      <c r="CJP187" s="375"/>
      <c r="CJQ187" s="377"/>
      <c r="CJR187" s="377"/>
      <c r="CJS187" s="377"/>
      <c r="CJT187" s="377"/>
      <c r="CJU187" s="484"/>
      <c r="CJV187" s="485"/>
      <c r="CJW187" s="375"/>
      <c r="CJX187" s="377"/>
      <c r="CJY187" s="377"/>
      <c r="CJZ187" s="377"/>
      <c r="CKA187" s="377"/>
      <c r="CKB187" s="484"/>
      <c r="CKC187" s="485"/>
      <c r="CKD187" s="375"/>
      <c r="CKE187" s="377"/>
      <c r="CKF187" s="377"/>
      <c r="CKG187" s="377"/>
      <c r="CKH187" s="377"/>
      <c r="CKI187" s="484"/>
      <c r="CKJ187" s="485"/>
      <c r="CKK187" s="375"/>
      <c r="CKL187" s="377"/>
      <c r="CKM187" s="377"/>
      <c r="CKN187" s="377"/>
      <c r="CKO187" s="377"/>
      <c r="CKP187" s="484"/>
      <c r="CKQ187" s="485"/>
      <c r="CKR187" s="375"/>
      <c r="CKS187" s="377"/>
      <c r="CKT187" s="377"/>
      <c r="CKU187" s="377"/>
      <c r="CKV187" s="377"/>
      <c r="CKW187" s="484"/>
      <c r="CKX187" s="485"/>
      <c r="CKY187" s="375"/>
      <c r="CKZ187" s="377"/>
      <c r="CLA187" s="377"/>
      <c r="CLB187" s="377"/>
      <c r="CLC187" s="377"/>
      <c r="CLD187" s="484"/>
      <c r="CLE187" s="485"/>
      <c r="CLF187" s="375"/>
      <c r="CLG187" s="377"/>
      <c r="CLH187" s="377"/>
      <c r="CLI187" s="377"/>
      <c r="CLJ187" s="377"/>
      <c r="CLK187" s="484"/>
      <c r="CLL187" s="485"/>
      <c r="CLM187" s="375"/>
      <c r="CLN187" s="377"/>
      <c r="CLO187" s="377"/>
      <c r="CLP187" s="377"/>
      <c r="CLQ187" s="377"/>
      <c r="CLR187" s="484"/>
      <c r="CLS187" s="485"/>
      <c r="CLT187" s="375"/>
      <c r="CLU187" s="377"/>
      <c r="CLV187" s="377"/>
      <c r="CLW187" s="377"/>
      <c r="CLX187" s="377"/>
      <c r="CLY187" s="484"/>
      <c r="CLZ187" s="485"/>
      <c r="CMA187" s="375"/>
      <c r="CMB187" s="377"/>
      <c r="CMC187" s="377"/>
      <c r="CMD187" s="377"/>
      <c r="CME187" s="377"/>
      <c r="CMF187" s="484"/>
      <c r="CMG187" s="485"/>
      <c r="CMH187" s="375"/>
      <c r="CMI187" s="377"/>
      <c r="CMJ187" s="377"/>
      <c r="CMK187" s="377"/>
      <c r="CML187" s="377"/>
      <c r="CMM187" s="484"/>
      <c r="CMN187" s="485"/>
      <c r="CMO187" s="375"/>
      <c r="CMP187" s="377"/>
      <c r="CMQ187" s="377"/>
      <c r="CMR187" s="377"/>
      <c r="CMS187" s="377"/>
      <c r="CMT187" s="484"/>
      <c r="CMU187" s="485"/>
      <c r="CMV187" s="375"/>
      <c r="CMW187" s="377"/>
      <c r="CMX187" s="377"/>
      <c r="CMY187" s="377"/>
      <c r="CMZ187" s="377"/>
      <c r="CNA187" s="484"/>
      <c r="CNB187" s="485"/>
      <c r="CNC187" s="375"/>
      <c r="CND187" s="377"/>
      <c r="CNE187" s="377"/>
      <c r="CNF187" s="377"/>
      <c r="CNG187" s="377"/>
      <c r="CNH187" s="484"/>
      <c r="CNI187" s="485"/>
      <c r="CNJ187" s="375"/>
      <c r="CNK187" s="377"/>
      <c r="CNL187" s="377"/>
      <c r="CNM187" s="377"/>
      <c r="CNN187" s="377"/>
      <c r="CNO187" s="484"/>
      <c r="CNP187" s="485"/>
      <c r="CNQ187" s="375"/>
      <c r="CNR187" s="377"/>
      <c r="CNS187" s="377"/>
      <c r="CNT187" s="377"/>
      <c r="CNU187" s="377"/>
      <c r="CNV187" s="484"/>
      <c r="CNW187" s="485"/>
      <c r="CNX187" s="375"/>
      <c r="CNY187" s="377"/>
      <c r="CNZ187" s="377"/>
      <c r="COA187" s="377"/>
      <c r="COB187" s="377"/>
      <c r="COC187" s="484"/>
      <c r="COD187" s="485"/>
      <c r="COE187" s="375"/>
      <c r="COF187" s="377"/>
      <c r="COG187" s="377"/>
      <c r="COH187" s="377"/>
      <c r="COI187" s="377"/>
      <c r="COJ187" s="484"/>
      <c r="COK187" s="485"/>
      <c r="COL187" s="375"/>
      <c r="COM187" s="377"/>
      <c r="CON187" s="377"/>
      <c r="COO187" s="377"/>
      <c r="COP187" s="377"/>
      <c r="COQ187" s="484"/>
      <c r="COR187" s="485"/>
      <c r="COS187" s="375"/>
      <c r="COT187" s="377"/>
      <c r="COU187" s="377"/>
      <c r="COV187" s="377"/>
      <c r="COW187" s="377"/>
      <c r="COX187" s="484"/>
      <c r="COY187" s="485"/>
      <c r="COZ187" s="375"/>
      <c r="CPA187" s="377"/>
      <c r="CPB187" s="377"/>
      <c r="CPC187" s="377"/>
      <c r="CPD187" s="377"/>
      <c r="CPE187" s="484"/>
      <c r="CPF187" s="485"/>
      <c r="CPG187" s="375"/>
      <c r="CPH187" s="377"/>
      <c r="CPI187" s="377"/>
      <c r="CPJ187" s="377"/>
      <c r="CPK187" s="377"/>
      <c r="CPL187" s="484"/>
      <c r="CPM187" s="485"/>
      <c r="CPN187" s="375"/>
      <c r="CPO187" s="377"/>
      <c r="CPP187" s="377"/>
      <c r="CPQ187" s="377"/>
      <c r="CPR187" s="377"/>
      <c r="CPS187" s="484"/>
      <c r="CPT187" s="485"/>
      <c r="CPU187" s="375"/>
      <c r="CPV187" s="377"/>
      <c r="CPW187" s="377"/>
      <c r="CPX187" s="377"/>
      <c r="CPY187" s="377"/>
      <c r="CPZ187" s="484"/>
      <c r="CQA187" s="485"/>
      <c r="CQB187" s="375"/>
      <c r="CQC187" s="377"/>
      <c r="CQD187" s="377"/>
      <c r="CQE187" s="377"/>
      <c r="CQF187" s="377"/>
      <c r="CQG187" s="484"/>
      <c r="CQH187" s="485"/>
      <c r="CQI187" s="375"/>
      <c r="CQJ187" s="377"/>
      <c r="CQK187" s="377"/>
      <c r="CQL187" s="377"/>
      <c r="CQM187" s="377"/>
      <c r="CQN187" s="484"/>
      <c r="CQO187" s="485"/>
      <c r="CQP187" s="375"/>
      <c r="CQQ187" s="377"/>
      <c r="CQR187" s="377"/>
      <c r="CQS187" s="377"/>
      <c r="CQT187" s="377"/>
      <c r="CQU187" s="484"/>
      <c r="CQV187" s="485"/>
      <c r="CQW187" s="375"/>
      <c r="CQX187" s="377"/>
      <c r="CQY187" s="377"/>
      <c r="CQZ187" s="377"/>
      <c r="CRA187" s="377"/>
      <c r="CRB187" s="484"/>
      <c r="CRC187" s="485"/>
      <c r="CRD187" s="375"/>
      <c r="CRE187" s="377"/>
      <c r="CRF187" s="377"/>
      <c r="CRG187" s="377"/>
      <c r="CRH187" s="377"/>
      <c r="CRI187" s="484"/>
      <c r="CRJ187" s="485"/>
      <c r="CRK187" s="375"/>
      <c r="CRL187" s="377"/>
      <c r="CRM187" s="377"/>
      <c r="CRN187" s="377"/>
      <c r="CRO187" s="377"/>
      <c r="CRP187" s="484"/>
      <c r="CRQ187" s="485"/>
      <c r="CRR187" s="375"/>
      <c r="CRS187" s="377"/>
      <c r="CRT187" s="377"/>
      <c r="CRU187" s="377"/>
      <c r="CRV187" s="377"/>
      <c r="CRW187" s="484"/>
      <c r="CRX187" s="485"/>
      <c r="CRY187" s="375"/>
      <c r="CRZ187" s="377"/>
      <c r="CSA187" s="377"/>
      <c r="CSB187" s="377"/>
      <c r="CSC187" s="377"/>
      <c r="CSD187" s="484"/>
      <c r="CSE187" s="485"/>
      <c r="CSF187" s="375"/>
      <c r="CSG187" s="377"/>
      <c r="CSH187" s="377"/>
      <c r="CSI187" s="377"/>
      <c r="CSJ187" s="377"/>
      <c r="CSK187" s="484"/>
      <c r="CSL187" s="485"/>
      <c r="CSM187" s="375"/>
      <c r="CSN187" s="377"/>
      <c r="CSO187" s="377"/>
      <c r="CSP187" s="377"/>
      <c r="CSQ187" s="377"/>
      <c r="CSR187" s="484"/>
      <c r="CSS187" s="485"/>
      <c r="CST187" s="375"/>
      <c r="CSU187" s="377"/>
      <c r="CSV187" s="377"/>
      <c r="CSW187" s="377"/>
      <c r="CSX187" s="377"/>
      <c r="CSY187" s="484"/>
      <c r="CSZ187" s="485"/>
      <c r="CTA187" s="375"/>
      <c r="CTB187" s="377"/>
      <c r="CTC187" s="377"/>
      <c r="CTD187" s="377"/>
      <c r="CTE187" s="377"/>
      <c r="CTF187" s="484"/>
      <c r="CTG187" s="485"/>
      <c r="CTH187" s="375"/>
      <c r="CTI187" s="377"/>
      <c r="CTJ187" s="377"/>
      <c r="CTK187" s="377"/>
      <c r="CTL187" s="377"/>
      <c r="CTM187" s="484"/>
      <c r="CTN187" s="485"/>
      <c r="CTO187" s="375"/>
      <c r="CTP187" s="377"/>
      <c r="CTQ187" s="377"/>
      <c r="CTR187" s="377"/>
      <c r="CTS187" s="377"/>
      <c r="CTT187" s="484"/>
      <c r="CTU187" s="485"/>
      <c r="CTV187" s="375"/>
      <c r="CTW187" s="377"/>
      <c r="CTX187" s="377"/>
      <c r="CTY187" s="377"/>
      <c r="CTZ187" s="377"/>
      <c r="CUA187" s="484"/>
      <c r="CUB187" s="485"/>
      <c r="CUC187" s="375"/>
      <c r="CUD187" s="377"/>
      <c r="CUE187" s="377"/>
      <c r="CUF187" s="377"/>
      <c r="CUG187" s="377"/>
      <c r="CUH187" s="484"/>
      <c r="CUI187" s="485"/>
      <c r="CUJ187" s="375"/>
      <c r="CUK187" s="377"/>
      <c r="CUL187" s="377"/>
      <c r="CUM187" s="377"/>
      <c r="CUN187" s="377"/>
      <c r="CUO187" s="484"/>
      <c r="CUP187" s="485"/>
      <c r="CUQ187" s="375"/>
      <c r="CUR187" s="377"/>
      <c r="CUS187" s="377"/>
      <c r="CUT187" s="377"/>
      <c r="CUU187" s="377"/>
      <c r="CUV187" s="484"/>
      <c r="CUW187" s="485"/>
      <c r="CUX187" s="375"/>
      <c r="CUY187" s="377"/>
      <c r="CUZ187" s="377"/>
      <c r="CVA187" s="377"/>
      <c r="CVB187" s="377"/>
      <c r="CVC187" s="484"/>
      <c r="CVD187" s="485"/>
      <c r="CVE187" s="375"/>
      <c r="CVF187" s="377"/>
      <c r="CVG187" s="377"/>
      <c r="CVH187" s="377"/>
      <c r="CVI187" s="377"/>
      <c r="CVJ187" s="484"/>
      <c r="CVK187" s="485"/>
      <c r="CVL187" s="375"/>
      <c r="CVM187" s="377"/>
      <c r="CVN187" s="377"/>
      <c r="CVO187" s="377"/>
      <c r="CVP187" s="377"/>
      <c r="CVQ187" s="484"/>
      <c r="CVR187" s="485"/>
      <c r="CVS187" s="375"/>
      <c r="CVT187" s="377"/>
      <c r="CVU187" s="377"/>
      <c r="CVV187" s="377"/>
      <c r="CVW187" s="377"/>
      <c r="CVX187" s="484"/>
      <c r="CVY187" s="485"/>
      <c r="CVZ187" s="375"/>
      <c r="CWA187" s="377"/>
      <c r="CWB187" s="377"/>
      <c r="CWC187" s="377"/>
      <c r="CWD187" s="377"/>
      <c r="CWE187" s="484"/>
      <c r="CWF187" s="485"/>
      <c r="CWG187" s="375"/>
      <c r="CWH187" s="377"/>
      <c r="CWI187" s="377"/>
      <c r="CWJ187" s="377"/>
      <c r="CWK187" s="377"/>
      <c r="CWL187" s="484"/>
      <c r="CWM187" s="485"/>
      <c r="CWN187" s="375"/>
      <c r="CWO187" s="377"/>
      <c r="CWP187" s="377"/>
      <c r="CWQ187" s="377"/>
      <c r="CWR187" s="377"/>
      <c r="CWS187" s="484"/>
      <c r="CWT187" s="485"/>
      <c r="CWU187" s="375"/>
      <c r="CWV187" s="377"/>
      <c r="CWW187" s="377"/>
      <c r="CWX187" s="377"/>
      <c r="CWY187" s="377"/>
      <c r="CWZ187" s="484"/>
      <c r="CXA187" s="485"/>
      <c r="CXB187" s="375"/>
      <c r="CXC187" s="377"/>
      <c r="CXD187" s="377"/>
      <c r="CXE187" s="377"/>
      <c r="CXF187" s="377"/>
      <c r="CXG187" s="484"/>
      <c r="CXH187" s="485"/>
      <c r="CXI187" s="375"/>
      <c r="CXJ187" s="377"/>
      <c r="CXK187" s="377"/>
      <c r="CXL187" s="377"/>
      <c r="CXM187" s="377"/>
      <c r="CXN187" s="484"/>
      <c r="CXO187" s="485"/>
      <c r="CXP187" s="375"/>
      <c r="CXQ187" s="377"/>
      <c r="CXR187" s="377"/>
      <c r="CXS187" s="377"/>
      <c r="CXT187" s="377"/>
      <c r="CXU187" s="484"/>
      <c r="CXV187" s="485"/>
      <c r="CXW187" s="375"/>
      <c r="CXX187" s="377"/>
      <c r="CXY187" s="377"/>
      <c r="CXZ187" s="377"/>
      <c r="CYA187" s="377"/>
      <c r="CYB187" s="484"/>
      <c r="CYC187" s="485"/>
      <c r="CYD187" s="375"/>
      <c r="CYE187" s="377"/>
      <c r="CYF187" s="377"/>
      <c r="CYG187" s="377"/>
      <c r="CYH187" s="377"/>
      <c r="CYI187" s="484"/>
      <c r="CYJ187" s="485"/>
      <c r="CYK187" s="375"/>
      <c r="CYL187" s="377"/>
      <c r="CYM187" s="377"/>
      <c r="CYN187" s="377"/>
      <c r="CYO187" s="377"/>
      <c r="CYP187" s="484"/>
      <c r="CYQ187" s="485"/>
      <c r="CYR187" s="375"/>
      <c r="CYS187" s="377"/>
      <c r="CYT187" s="377"/>
      <c r="CYU187" s="377"/>
      <c r="CYV187" s="377"/>
      <c r="CYW187" s="484"/>
      <c r="CYX187" s="485"/>
      <c r="CYY187" s="375"/>
      <c r="CYZ187" s="377"/>
      <c r="CZA187" s="377"/>
      <c r="CZB187" s="377"/>
      <c r="CZC187" s="377"/>
      <c r="CZD187" s="484"/>
      <c r="CZE187" s="485"/>
      <c r="CZF187" s="375"/>
      <c r="CZG187" s="377"/>
      <c r="CZH187" s="377"/>
      <c r="CZI187" s="377"/>
      <c r="CZJ187" s="377"/>
      <c r="CZK187" s="484"/>
      <c r="CZL187" s="485"/>
      <c r="CZM187" s="375"/>
      <c r="CZN187" s="377"/>
      <c r="CZO187" s="377"/>
      <c r="CZP187" s="377"/>
      <c r="CZQ187" s="377"/>
      <c r="CZR187" s="484"/>
      <c r="CZS187" s="485"/>
      <c r="CZT187" s="375"/>
      <c r="CZU187" s="377"/>
      <c r="CZV187" s="377"/>
      <c r="CZW187" s="377"/>
      <c r="CZX187" s="377"/>
      <c r="CZY187" s="484"/>
      <c r="CZZ187" s="485"/>
      <c r="DAA187" s="375"/>
      <c r="DAB187" s="377"/>
      <c r="DAC187" s="377"/>
      <c r="DAD187" s="377"/>
      <c r="DAE187" s="377"/>
      <c r="DAF187" s="484"/>
      <c r="DAG187" s="485"/>
      <c r="DAH187" s="375"/>
      <c r="DAI187" s="377"/>
      <c r="DAJ187" s="377"/>
      <c r="DAK187" s="377"/>
      <c r="DAL187" s="377"/>
      <c r="DAM187" s="484"/>
      <c r="DAN187" s="485"/>
      <c r="DAO187" s="375"/>
      <c r="DAP187" s="377"/>
      <c r="DAQ187" s="377"/>
      <c r="DAR187" s="377"/>
      <c r="DAS187" s="377"/>
      <c r="DAT187" s="484"/>
      <c r="DAU187" s="485"/>
      <c r="DAV187" s="375"/>
      <c r="DAW187" s="377"/>
      <c r="DAX187" s="377"/>
      <c r="DAY187" s="377"/>
      <c r="DAZ187" s="377"/>
      <c r="DBA187" s="484"/>
      <c r="DBB187" s="485"/>
      <c r="DBC187" s="375"/>
      <c r="DBD187" s="377"/>
      <c r="DBE187" s="377"/>
      <c r="DBF187" s="377"/>
      <c r="DBG187" s="377"/>
      <c r="DBH187" s="484"/>
      <c r="DBI187" s="485"/>
      <c r="DBJ187" s="375"/>
      <c r="DBK187" s="377"/>
      <c r="DBL187" s="377"/>
      <c r="DBM187" s="377"/>
      <c r="DBN187" s="377"/>
      <c r="DBO187" s="484"/>
      <c r="DBP187" s="485"/>
      <c r="DBQ187" s="375"/>
      <c r="DBR187" s="377"/>
      <c r="DBS187" s="377"/>
      <c r="DBT187" s="377"/>
      <c r="DBU187" s="377"/>
      <c r="DBV187" s="484"/>
      <c r="DBW187" s="485"/>
      <c r="DBX187" s="375"/>
      <c r="DBY187" s="377"/>
      <c r="DBZ187" s="377"/>
      <c r="DCA187" s="377"/>
      <c r="DCB187" s="377"/>
      <c r="DCC187" s="484"/>
      <c r="DCD187" s="485"/>
      <c r="DCE187" s="375"/>
      <c r="DCF187" s="377"/>
      <c r="DCG187" s="377"/>
      <c r="DCH187" s="377"/>
      <c r="DCI187" s="377"/>
      <c r="DCJ187" s="484"/>
      <c r="DCK187" s="485"/>
      <c r="DCL187" s="375"/>
      <c r="DCM187" s="377"/>
      <c r="DCN187" s="377"/>
      <c r="DCO187" s="377"/>
      <c r="DCP187" s="377"/>
      <c r="DCQ187" s="484"/>
      <c r="DCR187" s="485"/>
      <c r="DCS187" s="375"/>
      <c r="DCT187" s="377"/>
      <c r="DCU187" s="377"/>
      <c r="DCV187" s="377"/>
      <c r="DCW187" s="377"/>
      <c r="DCX187" s="484"/>
      <c r="DCY187" s="485"/>
      <c r="DCZ187" s="375"/>
      <c r="DDA187" s="377"/>
      <c r="DDB187" s="377"/>
      <c r="DDC187" s="377"/>
      <c r="DDD187" s="377"/>
      <c r="DDE187" s="484"/>
      <c r="DDF187" s="485"/>
      <c r="DDG187" s="375"/>
      <c r="DDH187" s="377"/>
      <c r="DDI187" s="377"/>
      <c r="DDJ187" s="377"/>
      <c r="DDK187" s="377"/>
      <c r="DDL187" s="484"/>
      <c r="DDM187" s="485"/>
      <c r="DDN187" s="375"/>
      <c r="DDO187" s="377"/>
      <c r="DDP187" s="377"/>
      <c r="DDQ187" s="377"/>
      <c r="DDR187" s="377"/>
      <c r="DDS187" s="484"/>
      <c r="DDT187" s="485"/>
      <c r="DDU187" s="375"/>
      <c r="DDV187" s="377"/>
      <c r="DDW187" s="377"/>
      <c r="DDX187" s="377"/>
      <c r="DDY187" s="377"/>
      <c r="DDZ187" s="484"/>
      <c r="DEA187" s="485"/>
      <c r="DEB187" s="375"/>
      <c r="DEC187" s="377"/>
      <c r="DED187" s="377"/>
      <c r="DEE187" s="377"/>
      <c r="DEF187" s="377"/>
      <c r="DEG187" s="484"/>
      <c r="DEH187" s="485"/>
      <c r="DEI187" s="375"/>
      <c r="DEJ187" s="377"/>
      <c r="DEK187" s="377"/>
      <c r="DEL187" s="377"/>
      <c r="DEM187" s="377"/>
      <c r="DEN187" s="484"/>
      <c r="DEO187" s="485"/>
      <c r="DEP187" s="375"/>
      <c r="DEQ187" s="377"/>
      <c r="DER187" s="377"/>
      <c r="DES187" s="377"/>
      <c r="DET187" s="377"/>
      <c r="DEU187" s="484"/>
      <c r="DEV187" s="485"/>
      <c r="DEW187" s="375"/>
      <c r="DEX187" s="377"/>
      <c r="DEY187" s="377"/>
      <c r="DEZ187" s="377"/>
      <c r="DFA187" s="377"/>
      <c r="DFB187" s="484"/>
      <c r="DFC187" s="485"/>
      <c r="DFD187" s="375"/>
      <c r="DFE187" s="377"/>
      <c r="DFF187" s="377"/>
      <c r="DFG187" s="377"/>
      <c r="DFH187" s="377"/>
      <c r="DFI187" s="484"/>
      <c r="DFJ187" s="485"/>
      <c r="DFK187" s="375"/>
      <c r="DFL187" s="377"/>
      <c r="DFM187" s="377"/>
      <c r="DFN187" s="377"/>
      <c r="DFO187" s="377"/>
      <c r="DFP187" s="484"/>
      <c r="DFQ187" s="485"/>
      <c r="DFR187" s="375"/>
      <c r="DFS187" s="377"/>
      <c r="DFT187" s="377"/>
      <c r="DFU187" s="377"/>
      <c r="DFV187" s="377"/>
      <c r="DFW187" s="484"/>
      <c r="DFX187" s="485"/>
      <c r="DFY187" s="375"/>
      <c r="DFZ187" s="377"/>
      <c r="DGA187" s="377"/>
      <c r="DGB187" s="377"/>
      <c r="DGC187" s="377"/>
      <c r="DGD187" s="484"/>
      <c r="DGE187" s="485"/>
      <c r="DGF187" s="375"/>
      <c r="DGG187" s="377"/>
      <c r="DGH187" s="377"/>
      <c r="DGI187" s="377"/>
      <c r="DGJ187" s="377"/>
      <c r="DGK187" s="484"/>
      <c r="DGL187" s="485"/>
      <c r="DGM187" s="375"/>
      <c r="DGN187" s="377"/>
      <c r="DGO187" s="377"/>
      <c r="DGP187" s="377"/>
      <c r="DGQ187" s="377"/>
      <c r="DGR187" s="484"/>
      <c r="DGS187" s="485"/>
      <c r="DGT187" s="375"/>
      <c r="DGU187" s="377"/>
      <c r="DGV187" s="377"/>
      <c r="DGW187" s="377"/>
      <c r="DGX187" s="377"/>
      <c r="DGY187" s="484"/>
      <c r="DGZ187" s="485"/>
      <c r="DHA187" s="375"/>
      <c r="DHB187" s="377"/>
      <c r="DHC187" s="377"/>
      <c r="DHD187" s="377"/>
      <c r="DHE187" s="377"/>
      <c r="DHF187" s="484"/>
      <c r="DHG187" s="485"/>
      <c r="DHH187" s="375"/>
      <c r="DHI187" s="377"/>
      <c r="DHJ187" s="377"/>
      <c r="DHK187" s="377"/>
      <c r="DHL187" s="377"/>
      <c r="DHM187" s="484"/>
      <c r="DHN187" s="485"/>
      <c r="DHO187" s="375"/>
      <c r="DHP187" s="377"/>
      <c r="DHQ187" s="377"/>
      <c r="DHR187" s="377"/>
      <c r="DHS187" s="377"/>
      <c r="DHT187" s="484"/>
      <c r="DHU187" s="485"/>
      <c r="DHV187" s="375"/>
      <c r="DHW187" s="377"/>
      <c r="DHX187" s="377"/>
      <c r="DHY187" s="377"/>
      <c r="DHZ187" s="377"/>
      <c r="DIA187" s="484"/>
      <c r="DIB187" s="485"/>
      <c r="DIC187" s="375"/>
      <c r="DID187" s="377"/>
      <c r="DIE187" s="377"/>
      <c r="DIF187" s="377"/>
      <c r="DIG187" s="377"/>
      <c r="DIH187" s="484"/>
      <c r="DII187" s="485"/>
      <c r="DIJ187" s="375"/>
      <c r="DIK187" s="377"/>
      <c r="DIL187" s="377"/>
      <c r="DIM187" s="377"/>
      <c r="DIN187" s="377"/>
      <c r="DIO187" s="484"/>
      <c r="DIP187" s="485"/>
      <c r="DIQ187" s="375"/>
      <c r="DIR187" s="377"/>
      <c r="DIS187" s="377"/>
      <c r="DIT187" s="377"/>
      <c r="DIU187" s="377"/>
      <c r="DIV187" s="484"/>
      <c r="DIW187" s="485"/>
      <c r="DIX187" s="375"/>
      <c r="DIY187" s="377"/>
      <c r="DIZ187" s="377"/>
      <c r="DJA187" s="377"/>
      <c r="DJB187" s="377"/>
      <c r="DJC187" s="484"/>
      <c r="DJD187" s="485"/>
      <c r="DJE187" s="375"/>
      <c r="DJF187" s="377"/>
      <c r="DJG187" s="377"/>
      <c r="DJH187" s="377"/>
      <c r="DJI187" s="377"/>
      <c r="DJJ187" s="484"/>
      <c r="DJK187" s="485"/>
      <c r="DJL187" s="375"/>
      <c r="DJM187" s="377"/>
      <c r="DJN187" s="377"/>
      <c r="DJO187" s="377"/>
      <c r="DJP187" s="377"/>
      <c r="DJQ187" s="484"/>
      <c r="DJR187" s="485"/>
      <c r="DJS187" s="375"/>
      <c r="DJT187" s="377"/>
      <c r="DJU187" s="377"/>
      <c r="DJV187" s="377"/>
      <c r="DJW187" s="377"/>
      <c r="DJX187" s="484"/>
      <c r="DJY187" s="485"/>
      <c r="DJZ187" s="375"/>
      <c r="DKA187" s="377"/>
      <c r="DKB187" s="377"/>
      <c r="DKC187" s="377"/>
      <c r="DKD187" s="377"/>
      <c r="DKE187" s="484"/>
      <c r="DKF187" s="485"/>
      <c r="DKG187" s="375"/>
      <c r="DKH187" s="377"/>
      <c r="DKI187" s="377"/>
      <c r="DKJ187" s="377"/>
      <c r="DKK187" s="377"/>
      <c r="DKL187" s="484"/>
      <c r="DKM187" s="485"/>
      <c r="DKN187" s="375"/>
      <c r="DKO187" s="377"/>
      <c r="DKP187" s="377"/>
      <c r="DKQ187" s="377"/>
      <c r="DKR187" s="377"/>
      <c r="DKS187" s="484"/>
      <c r="DKT187" s="485"/>
      <c r="DKU187" s="375"/>
      <c r="DKV187" s="377"/>
      <c r="DKW187" s="377"/>
      <c r="DKX187" s="377"/>
      <c r="DKY187" s="377"/>
      <c r="DKZ187" s="484"/>
      <c r="DLA187" s="485"/>
      <c r="DLB187" s="375"/>
      <c r="DLC187" s="377"/>
      <c r="DLD187" s="377"/>
      <c r="DLE187" s="377"/>
      <c r="DLF187" s="377"/>
      <c r="DLG187" s="484"/>
      <c r="DLH187" s="485"/>
      <c r="DLI187" s="375"/>
      <c r="DLJ187" s="377"/>
      <c r="DLK187" s="377"/>
      <c r="DLL187" s="377"/>
      <c r="DLM187" s="377"/>
      <c r="DLN187" s="484"/>
      <c r="DLO187" s="485"/>
      <c r="DLP187" s="375"/>
      <c r="DLQ187" s="377"/>
      <c r="DLR187" s="377"/>
      <c r="DLS187" s="377"/>
      <c r="DLT187" s="377"/>
      <c r="DLU187" s="484"/>
      <c r="DLV187" s="485"/>
      <c r="DLW187" s="375"/>
      <c r="DLX187" s="377"/>
      <c r="DLY187" s="377"/>
      <c r="DLZ187" s="377"/>
      <c r="DMA187" s="377"/>
      <c r="DMB187" s="484"/>
      <c r="DMC187" s="485"/>
      <c r="DMD187" s="375"/>
      <c r="DME187" s="377"/>
      <c r="DMF187" s="377"/>
      <c r="DMG187" s="377"/>
      <c r="DMH187" s="377"/>
      <c r="DMI187" s="484"/>
      <c r="DMJ187" s="485"/>
      <c r="DMK187" s="375"/>
      <c r="DML187" s="377"/>
      <c r="DMM187" s="377"/>
      <c r="DMN187" s="377"/>
      <c r="DMO187" s="377"/>
      <c r="DMP187" s="484"/>
      <c r="DMQ187" s="485"/>
      <c r="DMR187" s="375"/>
      <c r="DMS187" s="377"/>
      <c r="DMT187" s="377"/>
      <c r="DMU187" s="377"/>
      <c r="DMV187" s="377"/>
      <c r="DMW187" s="484"/>
      <c r="DMX187" s="485"/>
      <c r="DMY187" s="375"/>
      <c r="DMZ187" s="377"/>
      <c r="DNA187" s="377"/>
      <c r="DNB187" s="377"/>
      <c r="DNC187" s="377"/>
      <c r="DND187" s="484"/>
      <c r="DNE187" s="485"/>
      <c r="DNF187" s="375"/>
      <c r="DNG187" s="377"/>
      <c r="DNH187" s="377"/>
      <c r="DNI187" s="377"/>
      <c r="DNJ187" s="377"/>
      <c r="DNK187" s="484"/>
      <c r="DNL187" s="485"/>
      <c r="DNM187" s="375"/>
      <c r="DNN187" s="377"/>
      <c r="DNO187" s="377"/>
      <c r="DNP187" s="377"/>
      <c r="DNQ187" s="377"/>
      <c r="DNR187" s="484"/>
      <c r="DNS187" s="485"/>
      <c r="DNT187" s="375"/>
      <c r="DNU187" s="377"/>
      <c r="DNV187" s="377"/>
      <c r="DNW187" s="377"/>
      <c r="DNX187" s="377"/>
      <c r="DNY187" s="484"/>
      <c r="DNZ187" s="485"/>
      <c r="DOA187" s="375"/>
      <c r="DOB187" s="377"/>
      <c r="DOC187" s="377"/>
      <c r="DOD187" s="377"/>
      <c r="DOE187" s="377"/>
      <c r="DOF187" s="484"/>
      <c r="DOG187" s="485"/>
      <c r="DOH187" s="375"/>
      <c r="DOI187" s="377"/>
      <c r="DOJ187" s="377"/>
      <c r="DOK187" s="377"/>
      <c r="DOL187" s="377"/>
      <c r="DOM187" s="484"/>
      <c r="DON187" s="485"/>
      <c r="DOO187" s="375"/>
      <c r="DOP187" s="377"/>
      <c r="DOQ187" s="377"/>
      <c r="DOR187" s="377"/>
      <c r="DOS187" s="377"/>
      <c r="DOT187" s="484"/>
      <c r="DOU187" s="485"/>
      <c r="DOV187" s="375"/>
      <c r="DOW187" s="377"/>
      <c r="DOX187" s="377"/>
      <c r="DOY187" s="377"/>
      <c r="DOZ187" s="377"/>
      <c r="DPA187" s="484"/>
      <c r="DPB187" s="485"/>
      <c r="DPC187" s="375"/>
      <c r="DPD187" s="377"/>
      <c r="DPE187" s="377"/>
      <c r="DPF187" s="377"/>
      <c r="DPG187" s="377"/>
      <c r="DPH187" s="484"/>
      <c r="DPI187" s="485"/>
      <c r="DPJ187" s="375"/>
      <c r="DPK187" s="377"/>
      <c r="DPL187" s="377"/>
      <c r="DPM187" s="377"/>
      <c r="DPN187" s="377"/>
      <c r="DPO187" s="484"/>
      <c r="DPP187" s="485"/>
      <c r="DPQ187" s="375"/>
      <c r="DPR187" s="377"/>
      <c r="DPS187" s="377"/>
      <c r="DPT187" s="377"/>
      <c r="DPU187" s="377"/>
      <c r="DPV187" s="484"/>
      <c r="DPW187" s="485"/>
      <c r="DPX187" s="375"/>
      <c r="DPY187" s="377"/>
      <c r="DPZ187" s="377"/>
      <c r="DQA187" s="377"/>
      <c r="DQB187" s="377"/>
      <c r="DQC187" s="484"/>
      <c r="DQD187" s="485"/>
      <c r="DQE187" s="375"/>
      <c r="DQF187" s="377"/>
      <c r="DQG187" s="377"/>
      <c r="DQH187" s="377"/>
      <c r="DQI187" s="377"/>
      <c r="DQJ187" s="484"/>
      <c r="DQK187" s="485"/>
      <c r="DQL187" s="375"/>
      <c r="DQM187" s="377"/>
      <c r="DQN187" s="377"/>
      <c r="DQO187" s="377"/>
      <c r="DQP187" s="377"/>
      <c r="DQQ187" s="484"/>
      <c r="DQR187" s="485"/>
      <c r="DQS187" s="375"/>
      <c r="DQT187" s="377"/>
      <c r="DQU187" s="377"/>
      <c r="DQV187" s="377"/>
      <c r="DQW187" s="377"/>
      <c r="DQX187" s="484"/>
      <c r="DQY187" s="485"/>
      <c r="DQZ187" s="375"/>
      <c r="DRA187" s="377"/>
      <c r="DRB187" s="377"/>
      <c r="DRC187" s="377"/>
      <c r="DRD187" s="377"/>
      <c r="DRE187" s="484"/>
      <c r="DRF187" s="485"/>
      <c r="DRG187" s="375"/>
      <c r="DRH187" s="377"/>
      <c r="DRI187" s="377"/>
      <c r="DRJ187" s="377"/>
      <c r="DRK187" s="377"/>
      <c r="DRL187" s="484"/>
      <c r="DRM187" s="485"/>
      <c r="DRN187" s="375"/>
      <c r="DRO187" s="377"/>
      <c r="DRP187" s="377"/>
      <c r="DRQ187" s="377"/>
      <c r="DRR187" s="377"/>
      <c r="DRS187" s="484"/>
      <c r="DRT187" s="485"/>
      <c r="DRU187" s="375"/>
      <c r="DRV187" s="377"/>
      <c r="DRW187" s="377"/>
      <c r="DRX187" s="377"/>
      <c r="DRY187" s="377"/>
      <c r="DRZ187" s="484"/>
      <c r="DSA187" s="485"/>
      <c r="DSB187" s="375"/>
      <c r="DSC187" s="377"/>
      <c r="DSD187" s="377"/>
      <c r="DSE187" s="377"/>
      <c r="DSF187" s="377"/>
      <c r="DSG187" s="484"/>
      <c r="DSH187" s="485"/>
      <c r="DSI187" s="375"/>
      <c r="DSJ187" s="377"/>
      <c r="DSK187" s="377"/>
      <c r="DSL187" s="377"/>
      <c r="DSM187" s="377"/>
      <c r="DSN187" s="484"/>
      <c r="DSO187" s="485"/>
      <c r="DSP187" s="375"/>
      <c r="DSQ187" s="377"/>
      <c r="DSR187" s="377"/>
      <c r="DSS187" s="377"/>
      <c r="DST187" s="377"/>
      <c r="DSU187" s="484"/>
      <c r="DSV187" s="485"/>
      <c r="DSW187" s="375"/>
      <c r="DSX187" s="377"/>
      <c r="DSY187" s="377"/>
      <c r="DSZ187" s="377"/>
      <c r="DTA187" s="377"/>
      <c r="DTB187" s="484"/>
      <c r="DTC187" s="485"/>
      <c r="DTD187" s="375"/>
      <c r="DTE187" s="377"/>
      <c r="DTF187" s="377"/>
      <c r="DTG187" s="377"/>
      <c r="DTH187" s="377"/>
      <c r="DTI187" s="484"/>
      <c r="DTJ187" s="485"/>
      <c r="DTK187" s="375"/>
      <c r="DTL187" s="377"/>
      <c r="DTM187" s="377"/>
      <c r="DTN187" s="377"/>
      <c r="DTO187" s="377"/>
      <c r="DTP187" s="484"/>
      <c r="DTQ187" s="485"/>
      <c r="DTR187" s="375"/>
      <c r="DTS187" s="377"/>
      <c r="DTT187" s="377"/>
      <c r="DTU187" s="377"/>
      <c r="DTV187" s="377"/>
      <c r="DTW187" s="484"/>
      <c r="DTX187" s="485"/>
      <c r="DTY187" s="375"/>
      <c r="DTZ187" s="377"/>
      <c r="DUA187" s="377"/>
      <c r="DUB187" s="377"/>
      <c r="DUC187" s="377"/>
      <c r="DUD187" s="484"/>
      <c r="DUE187" s="485"/>
      <c r="DUF187" s="375"/>
      <c r="DUG187" s="377"/>
      <c r="DUH187" s="377"/>
      <c r="DUI187" s="377"/>
      <c r="DUJ187" s="377"/>
      <c r="DUK187" s="484"/>
      <c r="DUL187" s="485"/>
      <c r="DUM187" s="375"/>
      <c r="DUN187" s="377"/>
      <c r="DUO187" s="377"/>
      <c r="DUP187" s="377"/>
      <c r="DUQ187" s="377"/>
      <c r="DUR187" s="484"/>
      <c r="DUS187" s="485"/>
      <c r="DUT187" s="375"/>
      <c r="DUU187" s="377"/>
      <c r="DUV187" s="377"/>
      <c r="DUW187" s="377"/>
      <c r="DUX187" s="377"/>
      <c r="DUY187" s="484"/>
      <c r="DUZ187" s="485"/>
      <c r="DVA187" s="375"/>
      <c r="DVB187" s="377"/>
      <c r="DVC187" s="377"/>
      <c r="DVD187" s="377"/>
      <c r="DVE187" s="377"/>
      <c r="DVF187" s="484"/>
      <c r="DVG187" s="485"/>
      <c r="DVH187" s="375"/>
      <c r="DVI187" s="377"/>
      <c r="DVJ187" s="377"/>
      <c r="DVK187" s="377"/>
      <c r="DVL187" s="377"/>
      <c r="DVM187" s="484"/>
      <c r="DVN187" s="485"/>
      <c r="DVO187" s="375"/>
      <c r="DVP187" s="377"/>
      <c r="DVQ187" s="377"/>
      <c r="DVR187" s="377"/>
      <c r="DVS187" s="377"/>
      <c r="DVT187" s="484"/>
      <c r="DVU187" s="485"/>
      <c r="DVV187" s="375"/>
      <c r="DVW187" s="377"/>
      <c r="DVX187" s="377"/>
      <c r="DVY187" s="377"/>
      <c r="DVZ187" s="377"/>
      <c r="DWA187" s="484"/>
      <c r="DWB187" s="485"/>
      <c r="DWC187" s="375"/>
      <c r="DWD187" s="377"/>
      <c r="DWE187" s="377"/>
      <c r="DWF187" s="377"/>
      <c r="DWG187" s="377"/>
      <c r="DWH187" s="484"/>
      <c r="DWI187" s="485"/>
      <c r="DWJ187" s="375"/>
      <c r="DWK187" s="377"/>
      <c r="DWL187" s="377"/>
      <c r="DWM187" s="377"/>
      <c r="DWN187" s="377"/>
      <c r="DWO187" s="484"/>
      <c r="DWP187" s="485"/>
      <c r="DWQ187" s="375"/>
      <c r="DWR187" s="377"/>
      <c r="DWS187" s="377"/>
      <c r="DWT187" s="377"/>
      <c r="DWU187" s="377"/>
      <c r="DWV187" s="484"/>
      <c r="DWW187" s="485"/>
      <c r="DWX187" s="375"/>
      <c r="DWY187" s="377"/>
      <c r="DWZ187" s="377"/>
      <c r="DXA187" s="377"/>
      <c r="DXB187" s="377"/>
      <c r="DXC187" s="484"/>
      <c r="DXD187" s="485"/>
      <c r="DXE187" s="375"/>
      <c r="DXF187" s="377"/>
      <c r="DXG187" s="377"/>
      <c r="DXH187" s="377"/>
      <c r="DXI187" s="377"/>
      <c r="DXJ187" s="484"/>
      <c r="DXK187" s="485"/>
      <c r="DXL187" s="375"/>
      <c r="DXM187" s="377"/>
      <c r="DXN187" s="377"/>
      <c r="DXO187" s="377"/>
      <c r="DXP187" s="377"/>
      <c r="DXQ187" s="484"/>
      <c r="DXR187" s="485"/>
      <c r="DXS187" s="375"/>
      <c r="DXT187" s="377"/>
      <c r="DXU187" s="377"/>
      <c r="DXV187" s="377"/>
      <c r="DXW187" s="377"/>
      <c r="DXX187" s="484"/>
      <c r="DXY187" s="485"/>
      <c r="DXZ187" s="375"/>
      <c r="DYA187" s="377"/>
      <c r="DYB187" s="377"/>
      <c r="DYC187" s="377"/>
      <c r="DYD187" s="377"/>
      <c r="DYE187" s="484"/>
      <c r="DYF187" s="485"/>
      <c r="DYG187" s="375"/>
      <c r="DYH187" s="377"/>
      <c r="DYI187" s="377"/>
      <c r="DYJ187" s="377"/>
      <c r="DYK187" s="377"/>
      <c r="DYL187" s="484"/>
      <c r="DYM187" s="485"/>
      <c r="DYN187" s="375"/>
      <c r="DYO187" s="377"/>
      <c r="DYP187" s="377"/>
      <c r="DYQ187" s="377"/>
      <c r="DYR187" s="377"/>
      <c r="DYS187" s="484"/>
      <c r="DYT187" s="485"/>
      <c r="DYU187" s="375"/>
      <c r="DYV187" s="377"/>
      <c r="DYW187" s="377"/>
      <c r="DYX187" s="377"/>
      <c r="DYY187" s="377"/>
      <c r="DYZ187" s="484"/>
      <c r="DZA187" s="485"/>
      <c r="DZB187" s="375"/>
      <c r="DZC187" s="377"/>
      <c r="DZD187" s="377"/>
      <c r="DZE187" s="377"/>
      <c r="DZF187" s="377"/>
      <c r="DZG187" s="484"/>
      <c r="DZH187" s="485"/>
      <c r="DZI187" s="375"/>
      <c r="DZJ187" s="377"/>
      <c r="DZK187" s="377"/>
      <c r="DZL187" s="377"/>
      <c r="DZM187" s="377"/>
      <c r="DZN187" s="484"/>
      <c r="DZO187" s="485"/>
      <c r="DZP187" s="375"/>
      <c r="DZQ187" s="377"/>
      <c r="DZR187" s="377"/>
      <c r="DZS187" s="377"/>
      <c r="DZT187" s="377"/>
      <c r="DZU187" s="484"/>
      <c r="DZV187" s="485"/>
      <c r="DZW187" s="375"/>
      <c r="DZX187" s="377"/>
      <c r="DZY187" s="377"/>
      <c r="DZZ187" s="377"/>
      <c r="EAA187" s="377"/>
      <c r="EAB187" s="484"/>
      <c r="EAC187" s="485"/>
      <c r="EAD187" s="375"/>
      <c r="EAE187" s="377"/>
      <c r="EAF187" s="377"/>
      <c r="EAG187" s="377"/>
      <c r="EAH187" s="377"/>
      <c r="EAI187" s="484"/>
      <c r="EAJ187" s="485"/>
      <c r="EAK187" s="375"/>
      <c r="EAL187" s="377"/>
      <c r="EAM187" s="377"/>
      <c r="EAN187" s="377"/>
      <c r="EAO187" s="377"/>
      <c r="EAP187" s="484"/>
      <c r="EAQ187" s="485"/>
      <c r="EAR187" s="375"/>
      <c r="EAS187" s="377"/>
      <c r="EAT187" s="377"/>
      <c r="EAU187" s="377"/>
      <c r="EAV187" s="377"/>
      <c r="EAW187" s="484"/>
      <c r="EAX187" s="485"/>
      <c r="EAY187" s="375"/>
      <c r="EAZ187" s="377"/>
      <c r="EBA187" s="377"/>
      <c r="EBB187" s="377"/>
      <c r="EBC187" s="377"/>
      <c r="EBD187" s="484"/>
      <c r="EBE187" s="485"/>
      <c r="EBF187" s="375"/>
      <c r="EBG187" s="377"/>
      <c r="EBH187" s="377"/>
      <c r="EBI187" s="377"/>
      <c r="EBJ187" s="377"/>
      <c r="EBK187" s="484"/>
      <c r="EBL187" s="485"/>
      <c r="EBM187" s="375"/>
      <c r="EBN187" s="377"/>
      <c r="EBO187" s="377"/>
      <c r="EBP187" s="377"/>
      <c r="EBQ187" s="377"/>
      <c r="EBR187" s="484"/>
      <c r="EBS187" s="485"/>
      <c r="EBT187" s="375"/>
      <c r="EBU187" s="377"/>
      <c r="EBV187" s="377"/>
      <c r="EBW187" s="377"/>
      <c r="EBX187" s="377"/>
      <c r="EBY187" s="484"/>
      <c r="EBZ187" s="485"/>
      <c r="ECA187" s="375"/>
      <c r="ECB187" s="377"/>
      <c r="ECC187" s="377"/>
      <c r="ECD187" s="377"/>
      <c r="ECE187" s="377"/>
      <c r="ECF187" s="484"/>
      <c r="ECG187" s="485"/>
      <c r="ECH187" s="375"/>
      <c r="ECI187" s="377"/>
      <c r="ECJ187" s="377"/>
      <c r="ECK187" s="377"/>
      <c r="ECL187" s="377"/>
      <c r="ECM187" s="484"/>
      <c r="ECN187" s="485"/>
      <c r="ECO187" s="375"/>
      <c r="ECP187" s="377"/>
      <c r="ECQ187" s="377"/>
      <c r="ECR187" s="377"/>
      <c r="ECS187" s="377"/>
      <c r="ECT187" s="484"/>
      <c r="ECU187" s="485"/>
      <c r="ECV187" s="375"/>
      <c r="ECW187" s="377"/>
      <c r="ECX187" s="377"/>
      <c r="ECY187" s="377"/>
      <c r="ECZ187" s="377"/>
      <c r="EDA187" s="484"/>
      <c r="EDB187" s="485"/>
      <c r="EDC187" s="375"/>
      <c r="EDD187" s="377"/>
      <c r="EDE187" s="377"/>
      <c r="EDF187" s="377"/>
      <c r="EDG187" s="377"/>
      <c r="EDH187" s="484"/>
      <c r="EDI187" s="485"/>
      <c r="EDJ187" s="375"/>
      <c r="EDK187" s="377"/>
      <c r="EDL187" s="377"/>
      <c r="EDM187" s="377"/>
      <c r="EDN187" s="377"/>
      <c r="EDO187" s="484"/>
      <c r="EDP187" s="485"/>
      <c r="EDQ187" s="375"/>
      <c r="EDR187" s="377"/>
      <c r="EDS187" s="377"/>
      <c r="EDT187" s="377"/>
      <c r="EDU187" s="377"/>
      <c r="EDV187" s="484"/>
      <c r="EDW187" s="485"/>
      <c r="EDX187" s="375"/>
      <c r="EDY187" s="377"/>
      <c r="EDZ187" s="377"/>
      <c r="EEA187" s="377"/>
      <c r="EEB187" s="377"/>
      <c r="EEC187" s="484"/>
      <c r="EED187" s="485"/>
      <c r="EEE187" s="375"/>
      <c r="EEF187" s="377"/>
      <c r="EEG187" s="377"/>
      <c r="EEH187" s="377"/>
      <c r="EEI187" s="377"/>
      <c r="EEJ187" s="484"/>
      <c r="EEK187" s="485"/>
      <c r="EEL187" s="375"/>
      <c r="EEM187" s="377"/>
      <c r="EEN187" s="377"/>
      <c r="EEO187" s="377"/>
      <c r="EEP187" s="377"/>
      <c r="EEQ187" s="484"/>
      <c r="EER187" s="485"/>
      <c r="EES187" s="375"/>
      <c r="EET187" s="377"/>
      <c r="EEU187" s="377"/>
      <c r="EEV187" s="377"/>
      <c r="EEW187" s="377"/>
      <c r="EEX187" s="484"/>
      <c r="EEY187" s="485"/>
      <c r="EEZ187" s="375"/>
      <c r="EFA187" s="377"/>
      <c r="EFB187" s="377"/>
      <c r="EFC187" s="377"/>
      <c r="EFD187" s="377"/>
      <c r="EFE187" s="484"/>
      <c r="EFF187" s="485"/>
      <c r="EFG187" s="375"/>
      <c r="EFH187" s="377"/>
      <c r="EFI187" s="377"/>
      <c r="EFJ187" s="377"/>
      <c r="EFK187" s="377"/>
      <c r="EFL187" s="484"/>
      <c r="EFM187" s="485"/>
      <c r="EFN187" s="375"/>
      <c r="EFO187" s="377"/>
      <c r="EFP187" s="377"/>
      <c r="EFQ187" s="377"/>
      <c r="EFR187" s="377"/>
      <c r="EFS187" s="484"/>
      <c r="EFT187" s="485"/>
      <c r="EFU187" s="375"/>
      <c r="EFV187" s="377"/>
      <c r="EFW187" s="377"/>
      <c r="EFX187" s="377"/>
      <c r="EFY187" s="377"/>
      <c r="EFZ187" s="484"/>
      <c r="EGA187" s="485"/>
      <c r="EGB187" s="375"/>
      <c r="EGC187" s="377"/>
      <c r="EGD187" s="377"/>
      <c r="EGE187" s="377"/>
      <c r="EGF187" s="377"/>
      <c r="EGG187" s="484"/>
      <c r="EGH187" s="485"/>
      <c r="EGI187" s="375"/>
      <c r="EGJ187" s="377"/>
      <c r="EGK187" s="377"/>
      <c r="EGL187" s="377"/>
      <c r="EGM187" s="377"/>
      <c r="EGN187" s="484"/>
      <c r="EGO187" s="485"/>
      <c r="EGP187" s="375"/>
      <c r="EGQ187" s="377"/>
      <c r="EGR187" s="377"/>
      <c r="EGS187" s="377"/>
      <c r="EGT187" s="377"/>
      <c r="EGU187" s="484"/>
      <c r="EGV187" s="485"/>
      <c r="EGW187" s="375"/>
      <c r="EGX187" s="377"/>
      <c r="EGY187" s="377"/>
      <c r="EGZ187" s="377"/>
      <c r="EHA187" s="377"/>
      <c r="EHB187" s="484"/>
      <c r="EHC187" s="485"/>
      <c r="EHD187" s="375"/>
      <c r="EHE187" s="377"/>
      <c r="EHF187" s="377"/>
      <c r="EHG187" s="377"/>
      <c r="EHH187" s="377"/>
      <c r="EHI187" s="484"/>
      <c r="EHJ187" s="485"/>
      <c r="EHK187" s="375"/>
      <c r="EHL187" s="377"/>
      <c r="EHM187" s="377"/>
      <c r="EHN187" s="377"/>
      <c r="EHO187" s="377"/>
      <c r="EHP187" s="484"/>
      <c r="EHQ187" s="485"/>
      <c r="EHR187" s="375"/>
      <c r="EHS187" s="377"/>
      <c r="EHT187" s="377"/>
      <c r="EHU187" s="377"/>
      <c r="EHV187" s="377"/>
      <c r="EHW187" s="484"/>
      <c r="EHX187" s="485"/>
      <c r="EHY187" s="375"/>
      <c r="EHZ187" s="377"/>
      <c r="EIA187" s="377"/>
      <c r="EIB187" s="377"/>
      <c r="EIC187" s="377"/>
      <c r="EID187" s="484"/>
      <c r="EIE187" s="485"/>
      <c r="EIF187" s="375"/>
      <c r="EIG187" s="377"/>
      <c r="EIH187" s="377"/>
      <c r="EII187" s="377"/>
      <c r="EIJ187" s="377"/>
      <c r="EIK187" s="484"/>
      <c r="EIL187" s="485"/>
      <c r="EIM187" s="375"/>
      <c r="EIN187" s="377"/>
      <c r="EIO187" s="377"/>
      <c r="EIP187" s="377"/>
      <c r="EIQ187" s="377"/>
      <c r="EIR187" s="484"/>
      <c r="EIS187" s="485"/>
      <c r="EIT187" s="375"/>
      <c r="EIU187" s="377"/>
      <c r="EIV187" s="377"/>
      <c r="EIW187" s="377"/>
      <c r="EIX187" s="377"/>
      <c r="EIY187" s="484"/>
      <c r="EIZ187" s="485"/>
      <c r="EJA187" s="375"/>
      <c r="EJB187" s="377"/>
      <c r="EJC187" s="377"/>
      <c r="EJD187" s="377"/>
      <c r="EJE187" s="377"/>
      <c r="EJF187" s="484"/>
      <c r="EJG187" s="485"/>
      <c r="EJH187" s="375"/>
      <c r="EJI187" s="377"/>
      <c r="EJJ187" s="377"/>
      <c r="EJK187" s="377"/>
      <c r="EJL187" s="377"/>
      <c r="EJM187" s="484"/>
      <c r="EJN187" s="485"/>
      <c r="EJO187" s="375"/>
      <c r="EJP187" s="377"/>
      <c r="EJQ187" s="377"/>
      <c r="EJR187" s="377"/>
      <c r="EJS187" s="377"/>
      <c r="EJT187" s="484"/>
      <c r="EJU187" s="485"/>
      <c r="EJV187" s="375"/>
      <c r="EJW187" s="377"/>
      <c r="EJX187" s="377"/>
      <c r="EJY187" s="377"/>
      <c r="EJZ187" s="377"/>
      <c r="EKA187" s="484"/>
      <c r="EKB187" s="485"/>
      <c r="EKC187" s="375"/>
      <c r="EKD187" s="377"/>
      <c r="EKE187" s="377"/>
      <c r="EKF187" s="377"/>
      <c r="EKG187" s="377"/>
      <c r="EKH187" s="484"/>
      <c r="EKI187" s="485"/>
      <c r="EKJ187" s="375"/>
      <c r="EKK187" s="377"/>
      <c r="EKL187" s="377"/>
      <c r="EKM187" s="377"/>
      <c r="EKN187" s="377"/>
      <c r="EKO187" s="484"/>
      <c r="EKP187" s="485"/>
      <c r="EKQ187" s="375"/>
      <c r="EKR187" s="377"/>
      <c r="EKS187" s="377"/>
      <c r="EKT187" s="377"/>
      <c r="EKU187" s="377"/>
      <c r="EKV187" s="484"/>
      <c r="EKW187" s="485"/>
      <c r="EKX187" s="375"/>
      <c r="EKY187" s="377"/>
      <c r="EKZ187" s="377"/>
      <c r="ELA187" s="377"/>
      <c r="ELB187" s="377"/>
      <c r="ELC187" s="484"/>
      <c r="ELD187" s="485"/>
      <c r="ELE187" s="375"/>
      <c r="ELF187" s="377"/>
      <c r="ELG187" s="377"/>
      <c r="ELH187" s="377"/>
      <c r="ELI187" s="377"/>
      <c r="ELJ187" s="484"/>
      <c r="ELK187" s="485"/>
      <c r="ELL187" s="375"/>
      <c r="ELM187" s="377"/>
      <c r="ELN187" s="377"/>
      <c r="ELO187" s="377"/>
      <c r="ELP187" s="377"/>
      <c r="ELQ187" s="484"/>
      <c r="ELR187" s="485"/>
      <c r="ELS187" s="375"/>
      <c r="ELT187" s="377"/>
      <c r="ELU187" s="377"/>
      <c r="ELV187" s="377"/>
      <c r="ELW187" s="377"/>
      <c r="ELX187" s="484"/>
      <c r="ELY187" s="485"/>
      <c r="ELZ187" s="375"/>
      <c r="EMA187" s="377"/>
      <c r="EMB187" s="377"/>
      <c r="EMC187" s="377"/>
      <c r="EMD187" s="377"/>
      <c r="EME187" s="484"/>
      <c r="EMF187" s="485"/>
      <c r="EMG187" s="375"/>
      <c r="EMH187" s="377"/>
      <c r="EMI187" s="377"/>
      <c r="EMJ187" s="377"/>
      <c r="EMK187" s="377"/>
      <c r="EML187" s="484"/>
      <c r="EMM187" s="485"/>
      <c r="EMN187" s="375"/>
      <c r="EMO187" s="377"/>
      <c r="EMP187" s="377"/>
      <c r="EMQ187" s="377"/>
      <c r="EMR187" s="377"/>
      <c r="EMS187" s="484"/>
      <c r="EMT187" s="485"/>
      <c r="EMU187" s="375"/>
      <c r="EMV187" s="377"/>
      <c r="EMW187" s="377"/>
      <c r="EMX187" s="377"/>
      <c r="EMY187" s="377"/>
      <c r="EMZ187" s="484"/>
      <c r="ENA187" s="485"/>
      <c r="ENB187" s="375"/>
      <c r="ENC187" s="377"/>
      <c r="END187" s="377"/>
      <c r="ENE187" s="377"/>
      <c r="ENF187" s="377"/>
      <c r="ENG187" s="484"/>
      <c r="ENH187" s="485"/>
      <c r="ENI187" s="375"/>
      <c r="ENJ187" s="377"/>
      <c r="ENK187" s="377"/>
      <c r="ENL187" s="377"/>
      <c r="ENM187" s="377"/>
      <c r="ENN187" s="484"/>
      <c r="ENO187" s="485"/>
      <c r="ENP187" s="375"/>
      <c r="ENQ187" s="377"/>
      <c r="ENR187" s="377"/>
      <c r="ENS187" s="377"/>
      <c r="ENT187" s="377"/>
      <c r="ENU187" s="484"/>
      <c r="ENV187" s="485"/>
      <c r="ENW187" s="375"/>
      <c r="ENX187" s="377"/>
      <c r="ENY187" s="377"/>
      <c r="ENZ187" s="377"/>
      <c r="EOA187" s="377"/>
      <c r="EOB187" s="484"/>
      <c r="EOC187" s="485"/>
      <c r="EOD187" s="375"/>
      <c r="EOE187" s="377"/>
      <c r="EOF187" s="377"/>
      <c r="EOG187" s="377"/>
      <c r="EOH187" s="377"/>
      <c r="EOI187" s="484"/>
      <c r="EOJ187" s="485"/>
      <c r="EOK187" s="375"/>
      <c r="EOL187" s="377"/>
      <c r="EOM187" s="377"/>
      <c r="EON187" s="377"/>
      <c r="EOO187" s="377"/>
      <c r="EOP187" s="484"/>
      <c r="EOQ187" s="485"/>
      <c r="EOR187" s="375"/>
      <c r="EOS187" s="377"/>
      <c r="EOT187" s="377"/>
      <c r="EOU187" s="377"/>
      <c r="EOV187" s="377"/>
      <c r="EOW187" s="484"/>
      <c r="EOX187" s="485"/>
      <c r="EOY187" s="375"/>
      <c r="EOZ187" s="377"/>
      <c r="EPA187" s="377"/>
      <c r="EPB187" s="377"/>
      <c r="EPC187" s="377"/>
      <c r="EPD187" s="484"/>
      <c r="EPE187" s="485"/>
      <c r="EPF187" s="375"/>
      <c r="EPG187" s="377"/>
      <c r="EPH187" s="377"/>
      <c r="EPI187" s="377"/>
      <c r="EPJ187" s="377"/>
      <c r="EPK187" s="484"/>
      <c r="EPL187" s="485"/>
      <c r="EPM187" s="375"/>
      <c r="EPN187" s="377"/>
      <c r="EPO187" s="377"/>
      <c r="EPP187" s="377"/>
      <c r="EPQ187" s="377"/>
      <c r="EPR187" s="484"/>
      <c r="EPS187" s="485"/>
      <c r="EPT187" s="375"/>
      <c r="EPU187" s="377"/>
      <c r="EPV187" s="377"/>
      <c r="EPW187" s="377"/>
      <c r="EPX187" s="377"/>
      <c r="EPY187" s="484"/>
      <c r="EPZ187" s="485"/>
      <c r="EQA187" s="375"/>
      <c r="EQB187" s="377"/>
      <c r="EQC187" s="377"/>
      <c r="EQD187" s="377"/>
      <c r="EQE187" s="377"/>
      <c r="EQF187" s="484"/>
      <c r="EQG187" s="485"/>
      <c r="EQH187" s="375"/>
      <c r="EQI187" s="377"/>
      <c r="EQJ187" s="377"/>
      <c r="EQK187" s="377"/>
      <c r="EQL187" s="377"/>
      <c r="EQM187" s="484"/>
      <c r="EQN187" s="485"/>
      <c r="EQO187" s="375"/>
      <c r="EQP187" s="377"/>
      <c r="EQQ187" s="377"/>
      <c r="EQR187" s="377"/>
      <c r="EQS187" s="377"/>
      <c r="EQT187" s="484"/>
      <c r="EQU187" s="485"/>
      <c r="EQV187" s="375"/>
      <c r="EQW187" s="377"/>
      <c r="EQX187" s="377"/>
      <c r="EQY187" s="377"/>
      <c r="EQZ187" s="377"/>
      <c r="ERA187" s="484"/>
      <c r="ERB187" s="485"/>
      <c r="ERC187" s="375"/>
      <c r="ERD187" s="377"/>
      <c r="ERE187" s="377"/>
      <c r="ERF187" s="377"/>
      <c r="ERG187" s="377"/>
      <c r="ERH187" s="484"/>
      <c r="ERI187" s="485"/>
      <c r="ERJ187" s="375"/>
      <c r="ERK187" s="377"/>
      <c r="ERL187" s="377"/>
      <c r="ERM187" s="377"/>
      <c r="ERN187" s="377"/>
      <c r="ERO187" s="484"/>
      <c r="ERP187" s="485"/>
      <c r="ERQ187" s="375"/>
      <c r="ERR187" s="377"/>
      <c r="ERS187" s="377"/>
      <c r="ERT187" s="377"/>
      <c r="ERU187" s="377"/>
      <c r="ERV187" s="484"/>
      <c r="ERW187" s="485"/>
      <c r="ERX187" s="375"/>
      <c r="ERY187" s="377"/>
      <c r="ERZ187" s="377"/>
      <c r="ESA187" s="377"/>
      <c r="ESB187" s="377"/>
      <c r="ESC187" s="484"/>
      <c r="ESD187" s="485"/>
      <c r="ESE187" s="375"/>
      <c r="ESF187" s="377"/>
      <c r="ESG187" s="377"/>
      <c r="ESH187" s="377"/>
      <c r="ESI187" s="377"/>
      <c r="ESJ187" s="484"/>
      <c r="ESK187" s="485"/>
      <c r="ESL187" s="375"/>
      <c r="ESM187" s="377"/>
      <c r="ESN187" s="377"/>
      <c r="ESO187" s="377"/>
      <c r="ESP187" s="377"/>
      <c r="ESQ187" s="484"/>
      <c r="ESR187" s="485"/>
      <c r="ESS187" s="375"/>
      <c r="EST187" s="377"/>
      <c r="ESU187" s="377"/>
      <c r="ESV187" s="377"/>
      <c r="ESW187" s="377"/>
      <c r="ESX187" s="484"/>
      <c r="ESY187" s="485"/>
      <c r="ESZ187" s="375"/>
      <c r="ETA187" s="377"/>
      <c r="ETB187" s="377"/>
      <c r="ETC187" s="377"/>
      <c r="ETD187" s="377"/>
      <c r="ETE187" s="484"/>
      <c r="ETF187" s="485"/>
      <c r="ETG187" s="375"/>
      <c r="ETH187" s="377"/>
      <c r="ETI187" s="377"/>
      <c r="ETJ187" s="377"/>
      <c r="ETK187" s="377"/>
      <c r="ETL187" s="484"/>
      <c r="ETM187" s="485"/>
      <c r="ETN187" s="375"/>
      <c r="ETO187" s="377"/>
      <c r="ETP187" s="377"/>
      <c r="ETQ187" s="377"/>
      <c r="ETR187" s="377"/>
      <c r="ETS187" s="484"/>
      <c r="ETT187" s="485"/>
      <c r="ETU187" s="375"/>
      <c r="ETV187" s="377"/>
      <c r="ETW187" s="377"/>
      <c r="ETX187" s="377"/>
      <c r="ETY187" s="377"/>
      <c r="ETZ187" s="484"/>
      <c r="EUA187" s="485"/>
      <c r="EUB187" s="375"/>
      <c r="EUC187" s="377"/>
      <c r="EUD187" s="377"/>
      <c r="EUE187" s="377"/>
      <c r="EUF187" s="377"/>
      <c r="EUG187" s="484"/>
      <c r="EUH187" s="485"/>
      <c r="EUI187" s="375"/>
      <c r="EUJ187" s="377"/>
      <c r="EUK187" s="377"/>
      <c r="EUL187" s="377"/>
      <c r="EUM187" s="377"/>
      <c r="EUN187" s="484"/>
      <c r="EUO187" s="485"/>
      <c r="EUP187" s="375"/>
      <c r="EUQ187" s="377"/>
      <c r="EUR187" s="377"/>
      <c r="EUS187" s="377"/>
      <c r="EUT187" s="377"/>
      <c r="EUU187" s="484"/>
      <c r="EUV187" s="485"/>
      <c r="EUW187" s="375"/>
      <c r="EUX187" s="377"/>
      <c r="EUY187" s="377"/>
      <c r="EUZ187" s="377"/>
      <c r="EVA187" s="377"/>
      <c r="EVB187" s="484"/>
      <c r="EVC187" s="485"/>
      <c r="EVD187" s="375"/>
      <c r="EVE187" s="377"/>
      <c r="EVF187" s="377"/>
      <c r="EVG187" s="377"/>
      <c r="EVH187" s="377"/>
      <c r="EVI187" s="484"/>
      <c r="EVJ187" s="485"/>
      <c r="EVK187" s="375"/>
      <c r="EVL187" s="377"/>
      <c r="EVM187" s="377"/>
      <c r="EVN187" s="377"/>
      <c r="EVO187" s="377"/>
      <c r="EVP187" s="484"/>
      <c r="EVQ187" s="485"/>
      <c r="EVR187" s="375"/>
      <c r="EVS187" s="377"/>
      <c r="EVT187" s="377"/>
      <c r="EVU187" s="377"/>
      <c r="EVV187" s="377"/>
      <c r="EVW187" s="484"/>
      <c r="EVX187" s="485"/>
      <c r="EVY187" s="375"/>
      <c r="EVZ187" s="377"/>
      <c r="EWA187" s="377"/>
      <c r="EWB187" s="377"/>
      <c r="EWC187" s="377"/>
      <c r="EWD187" s="484"/>
      <c r="EWE187" s="485"/>
      <c r="EWF187" s="375"/>
      <c r="EWG187" s="377"/>
      <c r="EWH187" s="377"/>
      <c r="EWI187" s="377"/>
      <c r="EWJ187" s="377"/>
      <c r="EWK187" s="484"/>
      <c r="EWL187" s="485"/>
      <c r="EWM187" s="375"/>
      <c r="EWN187" s="377"/>
      <c r="EWO187" s="377"/>
      <c r="EWP187" s="377"/>
      <c r="EWQ187" s="377"/>
      <c r="EWR187" s="484"/>
      <c r="EWS187" s="485"/>
      <c r="EWT187" s="375"/>
      <c r="EWU187" s="377"/>
      <c r="EWV187" s="377"/>
      <c r="EWW187" s="377"/>
      <c r="EWX187" s="377"/>
      <c r="EWY187" s="484"/>
      <c r="EWZ187" s="485"/>
      <c r="EXA187" s="375"/>
      <c r="EXB187" s="377"/>
      <c r="EXC187" s="377"/>
      <c r="EXD187" s="377"/>
      <c r="EXE187" s="377"/>
      <c r="EXF187" s="484"/>
      <c r="EXG187" s="485"/>
      <c r="EXH187" s="375"/>
      <c r="EXI187" s="377"/>
      <c r="EXJ187" s="377"/>
      <c r="EXK187" s="377"/>
      <c r="EXL187" s="377"/>
      <c r="EXM187" s="484"/>
      <c r="EXN187" s="485"/>
      <c r="EXO187" s="375"/>
      <c r="EXP187" s="377"/>
      <c r="EXQ187" s="377"/>
      <c r="EXR187" s="377"/>
      <c r="EXS187" s="377"/>
      <c r="EXT187" s="484"/>
      <c r="EXU187" s="485"/>
      <c r="EXV187" s="375"/>
      <c r="EXW187" s="377"/>
      <c r="EXX187" s="377"/>
      <c r="EXY187" s="377"/>
      <c r="EXZ187" s="377"/>
      <c r="EYA187" s="484"/>
      <c r="EYB187" s="485"/>
      <c r="EYC187" s="375"/>
      <c r="EYD187" s="377"/>
      <c r="EYE187" s="377"/>
      <c r="EYF187" s="377"/>
      <c r="EYG187" s="377"/>
      <c r="EYH187" s="484"/>
      <c r="EYI187" s="485"/>
      <c r="EYJ187" s="375"/>
      <c r="EYK187" s="377"/>
      <c r="EYL187" s="377"/>
      <c r="EYM187" s="377"/>
      <c r="EYN187" s="377"/>
      <c r="EYO187" s="484"/>
      <c r="EYP187" s="485"/>
      <c r="EYQ187" s="375"/>
      <c r="EYR187" s="377"/>
      <c r="EYS187" s="377"/>
      <c r="EYT187" s="377"/>
      <c r="EYU187" s="377"/>
      <c r="EYV187" s="484"/>
      <c r="EYW187" s="485"/>
      <c r="EYX187" s="375"/>
      <c r="EYY187" s="377"/>
      <c r="EYZ187" s="377"/>
      <c r="EZA187" s="377"/>
      <c r="EZB187" s="377"/>
      <c r="EZC187" s="484"/>
      <c r="EZD187" s="485"/>
      <c r="EZE187" s="375"/>
      <c r="EZF187" s="377"/>
      <c r="EZG187" s="377"/>
      <c r="EZH187" s="377"/>
      <c r="EZI187" s="377"/>
      <c r="EZJ187" s="484"/>
      <c r="EZK187" s="485"/>
      <c r="EZL187" s="375"/>
      <c r="EZM187" s="377"/>
      <c r="EZN187" s="377"/>
      <c r="EZO187" s="377"/>
      <c r="EZP187" s="377"/>
      <c r="EZQ187" s="484"/>
      <c r="EZR187" s="485"/>
      <c r="EZS187" s="375"/>
      <c r="EZT187" s="377"/>
      <c r="EZU187" s="377"/>
      <c r="EZV187" s="377"/>
      <c r="EZW187" s="377"/>
      <c r="EZX187" s="484"/>
      <c r="EZY187" s="485"/>
      <c r="EZZ187" s="375"/>
      <c r="FAA187" s="377"/>
      <c r="FAB187" s="377"/>
      <c r="FAC187" s="377"/>
      <c r="FAD187" s="377"/>
      <c r="FAE187" s="484"/>
      <c r="FAF187" s="485"/>
      <c r="FAG187" s="375"/>
      <c r="FAH187" s="377"/>
      <c r="FAI187" s="377"/>
      <c r="FAJ187" s="377"/>
      <c r="FAK187" s="377"/>
      <c r="FAL187" s="484"/>
      <c r="FAM187" s="485"/>
      <c r="FAN187" s="375"/>
      <c r="FAO187" s="377"/>
      <c r="FAP187" s="377"/>
      <c r="FAQ187" s="377"/>
      <c r="FAR187" s="377"/>
      <c r="FAS187" s="484"/>
      <c r="FAT187" s="485"/>
      <c r="FAU187" s="375"/>
      <c r="FAV187" s="377"/>
      <c r="FAW187" s="377"/>
      <c r="FAX187" s="377"/>
      <c r="FAY187" s="377"/>
      <c r="FAZ187" s="484"/>
      <c r="FBA187" s="485"/>
      <c r="FBB187" s="375"/>
      <c r="FBC187" s="377"/>
      <c r="FBD187" s="377"/>
      <c r="FBE187" s="377"/>
      <c r="FBF187" s="377"/>
      <c r="FBG187" s="484"/>
      <c r="FBH187" s="485"/>
      <c r="FBI187" s="375"/>
      <c r="FBJ187" s="377"/>
      <c r="FBK187" s="377"/>
      <c r="FBL187" s="377"/>
      <c r="FBM187" s="377"/>
      <c r="FBN187" s="484"/>
      <c r="FBO187" s="485"/>
      <c r="FBP187" s="375"/>
      <c r="FBQ187" s="377"/>
      <c r="FBR187" s="377"/>
      <c r="FBS187" s="377"/>
      <c r="FBT187" s="377"/>
      <c r="FBU187" s="484"/>
      <c r="FBV187" s="485"/>
      <c r="FBW187" s="375"/>
      <c r="FBX187" s="377"/>
      <c r="FBY187" s="377"/>
      <c r="FBZ187" s="377"/>
      <c r="FCA187" s="377"/>
      <c r="FCB187" s="484"/>
      <c r="FCC187" s="485"/>
      <c r="FCD187" s="375"/>
      <c r="FCE187" s="377"/>
      <c r="FCF187" s="377"/>
      <c r="FCG187" s="377"/>
      <c r="FCH187" s="377"/>
      <c r="FCI187" s="484"/>
      <c r="FCJ187" s="485"/>
      <c r="FCK187" s="375"/>
      <c r="FCL187" s="377"/>
      <c r="FCM187" s="377"/>
      <c r="FCN187" s="377"/>
      <c r="FCO187" s="377"/>
      <c r="FCP187" s="484"/>
      <c r="FCQ187" s="485"/>
      <c r="FCR187" s="375"/>
      <c r="FCS187" s="377"/>
      <c r="FCT187" s="377"/>
      <c r="FCU187" s="377"/>
      <c r="FCV187" s="377"/>
      <c r="FCW187" s="484"/>
      <c r="FCX187" s="485"/>
      <c r="FCY187" s="375"/>
      <c r="FCZ187" s="377"/>
      <c r="FDA187" s="377"/>
      <c r="FDB187" s="377"/>
      <c r="FDC187" s="377"/>
      <c r="FDD187" s="484"/>
      <c r="FDE187" s="485"/>
      <c r="FDF187" s="375"/>
      <c r="FDG187" s="377"/>
      <c r="FDH187" s="377"/>
      <c r="FDI187" s="377"/>
      <c r="FDJ187" s="377"/>
      <c r="FDK187" s="484"/>
      <c r="FDL187" s="485"/>
      <c r="FDM187" s="375"/>
      <c r="FDN187" s="377"/>
      <c r="FDO187" s="377"/>
      <c r="FDP187" s="377"/>
      <c r="FDQ187" s="377"/>
      <c r="FDR187" s="484"/>
      <c r="FDS187" s="485"/>
      <c r="FDT187" s="375"/>
      <c r="FDU187" s="377"/>
      <c r="FDV187" s="377"/>
      <c r="FDW187" s="377"/>
      <c r="FDX187" s="377"/>
      <c r="FDY187" s="484"/>
      <c r="FDZ187" s="485"/>
      <c r="FEA187" s="375"/>
      <c r="FEB187" s="377"/>
      <c r="FEC187" s="377"/>
      <c r="FED187" s="377"/>
      <c r="FEE187" s="377"/>
      <c r="FEF187" s="484"/>
      <c r="FEG187" s="485"/>
      <c r="FEH187" s="375"/>
      <c r="FEI187" s="377"/>
      <c r="FEJ187" s="377"/>
      <c r="FEK187" s="377"/>
      <c r="FEL187" s="377"/>
      <c r="FEM187" s="484"/>
      <c r="FEN187" s="485"/>
      <c r="FEO187" s="375"/>
      <c r="FEP187" s="377"/>
      <c r="FEQ187" s="377"/>
      <c r="FER187" s="377"/>
      <c r="FES187" s="377"/>
      <c r="FET187" s="484"/>
      <c r="FEU187" s="485"/>
      <c r="FEV187" s="375"/>
      <c r="FEW187" s="377"/>
      <c r="FEX187" s="377"/>
      <c r="FEY187" s="377"/>
      <c r="FEZ187" s="377"/>
      <c r="FFA187" s="484"/>
      <c r="FFB187" s="485"/>
      <c r="FFC187" s="375"/>
      <c r="FFD187" s="377"/>
      <c r="FFE187" s="377"/>
      <c r="FFF187" s="377"/>
      <c r="FFG187" s="377"/>
      <c r="FFH187" s="484"/>
      <c r="FFI187" s="485"/>
      <c r="FFJ187" s="375"/>
      <c r="FFK187" s="377"/>
      <c r="FFL187" s="377"/>
      <c r="FFM187" s="377"/>
      <c r="FFN187" s="377"/>
      <c r="FFO187" s="484"/>
      <c r="FFP187" s="485"/>
      <c r="FFQ187" s="375"/>
      <c r="FFR187" s="377"/>
      <c r="FFS187" s="377"/>
      <c r="FFT187" s="377"/>
      <c r="FFU187" s="377"/>
      <c r="FFV187" s="484"/>
      <c r="FFW187" s="485"/>
      <c r="FFX187" s="375"/>
      <c r="FFY187" s="377"/>
      <c r="FFZ187" s="377"/>
      <c r="FGA187" s="377"/>
      <c r="FGB187" s="377"/>
      <c r="FGC187" s="484"/>
      <c r="FGD187" s="485"/>
      <c r="FGE187" s="375"/>
      <c r="FGF187" s="377"/>
      <c r="FGG187" s="377"/>
      <c r="FGH187" s="377"/>
      <c r="FGI187" s="377"/>
      <c r="FGJ187" s="484"/>
      <c r="FGK187" s="485"/>
      <c r="FGL187" s="375"/>
      <c r="FGM187" s="377"/>
      <c r="FGN187" s="377"/>
      <c r="FGO187" s="377"/>
      <c r="FGP187" s="377"/>
      <c r="FGQ187" s="484"/>
      <c r="FGR187" s="485"/>
      <c r="FGS187" s="375"/>
      <c r="FGT187" s="377"/>
      <c r="FGU187" s="377"/>
      <c r="FGV187" s="377"/>
      <c r="FGW187" s="377"/>
      <c r="FGX187" s="484"/>
      <c r="FGY187" s="485"/>
      <c r="FGZ187" s="375"/>
      <c r="FHA187" s="377"/>
      <c r="FHB187" s="377"/>
      <c r="FHC187" s="377"/>
      <c r="FHD187" s="377"/>
      <c r="FHE187" s="484"/>
      <c r="FHF187" s="485"/>
      <c r="FHG187" s="375"/>
      <c r="FHH187" s="377"/>
      <c r="FHI187" s="377"/>
      <c r="FHJ187" s="377"/>
      <c r="FHK187" s="377"/>
      <c r="FHL187" s="484"/>
      <c r="FHM187" s="485"/>
      <c r="FHN187" s="375"/>
      <c r="FHO187" s="377"/>
      <c r="FHP187" s="377"/>
      <c r="FHQ187" s="377"/>
      <c r="FHR187" s="377"/>
      <c r="FHS187" s="484"/>
      <c r="FHT187" s="485"/>
      <c r="FHU187" s="375"/>
      <c r="FHV187" s="377"/>
      <c r="FHW187" s="377"/>
      <c r="FHX187" s="377"/>
      <c r="FHY187" s="377"/>
      <c r="FHZ187" s="484"/>
      <c r="FIA187" s="485"/>
      <c r="FIB187" s="375"/>
      <c r="FIC187" s="377"/>
      <c r="FID187" s="377"/>
      <c r="FIE187" s="377"/>
      <c r="FIF187" s="377"/>
      <c r="FIG187" s="484"/>
      <c r="FIH187" s="485"/>
      <c r="FII187" s="375"/>
      <c r="FIJ187" s="377"/>
      <c r="FIK187" s="377"/>
      <c r="FIL187" s="377"/>
      <c r="FIM187" s="377"/>
      <c r="FIN187" s="484"/>
      <c r="FIO187" s="485"/>
      <c r="FIP187" s="375"/>
      <c r="FIQ187" s="377"/>
      <c r="FIR187" s="377"/>
      <c r="FIS187" s="377"/>
      <c r="FIT187" s="377"/>
      <c r="FIU187" s="484"/>
      <c r="FIV187" s="485"/>
      <c r="FIW187" s="375"/>
      <c r="FIX187" s="377"/>
      <c r="FIY187" s="377"/>
      <c r="FIZ187" s="377"/>
      <c r="FJA187" s="377"/>
      <c r="FJB187" s="484"/>
      <c r="FJC187" s="485"/>
      <c r="FJD187" s="375"/>
      <c r="FJE187" s="377"/>
      <c r="FJF187" s="377"/>
      <c r="FJG187" s="377"/>
      <c r="FJH187" s="377"/>
      <c r="FJI187" s="484"/>
      <c r="FJJ187" s="485"/>
      <c r="FJK187" s="375"/>
      <c r="FJL187" s="377"/>
      <c r="FJM187" s="377"/>
      <c r="FJN187" s="377"/>
      <c r="FJO187" s="377"/>
      <c r="FJP187" s="484"/>
      <c r="FJQ187" s="485"/>
      <c r="FJR187" s="375"/>
      <c r="FJS187" s="377"/>
      <c r="FJT187" s="377"/>
      <c r="FJU187" s="377"/>
      <c r="FJV187" s="377"/>
      <c r="FJW187" s="484"/>
      <c r="FJX187" s="485"/>
      <c r="FJY187" s="375"/>
      <c r="FJZ187" s="377"/>
      <c r="FKA187" s="377"/>
      <c r="FKB187" s="377"/>
      <c r="FKC187" s="377"/>
      <c r="FKD187" s="484"/>
      <c r="FKE187" s="485"/>
      <c r="FKF187" s="375"/>
      <c r="FKG187" s="377"/>
      <c r="FKH187" s="377"/>
      <c r="FKI187" s="377"/>
      <c r="FKJ187" s="377"/>
      <c r="FKK187" s="484"/>
      <c r="FKL187" s="485"/>
      <c r="FKM187" s="375"/>
      <c r="FKN187" s="377"/>
      <c r="FKO187" s="377"/>
      <c r="FKP187" s="377"/>
      <c r="FKQ187" s="377"/>
      <c r="FKR187" s="484"/>
      <c r="FKS187" s="485"/>
      <c r="FKT187" s="375"/>
      <c r="FKU187" s="377"/>
      <c r="FKV187" s="377"/>
      <c r="FKW187" s="377"/>
      <c r="FKX187" s="377"/>
      <c r="FKY187" s="484"/>
      <c r="FKZ187" s="485"/>
      <c r="FLA187" s="375"/>
      <c r="FLB187" s="377"/>
      <c r="FLC187" s="377"/>
      <c r="FLD187" s="377"/>
      <c r="FLE187" s="377"/>
      <c r="FLF187" s="484"/>
      <c r="FLG187" s="485"/>
      <c r="FLH187" s="375"/>
      <c r="FLI187" s="377"/>
      <c r="FLJ187" s="377"/>
      <c r="FLK187" s="377"/>
      <c r="FLL187" s="377"/>
      <c r="FLM187" s="484"/>
      <c r="FLN187" s="485"/>
      <c r="FLO187" s="375"/>
      <c r="FLP187" s="377"/>
      <c r="FLQ187" s="377"/>
      <c r="FLR187" s="377"/>
      <c r="FLS187" s="377"/>
      <c r="FLT187" s="484"/>
      <c r="FLU187" s="485"/>
      <c r="FLV187" s="375"/>
      <c r="FLW187" s="377"/>
      <c r="FLX187" s="377"/>
      <c r="FLY187" s="377"/>
      <c r="FLZ187" s="377"/>
      <c r="FMA187" s="484"/>
      <c r="FMB187" s="485"/>
      <c r="FMC187" s="375"/>
      <c r="FMD187" s="377"/>
      <c r="FME187" s="377"/>
      <c r="FMF187" s="377"/>
      <c r="FMG187" s="377"/>
      <c r="FMH187" s="484"/>
      <c r="FMI187" s="485"/>
      <c r="FMJ187" s="375"/>
      <c r="FMK187" s="377"/>
      <c r="FML187" s="377"/>
      <c r="FMM187" s="377"/>
      <c r="FMN187" s="377"/>
      <c r="FMO187" s="484"/>
      <c r="FMP187" s="485"/>
      <c r="FMQ187" s="375"/>
      <c r="FMR187" s="377"/>
      <c r="FMS187" s="377"/>
      <c r="FMT187" s="377"/>
      <c r="FMU187" s="377"/>
      <c r="FMV187" s="484"/>
      <c r="FMW187" s="485"/>
      <c r="FMX187" s="375"/>
      <c r="FMY187" s="377"/>
      <c r="FMZ187" s="377"/>
      <c r="FNA187" s="377"/>
      <c r="FNB187" s="377"/>
      <c r="FNC187" s="484"/>
      <c r="FND187" s="485"/>
      <c r="FNE187" s="375"/>
      <c r="FNF187" s="377"/>
      <c r="FNG187" s="377"/>
      <c r="FNH187" s="377"/>
      <c r="FNI187" s="377"/>
      <c r="FNJ187" s="484"/>
      <c r="FNK187" s="485"/>
      <c r="FNL187" s="375"/>
      <c r="FNM187" s="377"/>
      <c r="FNN187" s="377"/>
      <c r="FNO187" s="377"/>
      <c r="FNP187" s="377"/>
      <c r="FNQ187" s="484"/>
      <c r="FNR187" s="485"/>
      <c r="FNS187" s="375"/>
      <c r="FNT187" s="377"/>
      <c r="FNU187" s="377"/>
      <c r="FNV187" s="377"/>
      <c r="FNW187" s="377"/>
      <c r="FNX187" s="484"/>
      <c r="FNY187" s="485"/>
      <c r="FNZ187" s="375"/>
      <c r="FOA187" s="377"/>
      <c r="FOB187" s="377"/>
      <c r="FOC187" s="377"/>
      <c r="FOD187" s="377"/>
      <c r="FOE187" s="484"/>
      <c r="FOF187" s="485"/>
      <c r="FOG187" s="375"/>
      <c r="FOH187" s="377"/>
      <c r="FOI187" s="377"/>
      <c r="FOJ187" s="377"/>
      <c r="FOK187" s="377"/>
      <c r="FOL187" s="484"/>
      <c r="FOM187" s="485"/>
      <c r="FON187" s="375"/>
      <c r="FOO187" s="377"/>
      <c r="FOP187" s="377"/>
      <c r="FOQ187" s="377"/>
      <c r="FOR187" s="377"/>
      <c r="FOS187" s="484"/>
      <c r="FOT187" s="485"/>
      <c r="FOU187" s="375"/>
      <c r="FOV187" s="377"/>
      <c r="FOW187" s="377"/>
      <c r="FOX187" s="377"/>
      <c r="FOY187" s="377"/>
      <c r="FOZ187" s="484"/>
      <c r="FPA187" s="485"/>
      <c r="FPB187" s="375"/>
      <c r="FPC187" s="377"/>
      <c r="FPD187" s="377"/>
      <c r="FPE187" s="377"/>
      <c r="FPF187" s="377"/>
      <c r="FPG187" s="484"/>
      <c r="FPH187" s="485"/>
      <c r="FPI187" s="375"/>
      <c r="FPJ187" s="377"/>
      <c r="FPK187" s="377"/>
      <c r="FPL187" s="377"/>
      <c r="FPM187" s="377"/>
      <c r="FPN187" s="484"/>
      <c r="FPO187" s="485"/>
      <c r="FPP187" s="375"/>
      <c r="FPQ187" s="377"/>
      <c r="FPR187" s="377"/>
      <c r="FPS187" s="377"/>
      <c r="FPT187" s="377"/>
      <c r="FPU187" s="484"/>
      <c r="FPV187" s="485"/>
      <c r="FPW187" s="375"/>
      <c r="FPX187" s="377"/>
      <c r="FPY187" s="377"/>
      <c r="FPZ187" s="377"/>
      <c r="FQA187" s="377"/>
      <c r="FQB187" s="484"/>
      <c r="FQC187" s="485"/>
      <c r="FQD187" s="375"/>
      <c r="FQE187" s="377"/>
      <c r="FQF187" s="377"/>
      <c r="FQG187" s="377"/>
      <c r="FQH187" s="377"/>
      <c r="FQI187" s="484"/>
      <c r="FQJ187" s="485"/>
      <c r="FQK187" s="375"/>
      <c r="FQL187" s="377"/>
      <c r="FQM187" s="377"/>
      <c r="FQN187" s="377"/>
      <c r="FQO187" s="377"/>
      <c r="FQP187" s="484"/>
      <c r="FQQ187" s="485"/>
      <c r="FQR187" s="375"/>
      <c r="FQS187" s="377"/>
      <c r="FQT187" s="377"/>
      <c r="FQU187" s="377"/>
      <c r="FQV187" s="377"/>
      <c r="FQW187" s="484"/>
      <c r="FQX187" s="485"/>
      <c r="FQY187" s="375"/>
      <c r="FQZ187" s="377"/>
      <c r="FRA187" s="377"/>
      <c r="FRB187" s="377"/>
      <c r="FRC187" s="377"/>
      <c r="FRD187" s="484"/>
      <c r="FRE187" s="485"/>
      <c r="FRF187" s="375"/>
      <c r="FRG187" s="377"/>
      <c r="FRH187" s="377"/>
      <c r="FRI187" s="377"/>
      <c r="FRJ187" s="377"/>
      <c r="FRK187" s="484"/>
      <c r="FRL187" s="485"/>
      <c r="FRM187" s="375"/>
      <c r="FRN187" s="377"/>
      <c r="FRO187" s="377"/>
      <c r="FRP187" s="377"/>
      <c r="FRQ187" s="377"/>
      <c r="FRR187" s="484"/>
      <c r="FRS187" s="485"/>
      <c r="FRT187" s="375"/>
      <c r="FRU187" s="377"/>
      <c r="FRV187" s="377"/>
      <c r="FRW187" s="377"/>
      <c r="FRX187" s="377"/>
      <c r="FRY187" s="484"/>
      <c r="FRZ187" s="485"/>
      <c r="FSA187" s="375"/>
      <c r="FSB187" s="377"/>
      <c r="FSC187" s="377"/>
      <c r="FSD187" s="377"/>
      <c r="FSE187" s="377"/>
      <c r="FSF187" s="484"/>
      <c r="FSG187" s="485"/>
      <c r="FSH187" s="375"/>
      <c r="FSI187" s="377"/>
      <c r="FSJ187" s="377"/>
      <c r="FSK187" s="377"/>
      <c r="FSL187" s="377"/>
      <c r="FSM187" s="484"/>
      <c r="FSN187" s="485"/>
      <c r="FSO187" s="375"/>
      <c r="FSP187" s="377"/>
      <c r="FSQ187" s="377"/>
      <c r="FSR187" s="377"/>
      <c r="FSS187" s="377"/>
      <c r="FST187" s="484"/>
      <c r="FSU187" s="485"/>
      <c r="FSV187" s="375"/>
      <c r="FSW187" s="377"/>
      <c r="FSX187" s="377"/>
      <c r="FSY187" s="377"/>
      <c r="FSZ187" s="377"/>
      <c r="FTA187" s="484"/>
      <c r="FTB187" s="485"/>
      <c r="FTC187" s="375"/>
      <c r="FTD187" s="377"/>
      <c r="FTE187" s="377"/>
      <c r="FTF187" s="377"/>
      <c r="FTG187" s="377"/>
      <c r="FTH187" s="484"/>
      <c r="FTI187" s="485"/>
      <c r="FTJ187" s="375"/>
      <c r="FTK187" s="377"/>
      <c r="FTL187" s="377"/>
      <c r="FTM187" s="377"/>
      <c r="FTN187" s="377"/>
      <c r="FTO187" s="484"/>
      <c r="FTP187" s="485"/>
      <c r="FTQ187" s="375"/>
      <c r="FTR187" s="377"/>
      <c r="FTS187" s="377"/>
      <c r="FTT187" s="377"/>
      <c r="FTU187" s="377"/>
      <c r="FTV187" s="484"/>
      <c r="FTW187" s="485"/>
      <c r="FTX187" s="375"/>
      <c r="FTY187" s="377"/>
      <c r="FTZ187" s="377"/>
      <c r="FUA187" s="377"/>
      <c r="FUB187" s="377"/>
      <c r="FUC187" s="484"/>
      <c r="FUD187" s="485"/>
      <c r="FUE187" s="375"/>
      <c r="FUF187" s="377"/>
      <c r="FUG187" s="377"/>
      <c r="FUH187" s="377"/>
      <c r="FUI187" s="377"/>
      <c r="FUJ187" s="484"/>
      <c r="FUK187" s="485"/>
      <c r="FUL187" s="375"/>
      <c r="FUM187" s="377"/>
      <c r="FUN187" s="377"/>
      <c r="FUO187" s="377"/>
      <c r="FUP187" s="377"/>
      <c r="FUQ187" s="484"/>
      <c r="FUR187" s="485"/>
      <c r="FUS187" s="375"/>
      <c r="FUT187" s="377"/>
      <c r="FUU187" s="377"/>
      <c r="FUV187" s="377"/>
      <c r="FUW187" s="377"/>
      <c r="FUX187" s="484"/>
      <c r="FUY187" s="485"/>
      <c r="FUZ187" s="375"/>
      <c r="FVA187" s="377"/>
      <c r="FVB187" s="377"/>
      <c r="FVC187" s="377"/>
      <c r="FVD187" s="377"/>
      <c r="FVE187" s="484"/>
      <c r="FVF187" s="485"/>
      <c r="FVG187" s="375"/>
      <c r="FVH187" s="377"/>
      <c r="FVI187" s="377"/>
      <c r="FVJ187" s="377"/>
      <c r="FVK187" s="377"/>
      <c r="FVL187" s="484"/>
      <c r="FVM187" s="485"/>
      <c r="FVN187" s="375"/>
      <c r="FVO187" s="377"/>
      <c r="FVP187" s="377"/>
      <c r="FVQ187" s="377"/>
      <c r="FVR187" s="377"/>
      <c r="FVS187" s="484"/>
      <c r="FVT187" s="485"/>
      <c r="FVU187" s="375"/>
      <c r="FVV187" s="377"/>
      <c r="FVW187" s="377"/>
      <c r="FVX187" s="377"/>
      <c r="FVY187" s="377"/>
      <c r="FVZ187" s="484"/>
      <c r="FWA187" s="485"/>
      <c r="FWB187" s="375"/>
      <c r="FWC187" s="377"/>
      <c r="FWD187" s="377"/>
      <c r="FWE187" s="377"/>
      <c r="FWF187" s="377"/>
      <c r="FWG187" s="484"/>
      <c r="FWH187" s="485"/>
      <c r="FWI187" s="375"/>
      <c r="FWJ187" s="377"/>
      <c r="FWK187" s="377"/>
      <c r="FWL187" s="377"/>
      <c r="FWM187" s="377"/>
      <c r="FWN187" s="484"/>
      <c r="FWO187" s="485"/>
      <c r="FWP187" s="375"/>
      <c r="FWQ187" s="377"/>
      <c r="FWR187" s="377"/>
      <c r="FWS187" s="377"/>
      <c r="FWT187" s="377"/>
      <c r="FWU187" s="484"/>
      <c r="FWV187" s="485"/>
      <c r="FWW187" s="375"/>
      <c r="FWX187" s="377"/>
      <c r="FWY187" s="377"/>
      <c r="FWZ187" s="377"/>
      <c r="FXA187" s="377"/>
      <c r="FXB187" s="484"/>
      <c r="FXC187" s="485"/>
      <c r="FXD187" s="375"/>
      <c r="FXE187" s="377"/>
      <c r="FXF187" s="377"/>
      <c r="FXG187" s="377"/>
      <c r="FXH187" s="377"/>
      <c r="FXI187" s="484"/>
      <c r="FXJ187" s="485"/>
      <c r="FXK187" s="375"/>
      <c r="FXL187" s="377"/>
      <c r="FXM187" s="377"/>
      <c r="FXN187" s="377"/>
      <c r="FXO187" s="377"/>
      <c r="FXP187" s="484"/>
      <c r="FXQ187" s="485"/>
      <c r="FXR187" s="375"/>
      <c r="FXS187" s="377"/>
      <c r="FXT187" s="377"/>
      <c r="FXU187" s="377"/>
      <c r="FXV187" s="377"/>
      <c r="FXW187" s="484"/>
      <c r="FXX187" s="485"/>
      <c r="FXY187" s="375"/>
      <c r="FXZ187" s="377"/>
      <c r="FYA187" s="377"/>
      <c r="FYB187" s="377"/>
      <c r="FYC187" s="377"/>
      <c r="FYD187" s="484"/>
      <c r="FYE187" s="485"/>
      <c r="FYF187" s="375"/>
      <c r="FYG187" s="377"/>
      <c r="FYH187" s="377"/>
      <c r="FYI187" s="377"/>
      <c r="FYJ187" s="377"/>
      <c r="FYK187" s="484"/>
      <c r="FYL187" s="485"/>
      <c r="FYM187" s="375"/>
      <c r="FYN187" s="377"/>
      <c r="FYO187" s="377"/>
      <c r="FYP187" s="377"/>
      <c r="FYQ187" s="377"/>
      <c r="FYR187" s="484"/>
      <c r="FYS187" s="485"/>
      <c r="FYT187" s="375"/>
      <c r="FYU187" s="377"/>
      <c r="FYV187" s="377"/>
      <c r="FYW187" s="377"/>
      <c r="FYX187" s="377"/>
      <c r="FYY187" s="484"/>
      <c r="FYZ187" s="485"/>
      <c r="FZA187" s="375"/>
      <c r="FZB187" s="377"/>
      <c r="FZC187" s="377"/>
      <c r="FZD187" s="377"/>
      <c r="FZE187" s="377"/>
      <c r="FZF187" s="484"/>
      <c r="FZG187" s="485"/>
      <c r="FZH187" s="375"/>
      <c r="FZI187" s="377"/>
      <c r="FZJ187" s="377"/>
      <c r="FZK187" s="377"/>
      <c r="FZL187" s="377"/>
      <c r="FZM187" s="484"/>
      <c r="FZN187" s="485"/>
      <c r="FZO187" s="375"/>
      <c r="FZP187" s="377"/>
      <c r="FZQ187" s="377"/>
      <c r="FZR187" s="377"/>
      <c r="FZS187" s="377"/>
      <c r="FZT187" s="484"/>
      <c r="FZU187" s="485"/>
      <c r="FZV187" s="375"/>
      <c r="FZW187" s="377"/>
      <c r="FZX187" s="377"/>
      <c r="FZY187" s="377"/>
      <c r="FZZ187" s="377"/>
      <c r="GAA187" s="484"/>
      <c r="GAB187" s="485"/>
      <c r="GAC187" s="375"/>
      <c r="GAD187" s="377"/>
      <c r="GAE187" s="377"/>
      <c r="GAF187" s="377"/>
      <c r="GAG187" s="377"/>
      <c r="GAH187" s="484"/>
      <c r="GAI187" s="485"/>
      <c r="GAJ187" s="375"/>
      <c r="GAK187" s="377"/>
      <c r="GAL187" s="377"/>
      <c r="GAM187" s="377"/>
      <c r="GAN187" s="377"/>
      <c r="GAO187" s="484"/>
      <c r="GAP187" s="485"/>
      <c r="GAQ187" s="375"/>
      <c r="GAR187" s="377"/>
      <c r="GAS187" s="377"/>
      <c r="GAT187" s="377"/>
      <c r="GAU187" s="377"/>
      <c r="GAV187" s="484"/>
      <c r="GAW187" s="485"/>
      <c r="GAX187" s="375"/>
      <c r="GAY187" s="377"/>
      <c r="GAZ187" s="377"/>
      <c r="GBA187" s="377"/>
      <c r="GBB187" s="377"/>
      <c r="GBC187" s="484"/>
      <c r="GBD187" s="485"/>
      <c r="GBE187" s="375"/>
      <c r="GBF187" s="377"/>
      <c r="GBG187" s="377"/>
      <c r="GBH187" s="377"/>
      <c r="GBI187" s="377"/>
      <c r="GBJ187" s="484"/>
      <c r="GBK187" s="485"/>
      <c r="GBL187" s="375"/>
      <c r="GBM187" s="377"/>
      <c r="GBN187" s="377"/>
      <c r="GBO187" s="377"/>
      <c r="GBP187" s="377"/>
      <c r="GBQ187" s="484"/>
      <c r="GBR187" s="485"/>
      <c r="GBS187" s="375"/>
      <c r="GBT187" s="377"/>
      <c r="GBU187" s="377"/>
      <c r="GBV187" s="377"/>
      <c r="GBW187" s="377"/>
      <c r="GBX187" s="484"/>
      <c r="GBY187" s="485"/>
      <c r="GBZ187" s="375"/>
      <c r="GCA187" s="377"/>
      <c r="GCB187" s="377"/>
      <c r="GCC187" s="377"/>
      <c r="GCD187" s="377"/>
      <c r="GCE187" s="484"/>
      <c r="GCF187" s="485"/>
      <c r="GCG187" s="375"/>
      <c r="GCH187" s="377"/>
      <c r="GCI187" s="377"/>
      <c r="GCJ187" s="377"/>
      <c r="GCK187" s="377"/>
      <c r="GCL187" s="484"/>
      <c r="GCM187" s="485"/>
      <c r="GCN187" s="375"/>
      <c r="GCO187" s="377"/>
      <c r="GCP187" s="377"/>
      <c r="GCQ187" s="377"/>
      <c r="GCR187" s="377"/>
      <c r="GCS187" s="484"/>
      <c r="GCT187" s="485"/>
      <c r="GCU187" s="375"/>
      <c r="GCV187" s="377"/>
      <c r="GCW187" s="377"/>
      <c r="GCX187" s="377"/>
      <c r="GCY187" s="377"/>
      <c r="GCZ187" s="484"/>
      <c r="GDA187" s="485"/>
      <c r="GDB187" s="375"/>
      <c r="GDC187" s="377"/>
      <c r="GDD187" s="377"/>
      <c r="GDE187" s="377"/>
      <c r="GDF187" s="377"/>
      <c r="GDG187" s="484"/>
      <c r="GDH187" s="485"/>
      <c r="GDI187" s="375"/>
      <c r="GDJ187" s="377"/>
      <c r="GDK187" s="377"/>
      <c r="GDL187" s="377"/>
      <c r="GDM187" s="377"/>
      <c r="GDN187" s="484"/>
      <c r="GDO187" s="485"/>
      <c r="GDP187" s="375"/>
      <c r="GDQ187" s="377"/>
      <c r="GDR187" s="377"/>
      <c r="GDS187" s="377"/>
      <c r="GDT187" s="377"/>
      <c r="GDU187" s="484"/>
      <c r="GDV187" s="485"/>
      <c r="GDW187" s="375"/>
      <c r="GDX187" s="377"/>
      <c r="GDY187" s="377"/>
      <c r="GDZ187" s="377"/>
      <c r="GEA187" s="377"/>
      <c r="GEB187" s="484"/>
      <c r="GEC187" s="485"/>
      <c r="GED187" s="375"/>
      <c r="GEE187" s="377"/>
      <c r="GEF187" s="377"/>
      <c r="GEG187" s="377"/>
      <c r="GEH187" s="377"/>
      <c r="GEI187" s="484"/>
      <c r="GEJ187" s="485"/>
      <c r="GEK187" s="375"/>
      <c r="GEL187" s="377"/>
      <c r="GEM187" s="377"/>
      <c r="GEN187" s="377"/>
      <c r="GEO187" s="377"/>
      <c r="GEP187" s="484"/>
      <c r="GEQ187" s="485"/>
      <c r="GER187" s="375"/>
      <c r="GES187" s="377"/>
      <c r="GET187" s="377"/>
      <c r="GEU187" s="377"/>
      <c r="GEV187" s="377"/>
      <c r="GEW187" s="484"/>
      <c r="GEX187" s="485"/>
      <c r="GEY187" s="375"/>
      <c r="GEZ187" s="377"/>
      <c r="GFA187" s="377"/>
      <c r="GFB187" s="377"/>
      <c r="GFC187" s="377"/>
      <c r="GFD187" s="484"/>
      <c r="GFE187" s="485"/>
      <c r="GFF187" s="375"/>
      <c r="GFG187" s="377"/>
      <c r="GFH187" s="377"/>
      <c r="GFI187" s="377"/>
      <c r="GFJ187" s="377"/>
      <c r="GFK187" s="484"/>
      <c r="GFL187" s="485"/>
      <c r="GFM187" s="375"/>
      <c r="GFN187" s="377"/>
      <c r="GFO187" s="377"/>
      <c r="GFP187" s="377"/>
      <c r="GFQ187" s="377"/>
      <c r="GFR187" s="484"/>
      <c r="GFS187" s="485"/>
      <c r="GFT187" s="375"/>
      <c r="GFU187" s="377"/>
      <c r="GFV187" s="377"/>
      <c r="GFW187" s="377"/>
      <c r="GFX187" s="377"/>
      <c r="GFY187" s="484"/>
      <c r="GFZ187" s="485"/>
      <c r="GGA187" s="375"/>
      <c r="GGB187" s="377"/>
      <c r="GGC187" s="377"/>
      <c r="GGD187" s="377"/>
      <c r="GGE187" s="377"/>
      <c r="GGF187" s="484"/>
      <c r="GGG187" s="485"/>
      <c r="GGH187" s="375"/>
      <c r="GGI187" s="377"/>
      <c r="GGJ187" s="377"/>
      <c r="GGK187" s="377"/>
      <c r="GGL187" s="377"/>
      <c r="GGM187" s="484"/>
      <c r="GGN187" s="485"/>
      <c r="GGO187" s="375"/>
      <c r="GGP187" s="377"/>
      <c r="GGQ187" s="377"/>
      <c r="GGR187" s="377"/>
      <c r="GGS187" s="377"/>
      <c r="GGT187" s="484"/>
      <c r="GGU187" s="485"/>
      <c r="GGV187" s="375"/>
      <c r="GGW187" s="377"/>
      <c r="GGX187" s="377"/>
      <c r="GGY187" s="377"/>
      <c r="GGZ187" s="377"/>
      <c r="GHA187" s="484"/>
      <c r="GHB187" s="485"/>
      <c r="GHC187" s="375"/>
      <c r="GHD187" s="377"/>
      <c r="GHE187" s="377"/>
      <c r="GHF187" s="377"/>
      <c r="GHG187" s="377"/>
      <c r="GHH187" s="484"/>
      <c r="GHI187" s="485"/>
      <c r="GHJ187" s="375"/>
      <c r="GHK187" s="377"/>
      <c r="GHL187" s="377"/>
      <c r="GHM187" s="377"/>
      <c r="GHN187" s="377"/>
      <c r="GHO187" s="484"/>
      <c r="GHP187" s="485"/>
      <c r="GHQ187" s="375"/>
      <c r="GHR187" s="377"/>
      <c r="GHS187" s="377"/>
      <c r="GHT187" s="377"/>
      <c r="GHU187" s="377"/>
      <c r="GHV187" s="484"/>
      <c r="GHW187" s="485"/>
      <c r="GHX187" s="375"/>
      <c r="GHY187" s="377"/>
      <c r="GHZ187" s="377"/>
      <c r="GIA187" s="377"/>
      <c r="GIB187" s="377"/>
      <c r="GIC187" s="484"/>
      <c r="GID187" s="485"/>
      <c r="GIE187" s="375"/>
      <c r="GIF187" s="377"/>
      <c r="GIG187" s="377"/>
      <c r="GIH187" s="377"/>
      <c r="GII187" s="377"/>
      <c r="GIJ187" s="484"/>
      <c r="GIK187" s="485"/>
      <c r="GIL187" s="375"/>
      <c r="GIM187" s="377"/>
      <c r="GIN187" s="377"/>
      <c r="GIO187" s="377"/>
      <c r="GIP187" s="377"/>
      <c r="GIQ187" s="484"/>
      <c r="GIR187" s="485"/>
      <c r="GIS187" s="375"/>
      <c r="GIT187" s="377"/>
      <c r="GIU187" s="377"/>
      <c r="GIV187" s="377"/>
      <c r="GIW187" s="377"/>
      <c r="GIX187" s="484"/>
      <c r="GIY187" s="485"/>
      <c r="GIZ187" s="375"/>
      <c r="GJA187" s="377"/>
      <c r="GJB187" s="377"/>
      <c r="GJC187" s="377"/>
      <c r="GJD187" s="377"/>
      <c r="GJE187" s="484"/>
      <c r="GJF187" s="485"/>
      <c r="GJG187" s="375"/>
      <c r="GJH187" s="377"/>
      <c r="GJI187" s="377"/>
      <c r="GJJ187" s="377"/>
      <c r="GJK187" s="377"/>
      <c r="GJL187" s="484"/>
      <c r="GJM187" s="485"/>
      <c r="GJN187" s="375"/>
      <c r="GJO187" s="377"/>
      <c r="GJP187" s="377"/>
      <c r="GJQ187" s="377"/>
      <c r="GJR187" s="377"/>
      <c r="GJS187" s="484"/>
      <c r="GJT187" s="485"/>
      <c r="GJU187" s="375"/>
      <c r="GJV187" s="377"/>
      <c r="GJW187" s="377"/>
      <c r="GJX187" s="377"/>
      <c r="GJY187" s="377"/>
      <c r="GJZ187" s="484"/>
      <c r="GKA187" s="485"/>
      <c r="GKB187" s="375"/>
      <c r="GKC187" s="377"/>
      <c r="GKD187" s="377"/>
      <c r="GKE187" s="377"/>
      <c r="GKF187" s="377"/>
      <c r="GKG187" s="484"/>
      <c r="GKH187" s="485"/>
      <c r="GKI187" s="375"/>
      <c r="GKJ187" s="377"/>
      <c r="GKK187" s="377"/>
      <c r="GKL187" s="377"/>
      <c r="GKM187" s="377"/>
      <c r="GKN187" s="484"/>
      <c r="GKO187" s="485"/>
      <c r="GKP187" s="375"/>
      <c r="GKQ187" s="377"/>
      <c r="GKR187" s="377"/>
      <c r="GKS187" s="377"/>
      <c r="GKT187" s="377"/>
      <c r="GKU187" s="484"/>
      <c r="GKV187" s="485"/>
      <c r="GKW187" s="375"/>
      <c r="GKX187" s="377"/>
      <c r="GKY187" s="377"/>
      <c r="GKZ187" s="377"/>
      <c r="GLA187" s="377"/>
      <c r="GLB187" s="484"/>
      <c r="GLC187" s="485"/>
      <c r="GLD187" s="375"/>
      <c r="GLE187" s="377"/>
      <c r="GLF187" s="377"/>
      <c r="GLG187" s="377"/>
      <c r="GLH187" s="377"/>
      <c r="GLI187" s="484"/>
      <c r="GLJ187" s="485"/>
      <c r="GLK187" s="375"/>
      <c r="GLL187" s="377"/>
      <c r="GLM187" s="377"/>
      <c r="GLN187" s="377"/>
      <c r="GLO187" s="377"/>
      <c r="GLP187" s="484"/>
      <c r="GLQ187" s="485"/>
      <c r="GLR187" s="375"/>
      <c r="GLS187" s="377"/>
      <c r="GLT187" s="377"/>
      <c r="GLU187" s="377"/>
      <c r="GLV187" s="377"/>
      <c r="GLW187" s="484"/>
      <c r="GLX187" s="485"/>
      <c r="GLY187" s="375"/>
      <c r="GLZ187" s="377"/>
      <c r="GMA187" s="377"/>
      <c r="GMB187" s="377"/>
      <c r="GMC187" s="377"/>
      <c r="GMD187" s="484"/>
      <c r="GME187" s="485"/>
      <c r="GMF187" s="375"/>
      <c r="GMG187" s="377"/>
      <c r="GMH187" s="377"/>
      <c r="GMI187" s="377"/>
      <c r="GMJ187" s="377"/>
      <c r="GMK187" s="484"/>
      <c r="GML187" s="485"/>
      <c r="GMM187" s="375"/>
      <c r="GMN187" s="377"/>
      <c r="GMO187" s="377"/>
      <c r="GMP187" s="377"/>
      <c r="GMQ187" s="377"/>
      <c r="GMR187" s="484"/>
      <c r="GMS187" s="485"/>
      <c r="GMT187" s="375"/>
      <c r="GMU187" s="377"/>
      <c r="GMV187" s="377"/>
      <c r="GMW187" s="377"/>
      <c r="GMX187" s="377"/>
      <c r="GMY187" s="484"/>
      <c r="GMZ187" s="485"/>
      <c r="GNA187" s="375"/>
      <c r="GNB187" s="377"/>
      <c r="GNC187" s="377"/>
      <c r="GND187" s="377"/>
      <c r="GNE187" s="377"/>
      <c r="GNF187" s="484"/>
      <c r="GNG187" s="485"/>
      <c r="GNH187" s="375"/>
      <c r="GNI187" s="377"/>
      <c r="GNJ187" s="377"/>
      <c r="GNK187" s="377"/>
      <c r="GNL187" s="377"/>
      <c r="GNM187" s="484"/>
      <c r="GNN187" s="485"/>
      <c r="GNO187" s="375"/>
      <c r="GNP187" s="377"/>
      <c r="GNQ187" s="377"/>
      <c r="GNR187" s="377"/>
      <c r="GNS187" s="377"/>
      <c r="GNT187" s="484"/>
      <c r="GNU187" s="485"/>
      <c r="GNV187" s="375"/>
      <c r="GNW187" s="377"/>
      <c r="GNX187" s="377"/>
      <c r="GNY187" s="377"/>
      <c r="GNZ187" s="377"/>
      <c r="GOA187" s="484"/>
      <c r="GOB187" s="485"/>
      <c r="GOC187" s="375"/>
      <c r="GOD187" s="377"/>
      <c r="GOE187" s="377"/>
      <c r="GOF187" s="377"/>
      <c r="GOG187" s="377"/>
      <c r="GOH187" s="484"/>
      <c r="GOI187" s="485"/>
      <c r="GOJ187" s="375"/>
      <c r="GOK187" s="377"/>
      <c r="GOL187" s="377"/>
      <c r="GOM187" s="377"/>
      <c r="GON187" s="377"/>
      <c r="GOO187" s="484"/>
      <c r="GOP187" s="485"/>
      <c r="GOQ187" s="375"/>
      <c r="GOR187" s="377"/>
      <c r="GOS187" s="377"/>
      <c r="GOT187" s="377"/>
      <c r="GOU187" s="377"/>
      <c r="GOV187" s="484"/>
      <c r="GOW187" s="485"/>
      <c r="GOX187" s="375"/>
      <c r="GOY187" s="377"/>
      <c r="GOZ187" s="377"/>
      <c r="GPA187" s="377"/>
      <c r="GPB187" s="377"/>
      <c r="GPC187" s="484"/>
      <c r="GPD187" s="485"/>
      <c r="GPE187" s="375"/>
      <c r="GPF187" s="377"/>
      <c r="GPG187" s="377"/>
      <c r="GPH187" s="377"/>
      <c r="GPI187" s="377"/>
      <c r="GPJ187" s="484"/>
      <c r="GPK187" s="485"/>
      <c r="GPL187" s="375"/>
      <c r="GPM187" s="377"/>
      <c r="GPN187" s="377"/>
      <c r="GPO187" s="377"/>
      <c r="GPP187" s="377"/>
      <c r="GPQ187" s="484"/>
      <c r="GPR187" s="485"/>
      <c r="GPS187" s="375"/>
      <c r="GPT187" s="377"/>
      <c r="GPU187" s="377"/>
      <c r="GPV187" s="377"/>
      <c r="GPW187" s="377"/>
      <c r="GPX187" s="484"/>
      <c r="GPY187" s="485"/>
      <c r="GPZ187" s="375"/>
      <c r="GQA187" s="377"/>
      <c r="GQB187" s="377"/>
      <c r="GQC187" s="377"/>
      <c r="GQD187" s="377"/>
      <c r="GQE187" s="484"/>
      <c r="GQF187" s="485"/>
      <c r="GQG187" s="375"/>
      <c r="GQH187" s="377"/>
      <c r="GQI187" s="377"/>
      <c r="GQJ187" s="377"/>
      <c r="GQK187" s="377"/>
      <c r="GQL187" s="484"/>
      <c r="GQM187" s="485"/>
      <c r="GQN187" s="375"/>
      <c r="GQO187" s="377"/>
      <c r="GQP187" s="377"/>
      <c r="GQQ187" s="377"/>
      <c r="GQR187" s="377"/>
      <c r="GQS187" s="484"/>
      <c r="GQT187" s="485"/>
      <c r="GQU187" s="375"/>
      <c r="GQV187" s="377"/>
      <c r="GQW187" s="377"/>
      <c r="GQX187" s="377"/>
      <c r="GQY187" s="377"/>
      <c r="GQZ187" s="484"/>
      <c r="GRA187" s="485"/>
      <c r="GRB187" s="375"/>
      <c r="GRC187" s="377"/>
      <c r="GRD187" s="377"/>
      <c r="GRE187" s="377"/>
      <c r="GRF187" s="377"/>
      <c r="GRG187" s="484"/>
      <c r="GRH187" s="485"/>
      <c r="GRI187" s="375"/>
      <c r="GRJ187" s="377"/>
      <c r="GRK187" s="377"/>
      <c r="GRL187" s="377"/>
      <c r="GRM187" s="377"/>
      <c r="GRN187" s="484"/>
      <c r="GRO187" s="485"/>
      <c r="GRP187" s="375"/>
      <c r="GRQ187" s="377"/>
      <c r="GRR187" s="377"/>
      <c r="GRS187" s="377"/>
      <c r="GRT187" s="377"/>
      <c r="GRU187" s="484"/>
      <c r="GRV187" s="485"/>
      <c r="GRW187" s="375"/>
      <c r="GRX187" s="377"/>
      <c r="GRY187" s="377"/>
      <c r="GRZ187" s="377"/>
      <c r="GSA187" s="377"/>
      <c r="GSB187" s="484"/>
      <c r="GSC187" s="485"/>
      <c r="GSD187" s="375"/>
      <c r="GSE187" s="377"/>
      <c r="GSF187" s="377"/>
      <c r="GSG187" s="377"/>
      <c r="GSH187" s="377"/>
      <c r="GSI187" s="484"/>
      <c r="GSJ187" s="485"/>
      <c r="GSK187" s="375"/>
      <c r="GSL187" s="377"/>
      <c r="GSM187" s="377"/>
      <c r="GSN187" s="377"/>
      <c r="GSO187" s="377"/>
      <c r="GSP187" s="484"/>
      <c r="GSQ187" s="485"/>
      <c r="GSR187" s="375"/>
      <c r="GSS187" s="377"/>
      <c r="GST187" s="377"/>
      <c r="GSU187" s="377"/>
      <c r="GSV187" s="377"/>
      <c r="GSW187" s="484"/>
      <c r="GSX187" s="485"/>
      <c r="GSY187" s="375"/>
      <c r="GSZ187" s="377"/>
      <c r="GTA187" s="377"/>
      <c r="GTB187" s="377"/>
      <c r="GTC187" s="377"/>
      <c r="GTD187" s="484"/>
      <c r="GTE187" s="485"/>
      <c r="GTF187" s="375"/>
      <c r="GTG187" s="377"/>
      <c r="GTH187" s="377"/>
      <c r="GTI187" s="377"/>
      <c r="GTJ187" s="377"/>
      <c r="GTK187" s="484"/>
      <c r="GTL187" s="485"/>
      <c r="GTM187" s="375"/>
      <c r="GTN187" s="377"/>
      <c r="GTO187" s="377"/>
      <c r="GTP187" s="377"/>
      <c r="GTQ187" s="377"/>
      <c r="GTR187" s="484"/>
      <c r="GTS187" s="485"/>
      <c r="GTT187" s="375"/>
      <c r="GTU187" s="377"/>
      <c r="GTV187" s="377"/>
      <c r="GTW187" s="377"/>
      <c r="GTX187" s="377"/>
      <c r="GTY187" s="484"/>
      <c r="GTZ187" s="485"/>
      <c r="GUA187" s="375"/>
      <c r="GUB187" s="377"/>
      <c r="GUC187" s="377"/>
      <c r="GUD187" s="377"/>
      <c r="GUE187" s="377"/>
      <c r="GUF187" s="484"/>
      <c r="GUG187" s="485"/>
      <c r="GUH187" s="375"/>
      <c r="GUI187" s="377"/>
      <c r="GUJ187" s="377"/>
      <c r="GUK187" s="377"/>
      <c r="GUL187" s="377"/>
      <c r="GUM187" s="484"/>
      <c r="GUN187" s="485"/>
      <c r="GUO187" s="375"/>
      <c r="GUP187" s="377"/>
      <c r="GUQ187" s="377"/>
      <c r="GUR187" s="377"/>
      <c r="GUS187" s="377"/>
      <c r="GUT187" s="484"/>
      <c r="GUU187" s="485"/>
      <c r="GUV187" s="375"/>
      <c r="GUW187" s="377"/>
      <c r="GUX187" s="377"/>
      <c r="GUY187" s="377"/>
      <c r="GUZ187" s="377"/>
      <c r="GVA187" s="484"/>
      <c r="GVB187" s="485"/>
      <c r="GVC187" s="375"/>
      <c r="GVD187" s="377"/>
      <c r="GVE187" s="377"/>
      <c r="GVF187" s="377"/>
      <c r="GVG187" s="377"/>
      <c r="GVH187" s="484"/>
      <c r="GVI187" s="485"/>
      <c r="GVJ187" s="375"/>
      <c r="GVK187" s="377"/>
      <c r="GVL187" s="377"/>
      <c r="GVM187" s="377"/>
      <c r="GVN187" s="377"/>
      <c r="GVO187" s="484"/>
      <c r="GVP187" s="485"/>
      <c r="GVQ187" s="375"/>
      <c r="GVR187" s="377"/>
      <c r="GVS187" s="377"/>
      <c r="GVT187" s="377"/>
      <c r="GVU187" s="377"/>
      <c r="GVV187" s="484"/>
      <c r="GVW187" s="485"/>
      <c r="GVX187" s="375"/>
      <c r="GVY187" s="377"/>
      <c r="GVZ187" s="377"/>
      <c r="GWA187" s="377"/>
      <c r="GWB187" s="377"/>
      <c r="GWC187" s="484"/>
      <c r="GWD187" s="485"/>
      <c r="GWE187" s="375"/>
      <c r="GWF187" s="377"/>
      <c r="GWG187" s="377"/>
      <c r="GWH187" s="377"/>
      <c r="GWI187" s="377"/>
      <c r="GWJ187" s="484"/>
      <c r="GWK187" s="485"/>
      <c r="GWL187" s="375"/>
      <c r="GWM187" s="377"/>
      <c r="GWN187" s="377"/>
      <c r="GWO187" s="377"/>
      <c r="GWP187" s="377"/>
      <c r="GWQ187" s="484"/>
      <c r="GWR187" s="485"/>
      <c r="GWS187" s="375"/>
      <c r="GWT187" s="377"/>
      <c r="GWU187" s="377"/>
      <c r="GWV187" s="377"/>
      <c r="GWW187" s="377"/>
      <c r="GWX187" s="484"/>
      <c r="GWY187" s="485"/>
      <c r="GWZ187" s="375"/>
      <c r="GXA187" s="377"/>
      <c r="GXB187" s="377"/>
      <c r="GXC187" s="377"/>
      <c r="GXD187" s="377"/>
      <c r="GXE187" s="484"/>
      <c r="GXF187" s="485"/>
      <c r="GXG187" s="375"/>
      <c r="GXH187" s="377"/>
      <c r="GXI187" s="377"/>
      <c r="GXJ187" s="377"/>
      <c r="GXK187" s="377"/>
      <c r="GXL187" s="484"/>
      <c r="GXM187" s="485"/>
      <c r="GXN187" s="375"/>
      <c r="GXO187" s="377"/>
      <c r="GXP187" s="377"/>
      <c r="GXQ187" s="377"/>
      <c r="GXR187" s="377"/>
      <c r="GXS187" s="484"/>
      <c r="GXT187" s="485"/>
      <c r="GXU187" s="375"/>
      <c r="GXV187" s="377"/>
      <c r="GXW187" s="377"/>
      <c r="GXX187" s="377"/>
      <c r="GXY187" s="377"/>
      <c r="GXZ187" s="484"/>
      <c r="GYA187" s="485"/>
      <c r="GYB187" s="375"/>
      <c r="GYC187" s="377"/>
      <c r="GYD187" s="377"/>
      <c r="GYE187" s="377"/>
      <c r="GYF187" s="377"/>
      <c r="GYG187" s="484"/>
      <c r="GYH187" s="485"/>
      <c r="GYI187" s="375"/>
      <c r="GYJ187" s="377"/>
      <c r="GYK187" s="377"/>
      <c r="GYL187" s="377"/>
      <c r="GYM187" s="377"/>
      <c r="GYN187" s="484"/>
      <c r="GYO187" s="485"/>
      <c r="GYP187" s="375"/>
      <c r="GYQ187" s="377"/>
      <c r="GYR187" s="377"/>
      <c r="GYS187" s="377"/>
      <c r="GYT187" s="377"/>
      <c r="GYU187" s="484"/>
      <c r="GYV187" s="485"/>
      <c r="GYW187" s="375"/>
      <c r="GYX187" s="377"/>
      <c r="GYY187" s="377"/>
      <c r="GYZ187" s="377"/>
      <c r="GZA187" s="377"/>
      <c r="GZB187" s="484"/>
      <c r="GZC187" s="485"/>
      <c r="GZD187" s="375"/>
      <c r="GZE187" s="377"/>
      <c r="GZF187" s="377"/>
      <c r="GZG187" s="377"/>
      <c r="GZH187" s="377"/>
      <c r="GZI187" s="484"/>
      <c r="GZJ187" s="485"/>
      <c r="GZK187" s="375"/>
      <c r="GZL187" s="377"/>
      <c r="GZM187" s="377"/>
      <c r="GZN187" s="377"/>
      <c r="GZO187" s="377"/>
      <c r="GZP187" s="484"/>
      <c r="GZQ187" s="485"/>
      <c r="GZR187" s="375"/>
      <c r="GZS187" s="377"/>
      <c r="GZT187" s="377"/>
      <c r="GZU187" s="377"/>
      <c r="GZV187" s="377"/>
      <c r="GZW187" s="484"/>
      <c r="GZX187" s="485"/>
      <c r="GZY187" s="375"/>
      <c r="GZZ187" s="377"/>
      <c r="HAA187" s="377"/>
      <c r="HAB187" s="377"/>
      <c r="HAC187" s="377"/>
      <c r="HAD187" s="484"/>
      <c r="HAE187" s="485"/>
      <c r="HAF187" s="375"/>
      <c r="HAG187" s="377"/>
      <c r="HAH187" s="377"/>
      <c r="HAI187" s="377"/>
      <c r="HAJ187" s="377"/>
      <c r="HAK187" s="484"/>
      <c r="HAL187" s="485"/>
      <c r="HAM187" s="375"/>
      <c r="HAN187" s="377"/>
      <c r="HAO187" s="377"/>
      <c r="HAP187" s="377"/>
      <c r="HAQ187" s="377"/>
      <c r="HAR187" s="484"/>
      <c r="HAS187" s="485"/>
      <c r="HAT187" s="375"/>
      <c r="HAU187" s="377"/>
      <c r="HAV187" s="377"/>
      <c r="HAW187" s="377"/>
      <c r="HAX187" s="377"/>
      <c r="HAY187" s="484"/>
      <c r="HAZ187" s="485"/>
      <c r="HBA187" s="375"/>
      <c r="HBB187" s="377"/>
      <c r="HBC187" s="377"/>
      <c r="HBD187" s="377"/>
      <c r="HBE187" s="377"/>
      <c r="HBF187" s="484"/>
      <c r="HBG187" s="485"/>
      <c r="HBH187" s="375"/>
      <c r="HBI187" s="377"/>
      <c r="HBJ187" s="377"/>
      <c r="HBK187" s="377"/>
      <c r="HBL187" s="377"/>
      <c r="HBM187" s="484"/>
      <c r="HBN187" s="485"/>
      <c r="HBO187" s="375"/>
      <c r="HBP187" s="377"/>
      <c r="HBQ187" s="377"/>
      <c r="HBR187" s="377"/>
      <c r="HBS187" s="377"/>
      <c r="HBT187" s="484"/>
      <c r="HBU187" s="485"/>
      <c r="HBV187" s="375"/>
      <c r="HBW187" s="377"/>
      <c r="HBX187" s="377"/>
      <c r="HBY187" s="377"/>
      <c r="HBZ187" s="377"/>
      <c r="HCA187" s="484"/>
      <c r="HCB187" s="485"/>
      <c r="HCC187" s="375"/>
      <c r="HCD187" s="377"/>
      <c r="HCE187" s="377"/>
      <c r="HCF187" s="377"/>
      <c r="HCG187" s="377"/>
      <c r="HCH187" s="484"/>
      <c r="HCI187" s="485"/>
      <c r="HCJ187" s="375"/>
      <c r="HCK187" s="377"/>
      <c r="HCL187" s="377"/>
      <c r="HCM187" s="377"/>
      <c r="HCN187" s="377"/>
      <c r="HCO187" s="484"/>
      <c r="HCP187" s="485"/>
      <c r="HCQ187" s="375"/>
      <c r="HCR187" s="377"/>
      <c r="HCS187" s="377"/>
      <c r="HCT187" s="377"/>
      <c r="HCU187" s="377"/>
      <c r="HCV187" s="484"/>
      <c r="HCW187" s="485"/>
      <c r="HCX187" s="375"/>
      <c r="HCY187" s="377"/>
      <c r="HCZ187" s="377"/>
      <c r="HDA187" s="377"/>
      <c r="HDB187" s="377"/>
      <c r="HDC187" s="484"/>
      <c r="HDD187" s="485"/>
      <c r="HDE187" s="375"/>
      <c r="HDF187" s="377"/>
      <c r="HDG187" s="377"/>
      <c r="HDH187" s="377"/>
      <c r="HDI187" s="377"/>
      <c r="HDJ187" s="484"/>
      <c r="HDK187" s="485"/>
      <c r="HDL187" s="375"/>
      <c r="HDM187" s="377"/>
      <c r="HDN187" s="377"/>
      <c r="HDO187" s="377"/>
      <c r="HDP187" s="377"/>
      <c r="HDQ187" s="484"/>
      <c r="HDR187" s="485"/>
      <c r="HDS187" s="375"/>
      <c r="HDT187" s="377"/>
      <c r="HDU187" s="377"/>
      <c r="HDV187" s="377"/>
      <c r="HDW187" s="377"/>
      <c r="HDX187" s="484"/>
      <c r="HDY187" s="485"/>
      <c r="HDZ187" s="375"/>
      <c r="HEA187" s="377"/>
      <c r="HEB187" s="377"/>
      <c r="HEC187" s="377"/>
      <c r="HED187" s="377"/>
      <c r="HEE187" s="484"/>
      <c r="HEF187" s="485"/>
      <c r="HEG187" s="375"/>
      <c r="HEH187" s="377"/>
      <c r="HEI187" s="377"/>
      <c r="HEJ187" s="377"/>
      <c r="HEK187" s="377"/>
      <c r="HEL187" s="484"/>
      <c r="HEM187" s="485"/>
      <c r="HEN187" s="375"/>
      <c r="HEO187" s="377"/>
      <c r="HEP187" s="377"/>
      <c r="HEQ187" s="377"/>
      <c r="HER187" s="377"/>
      <c r="HES187" s="484"/>
      <c r="HET187" s="485"/>
      <c r="HEU187" s="375"/>
      <c r="HEV187" s="377"/>
      <c r="HEW187" s="377"/>
      <c r="HEX187" s="377"/>
      <c r="HEY187" s="377"/>
      <c r="HEZ187" s="484"/>
      <c r="HFA187" s="485"/>
      <c r="HFB187" s="375"/>
      <c r="HFC187" s="377"/>
      <c r="HFD187" s="377"/>
      <c r="HFE187" s="377"/>
      <c r="HFF187" s="377"/>
      <c r="HFG187" s="484"/>
      <c r="HFH187" s="485"/>
      <c r="HFI187" s="375"/>
      <c r="HFJ187" s="377"/>
      <c r="HFK187" s="377"/>
      <c r="HFL187" s="377"/>
      <c r="HFM187" s="377"/>
      <c r="HFN187" s="484"/>
      <c r="HFO187" s="485"/>
      <c r="HFP187" s="375"/>
      <c r="HFQ187" s="377"/>
      <c r="HFR187" s="377"/>
      <c r="HFS187" s="377"/>
      <c r="HFT187" s="377"/>
      <c r="HFU187" s="484"/>
      <c r="HFV187" s="485"/>
      <c r="HFW187" s="375"/>
      <c r="HFX187" s="377"/>
      <c r="HFY187" s="377"/>
      <c r="HFZ187" s="377"/>
      <c r="HGA187" s="377"/>
      <c r="HGB187" s="484"/>
      <c r="HGC187" s="485"/>
      <c r="HGD187" s="375"/>
      <c r="HGE187" s="377"/>
      <c r="HGF187" s="377"/>
      <c r="HGG187" s="377"/>
      <c r="HGH187" s="377"/>
      <c r="HGI187" s="484"/>
      <c r="HGJ187" s="485"/>
      <c r="HGK187" s="375"/>
      <c r="HGL187" s="377"/>
      <c r="HGM187" s="377"/>
      <c r="HGN187" s="377"/>
      <c r="HGO187" s="377"/>
      <c r="HGP187" s="484"/>
      <c r="HGQ187" s="485"/>
      <c r="HGR187" s="375"/>
      <c r="HGS187" s="377"/>
      <c r="HGT187" s="377"/>
      <c r="HGU187" s="377"/>
      <c r="HGV187" s="377"/>
      <c r="HGW187" s="484"/>
      <c r="HGX187" s="485"/>
      <c r="HGY187" s="375"/>
      <c r="HGZ187" s="377"/>
      <c r="HHA187" s="377"/>
      <c r="HHB187" s="377"/>
      <c r="HHC187" s="377"/>
      <c r="HHD187" s="484"/>
      <c r="HHE187" s="485"/>
      <c r="HHF187" s="375"/>
      <c r="HHG187" s="377"/>
      <c r="HHH187" s="377"/>
      <c r="HHI187" s="377"/>
      <c r="HHJ187" s="377"/>
      <c r="HHK187" s="484"/>
      <c r="HHL187" s="485"/>
      <c r="HHM187" s="375"/>
      <c r="HHN187" s="377"/>
      <c r="HHO187" s="377"/>
      <c r="HHP187" s="377"/>
      <c r="HHQ187" s="377"/>
      <c r="HHR187" s="484"/>
      <c r="HHS187" s="485"/>
      <c r="HHT187" s="375"/>
      <c r="HHU187" s="377"/>
      <c r="HHV187" s="377"/>
      <c r="HHW187" s="377"/>
      <c r="HHX187" s="377"/>
      <c r="HHY187" s="484"/>
      <c r="HHZ187" s="485"/>
      <c r="HIA187" s="375"/>
      <c r="HIB187" s="377"/>
      <c r="HIC187" s="377"/>
      <c r="HID187" s="377"/>
      <c r="HIE187" s="377"/>
      <c r="HIF187" s="484"/>
      <c r="HIG187" s="485"/>
      <c r="HIH187" s="375"/>
      <c r="HII187" s="377"/>
      <c r="HIJ187" s="377"/>
      <c r="HIK187" s="377"/>
      <c r="HIL187" s="377"/>
      <c r="HIM187" s="484"/>
      <c r="HIN187" s="485"/>
      <c r="HIO187" s="375"/>
      <c r="HIP187" s="377"/>
      <c r="HIQ187" s="377"/>
      <c r="HIR187" s="377"/>
      <c r="HIS187" s="377"/>
      <c r="HIT187" s="484"/>
      <c r="HIU187" s="485"/>
      <c r="HIV187" s="375"/>
      <c r="HIW187" s="377"/>
      <c r="HIX187" s="377"/>
      <c r="HIY187" s="377"/>
      <c r="HIZ187" s="377"/>
      <c r="HJA187" s="484"/>
      <c r="HJB187" s="485"/>
      <c r="HJC187" s="375"/>
      <c r="HJD187" s="377"/>
      <c r="HJE187" s="377"/>
      <c r="HJF187" s="377"/>
      <c r="HJG187" s="377"/>
      <c r="HJH187" s="484"/>
      <c r="HJI187" s="485"/>
      <c r="HJJ187" s="375"/>
      <c r="HJK187" s="377"/>
      <c r="HJL187" s="377"/>
      <c r="HJM187" s="377"/>
      <c r="HJN187" s="377"/>
      <c r="HJO187" s="484"/>
      <c r="HJP187" s="485"/>
      <c r="HJQ187" s="375"/>
      <c r="HJR187" s="377"/>
      <c r="HJS187" s="377"/>
      <c r="HJT187" s="377"/>
      <c r="HJU187" s="377"/>
      <c r="HJV187" s="484"/>
      <c r="HJW187" s="485"/>
      <c r="HJX187" s="375"/>
      <c r="HJY187" s="377"/>
      <c r="HJZ187" s="377"/>
      <c r="HKA187" s="377"/>
      <c r="HKB187" s="377"/>
      <c r="HKC187" s="484"/>
      <c r="HKD187" s="485"/>
      <c r="HKE187" s="375"/>
      <c r="HKF187" s="377"/>
      <c r="HKG187" s="377"/>
      <c r="HKH187" s="377"/>
      <c r="HKI187" s="377"/>
      <c r="HKJ187" s="484"/>
      <c r="HKK187" s="485"/>
      <c r="HKL187" s="375"/>
      <c r="HKM187" s="377"/>
      <c r="HKN187" s="377"/>
      <c r="HKO187" s="377"/>
      <c r="HKP187" s="377"/>
      <c r="HKQ187" s="484"/>
      <c r="HKR187" s="485"/>
      <c r="HKS187" s="375"/>
      <c r="HKT187" s="377"/>
      <c r="HKU187" s="377"/>
      <c r="HKV187" s="377"/>
      <c r="HKW187" s="377"/>
      <c r="HKX187" s="484"/>
      <c r="HKY187" s="485"/>
      <c r="HKZ187" s="375"/>
      <c r="HLA187" s="377"/>
      <c r="HLB187" s="377"/>
      <c r="HLC187" s="377"/>
      <c r="HLD187" s="377"/>
      <c r="HLE187" s="484"/>
      <c r="HLF187" s="485"/>
      <c r="HLG187" s="375"/>
      <c r="HLH187" s="377"/>
      <c r="HLI187" s="377"/>
      <c r="HLJ187" s="377"/>
      <c r="HLK187" s="377"/>
      <c r="HLL187" s="484"/>
      <c r="HLM187" s="485"/>
      <c r="HLN187" s="375"/>
      <c r="HLO187" s="377"/>
      <c r="HLP187" s="377"/>
      <c r="HLQ187" s="377"/>
      <c r="HLR187" s="377"/>
      <c r="HLS187" s="484"/>
      <c r="HLT187" s="485"/>
      <c r="HLU187" s="375"/>
      <c r="HLV187" s="377"/>
      <c r="HLW187" s="377"/>
      <c r="HLX187" s="377"/>
      <c r="HLY187" s="377"/>
      <c r="HLZ187" s="484"/>
      <c r="HMA187" s="485"/>
      <c r="HMB187" s="375"/>
      <c r="HMC187" s="377"/>
      <c r="HMD187" s="377"/>
      <c r="HME187" s="377"/>
      <c r="HMF187" s="377"/>
      <c r="HMG187" s="484"/>
      <c r="HMH187" s="485"/>
      <c r="HMI187" s="375"/>
      <c r="HMJ187" s="377"/>
      <c r="HMK187" s="377"/>
      <c r="HML187" s="377"/>
      <c r="HMM187" s="377"/>
      <c r="HMN187" s="484"/>
      <c r="HMO187" s="485"/>
      <c r="HMP187" s="375"/>
      <c r="HMQ187" s="377"/>
      <c r="HMR187" s="377"/>
      <c r="HMS187" s="377"/>
      <c r="HMT187" s="377"/>
      <c r="HMU187" s="484"/>
      <c r="HMV187" s="485"/>
      <c r="HMW187" s="375"/>
      <c r="HMX187" s="377"/>
      <c r="HMY187" s="377"/>
      <c r="HMZ187" s="377"/>
      <c r="HNA187" s="377"/>
      <c r="HNB187" s="484"/>
      <c r="HNC187" s="485"/>
      <c r="HND187" s="375"/>
      <c r="HNE187" s="377"/>
      <c r="HNF187" s="377"/>
      <c r="HNG187" s="377"/>
      <c r="HNH187" s="377"/>
      <c r="HNI187" s="484"/>
      <c r="HNJ187" s="485"/>
      <c r="HNK187" s="375"/>
      <c r="HNL187" s="377"/>
      <c r="HNM187" s="377"/>
      <c r="HNN187" s="377"/>
      <c r="HNO187" s="377"/>
      <c r="HNP187" s="484"/>
      <c r="HNQ187" s="485"/>
      <c r="HNR187" s="375"/>
      <c r="HNS187" s="377"/>
      <c r="HNT187" s="377"/>
      <c r="HNU187" s="377"/>
      <c r="HNV187" s="377"/>
      <c r="HNW187" s="484"/>
      <c r="HNX187" s="485"/>
      <c r="HNY187" s="375"/>
      <c r="HNZ187" s="377"/>
      <c r="HOA187" s="377"/>
      <c r="HOB187" s="377"/>
      <c r="HOC187" s="377"/>
      <c r="HOD187" s="484"/>
      <c r="HOE187" s="485"/>
      <c r="HOF187" s="375"/>
      <c r="HOG187" s="377"/>
      <c r="HOH187" s="377"/>
      <c r="HOI187" s="377"/>
      <c r="HOJ187" s="377"/>
      <c r="HOK187" s="484"/>
      <c r="HOL187" s="485"/>
      <c r="HOM187" s="375"/>
      <c r="HON187" s="377"/>
      <c r="HOO187" s="377"/>
      <c r="HOP187" s="377"/>
      <c r="HOQ187" s="377"/>
      <c r="HOR187" s="484"/>
      <c r="HOS187" s="485"/>
      <c r="HOT187" s="375"/>
      <c r="HOU187" s="377"/>
      <c r="HOV187" s="377"/>
      <c r="HOW187" s="377"/>
      <c r="HOX187" s="377"/>
      <c r="HOY187" s="484"/>
      <c r="HOZ187" s="485"/>
      <c r="HPA187" s="375"/>
      <c r="HPB187" s="377"/>
      <c r="HPC187" s="377"/>
      <c r="HPD187" s="377"/>
      <c r="HPE187" s="377"/>
      <c r="HPF187" s="484"/>
      <c r="HPG187" s="485"/>
      <c r="HPH187" s="375"/>
      <c r="HPI187" s="377"/>
      <c r="HPJ187" s="377"/>
      <c r="HPK187" s="377"/>
      <c r="HPL187" s="377"/>
      <c r="HPM187" s="484"/>
      <c r="HPN187" s="485"/>
      <c r="HPO187" s="375"/>
      <c r="HPP187" s="377"/>
      <c r="HPQ187" s="377"/>
      <c r="HPR187" s="377"/>
      <c r="HPS187" s="377"/>
      <c r="HPT187" s="484"/>
      <c r="HPU187" s="485"/>
      <c r="HPV187" s="375"/>
      <c r="HPW187" s="377"/>
      <c r="HPX187" s="377"/>
      <c r="HPY187" s="377"/>
      <c r="HPZ187" s="377"/>
      <c r="HQA187" s="484"/>
      <c r="HQB187" s="485"/>
      <c r="HQC187" s="375"/>
      <c r="HQD187" s="377"/>
      <c r="HQE187" s="377"/>
      <c r="HQF187" s="377"/>
      <c r="HQG187" s="377"/>
      <c r="HQH187" s="484"/>
      <c r="HQI187" s="485"/>
      <c r="HQJ187" s="375"/>
      <c r="HQK187" s="377"/>
      <c r="HQL187" s="377"/>
      <c r="HQM187" s="377"/>
      <c r="HQN187" s="377"/>
      <c r="HQO187" s="484"/>
      <c r="HQP187" s="485"/>
      <c r="HQQ187" s="375"/>
      <c r="HQR187" s="377"/>
      <c r="HQS187" s="377"/>
      <c r="HQT187" s="377"/>
      <c r="HQU187" s="377"/>
      <c r="HQV187" s="484"/>
      <c r="HQW187" s="485"/>
      <c r="HQX187" s="375"/>
      <c r="HQY187" s="377"/>
      <c r="HQZ187" s="377"/>
      <c r="HRA187" s="377"/>
      <c r="HRB187" s="377"/>
      <c r="HRC187" s="484"/>
      <c r="HRD187" s="485"/>
      <c r="HRE187" s="375"/>
      <c r="HRF187" s="377"/>
      <c r="HRG187" s="377"/>
      <c r="HRH187" s="377"/>
      <c r="HRI187" s="377"/>
      <c r="HRJ187" s="484"/>
      <c r="HRK187" s="485"/>
      <c r="HRL187" s="375"/>
      <c r="HRM187" s="377"/>
      <c r="HRN187" s="377"/>
      <c r="HRO187" s="377"/>
      <c r="HRP187" s="377"/>
      <c r="HRQ187" s="484"/>
      <c r="HRR187" s="485"/>
      <c r="HRS187" s="375"/>
      <c r="HRT187" s="377"/>
      <c r="HRU187" s="377"/>
      <c r="HRV187" s="377"/>
      <c r="HRW187" s="377"/>
      <c r="HRX187" s="484"/>
      <c r="HRY187" s="485"/>
      <c r="HRZ187" s="375"/>
      <c r="HSA187" s="377"/>
      <c r="HSB187" s="377"/>
      <c r="HSC187" s="377"/>
      <c r="HSD187" s="377"/>
      <c r="HSE187" s="484"/>
      <c r="HSF187" s="485"/>
      <c r="HSG187" s="375"/>
      <c r="HSH187" s="377"/>
      <c r="HSI187" s="377"/>
      <c r="HSJ187" s="377"/>
      <c r="HSK187" s="377"/>
      <c r="HSL187" s="484"/>
      <c r="HSM187" s="485"/>
      <c r="HSN187" s="375"/>
      <c r="HSO187" s="377"/>
      <c r="HSP187" s="377"/>
      <c r="HSQ187" s="377"/>
      <c r="HSR187" s="377"/>
      <c r="HSS187" s="484"/>
      <c r="HST187" s="485"/>
      <c r="HSU187" s="375"/>
      <c r="HSV187" s="377"/>
      <c r="HSW187" s="377"/>
      <c r="HSX187" s="377"/>
      <c r="HSY187" s="377"/>
      <c r="HSZ187" s="484"/>
      <c r="HTA187" s="485"/>
      <c r="HTB187" s="375"/>
      <c r="HTC187" s="377"/>
      <c r="HTD187" s="377"/>
      <c r="HTE187" s="377"/>
      <c r="HTF187" s="377"/>
      <c r="HTG187" s="484"/>
      <c r="HTH187" s="485"/>
      <c r="HTI187" s="375"/>
      <c r="HTJ187" s="377"/>
      <c r="HTK187" s="377"/>
      <c r="HTL187" s="377"/>
      <c r="HTM187" s="377"/>
      <c r="HTN187" s="484"/>
      <c r="HTO187" s="485"/>
      <c r="HTP187" s="375"/>
      <c r="HTQ187" s="377"/>
      <c r="HTR187" s="377"/>
      <c r="HTS187" s="377"/>
      <c r="HTT187" s="377"/>
      <c r="HTU187" s="484"/>
      <c r="HTV187" s="485"/>
      <c r="HTW187" s="375"/>
      <c r="HTX187" s="377"/>
      <c r="HTY187" s="377"/>
      <c r="HTZ187" s="377"/>
      <c r="HUA187" s="377"/>
      <c r="HUB187" s="484"/>
      <c r="HUC187" s="485"/>
      <c r="HUD187" s="375"/>
      <c r="HUE187" s="377"/>
      <c r="HUF187" s="377"/>
      <c r="HUG187" s="377"/>
      <c r="HUH187" s="377"/>
      <c r="HUI187" s="484"/>
      <c r="HUJ187" s="485"/>
      <c r="HUK187" s="375"/>
      <c r="HUL187" s="377"/>
      <c r="HUM187" s="377"/>
      <c r="HUN187" s="377"/>
      <c r="HUO187" s="377"/>
      <c r="HUP187" s="484"/>
      <c r="HUQ187" s="485"/>
      <c r="HUR187" s="375"/>
      <c r="HUS187" s="377"/>
      <c r="HUT187" s="377"/>
      <c r="HUU187" s="377"/>
      <c r="HUV187" s="377"/>
      <c r="HUW187" s="484"/>
      <c r="HUX187" s="485"/>
      <c r="HUY187" s="375"/>
      <c r="HUZ187" s="377"/>
      <c r="HVA187" s="377"/>
      <c r="HVB187" s="377"/>
      <c r="HVC187" s="377"/>
      <c r="HVD187" s="484"/>
      <c r="HVE187" s="485"/>
      <c r="HVF187" s="375"/>
      <c r="HVG187" s="377"/>
      <c r="HVH187" s="377"/>
      <c r="HVI187" s="377"/>
      <c r="HVJ187" s="377"/>
      <c r="HVK187" s="484"/>
      <c r="HVL187" s="485"/>
      <c r="HVM187" s="375"/>
      <c r="HVN187" s="377"/>
      <c r="HVO187" s="377"/>
      <c r="HVP187" s="377"/>
      <c r="HVQ187" s="377"/>
      <c r="HVR187" s="484"/>
      <c r="HVS187" s="485"/>
      <c r="HVT187" s="375"/>
      <c r="HVU187" s="377"/>
      <c r="HVV187" s="377"/>
      <c r="HVW187" s="377"/>
      <c r="HVX187" s="377"/>
      <c r="HVY187" s="484"/>
      <c r="HVZ187" s="485"/>
      <c r="HWA187" s="375"/>
      <c r="HWB187" s="377"/>
      <c r="HWC187" s="377"/>
      <c r="HWD187" s="377"/>
      <c r="HWE187" s="377"/>
      <c r="HWF187" s="484"/>
      <c r="HWG187" s="485"/>
      <c r="HWH187" s="375"/>
      <c r="HWI187" s="377"/>
      <c r="HWJ187" s="377"/>
      <c r="HWK187" s="377"/>
      <c r="HWL187" s="377"/>
      <c r="HWM187" s="484"/>
      <c r="HWN187" s="485"/>
      <c r="HWO187" s="375"/>
      <c r="HWP187" s="377"/>
      <c r="HWQ187" s="377"/>
      <c r="HWR187" s="377"/>
      <c r="HWS187" s="377"/>
      <c r="HWT187" s="484"/>
      <c r="HWU187" s="485"/>
      <c r="HWV187" s="375"/>
      <c r="HWW187" s="377"/>
      <c r="HWX187" s="377"/>
      <c r="HWY187" s="377"/>
      <c r="HWZ187" s="377"/>
      <c r="HXA187" s="484"/>
      <c r="HXB187" s="485"/>
      <c r="HXC187" s="375"/>
      <c r="HXD187" s="377"/>
      <c r="HXE187" s="377"/>
      <c r="HXF187" s="377"/>
      <c r="HXG187" s="377"/>
      <c r="HXH187" s="484"/>
      <c r="HXI187" s="485"/>
      <c r="HXJ187" s="375"/>
      <c r="HXK187" s="377"/>
      <c r="HXL187" s="377"/>
      <c r="HXM187" s="377"/>
      <c r="HXN187" s="377"/>
      <c r="HXO187" s="484"/>
      <c r="HXP187" s="485"/>
      <c r="HXQ187" s="375"/>
      <c r="HXR187" s="377"/>
      <c r="HXS187" s="377"/>
      <c r="HXT187" s="377"/>
      <c r="HXU187" s="377"/>
      <c r="HXV187" s="484"/>
      <c r="HXW187" s="485"/>
      <c r="HXX187" s="375"/>
      <c r="HXY187" s="377"/>
      <c r="HXZ187" s="377"/>
      <c r="HYA187" s="377"/>
      <c r="HYB187" s="377"/>
      <c r="HYC187" s="484"/>
      <c r="HYD187" s="485"/>
      <c r="HYE187" s="375"/>
      <c r="HYF187" s="377"/>
      <c r="HYG187" s="377"/>
      <c r="HYH187" s="377"/>
      <c r="HYI187" s="377"/>
      <c r="HYJ187" s="484"/>
      <c r="HYK187" s="485"/>
      <c r="HYL187" s="375"/>
      <c r="HYM187" s="377"/>
      <c r="HYN187" s="377"/>
      <c r="HYO187" s="377"/>
      <c r="HYP187" s="377"/>
      <c r="HYQ187" s="484"/>
      <c r="HYR187" s="485"/>
      <c r="HYS187" s="375"/>
      <c r="HYT187" s="377"/>
      <c r="HYU187" s="377"/>
      <c r="HYV187" s="377"/>
      <c r="HYW187" s="377"/>
      <c r="HYX187" s="484"/>
      <c r="HYY187" s="485"/>
      <c r="HYZ187" s="375"/>
      <c r="HZA187" s="377"/>
      <c r="HZB187" s="377"/>
      <c r="HZC187" s="377"/>
      <c r="HZD187" s="377"/>
      <c r="HZE187" s="484"/>
      <c r="HZF187" s="485"/>
      <c r="HZG187" s="375"/>
      <c r="HZH187" s="377"/>
      <c r="HZI187" s="377"/>
      <c r="HZJ187" s="377"/>
      <c r="HZK187" s="377"/>
      <c r="HZL187" s="484"/>
      <c r="HZM187" s="485"/>
      <c r="HZN187" s="375"/>
      <c r="HZO187" s="377"/>
      <c r="HZP187" s="377"/>
      <c r="HZQ187" s="377"/>
      <c r="HZR187" s="377"/>
      <c r="HZS187" s="484"/>
      <c r="HZT187" s="485"/>
      <c r="HZU187" s="375"/>
      <c r="HZV187" s="377"/>
      <c r="HZW187" s="377"/>
      <c r="HZX187" s="377"/>
      <c r="HZY187" s="377"/>
      <c r="HZZ187" s="484"/>
      <c r="IAA187" s="485"/>
      <c r="IAB187" s="375"/>
      <c r="IAC187" s="377"/>
      <c r="IAD187" s="377"/>
      <c r="IAE187" s="377"/>
      <c r="IAF187" s="377"/>
      <c r="IAG187" s="484"/>
      <c r="IAH187" s="485"/>
      <c r="IAI187" s="375"/>
      <c r="IAJ187" s="377"/>
      <c r="IAK187" s="377"/>
      <c r="IAL187" s="377"/>
      <c r="IAM187" s="377"/>
      <c r="IAN187" s="484"/>
      <c r="IAO187" s="485"/>
      <c r="IAP187" s="375"/>
      <c r="IAQ187" s="377"/>
      <c r="IAR187" s="377"/>
      <c r="IAS187" s="377"/>
      <c r="IAT187" s="377"/>
      <c r="IAU187" s="484"/>
      <c r="IAV187" s="485"/>
      <c r="IAW187" s="375"/>
      <c r="IAX187" s="377"/>
      <c r="IAY187" s="377"/>
      <c r="IAZ187" s="377"/>
      <c r="IBA187" s="377"/>
      <c r="IBB187" s="484"/>
      <c r="IBC187" s="485"/>
      <c r="IBD187" s="375"/>
      <c r="IBE187" s="377"/>
      <c r="IBF187" s="377"/>
      <c r="IBG187" s="377"/>
      <c r="IBH187" s="377"/>
      <c r="IBI187" s="484"/>
      <c r="IBJ187" s="485"/>
      <c r="IBK187" s="375"/>
      <c r="IBL187" s="377"/>
      <c r="IBM187" s="377"/>
      <c r="IBN187" s="377"/>
      <c r="IBO187" s="377"/>
      <c r="IBP187" s="484"/>
      <c r="IBQ187" s="485"/>
      <c r="IBR187" s="375"/>
      <c r="IBS187" s="377"/>
      <c r="IBT187" s="377"/>
      <c r="IBU187" s="377"/>
      <c r="IBV187" s="377"/>
      <c r="IBW187" s="484"/>
      <c r="IBX187" s="485"/>
      <c r="IBY187" s="375"/>
      <c r="IBZ187" s="377"/>
      <c r="ICA187" s="377"/>
      <c r="ICB187" s="377"/>
      <c r="ICC187" s="377"/>
      <c r="ICD187" s="484"/>
      <c r="ICE187" s="485"/>
      <c r="ICF187" s="375"/>
      <c r="ICG187" s="377"/>
      <c r="ICH187" s="377"/>
      <c r="ICI187" s="377"/>
      <c r="ICJ187" s="377"/>
      <c r="ICK187" s="484"/>
      <c r="ICL187" s="485"/>
      <c r="ICM187" s="375"/>
      <c r="ICN187" s="377"/>
      <c r="ICO187" s="377"/>
      <c r="ICP187" s="377"/>
      <c r="ICQ187" s="377"/>
      <c r="ICR187" s="484"/>
      <c r="ICS187" s="485"/>
      <c r="ICT187" s="375"/>
      <c r="ICU187" s="377"/>
      <c r="ICV187" s="377"/>
      <c r="ICW187" s="377"/>
      <c r="ICX187" s="377"/>
      <c r="ICY187" s="484"/>
      <c r="ICZ187" s="485"/>
      <c r="IDA187" s="375"/>
      <c r="IDB187" s="377"/>
      <c r="IDC187" s="377"/>
      <c r="IDD187" s="377"/>
      <c r="IDE187" s="377"/>
      <c r="IDF187" s="484"/>
      <c r="IDG187" s="485"/>
      <c r="IDH187" s="375"/>
      <c r="IDI187" s="377"/>
      <c r="IDJ187" s="377"/>
      <c r="IDK187" s="377"/>
      <c r="IDL187" s="377"/>
      <c r="IDM187" s="484"/>
      <c r="IDN187" s="485"/>
      <c r="IDO187" s="375"/>
      <c r="IDP187" s="377"/>
      <c r="IDQ187" s="377"/>
      <c r="IDR187" s="377"/>
      <c r="IDS187" s="377"/>
      <c r="IDT187" s="484"/>
      <c r="IDU187" s="485"/>
      <c r="IDV187" s="375"/>
      <c r="IDW187" s="377"/>
      <c r="IDX187" s="377"/>
      <c r="IDY187" s="377"/>
      <c r="IDZ187" s="377"/>
      <c r="IEA187" s="484"/>
      <c r="IEB187" s="485"/>
      <c r="IEC187" s="375"/>
      <c r="IED187" s="377"/>
      <c r="IEE187" s="377"/>
      <c r="IEF187" s="377"/>
      <c r="IEG187" s="377"/>
      <c r="IEH187" s="484"/>
      <c r="IEI187" s="485"/>
      <c r="IEJ187" s="375"/>
      <c r="IEK187" s="377"/>
      <c r="IEL187" s="377"/>
      <c r="IEM187" s="377"/>
      <c r="IEN187" s="377"/>
      <c r="IEO187" s="484"/>
      <c r="IEP187" s="485"/>
      <c r="IEQ187" s="375"/>
      <c r="IER187" s="377"/>
      <c r="IES187" s="377"/>
      <c r="IET187" s="377"/>
      <c r="IEU187" s="377"/>
      <c r="IEV187" s="484"/>
      <c r="IEW187" s="485"/>
      <c r="IEX187" s="375"/>
      <c r="IEY187" s="377"/>
      <c r="IEZ187" s="377"/>
      <c r="IFA187" s="377"/>
      <c r="IFB187" s="377"/>
      <c r="IFC187" s="484"/>
      <c r="IFD187" s="485"/>
      <c r="IFE187" s="375"/>
      <c r="IFF187" s="377"/>
      <c r="IFG187" s="377"/>
      <c r="IFH187" s="377"/>
      <c r="IFI187" s="377"/>
      <c r="IFJ187" s="484"/>
      <c r="IFK187" s="485"/>
      <c r="IFL187" s="375"/>
      <c r="IFM187" s="377"/>
      <c r="IFN187" s="377"/>
      <c r="IFO187" s="377"/>
      <c r="IFP187" s="377"/>
      <c r="IFQ187" s="484"/>
      <c r="IFR187" s="485"/>
      <c r="IFS187" s="375"/>
      <c r="IFT187" s="377"/>
      <c r="IFU187" s="377"/>
      <c r="IFV187" s="377"/>
      <c r="IFW187" s="377"/>
      <c r="IFX187" s="484"/>
      <c r="IFY187" s="485"/>
      <c r="IFZ187" s="375"/>
      <c r="IGA187" s="377"/>
      <c r="IGB187" s="377"/>
      <c r="IGC187" s="377"/>
      <c r="IGD187" s="377"/>
      <c r="IGE187" s="484"/>
      <c r="IGF187" s="485"/>
      <c r="IGG187" s="375"/>
      <c r="IGH187" s="377"/>
      <c r="IGI187" s="377"/>
      <c r="IGJ187" s="377"/>
      <c r="IGK187" s="377"/>
      <c r="IGL187" s="484"/>
      <c r="IGM187" s="485"/>
      <c r="IGN187" s="375"/>
      <c r="IGO187" s="377"/>
      <c r="IGP187" s="377"/>
      <c r="IGQ187" s="377"/>
      <c r="IGR187" s="377"/>
      <c r="IGS187" s="484"/>
      <c r="IGT187" s="485"/>
      <c r="IGU187" s="375"/>
      <c r="IGV187" s="377"/>
      <c r="IGW187" s="377"/>
      <c r="IGX187" s="377"/>
      <c r="IGY187" s="377"/>
      <c r="IGZ187" s="484"/>
      <c r="IHA187" s="485"/>
      <c r="IHB187" s="375"/>
      <c r="IHC187" s="377"/>
      <c r="IHD187" s="377"/>
      <c r="IHE187" s="377"/>
      <c r="IHF187" s="377"/>
      <c r="IHG187" s="484"/>
      <c r="IHH187" s="485"/>
      <c r="IHI187" s="375"/>
      <c r="IHJ187" s="377"/>
      <c r="IHK187" s="377"/>
      <c r="IHL187" s="377"/>
      <c r="IHM187" s="377"/>
      <c r="IHN187" s="484"/>
      <c r="IHO187" s="485"/>
      <c r="IHP187" s="375"/>
      <c r="IHQ187" s="377"/>
      <c r="IHR187" s="377"/>
      <c r="IHS187" s="377"/>
      <c r="IHT187" s="377"/>
      <c r="IHU187" s="484"/>
      <c r="IHV187" s="485"/>
      <c r="IHW187" s="375"/>
      <c r="IHX187" s="377"/>
      <c r="IHY187" s="377"/>
      <c r="IHZ187" s="377"/>
      <c r="IIA187" s="377"/>
      <c r="IIB187" s="484"/>
      <c r="IIC187" s="485"/>
      <c r="IID187" s="375"/>
      <c r="IIE187" s="377"/>
      <c r="IIF187" s="377"/>
      <c r="IIG187" s="377"/>
      <c r="IIH187" s="377"/>
      <c r="III187" s="484"/>
      <c r="IIJ187" s="485"/>
      <c r="IIK187" s="375"/>
      <c r="IIL187" s="377"/>
      <c r="IIM187" s="377"/>
      <c r="IIN187" s="377"/>
      <c r="IIO187" s="377"/>
      <c r="IIP187" s="484"/>
      <c r="IIQ187" s="485"/>
      <c r="IIR187" s="375"/>
      <c r="IIS187" s="377"/>
      <c r="IIT187" s="377"/>
      <c r="IIU187" s="377"/>
      <c r="IIV187" s="377"/>
      <c r="IIW187" s="484"/>
      <c r="IIX187" s="485"/>
      <c r="IIY187" s="375"/>
      <c r="IIZ187" s="377"/>
      <c r="IJA187" s="377"/>
      <c r="IJB187" s="377"/>
      <c r="IJC187" s="377"/>
      <c r="IJD187" s="484"/>
      <c r="IJE187" s="485"/>
      <c r="IJF187" s="375"/>
      <c r="IJG187" s="377"/>
      <c r="IJH187" s="377"/>
      <c r="IJI187" s="377"/>
      <c r="IJJ187" s="377"/>
      <c r="IJK187" s="484"/>
      <c r="IJL187" s="485"/>
      <c r="IJM187" s="375"/>
      <c r="IJN187" s="377"/>
      <c r="IJO187" s="377"/>
      <c r="IJP187" s="377"/>
      <c r="IJQ187" s="377"/>
      <c r="IJR187" s="484"/>
      <c r="IJS187" s="485"/>
      <c r="IJT187" s="375"/>
      <c r="IJU187" s="377"/>
      <c r="IJV187" s="377"/>
      <c r="IJW187" s="377"/>
      <c r="IJX187" s="377"/>
      <c r="IJY187" s="484"/>
      <c r="IJZ187" s="485"/>
      <c r="IKA187" s="375"/>
      <c r="IKB187" s="377"/>
      <c r="IKC187" s="377"/>
      <c r="IKD187" s="377"/>
      <c r="IKE187" s="377"/>
      <c r="IKF187" s="484"/>
      <c r="IKG187" s="485"/>
      <c r="IKH187" s="375"/>
      <c r="IKI187" s="377"/>
      <c r="IKJ187" s="377"/>
      <c r="IKK187" s="377"/>
      <c r="IKL187" s="377"/>
      <c r="IKM187" s="484"/>
      <c r="IKN187" s="485"/>
      <c r="IKO187" s="375"/>
      <c r="IKP187" s="377"/>
      <c r="IKQ187" s="377"/>
      <c r="IKR187" s="377"/>
      <c r="IKS187" s="377"/>
      <c r="IKT187" s="484"/>
      <c r="IKU187" s="485"/>
      <c r="IKV187" s="375"/>
      <c r="IKW187" s="377"/>
      <c r="IKX187" s="377"/>
      <c r="IKY187" s="377"/>
      <c r="IKZ187" s="377"/>
      <c r="ILA187" s="484"/>
      <c r="ILB187" s="485"/>
      <c r="ILC187" s="375"/>
      <c r="ILD187" s="377"/>
      <c r="ILE187" s="377"/>
      <c r="ILF187" s="377"/>
      <c r="ILG187" s="377"/>
      <c r="ILH187" s="484"/>
      <c r="ILI187" s="485"/>
      <c r="ILJ187" s="375"/>
      <c r="ILK187" s="377"/>
      <c r="ILL187" s="377"/>
      <c r="ILM187" s="377"/>
      <c r="ILN187" s="377"/>
      <c r="ILO187" s="484"/>
      <c r="ILP187" s="485"/>
      <c r="ILQ187" s="375"/>
      <c r="ILR187" s="377"/>
      <c r="ILS187" s="377"/>
      <c r="ILT187" s="377"/>
      <c r="ILU187" s="377"/>
      <c r="ILV187" s="484"/>
      <c r="ILW187" s="485"/>
      <c r="ILX187" s="375"/>
      <c r="ILY187" s="377"/>
      <c r="ILZ187" s="377"/>
      <c r="IMA187" s="377"/>
      <c r="IMB187" s="377"/>
      <c r="IMC187" s="484"/>
      <c r="IMD187" s="485"/>
      <c r="IME187" s="375"/>
      <c r="IMF187" s="377"/>
      <c r="IMG187" s="377"/>
      <c r="IMH187" s="377"/>
      <c r="IMI187" s="377"/>
      <c r="IMJ187" s="484"/>
      <c r="IMK187" s="485"/>
      <c r="IML187" s="375"/>
      <c r="IMM187" s="377"/>
      <c r="IMN187" s="377"/>
      <c r="IMO187" s="377"/>
      <c r="IMP187" s="377"/>
      <c r="IMQ187" s="484"/>
      <c r="IMR187" s="485"/>
      <c r="IMS187" s="375"/>
      <c r="IMT187" s="377"/>
      <c r="IMU187" s="377"/>
      <c r="IMV187" s="377"/>
      <c r="IMW187" s="377"/>
      <c r="IMX187" s="484"/>
      <c r="IMY187" s="485"/>
      <c r="IMZ187" s="375"/>
      <c r="INA187" s="377"/>
      <c r="INB187" s="377"/>
      <c r="INC187" s="377"/>
      <c r="IND187" s="377"/>
      <c r="INE187" s="484"/>
      <c r="INF187" s="485"/>
      <c r="ING187" s="375"/>
      <c r="INH187" s="377"/>
      <c r="INI187" s="377"/>
      <c r="INJ187" s="377"/>
      <c r="INK187" s="377"/>
      <c r="INL187" s="484"/>
      <c r="INM187" s="485"/>
      <c r="INN187" s="375"/>
      <c r="INO187" s="377"/>
      <c r="INP187" s="377"/>
      <c r="INQ187" s="377"/>
      <c r="INR187" s="377"/>
      <c r="INS187" s="484"/>
      <c r="INT187" s="485"/>
      <c r="INU187" s="375"/>
      <c r="INV187" s="377"/>
      <c r="INW187" s="377"/>
      <c r="INX187" s="377"/>
      <c r="INY187" s="377"/>
      <c r="INZ187" s="484"/>
      <c r="IOA187" s="485"/>
      <c r="IOB187" s="375"/>
      <c r="IOC187" s="377"/>
      <c r="IOD187" s="377"/>
      <c r="IOE187" s="377"/>
      <c r="IOF187" s="377"/>
      <c r="IOG187" s="484"/>
      <c r="IOH187" s="485"/>
      <c r="IOI187" s="375"/>
      <c r="IOJ187" s="377"/>
      <c r="IOK187" s="377"/>
      <c r="IOL187" s="377"/>
      <c r="IOM187" s="377"/>
      <c r="ION187" s="484"/>
      <c r="IOO187" s="485"/>
      <c r="IOP187" s="375"/>
      <c r="IOQ187" s="377"/>
      <c r="IOR187" s="377"/>
      <c r="IOS187" s="377"/>
      <c r="IOT187" s="377"/>
      <c r="IOU187" s="484"/>
      <c r="IOV187" s="485"/>
      <c r="IOW187" s="375"/>
      <c r="IOX187" s="377"/>
      <c r="IOY187" s="377"/>
      <c r="IOZ187" s="377"/>
      <c r="IPA187" s="377"/>
      <c r="IPB187" s="484"/>
      <c r="IPC187" s="485"/>
      <c r="IPD187" s="375"/>
      <c r="IPE187" s="377"/>
      <c r="IPF187" s="377"/>
      <c r="IPG187" s="377"/>
      <c r="IPH187" s="377"/>
      <c r="IPI187" s="484"/>
      <c r="IPJ187" s="485"/>
      <c r="IPK187" s="375"/>
      <c r="IPL187" s="377"/>
      <c r="IPM187" s="377"/>
      <c r="IPN187" s="377"/>
      <c r="IPO187" s="377"/>
      <c r="IPP187" s="484"/>
      <c r="IPQ187" s="485"/>
      <c r="IPR187" s="375"/>
      <c r="IPS187" s="377"/>
      <c r="IPT187" s="377"/>
      <c r="IPU187" s="377"/>
      <c r="IPV187" s="377"/>
      <c r="IPW187" s="484"/>
      <c r="IPX187" s="485"/>
      <c r="IPY187" s="375"/>
      <c r="IPZ187" s="377"/>
      <c r="IQA187" s="377"/>
      <c r="IQB187" s="377"/>
      <c r="IQC187" s="377"/>
      <c r="IQD187" s="484"/>
      <c r="IQE187" s="485"/>
      <c r="IQF187" s="375"/>
      <c r="IQG187" s="377"/>
      <c r="IQH187" s="377"/>
      <c r="IQI187" s="377"/>
      <c r="IQJ187" s="377"/>
      <c r="IQK187" s="484"/>
      <c r="IQL187" s="485"/>
      <c r="IQM187" s="375"/>
      <c r="IQN187" s="377"/>
      <c r="IQO187" s="377"/>
      <c r="IQP187" s="377"/>
      <c r="IQQ187" s="377"/>
      <c r="IQR187" s="484"/>
      <c r="IQS187" s="485"/>
      <c r="IQT187" s="375"/>
      <c r="IQU187" s="377"/>
      <c r="IQV187" s="377"/>
      <c r="IQW187" s="377"/>
      <c r="IQX187" s="377"/>
      <c r="IQY187" s="484"/>
      <c r="IQZ187" s="485"/>
      <c r="IRA187" s="375"/>
      <c r="IRB187" s="377"/>
      <c r="IRC187" s="377"/>
      <c r="IRD187" s="377"/>
      <c r="IRE187" s="377"/>
      <c r="IRF187" s="484"/>
      <c r="IRG187" s="485"/>
      <c r="IRH187" s="375"/>
      <c r="IRI187" s="377"/>
      <c r="IRJ187" s="377"/>
      <c r="IRK187" s="377"/>
      <c r="IRL187" s="377"/>
      <c r="IRM187" s="484"/>
      <c r="IRN187" s="485"/>
      <c r="IRO187" s="375"/>
      <c r="IRP187" s="377"/>
      <c r="IRQ187" s="377"/>
      <c r="IRR187" s="377"/>
      <c r="IRS187" s="377"/>
      <c r="IRT187" s="484"/>
      <c r="IRU187" s="485"/>
      <c r="IRV187" s="375"/>
      <c r="IRW187" s="377"/>
      <c r="IRX187" s="377"/>
      <c r="IRY187" s="377"/>
      <c r="IRZ187" s="377"/>
      <c r="ISA187" s="484"/>
      <c r="ISB187" s="485"/>
      <c r="ISC187" s="375"/>
      <c r="ISD187" s="377"/>
      <c r="ISE187" s="377"/>
      <c r="ISF187" s="377"/>
      <c r="ISG187" s="377"/>
      <c r="ISH187" s="484"/>
      <c r="ISI187" s="485"/>
      <c r="ISJ187" s="375"/>
      <c r="ISK187" s="377"/>
      <c r="ISL187" s="377"/>
      <c r="ISM187" s="377"/>
      <c r="ISN187" s="377"/>
      <c r="ISO187" s="484"/>
      <c r="ISP187" s="485"/>
      <c r="ISQ187" s="375"/>
      <c r="ISR187" s="377"/>
      <c r="ISS187" s="377"/>
      <c r="IST187" s="377"/>
      <c r="ISU187" s="377"/>
      <c r="ISV187" s="484"/>
      <c r="ISW187" s="485"/>
      <c r="ISX187" s="375"/>
      <c r="ISY187" s="377"/>
      <c r="ISZ187" s="377"/>
      <c r="ITA187" s="377"/>
      <c r="ITB187" s="377"/>
      <c r="ITC187" s="484"/>
      <c r="ITD187" s="485"/>
      <c r="ITE187" s="375"/>
      <c r="ITF187" s="377"/>
      <c r="ITG187" s="377"/>
      <c r="ITH187" s="377"/>
      <c r="ITI187" s="377"/>
      <c r="ITJ187" s="484"/>
      <c r="ITK187" s="485"/>
      <c r="ITL187" s="375"/>
      <c r="ITM187" s="377"/>
      <c r="ITN187" s="377"/>
      <c r="ITO187" s="377"/>
      <c r="ITP187" s="377"/>
      <c r="ITQ187" s="484"/>
      <c r="ITR187" s="485"/>
      <c r="ITS187" s="375"/>
      <c r="ITT187" s="377"/>
      <c r="ITU187" s="377"/>
      <c r="ITV187" s="377"/>
      <c r="ITW187" s="377"/>
      <c r="ITX187" s="484"/>
      <c r="ITY187" s="485"/>
      <c r="ITZ187" s="375"/>
      <c r="IUA187" s="377"/>
      <c r="IUB187" s="377"/>
      <c r="IUC187" s="377"/>
      <c r="IUD187" s="377"/>
      <c r="IUE187" s="484"/>
      <c r="IUF187" s="485"/>
      <c r="IUG187" s="375"/>
      <c r="IUH187" s="377"/>
      <c r="IUI187" s="377"/>
      <c r="IUJ187" s="377"/>
      <c r="IUK187" s="377"/>
      <c r="IUL187" s="484"/>
      <c r="IUM187" s="485"/>
      <c r="IUN187" s="375"/>
      <c r="IUO187" s="377"/>
      <c r="IUP187" s="377"/>
      <c r="IUQ187" s="377"/>
      <c r="IUR187" s="377"/>
      <c r="IUS187" s="484"/>
      <c r="IUT187" s="485"/>
      <c r="IUU187" s="375"/>
      <c r="IUV187" s="377"/>
      <c r="IUW187" s="377"/>
      <c r="IUX187" s="377"/>
      <c r="IUY187" s="377"/>
      <c r="IUZ187" s="484"/>
      <c r="IVA187" s="485"/>
      <c r="IVB187" s="375"/>
      <c r="IVC187" s="377"/>
      <c r="IVD187" s="377"/>
      <c r="IVE187" s="377"/>
      <c r="IVF187" s="377"/>
      <c r="IVG187" s="484"/>
      <c r="IVH187" s="485"/>
      <c r="IVI187" s="375"/>
      <c r="IVJ187" s="377"/>
      <c r="IVK187" s="377"/>
      <c r="IVL187" s="377"/>
      <c r="IVM187" s="377"/>
      <c r="IVN187" s="484"/>
      <c r="IVO187" s="485"/>
      <c r="IVP187" s="375"/>
      <c r="IVQ187" s="377"/>
      <c r="IVR187" s="377"/>
      <c r="IVS187" s="377"/>
      <c r="IVT187" s="377"/>
      <c r="IVU187" s="484"/>
      <c r="IVV187" s="485"/>
      <c r="IVW187" s="375"/>
      <c r="IVX187" s="377"/>
      <c r="IVY187" s="377"/>
      <c r="IVZ187" s="377"/>
      <c r="IWA187" s="377"/>
      <c r="IWB187" s="484"/>
      <c r="IWC187" s="485"/>
      <c r="IWD187" s="375"/>
      <c r="IWE187" s="377"/>
      <c r="IWF187" s="377"/>
      <c r="IWG187" s="377"/>
      <c r="IWH187" s="377"/>
      <c r="IWI187" s="484"/>
      <c r="IWJ187" s="485"/>
      <c r="IWK187" s="375"/>
      <c r="IWL187" s="377"/>
      <c r="IWM187" s="377"/>
      <c r="IWN187" s="377"/>
      <c r="IWO187" s="377"/>
      <c r="IWP187" s="484"/>
      <c r="IWQ187" s="485"/>
      <c r="IWR187" s="375"/>
      <c r="IWS187" s="377"/>
      <c r="IWT187" s="377"/>
      <c r="IWU187" s="377"/>
      <c r="IWV187" s="377"/>
      <c r="IWW187" s="484"/>
      <c r="IWX187" s="485"/>
      <c r="IWY187" s="375"/>
      <c r="IWZ187" s="377"/>
      <c r="IXA187" s="377"/>
      <c r="IXB187" s="377"/>
      <c r="IXC187" s="377"/>
      <c r="IXD187" s="484"/>
      <c r="IXE187" s="485"/>
      <c r="IXF187" s="375"/>
      <c r="IXG187" s="377"/>
      <c r="IXH187" s="377"/>
      <c r="IXI187" s="377"/>
      <c r="IXJ187" s="377"/>
      <c r="IXK187" s="484"/>
      <c r="IXL187" s="485"/>
      <c r="IXM187" s="375"/>
      <c r="IXN187" s="377"/>
      <c r="IXO187" s="377"/>
      <c r="IXP187" s="377"/>
      <c r="IXQ187" s="377"/>
      <c r="IXR187" s="484"/>
      <c r="IXS187" s="485"/>
      <c r="IXT187" s="375"/>
      <c r="IXU187" s="377"/>
      <c r="IXV187" s="377"/>
      <c r="IXW187" s="377"/>
      <c r="IXX187" s="377"/>
      <c r="IXY187" s="484"/>
      <c r="IXZ187" s="485"/>
      <c r="IYA187" s="375"/>
      <c r="IYB187" s="377"/>
      <c r="IYC187" s="377"/>
      <c r="IYD187" s="377"/>
      <c r="IYE187" s="377"/>
      <c r="IYF187" s="484"/>
      <c r="IYG187" s="485"/>
      <c r="IYH187" s="375"/>
      <c r="IYI187" s="377"/>
      <c r="IYJ187" s="377"/>
      <c r="IYK187" s="377"/>
      <c r="IYL187" s="377"/>
      <c r="IYM187" s="484"/>
      <c r="IYN187" s="485"/>
      <c r="IYO187" s="375"/>
      <c r="IYP187" s="377"/>
      <c r="IYQ187" s="377"/>
      <c r="IYR187" s="377"/>
      <c r="IYS187" s="377"/>
      <c r="IYT187" s="484"/>
      <c r="IYU187" s="485"/>
      <c r="IYV187" s="375"/>
      <c r="IYW187" s="377"/>
      <c r="IYX187" s="377"/>
      <c r="IYY187" s="377"/>
      <c r="IYZ187" s="377"/>
      <c r="IZA187" s="484"/>
      <c r="IZB187" s="485"/>
      <c r="IZC187" s="375"/>
      <c r="IZD187" s="377"/>
      <c r="IZE187" s="377"/>
      <c r="IZF187" s="377"/>
      <c r="IZG187" s="377"/>
      <c r="IZH187" s="484"/>
      <c r="IZI187" s="485"/>
      <c r="IZJ187" s="375"/>
      <c r="IZK187" s="377"/>
      <c r="IZL187" s="377"/>
      <c r="IZM187" s="377"/>
      <c r="IZN187" s="377"/>
      <c r="IZO187" s="484"/>
      <c r="IZP187" s="485"/>
      <c r="IZQ187" s="375"/>
      <c r="IZR187" s="377"/>
      <c r="IZS187" s="377"/>
      <c r="IZT187" s="377"/>
      <c r="IZU187" s="377"/>
      <c r="IZV187" s="484"/>
      <c r="IZW187" s="485"/>
      <c r="IZX187" s="375"/>
      <c r="IZY187" s="377"/>
      <c r="IZZ187" s="377"/>
      <c r="JAA187" s="377"/>
      <c r="JAB187" s="377"/>
      <c r="JAC187" s="484"/>
      <c r="JAD187" s="485"/>
      <c r="JAE187" s="375"/>
      <c r="JAF187" s="377"/>
      <c r="JAG187" s="377"/>
      <c r="JAH187" s="377"/>
      <c r="JAI187" s="377"/>
      <c r="JAJ187" s="484"/>
      <c r="JAK187" s="485"/>
      <c r="JAL187" s="375"/>
      <c r="JAM187" s="377"/>
      <c r="JAN187" s="377"/>
      <c r="JAO187" s="377"/>
      <c r="JAP187" s="377"/>
      <c r="JAQ187" s="484"/>
      <c r="JAR187" s="485"/>
      <c r="JAS187" s="375"/>
      <c r="JAT187" s="377"/>
      <c r="JAU187" s="377"/>
      <c r="JAV187" s="377"/>
      <c r="JAW187" s="377"/>
      <c r="JAX187" s="484"/>
      <c r="JAY187" s="485"/>
      <c r="JAZ187" s="375"/>
      <c r="JBA187" s="377"/>
      <c r="JBB187" s="377"/>
      <c r="JBC187" s="377"/>
      <c r="JBD187" s="377"/>
      <c r="JBE187" s="484"/>
      <c r="JBF187" s="485"/>
      <c r="JBG187" s="375"/>
      <c r="JBH187" s="377"/>
      <c r="JBI187" s="377"/>
      <c r="JBJ187" s="377"/>
      <c r="JBK187" s="377"/>
      <c r="JBL187" s="484"/>
      <c r="JBM187" s="485"/>
      <c r="JBN187" s="375"/>
      <c r="JBO187" s="377"/>
      <c r="JBP187" s="377"/>
      <c r="JBQ187" s="377"/>
      <c r="JBR187" s="377"/>
      <c r="JBS187" s="484"/>
      <c r="JBT187" s="485"/>
      <c r="JBU187" s="375"/>
      <c r="JBV187" s="377"/>
      <c r="JBW187" s="377"/>
      <c r="JBX187" s="377"/>
      <c r="JBY187" s="377"/>
      <c r="JBZ187" s="484"/>
      <c r="JCA187" s="485"/>
      <c r="JCB187" s="375"/>
      <c r="JCC187" s="377"/>
      <c r="JCD187" s="377"/>
      <c r="JCE187" s="377"/>
      <c r="JCF187" s="377"/>
      <c r="JCG187" s="484"/>
      <c r="JCH187" s="485"/>
      <c r="JCI187" s="375"/>
      <c r="JCJ187" s="377"/>
      <c r="JCK187" s="377"/>
      <c r="JCL187" s="377"/>
      <c r="JCM187" s="377"/>
      <c r="JCN187" s="484"/>
      <c r="JCO187" s="485"/>
      <c r="JCP187" s="375"/>
      <c r="JCQ187" s="377"/>
      <c r="JCR187" s="377"/>
      <c r="JCS187" s="377"/>
      <c r="JCT187" s="377"/>
      <c r="JCU187" s="484"/>
      <c r="JCV187" s="485"/>
      <c r="JCW187" s="375"/>
      <c r="JCX187" s="377"/>
      <c r="JCY187" s="377"/>
      <c r="JCZ187" s="377"/>
      <c r="JDA187" s="377"/>
      <c r="JDB187" s="484"/>
      <c r="JDC187" s="485"/>
      <c r="JDD187" s="375"/>
      <c r="JDE187" s="377"/>
      <c r="JDF187" s="377"/>
      <c r="JDG187" s="377"/>
      <c r="JDH187" s="377"/>
      <c r="JDI187" s="484"/>
      <c r="JDJ187" s="485"/>
      <c r="JDK187" s="375"/>
      <c r="JDL187" s="377"/>
      <c r="JDM187" s="377"/>
      <c r="JDN187" s="377"/>
      <c r="JDO187" s="377"/>
      <c r="JDP187" s="484"/>
      <c r="JDQ187" s="485"/>
      <c r="JDR187" s="375"/>
      <c r="JDS187" s="377"/>
      <c r="JDT187" s="377"/>
      <c r="JDU187" s="377"/>
      <c r="JDV187" s="377"/>
      <c r="JDW187" s="484"/>
      <c r="JDX187" s="485"/>
      <c r="JDY187" s="375"/>
      <c r="JDZ187" s="377"/>
      <c r="JEA187" s="377"/>
      <c r="JEB187" s="377"/>
      <c r="JEC187" s="377"/>
      <c r="JED187" s="484"/>
      <c r="JEE187" s="485"/>
      <c r="JEF187" s="375"/>
      <c r="JEG187" s="377"/>
      <c r="JEH187" s="377"/>
      <c r="JEI187" s="377"/>
      <c r="JEJ187" s="377"/>
      <c r="JEK187" s="484"/>
      <c r="JEL187" s="485"/>
      <c r="JEM187" s="375"/>
      <c r="JEN187" s="377"/>
      <c r="JEO187" s="377"/>
      <c r="JEP187" s="377"/>
      <c r="JEQ187" s="377"/>
      <c r="JER187" s="484"/>
      <c r="JES187" s="485"/>
      <c r="JET187" s="375"/>
      <c r="JEU187" s="377"/>
      <c r="JEV187" s="377"/>
      <c r="JEW187" s="377"/>
      <c r="JEX187" s="377"/>
      <c r="JEY187" s="484"/>
      <c r="JEZ187" s="485"/>
      <c r="JFA187" s="375"/>
      <c r="JFB187" s="377"/>
      <c r="JFC187" s="377"/>
      <c r="JFD187" s="377"/>
      <c r="JFE187" s="377"/>
      <c r="JFF187" s="484"/>
      <c r="JFG187" s="485"/>
      <c r="JFH187" s="375"/>
      <c r="JFI187" s="377"/>
      <c r="JFJ187" s="377"/>
      <c r="JFK187" s="377"/>
      <c r="JFL187" s="377"/>
      <c r="JFM187" s="484"/>
      <c r="JFN187" s="485"/>
      <c r="JFO187" s="375"/>
      <c r="JFP187" s="377"/>
      <c r="JFQ187" s="377"/>
      <c r="JFR187" s="377"/>
      <c r="JFS187" s="377"/>
      <c r="JFT187" s="484"/>
      <c r="JFU187" s="485"/>
      <c r="JFV187" s="375"/>
      <c r="JFW187" s="377"/>
      <c r="JFX187" s="377"/>
      <c r="JFY187" s="377"/>
      <c r="JFZ187" s="377"/>
      <c r="JGA187" s="484"/>
      <c r="JGB187" s="485"/>
      <c r="JGC187" s="375"/>
      <c r="JGD187" s="377"/>
      <c r="JGE187" s="377"/>
      <c r="JGF187" s="377"/>
      <c r="JGG187" s="377"/>
      <c r="JGH187" s="484"/>
      <c r="JGI187" s="485"/>
      <c r="JGJ187" s="375"/>
      <c r="JGK187" s="377"/>
      <c r="JGL187" s="377"/>
      <c r="JGM187" s="377"/>
      <c r="JGN187" s="377"/>
      <c r="JGO187" s="484"/>
      <c r="JGP187" s="485"/>
      <c r="JGQ187" s="375"/>
      <c r="JGR187" s="377"/>
      <c r="JGS187" s="377"/>
      <c r="JGT187" s="377"/>
      <c r="JGU187" s="377"/>
      <c r="JGV187" s="484"/>
      <c r="JGW187" s="485"/>
      <c r="JGX187" s="375"/>
      <c r="JGY187" s="377"/>
      <c r="JGZ187" s="377"/>
      <c r="JHA187" s="377"/>
      <c r="JHB187" s="377"/>
      <c r="JHC187" s="484"/>
      <c r="JHD187" s="485"/>
      <c r="JHE187" s="375"/>
      <c r="JHF187" s="377"/>
      <c r="JHG187" s="377"/>
      <c r="JHH187" s="377"/>
      <c r="JHI187" s="377"/>
      <c r="JHJ187" s="484"/>
      <c r="JHK187" s="485"/>
      <c r="JHL187" s="375"/>
      <c r="JHM187" s="377"/>
      <c r="JHN187" s="377"/>
      <c r="JHO187" s="377"/>
      <c r="JHP187" s="377"/>
      <c r="JHQ187" s="484"/>
      <c r="JHR187" s="485"/>
      <c r="JHS187" s="375"/>
      <c r="JHT187" s="377"/>
      <c r="JHU187" s="377"/>
      <c r="JHV187" s="377"/>
      <c r="JHW187" s="377"/>
      <c r="JHX187" s="484"/>
      <c r="JHY187" s="485"/>
      <c r="JHZ187" s="375"/>
      <c r="JIA187" s="377"/>
      <c r="JIB187" s="377"/>
      <c r="JIC187" s="377"/>
      <c r="JID187" s="377"/>
      <c r="JIE187" s="484"/>
      <c r="JIF187" s="485"/>
      <c r="JIG187" s="375"/>
      <c r="JIH187" s="377"/>
      <c r="JII187" s="377"/>
      <c r="JIJ187" s="377"/>
      <c r="JIK187" s="377"/>
      <c r="JIL187" s="484"/>
      <c r="JIM187" s="485"/>
      <c r="JIN187" s="375"/>
      <c r="JIO187" s="377"/>
      <c r="JIP187" s="377"/>
      <c r="JIQ187" s="377"/>
      <c r="JIR187" s="377"/>
      <c r="JIS187" s="484"/>
      <c r="JIT187" s="485"/>
      <c r="JIU187" s="375"/>
      <c r="JIV187" s="377"/>
      <c r="JIW187" s="377"/>
      <c r="JIX187" s="377"/>
      <c r="JIY187" s="377"/>
      <c r="JIZ187" s="484"/>
      <c r="JJA187" s="485"/>
      <c r="JJB187" s="375"/>
      <c r="JJC187" s="377"/>
      <c r="JJD187" s="377"/>
      <c r="JJE187" s="377"/>
      <c r="JJF187" s="377"/>
      <c r="JJG187" s="484"/>
      <c r="JJH187" s="485"/>
      <c r="JJI187" s="375"/>
      <c r="JJJ187" s="377"/>
      <c r="JJK187" s="377"/>
      <c r="JJL187" s="377"/>
      <c r="JJM187" s="377"/>
      <c r="JJN187" s="484"/>
      <c r="JJO187" s="485"/>
      <c r="JJP187" s="375"/>
      <c r="JJQ187" s="377"/>
      <c r="JJR187" s="377"/>
      <c r="JJS187" s="377"/>
      <c r="JJT187" s="377"/>
      <c r="JJU187" s="484"/>
      <c r="JJV187" s="485"/>
      <c r="JJW187" s="375"/>
      <c r="JJX187" s="377"/>
      <c r="JJY187" s="377"/>
      <c r="JJZ187" s="377"/>
      <c r="JKA187" s="377"/>
      <c r="JKB187" s="484"/>
      <c r="JKC187" s="485"/>
      <c r="JKD187" s="375"/>
      <c r="JKE187" s="377"/>
      <c r="JKF187" s="377"/>
      <c r="JKG187" s="377"/>
      <c r="JKH187" s="377"/>
      <c r="JKI187" s="484"/>
      <c r="JKJ187" s="485"/>
      <c r="JKK187" s="375"/>
      <c r="JKL187" s="377"/>
      <c r="JKM187" s="377"/>
      <c r="JKN187" s="377"/>
      <c r="JKO187" s="377"/>
      <c r="JKP187" s="484"/>
      <c r="JKQ187" s="485"/>
      <c r="JKR187" s="375"/>
      <c r="JKS187" s="377"/>
      <c r="JKT187" s="377"/>
      <c r="JKU187" s="377"/>
      <c r="JKV187" s="377"/>
      <c r="JKW187" s="484"/>
      <c r="JKX187" s="485"/>
      <c r="JKY187" s="375"/>
      <c r="JKZ187" s="377"/>
      <c r="JLA187" s="377"/>
      <c r="JLB187" s="377"/>
      <c r="JLC187" s="377"/>
      <c r="JLD187" s="484"/>
      <c r="JLE187" s="485"/>
      <c r="JLF187" s="375"/>
      <c r="JLG187" s="377"/>
      <c r="JLH187" s="377"/>
      <c r="JLI187" s="377"/>
      <c r="JLJ187" s="377"/>
      <c r="JLK187" s="484"/>
      <c r="JLL187" s="485"/>
      <c r="JLM187" s="375"/>
      <c r="JLN187" s="377"/>
      <c r="JLO187" s="377"/>
      <c r="JLP187" s="377"/>
      <c r="JLQ187" s="377"/>
      <c r="JLR187" s="484"/>
      <c r="JLS187" s="485"/>
      <c r="JLT187" s="375"/>
      <c r="JLU187" s="377"/>
      <c r="JLV187" s="377"/>
      <c r="JLW187" s="377"/>
      <c r="JLX187" s="377"/>
      <c r="JLY187" s="484"/>
      <c r="JLZ187" s="485"/>
      <c r="JMA187" s="375"/>
      <c r="JMB187" s="377"/>
      <c r="JMC187" s="377"/>
      <c r="JMD187" s="377"/>
      <c r="JME187" s="377"/>
      <c r="JMF187" s="484"/>
      <c r="JMG187" s="485"/>
      <c r="JMH187" s="375"/>
      <c r="JMI187" s="377"/>
      <c r="JMJ187" s="377"/>
      <c r="JMK187" s="377"/>
      <c r="JML187" s="377"/>
      <c r="JMM187" s="484"/>
      <c r="JMN187" s="485"/>
      <c r="JMO187" s="375"/>
      <c r="JMP187" s="377"/>
      <c r="JMQ187" s="377"/>
      <c r="JMR187" s="377"/>
      <c r="JMS187" s="377"/>
      <c r="JMT187" s="484"/>
      <c r="JMU187" s="485"/>
      <c r="JMV187" s="375"/>
      <c r="JMW187" s="377"/>
      <c r="JMX187" s="377"/>
      <c r="JMY187" s="377"/>
      <c r="JMZ187" s="377"/>
      <c r="JNA187" s="484"/>
      <c r="JNB187" s="485"/>
      <c r="JNC187" s="375"/>
      <c r="JND187" s="377"/>
      <c r="JNE187" s="377"/>
      <c r="JNF187" s="377"/>
      <c r="JNG187" s="377"/>
      <c r="JNH187" s="484"/>
      <c r="JNI187" s="485"/>
      <c r="JNJ187" s="375"/>
      <c r="JNK187" s="377"/>
      <c r="JNL187" s="377"/>
      <c r="JNM187" s="377"/>
      <c r="JNN187" s="377"/>
      <c r="JNO187" s="484"/>
      <c r="JNP187" s="485"/>
      <c r="JNQ187" s="375"/>
      <c r="JNR187" s="377"/>
      <c r="JNS187" s="377"/>
      <c r="JNT187" s="377"/>
      <c r="JNU187" s="377"/>
      <c r="JNV187" s="484"/>
      <c r="JNW187" s="485"/>
      <c r="JNX187" s="375"/>
      <c r="JNY187" s="377"/>
      <c r="JNZ187" s="377"/>
      <c r="JOA187" s="377"/>
      <c r="JOB187" s="377"/>
      <c r="JOC187" s="484"/>
      <c r="JOD187" s="485"/>
      <c r="JOE187" s="375"/>
      <c r="JOF187" s="377"/>
      <c r="JOG187" s="377"/>
      <c r="JOH187" s="377"/>
      <c r="JOI187" s="377"/>
      <c r="JOJ187" s="484"/>
      <c r="JOK187" s="485"/>
      <c r="JOL187" s="375"/>
      <c r="JOM187" s="377"/>
      <c r="JON187" s="377"/>
      <c r="JOO187" s="377"/>
      <c r="JOP187" s="377"/>
      <c r="JOQ187" s="484"/>
      <c r="JOR187" s="485"/>
      <c r="JOS187" s="375"/>
      <c r="JOT187" s="377"/>
      <c r="JOU187" s="377"/>
      <c r="JOV187" s="377"/>
      <c r="JOW187" s="377"/>
      <c r="JOX187" s="484"/>
      <c r="JOY187" s="485"/>
      <c r="JOZ187" s="375"/>
      <c r="JPA187" s="377"/>
      <c r="JPB187" s="377"/>
      <c r="JPC187" s="377"/>
      <c r="JPD187" s="377"/>
      <c r="JPE187" s="484"/>
      <c r="JPF187" s="485"/>
      <c r="JPG187" s="375"/>
      <c r="JPH187" s="377"/>
      <c r="JPI187" s="377"/>
      <c r="JPJ187" s="377"/>
      <c r="JPK187" s="377"/>
      <c r="JPL187" s="484"/>
      <c r="JPM187" s="485"/>
      <c r="JPN187" s="375"/>
      <c r="JPO187" s="377"/>
      <c r="JPP187" s="377"/>
      <c r="JPQ187" s="377"/>
      <c r="JPR187" s="377"/>
      <c r="JPS187" s="484"/>
      <c r="JPT187" s="485"/>
      <c r="JPU187" s="375"/>
      <c r="JPV187" s="377"/>
      <c r="JPW187" s="377"/>
      <c r="JPX187" s="377"/>
      <c r="JPY187" s="377"/>
      <c r="JPZ187" s="484"/>
      <c r="JQA187" s="485"/>
      <c r="JQB187" s="375"/>
      <c r="JQC187" s="377"/>
      <c r="JQD187" s="377"/>
      <c r="JQE187" s="377"/>
      <c r="JQF187" s="377"/>
      <c r="JQG187" s="484"/>
      <c r="JQH187" s="485"/>
      <c r="JQI187" s="375"/>
      <c r="JQJ187" s="377"/>
      <c r="JQK187" s="377"/>
      <c r="JQL187" s="377"/>
      <c r="JQM187" s="377"/>
      <c r="JQN187" s="484"/>
      <c r="JQO187" s="485"/>
      <c r="JQP187" s="375"/>
      <c r="JQQ187" s="377"/>
      <c r="JQR187" s="377"/>
      <c r="JQS187" s="377"/>
      <c r="JQT187" s="377"/>
      <c r="JQU187" s="484"/>
      <c r="JQV187" s="485"/>
      <c r="JQW187" s="375"/>
      <c r="JQX187" s="377"/>
      <c r="JQY187" s="377"/>
      <c r="JQZ187" s="377"/>
      <c r="JRA187" s="377"/>
      <c r="JRB187" s="484"/>
      <c r="JRC187" s="485"/>
      <c r="JRD187" s="375"/>
      <c r="JRE187" s="377"/>
      <c r="JRF187" s="377"/>
      <c r="JRG187" s="377"/>
      <c r="JRH187" s="377"/>
      <c r="JRI187" s="484"/>
      <c r="JRJ187" s="485"/>
      <c r="JRK187" s="375"/>
      <c r="JRL187" s="377"/>
      <c r="JRM187" s="377"/>
      <c r="JRN187" s="377"/>
      <c r="JRO187" s="377"/>
      <c r="JRP187" s="484"/>
      <c r="JRQ187" s="485"/>
      <c r="JRR187" s="375"/>
      <c r="JRS187" s="377"/>
      <c r="JRT187" s="377"/>
      <c r="JRU187" s="377"/>
      <c r="JRV187" s="377"/>
      <c r="JRW187" s="484"/>
      <c r="JRX187" s="485"/>
      <c r="JRY187" s="375"/>
      <c r="JRZ187" s="377"/>
      <c r="JSA187" s="377"/>
      <c r="JSB187" s="377"/>
      <c r="JSC187" s="377"/>
      <c r="JSD187" s="484"/>
      <c r="JSE187" s="485"/>
      <c r="JSF187" s="375"/>
      <c r="JSG187" s="377"/>
      <c r="JSH187" s="377"/>
      <c r="JSI187" s="377"/>
      <c r="JSJ187" s="377"/>
      <c r="JSK187" s="484"/>
      <c r="JSL187" s="485"/>
      <c r="JSM187" s="375"/>
      <c r="JSN187" s="377"/>
      <c r="JSO187" s="377"/>
      <c r="JSP187" s="377"/>
      <c r="JSQ187" s="377"/>
      <c r="JSR187" s="484"/>
      <c r="JSS187" s="485"/>
      <c r="JST187" s="375"/>
      <c r="JSU187" s="377"/>
      <c r="JSV187" s="377"/>
      <c r="JSW187" s="377"/>
      <c r="JSX187" s="377"/>
      <c r="JSY187" s="484"/>
      <c r="JSZ187" s="485"/>
      <c r="JTA187" s="375"/>
      <c r="JTB187" s="377"/>
      <c r="JTC187" s="377"/>
      <c r="JTD187" s="377"/>
      <c r="JTE187" s="377"/>
      <c r="JTF187" s="484"/>
      <c r="JTG187" s="485"/>
      <c r="JTH187" s="375"/>
      <c r="JTI187" s="377"/>
      <c r="JTJ187" s="377"/>
      <c r="JTK187" s="377"/>
      <c r="JTL187" s="377"/>
      <c r="JTM187" s="484"/>
      <c r="JTN187" s="485"/>
      <c r="JTO187" s="375"/>
      <c r="JTP187" s="377"/>
      <c r="JTQ187" s="377"/>
      <c r="JTR187" s="377"/>
      <c r="JTS187" s="377"/>
      <c r="JTT187" s="484"/>
      <c r="JTU187" s="485"/>
      <c r="JTV187" s="375"/>
      <c r="JTW187" s="377"/>
      <c r="JTX187" s="377"/>
      <c r="JTY187" s="377"/>
      <c r="JTZ187" s="377"/>
      <c r="JUA187" s="484"/>
      <c r="JUB187" s="485"/>
      <c r="JUC187" s="375"/>
      <c r="JUD187" s="377"/>
      <c r="JUE187" s="377"/>
      <c r="JUF187" s="377"/>
      <c r="JUG187" s="377"/>
      <c r="JUH187" s="484"/>
      <c r="JUI187" s="485"/>
      <c r="JUJ187" s="375"/>
      <c r="JUK187" s="377"/>
      <c r="JUL187" s="377"/>
      <c r="JUM187" s="377"/>
      <c r="JUN187" s="377"/>
      <c r="JUO187" s="484"/>
      <c r="JUP187" s="485"/>
      <c r="JUQ187" s="375"/>
      <c r="JUR187" s="377"/>
      <c r="JUS187" s="377"/>
      <c r="JUT187" s="377"/>
      <c r="JUU187" s="377"/>
      <c r="JUV187" s="484"/>
      <c r="JUW187" s="485"/>
      <c r="JUX187" s="375"/>
      <c r="JUY187" s="377"/>
      <c r="JUZ187" s="377"/>
      <c r="JVA187" s="377"/>
      <c r="JVB187" s="377"/>
      <c r="JVC187" s="484"/>
      <c r="JVD187" s="485"/>
      <c r="JVE187" s="375"/>
      <c r="JVF187" s="377"/>
      <c r="JVG187" s="377"/>
      <c r="JVH187" s="377"/>
      <c r="JVI187" s="377"/>
      <c r="JVJ187" s="484"/>
      <c r="JVK187" s="485"/>
      <c r="JVL187" s="375"/>
      <c r="JVM187" s="377"/>
      <c r="JVN187" s="377"/>
      <c r="JVO187" s="377"/>
      <c r="JVP187" s="377"/>
      <c r="JVQ187" s="484"/>
      <c r="JVR187" s="485"/>
      <c r="JVS187" s="375"/>
      <c r="JVT187" s="377"/>
      <c r="JVU187" s="377"/>
      <c r="JVV187" s="377"/>
      <c r="JVW187" s="377"/>
      <c r="JVX187" s="484"/>
      <c r="JVY187" s="485"/>
      <c r="JVZ187" s="375"/>
      <c r="JWA187" s="377"/>
      <c r="JWB187" s="377"/>
      <c r="JWC187" s="377"/>
      <c r="JWD187" s="377"/>
      <c r="JWE187" s="484"/>
      <c r="JWF187" s="485"/>
      <c r="JWG187" s="375"/>
      <c r="JWH187" s="377"/>
      <c r="JWI187" s="377"/>
      <c r="JWJ187" s="377"/>
      <c r="JWK187" s="377"/>
      <c r="JWL187" s="484"/>
      <c r="JWM187" s="485"/>
      <c r="JWN187" s="375"/>
      <c r="JWO187" s="377"/>
      <c r="JWP187" s="377"/>
      <c r="JWQ187" s="377"/>
      <c r="JWR187" s="377"/>
      <c r="JWS187" s="484"/>
      <c r="JWT187" s="485"/>
      <c r="JWU187" s="375"/>
      <c r="JWV187" s="377"/>
      <c r="JWW187" s="377"/>
      <c r="JWX187" s="377"/>
      <c r="JWY187" s="377"/>
      <c r="JWZ187" s="484"/>
      <c r="JXA187" s="485"/>
      <c r="JXB187" s="375"/>
      <c r="JXC187" s="377"/>
      <c r="JXD187" s="377"/>
      <c r="JXE187" s="377"/>
      <c r="JXF187" s="377"/>
      <c r="JXG187" s="484"/>
      <c r="JXH187" s="485"/>
      <c r="JXI187" s="375"/>
      <c r="JXJ187" s="377"/>
      <c r="JXK187" s="377"/>
      <c r="JXL187" s="377"/>
      <c r="JXM187" s="377"/>
      <c r="JXN187" s="484"/>
      <c r="JXO187" s="485"/>
      <c r="JXP187" s="375"/>
      <c r="JXQ187" s="377"/>
      <c r="JXR187" s="377"/>
      <c r="JXS187" s="377"/>
      <c r="JXT187" s="377"/>
      <c r="JXU187" s="484"/>
      <c r="JXV187" s="485"/>
      <c r="JXW187" s="375"/>
      <c r="JXX187" s="377"/>
      <c r="JXY187" s="377"/>
      <c r="JXZ187" s="377"/>
      <c r="JYA187" s="377"/>
      <c r="JYB187" s="484"/>
      <c r="JYC187" s="485"/>
      <c r="JYD187" s="375"/>
      <c r="JYE187" s="377"/>
      <c r="JYF187" s="377"/>
      <c r="JYG187" s="377"/>
      <c r="JYH187" s="377"/>
      <c r="JYI187" s="484"/>
      <c r="JYJ187" s="485"/>
      <c r="JYK187" s="375"/>
      <c r="JYL187" s="377"/>
      <c r="JYM187" s="377"/>
      <c r="JYN187" s="377"/>
      <c r="JYO187" s="377"/>
      <c r="JYP187" s="484"/>
      <c r="JYQ187" s="485"/>
      <c r="JYR187" s="375"/>
      <c r="JYS187" s="377"/>
      <c r="JYT187" s="377"/>
      <c r="JYU187" s="377"/>
      <c r="JYV187" s="377"/>
      <c r="JYW187" s="484"/>
      <c r="JYX187" s="485"/>
      <c r="JYY187" s="375"/>
      <c r="JYZ187" s="377"/>
      <c r="JZA187" s="377"/>
      <c r="JZB187" s="377"/>
      <c r="JZC187" s="377"/>
      <c r="JZD187" s="484"/>
      <c r="JZE187" s="485"/>
      <c r="JZF187" s="375"/>
      <c r="JZG187" s="377"/>
      <c r="JZH187" s="377"/>
      <c r="JZI187" s="377"/>
      <c r="JZJ187" s="377"/>
      <c r="JZK187" s="484"/>
      <c r="JZL187" s="485"/>
      <c r="JZM187" s="375"/>
      <c r="JZN187" s="377"/>
      <c r="JZO187" s="377"/>
      <c r="JZP187" s="377"/>
      <c r="JZQ187" s="377"/>
      <c r="JZR187" s="484"/>
      <c r="JZS187" s="485"/>
      <c r="JZT187" s="375"/>
      <c r="JZU187" s="377"/>
      <c r="JZV187" s="377"/>
      <c r="JZW187" s="377"/>
      <c r="JZX187" s="377"/>
      <c r="JZY187" s="484"/>
      <c r="JZZ187" s="485"/>
      <c r="KAA187" s="375"/>
      <c r="KAB187" s="377"/>
      <c r="KAC187" s="377"/>
      <c r="KAD187" s="377"/>
      <c r="KAE187" s="377"/>
      <c r="KAF187" s="484"/>
      <c r="KAG187" s="485"/>
      <c r="KAH187" s="375"/>
      <c r="KAI187" s="377"/>
      <c r="KAJ187" s="377"/>
      <c r="KAK187" s="377"/>
      <c r="KAL187" s="377"/>
      <c r="KAM187" s="484"/>
      <c r="KAN187" s="485"/>
      <c r="KAO187" s="375"/>
      <c r="KAP187" s="377"/>
      <c r="KAQ187" s="377"/>
      <c r="KAR187" s="377"/>
      <c r="KAS187" s="377"/>
      <c r="KAT187" s="484"/>
      <c r="KAU187" s="485"/>
      <c r="KAV187" s="375"/>
      <c r="KAW187" s="377"/>
      <c r="KAX187" s="377"/>
      <c r="KAY187" s="377"/>
      <c r="KAZ187" s="377"/>
      <c r="KBA187" s="484"/>
      <c r="KBB187" s="485"/>
      <c r="KBC187" s="375"/>
      <c r="KBD187" s="377"/>
      <c r="KBE187" s="377"/>
      <c r="KBF187" s="377"/>
      <c r="KBG187" s="377"/>
      <c r="KBH187" s="484"/>
      <c r="KBI187" s="485"/>
      <c r="KBJ187" s="375"/>
      <c r="KBK187" s="377"/>
      <c r="KBL187" s="377"/>
      <c r="KBM187" s="377"/>
      <c r="KBN187" s="377"/>
      <c r="KBO187" s="484"/>
      <c r="KBP187" s="485"/>
      <c r="KBQ187" s="375"/>
      <c r="KBR187" s="377"/>
      <c r="KBS187" s="377"/>
      <c r="KBT187" s="377"/>
      <c r="KBU187" s="377"/>
      <c r="KBV187" s="484"/>
      <c r="KBW187" s="485"/>
      <c r="KBX187" s="375"/>
      <c r="KBY187" s="377"/>
      <c r="KBZ187" s="377"/>
      <c r="KCA187" s="377"/>
      <c r="KCB187" s="377"/>
      <c r="KCC187" s="484"/>
      <c r="KCD187" s="485"/>
      <c r="KCE187" s="375"/>
      <c r="KCF187" s="377"/>
      <c r="KCG187" s="377"/>
      <c r="KCH187" s="377"/>
      <c r="KCI187" s="377"/>
      <c r="KCJ187" s="484"/>
      <c r="KCK187" s="485"/>
      <c r="KCL187" s="375"/>
      <c r="KCM187" s="377"/>
      <c r="KCN187" s="377"/>
      <c r="KCO187" s="377"/>
      <c r="KCP187" s="377"/>
      <c r="KCQ187" s="484"/>
      <c r="KCR187" s="485"/>
      <c r="KCS187" s="375"/>
      <c r="KCT187" s="377"/>
      <c r="KCU187" s="377"/>
      <c r="KCV187" s="377"/>
      <c r="KCW187" s="377"/>
      <c r="KCX187" s="484"/>
      <c r="KCY187" s="485"/>
      <c r="KCZ187" s="375"/>
      <c r="KDA187" s="377"/>
      <c r="KDB187" s="377"/>
      <c r="KDC187" s="377"/>
      <c r="KDD187" s="377"/>
      <c r="KDE187" s="484"/>
      <c r="KDF187" s="485"/>
      <c r="KDG187" s="375"/>
      <c r="KDH187" s="377"/>
      <c r="KDI187" s="377"/>
      <c r="KDJ187" s="377"/>
      <c r="KDK187" s="377"/>
      <c r="KDL187" s="484"/>
      <c r="KDM187" s="485"/>
      <c r="KDN187" s="375"/>
      <c r="KDO187" s="377"/>
      <c r="KDP187" s="377"/>
      <c r="KDQ187" s="377"/>
      <c r="KDR187" s="377"/>
      <c r="KDS187" s="484"/>
      <c r="KDT187" s="485"/>
      <c r="KDU187" s="375"/>
      <c r="KDV187" s="377"/>
      <c r="KDW187" s="377"/>
      <c r="KDX187" s="377"/>
      <c r="KDY187" s="377"/>
      <c r="KDZ187" s="484"/>
      <c r="KEA187" s="485"/>
      <c r="KEB187" s="375"/>
      <c r="KEC187" s="377"/>
      <c r="KED187" s="377"/>
      <c r="KEE187" s="377"/>
      <c r="KEF187" s="377"/>
      <c r="KEG187" s="484"/>
      <c r="KEH187" s="485"/>
      <c r="KEI187" s="375"/>
      <c r="KEJ187" s="377"/>
      <c r="KEK187" s="377"/>
      <c r="KEL187" s="377"/>
      <c r="KEM187" s="377"/>
      <c r="KEN187" s="484"/>
      <c r="KEO187" s="485"/>
      <c r="KEP187" s="375"/>
      <c r="KEQ187" s="377"/>
      <c r="KER187" s="377"/>
      <c r="KES187" s="377"/>
      <c r="KET187" s="377"/>
      <c r="KEU187" s="484"/>
      <c r="KEV187" s="485"/>
      <c r="KEW187" s="375"/>
      <c r="KEX187" s="377"/>
      <c r="KEY187" s="377"/>
      <c r="KEZ187" s="377"/>
      <c r="KFA187" s="377"/>
      <c r="KFB187" s="484"/>
      <c r="KFC187" s="485"/>
      <c r="KFD187" s="375"/>
      <c r="KFE187" s="377"/>
      <c r="KFF187" s="377"/>
      <c r="KFG187" s="377"/>
      <c r="KFH187" s="377"/>
      <c r="KFI187" s="484"/>
      <c r="KFJ187" s="485"/>
      <c r="KFK187" s="375"/>
      <c r="KFL187" s="377"/>
      <c r="KFM187" s="377"/>
      <c r="KFN187" s="377"/>
      <c r="KFO187" s="377"/>
      <c r="KFP187" s="484"/>
      <c r="KFQ187" s="485"/>
      <c r="KFR187" s="375"/>
      <c r="KFS187" s="377"/>
      <c r="KFT187" s="377"/>
      <c r="KFU187" s="377"/>
      <c r="KFV187" s="377"/>
      <c r="KFW187" s="484"/>
      <c r="KFX187" s="485"/>
      <c r="KFY187" s="375"/>
      <c r="KFZ187" s="377"/>
      <c r="KGA187" s="377"/>
      <c r="KGB187" s="377"/>
      <c r="KGC187" s="377"/>
      <c r="KGD187" s="484"/>
      <c r="KGE187" s="485"/>
      <c r="KGF187" s="375"/>
      <c r="KGG187" s="377"/>
      <c r="KGH187" s="377"/>
      <c r="KGI187" s="377"/>
      <c r="KGJ187" s="377"/>
      <c r="KGK187" s="484"/>
      <c r="KGL187" s="485"/>
      <c r="KGM187" s="375"/>
      <c r="KGN187" s="377"/>
      <c r="KGO187" s="377"/>
      <c r="KGP187" s="377"/>
      <c r="KGQ187" s="377"/>
      <c r="KGR187" s="484"/>
      <c r="KGS187" s="485"/>
      <c r="KGT187" s="375"/>
      <c r="KGU187" s="377"/>
      <c r="KGV187" s="377"/>
      <c r="KGW187" s="377"/>
      <c r="KGX187" s="377"/>
      <c r="KGY187" s="484"/>
      <c r="KGZ187" s="485"/>
      <c r="KHA187" s="375"/>
      <c r="KHB187" s="377"/>
      <c r="KHC187" s="377"/>
      <c r="KHD187" s="377"/>
      <c r="KHE187" s="377"/>
      <c r="KHF187" s="484"/>
      <c r="KHG187" s="485"/>
      <c r="KHH187" s="375"/>
      <c r="KHI187" s="377"/>
      <c r="KHJ187" s="377"/>
      <c r="KHK187" s="377"/>
      <c r="KHL187" s="377"/>
      <c r="KHM187" s="484"/>
      <c r="KHN187" s="485"/>
      <c r="KHO187" s="375"/>
      <c r="KHP187" s="377"/>
      <c r="KHQ187" s="377"/>
      <c r="KHR187" s="377"/>
      <c r="KHS187" s="377"/>
      <c r="KHT187" s="484"/>
      <c r="KHU187" s="485"/>
      <c r="KHV187" s="375"/>
      <c r="KHW187" s="377"/>
      <c r="KHX187" s="377"/>
      <c r="KHY187" s="377"/>
      <c r="KHZ187" s="377"/>
      <c r="KIA187" s="484"/>
      <c r="KIB187" s="485"/>
      <c r="KIC187" s="375"/>
      <c r="KID187" s="377"/>
      <c r="KIE187" s="377"/>
      <c r="KIF187" s="377"/>
      <c r="KIG187" s="377"/>
      <c r="KIH187" s="484"/>
      <c r="KII187" s="485"/>
      <c r="KIJ187" s="375"/>
      <c r="KIK187" s="377"/>
      <c r="KIL187" s="377"/>
      <c r="KIM187" s="377"/>
      <c r="KIN187" s="377"/>
      <c r="KIO187" s="484"/>
      <c r="KIP187" s="485"/>
      <c r="KIQ187" s="375"/>
      <c r="KIR187" s="377"/>
      <c r="KIS187" s="377"/>
      <c r="KIT187" s="377"/>
      <c r="KIU187" s="377"/>
      <c r="KIV187" s="484"/>
      <c r="KIW187" s="485"/>
      <c r="KIX187" s="375"/>
      <c r="KIY187" s="377"/>
      <c r="KIZ187" s="377"/>
      <c r="KJA187" s="377"/>
      <c r="KJB187" s="377"/>
      <c r="KJC187" s="484"/>
      <c r="KJD187" s="485"/>
      <c r="KJE187" s="375"/>
      <c r="KJF187" s="377"/>
      <c r="KJG187" s="377"/>
      <c r="KJH187" s="377"/>
      <c r="KJI187" s="377"/>
      <c r="KJJ187" s="484"/>
      <c r="KJK187" s="485"/>
      <c r="KJL187" s="375"/>
      <c r="KJM187" s="377"/>
      <c r="KJN187" s="377"/>
      <c r="KJO187" s="377"/>
      <c r="KJP187" s="377"/>
      <c r="KJQ187" s="484"/>
      <c r="KJR187" s="485"/>
      <c r="KJS187" s="375"/>
      <c r="KJT187" s="377"/>
      <c r="KJU187" s="377"/>
      <c r="KJV187" s="377"/>
      <c r="KJW187" s="377"/>
      <c r="KJX187" s="484"/>
      <c r="KJY187" s="485"/>
      <c r="KJZ187" s="375"/>
      <c r="KKA187" s="377"/>
      <c r="KKB187" s="377"/>
      <c r="KKC187" s="377"/>
      <c r="KKD187" s="377"/>
      <c r="KKE187" s="484"/>
      <c r="KKF187" s="485"/>
      <c r="KKG187" s="375"/>
      <c r="KKH187" s="377"/>
      <c r="KKI187" s="377"/>
      <c r="KKJ187" s="377"/>
      <c r="KKK187" s="377"/>
      <c r="KKL187" s="484"/>
      <c r="KKM187" s="485"/>
      <c r="KKN187" s="375"/>
      <c r="KKO187" s="377"/>
      <c r="KKP187" s="377"/>
      <c r="KKQ187" s="377"/>
      <c r="KKR187" s="377"/>
      <c r="KKS187" s="484"/>
      <c r="KKT187" s="485"/>
      <c r="KKU187" s="375"/>
      <c r="KKV187" s="377"/>
      <c r="KKW187" s="377"/>
      <c r="KKX187" s="377"/>
      <c r="KKY187" s="377"/>
      <c r="KKZ187" s="484"/>
      <c r="KLA187" s="485"/>
      <c r="KLB187" s="375"/>
      <c r="KLC187" s="377"/>
      <c r="KLD187" s="377"/>
      <c r="KLE187" s="377"/>
      <c r="KLF187" s="377"/>
      <c r="KLG187" s="484"/>
      <c r="KLH187" s="485"/>
      <c r="KLI187" s="375"/>
      <c r="KLJ187" s="377"/>
      <c r="KLK187" s="377"/>
      <c r="KLL187" s="377"/>
      <c r="KLM187" s="377"/>
      <c r="KLN187" s="484"/>
      <c r="KLO187" s="485"/>
      <c r="KLP187" s="375"/>
      <c r="KLQ187" s="377"/>
      <c r="KLR187" s="377"/>
      <c r="KLS187" s="377"/>
      <c r="KLT187" s="377"/>
      <c r="KLU187" s="484"/>
      <c r="KLV187" s="485"/>
      <c r="KLW187" s="375"/>
      <c r="KLX187" s="377"/>
      <c r="KLY187" s="377"/>
      <c r="KLZ187" s="377"/>
      <c r="KMA187" s="377"/>
      <c r="KMB187" s="484"/>
      <c r="KMC187" s="485"/>
      <c r="KMD187" s="375"/>
      <c r="KME187" s="377"/>
      <c r="KMF187" s="377"/>
      <c r="KMG187" s="377"/>
      <c r="KMH187" s="377"/>
      <c r="KMI187" s="484"/>
      <c r="KMJ187" s="485"/>
      <c r="KMK187" s="375"/>
      <c r="KML187" s="377"/>
      <c r="KMM187" s="377"/>
      <c r="KMN187" s="377"/>
      <c r="KMO187" s="377"/>
      <c r="KMP187" s="484"/>
      <c r="KMQ187" s="485"/>
      <c r="KMR187" s="375"/>
      <c r="KMS187" s="377"/>
      <c r="KMT187" s="377"/>
      <c r="KMU187" s="377"/>
      <c r="KMV187" s="377"/>
      <c r="KMW187" s="484"/>
      <c r="KMX187" s="485"/>
      <c r="KMY187" s="375"/>
      <c r="KMZ187" s="377"/>
      <c r="KNA187" s="377"/>
      <c r="KNB187" s="377"/>
      <c r="KNC187" s="377"/>
      <c r="KND187" s="484"/>
      <c r="KNE187" s="485"/>
      <c r="KNF187" s="375"/>
      <c r="KNG187" s="377"/>
      <c r="KNH187" s="377"/>
      <c r="KNI187" s="377"/>
      <c r="KNJ187" s="377"/>
      <c r="KNK187" s="484"/>
      <c r="KNL187" s="485"/>
      <c r="KNM187" s="375"/>
      <c r="KNN187" s="377"/>
      <c r="KNO187" s="377"/>
      <c r="KNP187" s="377"/>
      <c r="KNQ187" s="377"/>
      <c r="KNR187" s="484"/>
      <c r="KNS187" s="485"/>
      <c r="KNT187" s="375"/>
      <c r="KNU187" s="377"/>
      <c r="KNV187" s="377"/>
      <c r="KNW187" s="377"/>
      <c r="KNX187" s="377"/>
      <c r="KNY187" s="484"/>
      <c r="KNZ187" s="485"/>
      <c r="KOA187" s="375"/>
      <c r="KOB187" s="377"/>
      <c r="KOC187" s="377"/>
      <c r="KOD187" s="377"/>
      <c r="KOE187" s="377"/>
      <c r="KOF187" s="484"/>
      <c r="KOG187" s="485"/>
      <c r="KOH187" s="375"/>
      <c r="KOI187" s="377"/>
      <c r="KOJ187" s="377"/>
      <c r="KOK187" s="377"/>
      <c r="KOL187" s="377"/>
      <c r="KOM187" s="484"/>
      <c r="KON187" s="485"/>
      <c r="KOO187" s="375"/>
      <c r="KOP187" s="377"/>
      <c r="KOQ187" s="377"/>
      <c r="KOR187" s="377"/>
      <c r="KOS187" s="377"/>
      <c r="KOT187" s="484"/>
      <c r="KOU187" s="485"/>
      <c r="KOV187" s="375"/>
      <c r="KOW187" s="377"/>
      <c r="KOX187" s="377"/>
      <c r="KOY187" s="377"/>
      <c r="KOZ187" s="377"/>
      <c r="KPA187" s="484"/>
      <c r="KPB187" s="485"/>
      <c r="KPC187" s="375"/>
      <c r="KPD187" s="377"/>
      <c r="KPE187" s="377"/>
      <c r="KPF187" s="377"/>
      <c r="KPG187" s="377"/>
      <c r="KPH187" s="484"/>
      <c r="KPI187" s="485"/>
      <c r="KPJ187" s="375"/>
      <c r="KPK187" s="377"/>
      <c r="KPL187" s="377"/>
      <c r="KPM187" s="377"/>
      <c r="KPN187" s="377"/>
      <c r="KPO187" s="484"/>
      <c r="KPP187" s="485"/>
      <c r="KPQ187" s="375"/>
      <c r="KPR187" s="377"/>
      <c r="KPS187" s="377"/>
      <c r="KPT187" s="377"/>
      <c r="KPU187" s="377"/>
      <c r="KPV187" s="484"/>
      <c r="KPW187" s="485"/>
      <c r="KPX187" s="375"/>
      <c r="KPY187" s="377"/>
      <c r="KPZ187" s="377"/>
      <c r="KQA187" s="377"/>
      <c r="KQB187" s="377"/>
      <c r="KQC187" s="484"/>
      <c r="KQD187" s="485"/>
      <c r="KQE187" s="375"/>
      <c r="KQF187" s="377"/>
      <c r="KQG187" s="377"/>
      <c r="KQH187" s="377"/>
      <c r="KQI187" s="377"/>
      <c r="KQJ187" s="484"/>
      <c r="KQK187" s="485"/>
      <c r="KQL187" s="375"/>
      <c r="KQM187" s="377"/>
      <c r="KQN187" s="377"/>
      <c r="KQO187" s="377"/>
      <c r="KQP187" s="377"/>
      <c r="KQQ187" s="484"/>
      <c r="KQR187" s="485"/>
      <c r="KQS187" s="375"/>
      <c r="KQT187" s="377"/>
      <c r="KQU187" s="377"/>
      <c r="KQV187" s="377"/>
      <c r="KQW187" s="377"/>
      <c r="KQX187" s="484"/>
      <c r="KQY187" s="485"/>
      <c r="KQZ187" s="375"/>
      <c r="KRA187" s="377"/>
      <c r="KRB187" s="377"/>
      <c r="KRC187" s="377"/>
      <c r="KRD187" s="377"/>
      <c r="KRE187" s="484"/>
      <c r="KRF187" s="485"/>
      <c r="KRG187" s="375"/>
      <c r="KRH187" s="377"/>
      <c r="KRI187" s="377"/>
      <c r="KRJ187" s="377"/>
      <c r="KRK187" s="377"/>
      <c r="KRL187" s="484"/>
      <c r="KRM187" s="485"/>
      <c r="KRN187" s="375"/>
      <c r="KRO187" s="377"/>
      <c r="KRP187" s="377"/>
      <c r="KRQ187" s="377"/>
      <c r="KRR187" s="377"/>
      <c r="KRS187" s="484"/>
      <c r="KRT187" s="485"/>
      <c r="KRU187" s="375"/>
      <c r="KRV187" s="377"/>
      <c r="KRW187" s="377"/>
      <c r="KRX187" s="377"/>
      <c r="KRY187" s="377"/>
      <c r="KRZ187" s="484"/>
      <c r="KSA187" s="485"/>
      <c r="KSB187" s="375"/>
      <c r="KSC187" s="377"/>
      <c r="KSD187" s="377"/>
      <c r="KSE187" s="377"/>
      <c r="KSF187" s="377"/>
      <c r="KSG187" s="484"/>
      <c r="KSH187" s="485"/>
      <c r="KSI187" s="375"/>
      <c r="KSJ187" s="377"/>
      <c r="KSK187" s="377"/>
      <c r="KSL187" s="377"/>
      <c r="KSM187" s="377"/>
      <c r="KSN187" s="484"/>
      <c r="KSO187" s="485"/>
      <c r="KSP187" s="375"/>
      <c r="KSQ187" s="377"/>
      <c r="KSR187" s="377"/>
      <c r="KSS187" s="377"/>
      <c r="KST187" s="377"/>
      <c r="KSU187" s="484"/>
      <c r="KSV187" s="485"/>
      <c r="KSW187" s="375"/>
      <c r="KSX187" s="377"/>
      <c r="KSY187" s="377"/>
      <c r="KSZ187" s="377"/>
      <c r="KTA187" s="377"/>
      <c r="KTB187" s="484"/>
      <c r="KTC187" s="485"/>
      <c r="KTD187" s="375"/>
      <c r="KTE187" s="377"/>
      <c r="KTF187" s="377"/>
      <c r="KTG187" s="377"/>
      <c r="KTH187" s="377"/>
      <c r="KTI187" s="484"/>
      <c r="KTJ187" s="485"/>
      <c r="KTK187" s="375"/>
      <c r="KTL187" s="377"/>
      <c r="KTM187" s="377"/>
      <c r="KTN187" s="377"/>
      <c r="KTO187" s="377"/>
      <c r="KTP187" s="484"/>
      <c r="KTQ187" s="485"/>
      <c r="KTR187" s="375"/>
      <c r="KTS187" s="377"/>
      <c r="KTT187" s="377"/>
      <c r="KTU187" s="377"/>
      <c r="KTV187" s="377"/>
      <c r="KTW187" s="484"/>
      <c r="KTX187" s="485"/>
      <c r="KTY187" s="375"/>
      <c r="KTZ187" s="377"/>
      <c r="KUA187" s="377"/>
      <c r="KUB187" s="377"/>
      <c r="KUC187" s="377"/>
      <c r="KUD187" s="484"/>
      <c r="KUE187" s="485"/>
      <c r="KUF187" s="375"/>
      <c r="KUG187" s="377"/>
      <c r="KUH187" s="377"/>
      <c r="KUI187" s="377"/>
      <c r="KUJ187" s="377"/>
      <c r="KUK187" s="484"/>
      <c r="KUL187" s="485"/>
      <c r="KUM187" s="375"/>
      <c r="KUN187" s="377"/>
      <c r="KUO187" s="377"/>
      <c r="KUP187" s="377"/>
      <c r="KUQ187" s="377"/>
      <c r="KUR187" s="484"/>
      <c r="KUS187" s="485"/>
      <c r="KUT187" s="375"/>
      <c r="KUU187" s="377"/>
      <c r="KUV187" s="377"/>
      <c r="KUW187" s="377"/>
      <c r="KUX187" s="377"/>
      <c r="KUY187" s="484"/>
      <c r="KUZ187" s="485"/>
      <c r="KVA187" s="375"/>
      <c r="KVB187" s="377"/>
      <c r="KVC187" s="377"/>
      <c r="KVD187" s="377"/>
      <c r="KVE187" s="377"/>
      <c r="KVF187" s="484"/>
      <c r="KVG187" s="485"/>
      <c r="KVH187" s="375"/>
      <c r="KVI187" s="377"/>
      <c r="KVJ187" s="377"/>
      <c r="KVK187" s="377"/>
      <c r="KVL187" s="377"/>
      <c r="KVM187" s="484"/>
      <c r="KVN187" s="485"/>
      <c r="KVO187" s="375"/>
      <c r="KVP187" s="377"/>
      <c r="KVQ187" s="377"/>
      <c r="KVR187" s="377"/>
      <c r="KVS187" s="377"/>
      <c r="KVT187" s="484"/>
      <c r="KVU187" s="485"/>
      <c r="KVV187" s="375"/>
      <c r="KVW187" s="377"/>
      <c r="KVX187" s="377"/>
      <c r="KVY187" s="377"/>
      <c r="KVZ187" s="377"/>
      <c r="KWA187" s="484"/>
      <c r="KWB187" s="485"/>
      <c r="KWC187" s="375"/>
      <c r="KWD187" s="377"/>
      <c r="KWE187" s="377"/>
      <c r="KWF187" s="377"/>
      <c r="KWG187" s="377"/>
      <c r="KWH187" s="484"/>
      <c r="KWI187" s="485"/>
      <c r="KWJ187" s="375"/>
      <c r="KWK187" s="377"/>
      <c r="KWL187" s="377"/>
      <c r="KWM187" s="377"/>
      <c r="KWN187" s="377"/>
      <c r="KWO187" s="484"/>
      <c r="KWP187" s="485"/>
      <c r="KWQ187" s="375"/>
      <c r="KWR187" s="377"/>
      <c r="KWS187" s="377"/>
      <c r="KWT187" s="377"/>
      <c r="KWU187" s="377"/>
      <c r="KWV187" s="484"/>
      <c r="KWW187" s="485"/>
      <c r="KWX187" s="375"/>
      <c r="KWY187" s="377"/>
      <c r="KWZ187" s="377"/>
      <c r="KXA187" s="377"/>
      <c r="KXB187" s="377"/>
      <c r="KXC187" s="484"/>
      <c r="KXD187" s="485"/>
      <c r="KXE187" s="375"/>
      <c r="KXF187" s="377"/>
      <c r="KXG187" s="377"/>
      <c r="KXH187" s="377"/>
      <c r="KXI187" s="377"/>
      <c r="KXJ187" s="484"/>
      <c r="KXK187" s="485"/>
      <c r="KXL187" s="375"/>
      <c r="KXM187" s="377"/>
      <c r="KXN187" s="377"/>
      <c r="KXO187" s="377"/>
      <c r="KXP187" s="377"/>
      <c r="KXQ187" s="484"/>
      <c r="KXR187" s="485"/>
      <c r="KXS187" s="375"/>
      <c r="KXT187" s="377"/>
      <c r="KXU187" s="377"/>
      <c r="KXV187" s="377"/>
      <c r="KXW187" s="377"/>
      <c r="KXX187" s="484"/>
      <c r="KXY187" s="485"/>
      <c r="KXZ187" s="375"/>
      <c r="KYA187" s="377"/>
      <c r="KYB187" s="377"/>
      <c r="KYC187" s="377"/>
      <c r="KYD187" s="377"/>
      <c r="KYE187" s="484"/>
      <c r="KYF187" s="485"/>
      <c r="KYG187" s="375"/>
      <c r="KYH187" s="377"/>
      <c r="KYI187" s="377"/>
      <c r="KYJ187" s="377"/>
      <c r="KYK187" s="377"/>
      <c r="KYL187" s="484"/>
      <c r="KYM187" s="485"/>
      <c r="KYN187" s="375"/>
      <c r="KYO187" s="377"/>
      <c r="KYP187" s="377"/>
      <c r="KYQ187" s="377"/>
      <c r="KYR187" s="377"/>
      <c r="KYS187" s="484"/>
      <c r="KYT187" s="485"/>
      <c r="KYU187" s="375"/>
      <c r="KYV187" s="377"/>
      <c r="KYW187" s="377"/>
      <c r="KYX187" s="377"/>
      <c r="KYY187" s="377"/>
      <c r="KYZ187" s="484"/>
      <c r="KZA187" s="485"/>
      <c r="KZB187" s="375"/>
      <c r="KZC187" s="377"/>
      <c r="KZD187" s="377"/>
      <c r="KZE187" s="377"/>
      <c r="KZF187" s="377"/>
      <c r="KZG187" s="484"/>
      <c r="KZH187" s="485"/>
      <c r="KZI187" s="375"/>
      <c r="KZJ187" s="377"/>
      <c r="KZK187" s="377"/>
      <c r="KZL187" s="377"/>
      <c r="KZM187" s="377"/>
      <c r="KZN187" s="484"/>
      <c r="KZO187" s="485"/>
      <c r="KZP187" s="375"/>
      <c r="KZQ187" s="377"/>
      <c r="KZR187" s="377"/>
      <c r="KZS187" s="377"/>
      <c r="KZT187" s="377"/>
      <c r="KZU187" s="484"/>
      <c r="KZV187" s="485"/>
      <c r="KZW187" s="375"/>
      <c r="KZX187" s="377"/>
      <c r="KZY187" s="377"/>
      <c r="KZZ187" s="377"/>
      <c r="LAA187" s="377"/>
      <c r="LAB187" s="484"/>
      <c r="LAC187" s="485"/>
      <c r="LAD187" s="375"/>
      <c r="LAE187" s="377"/>
      <c r="LAF187" s="377"/>
      <c r="LAG187" s="377"/>
      <c r="LAH187" s="377"/>
      <c r="LAI187" s="484"/>
      <c r="LAJ187" s="485"/>
      <c r="LAK187" s="375"/>
      <c r="LAL187" s="377"/>
      <c r="LAM187" s="377"/>
      <c r="LAN187" s="377"/>
      <c r="LAO187" s="377"/>
      <c r="LAP187" s="484"/>
      <c r="LAQ187" s="485"/>
      <c r="LAR187" s="375"/>
      <c r="LAS187" s="377"/>
      <c r="LAT187" s="377"/>
      <c r="LAU187" s="377"/>
      <c r="LAV187" s="377"/>
      <c r="LAW187" s="484"/>
      <c r="LAX187" s="485"/>
      <c r="LAY187" s="375"/>
      <c r="LAZ187" s="377"/>
      <c r="LBA187" s="377"/>
      <c r="LBB187" s="377"/>
      <c r="LBC187" s="377"/>
      <c r="LBD187" s="484"/>
      <c r="LBE187" s="485"/>
      <c r="LBF187" s="375"/>
      <c r="LBG187" s="377"/>
      <c r="LBH187" s="377"/>
      <c r="LBI187" s="377"/>
      <c r="LBJ187" s="377"/>
      <c r="LBK187" s="484"/>
      <c r="LBL187" s="485"/>
      <c r="LBM187" s="375"/>
      <c r="LBN187" s="377"/>
      <c r="LBO187" s="377"/>
      <c r="LBP187" s="377"/>
      <c r="LBQ187" s="377"/>
      <c r="LBR187" s="484"/>
      <c r="LBS187" s="485"/>
      <c r="LBT187" s="375"/>
      <c r="LBU187" s="377"/>
      <c r="LBV187" s="377"/>
      <c r="LBW187" s="377"/>
      <c r="LBX187" s="377"/>
      <c r="LBY187" s="484"/>
      <c r="LBZ187" s="485"/>
      <c r="LCA187" s="375"/>
      <c r="LCB187" s="377"/>
      <c r="LCC187" s="377"/>
      <c r="LCD187" s="377"/>
      <c r="LCE187" s="377"/>
      <c r="LCF187" s="484"/>
      <c r="LCG187" s="485"/>
      <c r="LCH187" s="375"/>
      <c r="LCI187" s="377"/>
      <c r="LCJ187" s="377"/>
      <c r="LCK187" s="377"/>
      <c r="LCL187" s="377"/>
      <c r="LCM187" s="484"/>
      <c r="LCN187" s="485"/>
      <c r="LCO187" s="375"/>
      <c r="LCP187" s="377"/>
      <c r="LCQ187" s="377"/>
      <c r="LCR187" s="377"/>
      <c r="LCS187" s="377"/>
      <c r="LCT187" s="484"/>
      <c r="LCU187" s="485"/>
      <c r="LCV187" s="375"/>
      <c r="LCW187" s="377"/>
      <c r="LCX187" s="377"/>
      <c r="LCY187" s="377"/>
      <c r="LCZ187" s="377"/>
      <c r="LDA187" s="484"/>
      <c r="LDB187" s="485"/>
      <c r="LDC187" s="375"/>
      <c r="LDD187" s="377"/>
      <c r="LDE187" s="377"/>
      <c r="LDF187" s="377"/>
      <c r="LDG187" s="377"/>
      <c r="LDH187" s="484"/>
      <c r="LDI187" s="485"/>
      <c r="LDJ187" s="375"/>
      <c r="LDK187" s="377"/>
      <c r="LDL187" s="377"/>
      <c r="LDM187" s="377"/>
      <c r="LDN187" s="377"/>
      <c r="LDO187" s="484"/>
      <c r="LDP187" s="485"/>
      <c r="LDQ187" s="375"/>
      <c r="LDR187" s="377"/>
      <c r="LDS187" s="377"/>
      <c r="LDT187" s="377"/>
      <c r="LDU187" s="377"/>
      <c r="LDV187" s="484"/>
      <c r="LDW187" s="485"/>
      <c r="LDX187" s="375"/>
      <c r="LDY187" s="377"/>
      <c r="LDZ187" s="377"/>
      <c r="LEA187" s="377"/>
      <c r="LEB187" s="377"/>
      <c r="LEC187" s="484"/>
      <c r="LED187" s="485"/>
      <c r="LEE187" s="375"/>
      <c r="LEF187" s="377"/>
      <c r="LEG187" s="377"/>
      <c r="LEH187" s="377"/>
      <c r="LEI187" s="377"/>
      <c r="LEJ187" s="484"/>
      <c r="LEK187" s="485"/>
      <c r="LEL187" s="375"/>
      <c r="LEM187" s="377"/>
      <c r="LEN187" s="377"/>
      <c r="LEO187" s="377"/>
      <c r="LEP187" s="377"/>
      <c r="LEQ187" s="484"/>
      <c r="LER187" s="485"/>
      <c r="LES187" s="375"/>
      <c r="LET187" s="377"/>
      <c r="LEU187" s="377"/>
      <c r="LEV187" s="377"/>
      <c r="LEW187" s="377"/>
      <c r="LEX187" s="484"/>
      <c r="LEY187" s="485"/>
      <c r="LEZ187" s="375"/>
      <c r="LFA187" s="377"/>
      <c r="LFB187" s="377"/>
      <c r="LFC187" s="377"/>
      <c r="LFD187" s="377"/>
      <c r="LFE187" s="484"/>
      <c r="LFF187" s="485"/>
      <c r="LFG187" s="375"/>
      <c r="LFH187" s="377"/>
      <c r="LFI187" s="377"/>
      <c r="LFJ187" s="377"/>
      <c r="LFK187" s="377"/>
      <c r="LFL187" s="484"/>
      <c r="LFM187" s="485"/>
      <c r="LFN187" s="375"/>
      <c r="LFO187" s="377"/>
      <c r="LFP187" s="377"/>
      <c r="LFQ187" s="377"/>
      <c r="LFR187" s="377"/>
      <c r="LFS187" s="484"/>
      <c r="LFT187" s="485"/>
      <c r="LFU187" s="375"/>
      <c r="LFV187" s="377"/>
      <c r="LFW187" s="377"/>
      <c r="LFX187" s="377"/>
      <c r="LFY187" s="377"/>
      <c r="LFZ187" s="484"/>
      <c r="LGA187" s="485"/>
      <c r="LGB187" s="375"/>
      <c r="LGC187" s="377"/>
      <c r="LGD187" s="377"/>
      <c r="LGE187" s="377"/>
      <c r="LGF187" s="377"/>
      <c r="LGG187" s="484"/>
      <c r="LGH187" s="485"/>
      <c r="LGI187" s="375"/>
      <c r="LGJ187" s="377"/>
      <c r="LGK187" s="377"/>
      <c r="LGL187" s="377"/>
      <c r="LGM187" s="377"/>
      <c r="LGN187" s="484"/>
      <c r="LGO187" s="485"/>
      <c r="LGP187" s="375"/>
      <c r="LGQ187" s="377"/>
      <c r="LGR187" s="377"/>
      <c r="LGS187" s="377"/>
      <c r="LGT187" s="377"/>
      <c r="LGU187" s="484"/>
      <c r="LGV187" s="485"/>
      <c r="LGW187" s="375"/>
      <c r="LGX187" s="377"/>
      <c r="LGY187" s="377"/>
      <c r="LGZ187" s="377"/>
      <c r="LHA187" s="377"/>
      <c r="LHB187" s="484"/>
      <c r="LHC187" s="485"/>
      <c r="LHD187" s="375"/>
      <c r="LHE187" s="377"/>
      <c r="LHF187" s="377"/>
      <c r="LHG187" s="377"/>
      <c r="LHH187" s="377"/>
      <c r="LHI187" s="484"/>
      <c r="LHJ187" s="485"/>
      <c r="LHK187" s="375"/>
      <c r="LHL187" s="377"/>
      <c r="LHM187" s="377"/>
      <c r="LHN187" s="377"/>
      <c r="LHO187" s="377"/>
      <c r="LHP187" s="484"/>
      <c r="LHQ187" s="485"/>
      <c r="LHR187" s="375"/>
      <c r="LHS187" s="377"/>
      <c r="LHT187" s="377"/>
      <c r="LHU187" s="377"/>
      <c r="LHV187" s="377"/>
      <c r="LHW187" s="484"/>
      <c r="LHX187" s="485"/>
      <c r="LHY187" s="375"/>
      <c r="LHZ187" s="377"/>
      <c r="LIA187" s="377"/>
      <c r="LIB187" s="377"/>
      <c r="LIC187" s="377"/>
      <c r="LID187" s="484"/>
      <c r="LIE187" s="485"/>
      <c r="LIF187" s="375"/>
      <c r="LIG187" s="377"/>
      <c r="LIH187" s="377"/>
      <c r="LII187" s="377"/>
      <c r="LIJ187" s="377"/>
      <c r="LIK187" s="484"/>
      <c r="LIL187" s="485"/>
      <c r="LIM187" s="375"/>
      <c r="LIN187" s="377"/>
      <c r="LIO187" s="377"/>
      <c r="LIP187" s="377"/>
      <c r="LIQ187" s="377"/>
      <c r="LIR187" s="484"/>
      <c r="LIS187" s="485"/>
      <c r="LIT187" s="375"/>
      <c r="LIU187" s="377"/>
      <c r="LIV187" s="377"/>
      <c r="LIW187" s="377"/>
      <c r="LIX187" s="377"/>
      <c r="LIY187" s="484"/>
      <c r="LIZ187" s="485"/>
      <c r="LJA187" s="375"/>
      <c r="LJB187" s="377"/>
      <c r="LJC187" s="377"/>
      <c r="LJD187" s="377"/>
      <c r="LJE187" s="377"/>
      <c r="LJF187" s="484"/>
      <c r="LJG187" s="485"/>
      <c r="LJH187" s="375"/>
      <c r="LJI187" s="377"/>
      <c r="LJJ187" s="377"/>
      <c r="LJK187" s="377"/>
      <c r="LJL187" s="377"/>
      <c r="LJM187" s="484"/>
      <c r="LJN187" s="485"/>
      <c r="LJO187" s="375"/>
      <c r="LJP187" s="377"/>
      <c r="LJQ187" s="377"/>
      <c r="LJR187" s="377"/>
      <c r="LJS187" s="377"/>
      <c r="LJT187" s="484"/>
      <c r="LJU187" s="485"/>
      <c r="LJV187" s="375"/>
      <c r="LJW187" s="377"/>
      <c r="LJX187" s="377"/>
      <c r="LJY187" s="377"/>
      <c r="LJZ187" s="377"/>
      <c r="LKA187" s="484"/>
      <c r="LKB187" s="485"/>
      <c r="LKC187" s="375"/>
      <c r="LKD187" s="377"/>
      <c r="LKE187" s="377"/>
      <c r="LKF187" s="377"/>
      <c r="LKG187" s="377"/>
      <c r="LKH187" s="484"/>
      <c r="LKI187" s="485"/>
      <c r="LKJ187" s="375"/>
      <c r="LKK187" s="377"/>
      <c r="LKL187" s="377"/>
      <c r="LKM187" s="377"/>
      <c r="LKN187" s="377"/>
      <c r="LKO187" s="484"/>
      <c r="LKP187" s="485"/>
      <c r="LKQ187" s="375"/>
      <c r="LKR187" s="377"/>
      <c r="LKS187" s="377"/>
      <c r="LKT187" s="377"/>
      <c r="LKU187" s="377"/>
      <c r="LKV187" s="484"/>
      <c r="LKW187" s="485"/>
      <c r="LKX187" s="375"/>
      <c r="LKY187" s="377"/>
      <c r="LKZ187" s="377"/>
      <c r="LLA187" s="377"/>
      <c r="LLB187" s="377"/>
      <c r="LLC187" s="484"/>
      <c r="LLD187" s="485"/>
      <c r="LLE187" s="375"/>
      <c r="LLF187" s="377"/>
      <c r="LLG187" s="377"/>
      <c r="LLH187" s="377"/>
      <c r="LLI187" s="377"/>
      <c r="LLJ187" s="484"/>
      <c r="LLK187" s="485"/>
      <c r="LLL187" s="375"/>
      <c r="LLM187" s="377"/>
      <c r="LLN187" s="377"/>
      <c r="LLO187" s="377"/>
      <c r="LLP187" s="377"/>
      <c r="LLQ187" s="484"/>
      <c r="LLR187" s="485"/>
      <c r="LLS187" s="375"/>
      <c r="LLT187" s="377"/>
      <c r="LLU187" s="377"/>
      <c r="LLV187" s="377"/>
      <c r="LLW187" s="377"/>
      <c r="LLX187" s="484"/>
      <c r="LLY187" s="485"/>
      <c r="LLZ187" s="375"/>
      <c r="LMA187" s="377"/>
      <c r="LMB187" s="377"/>
      <c r="LMC187" s="377"/>
      <c r="LMD187" s="377"/>
      <c r="LME187" s="484"/>
      <c r="LMF187" s="485"/>
      <c r="LMG187" s="375"/>
      <c r="LMH187" s="377"/>
      <c r="LMI187" s="377"/>
      <c r="LMJ187" s="377"/>
      <c r="LMK187" s="377"/>
      <c r="LML187" s="484"/>
      <c r="LMM187" s="485"/>
      <c r="LMN187" s="375"/>
      <c r="LMO187" s="377"/>
      <c r="LMP187" s="377"/>
      <c r="LMQ187" s="377"/>
      <c r="LMR187" s="377"/>
      <c r="LMS187" s="484"/>
      <c r="LMT187" s="485"/>
      <c r="LMU187" s="375"/>
      <c r="LMV187" s="377"/>
      <c r="LMW187" s="377"/>
      <c r="LMX187" s="377"/>
      <c r="LMY187" s="377"/>
      <c r="LMZ187" s="484"/>
      <c r="LNA187" s="485"/>
      <c r="LNB187" s="375"/>
      <c r="LNC187" s="377"/>
      <c r="LND187" s="377"/>
      <c r="LNE187" s="377"/>
      <c r="LNF187" s="377"/>
      <c r="LNG187" s="484"/>
      <c r="LNH187" s="485"/>
      <c r="LNI187" s="375"/>
      <c r="LNJ187" s="377"/>
      <c r="LNK187" s="377"/>
      <c r="LNL187" s="377"/>
      <c r="LNM187" s="377"/>
      <c r="LNN187" s="484"/>
      <c r="LNO187" s="485"/>
      <c r="LNP187" s="375"/>
      <c r="LNQ187" s="377"/>
      <c r="LNR187" s="377"/>
      <c r="LNS187" s="377"/>
      <c r="LNT187" s="377"/>
      <c r="LNU187" s="484"/>
      <c r="LNV187" s="485"/>
      <c r="LNW187" s="375"/>
      <c r="LNX187" s="377"/>
      <c r="LNY187" s="377"/>
      <c r="LNZ187" s="377"/>
      <c r="LOA187" s="377"/>
      <c r="LOB187" s="484"/>
      <c r="LOC187" s="485"/>
      <c r="LOD187" s="375"/>
      <c r="LOE187" s="377"/>
      <c r="LOF187" s="377"/>
      <c r="LOG187" s="377"/>
      <c r="LOH187" s="377"/>
      <c r="LOI187" s="484"/>
      <c r="LOJ187" s="485"/>
      <c r="LOK187" s="375"/>
      <c r="LOL187" s="377"/>
      <c r="LOM187" s="377"/>
      <c r="LON187" s="377"/>
      <c r="LOO187" s="377"/>
      <c r="LOP187" s="484"/>
      <c r="LOQ187" s="485"/>
      <c r="LOR187" s="375"/>
      <c r="LOS187" s="377"/>
      <c r="LOT187" s="377"/>
      <c r="LOU187" s="377"/>
      <c r="LOV187" s="377"/>
      <c r="LOW187" s="484"/>
      <c r="LOX187" s="485"/>
      <c r="LOY187" s="375"/>
      <c r="LOZ187" s="377"/>
      <c r="LPA187" s="377"/>
      <c r="LPB187" s="377"/>
      <c r="LPC187" s="377"/>
      <c r="LPD187" s="484"/>
      <c r="LPE187" s="485"/>
      <c r="LPF187" s="375"/>
      <c r="LPG187" s="377"/>
      <c r="LPH187" s="377"/>
      <c r="LPI187" s="377"/>
      <c r="LPJ187" s="377"/>
      <c r="LPK187" s="484"/>
      <c r="LPL187" s="485"/>
      <c r="LPM187" s="375"/>
      <c r="LPN187" s="377"/>
      <c r="LPO187" s="377"/>
      <c r="LPP187" s="377"/>
      <c r="LPQ187" s="377"/>
      <c r="LPR187" s="484"/>
      <c r="LPS187" s="485"/>
      <c r="LPT187" s="375"/>
      <c r="LPU187" s="377"/>
      <c r="LPV187" s="377"/>
      <c r="LPW187" s="377"/>
      <c r="LPX187" s="377"/>
      <c r="LPY187" s="484"/>
      <c r="LPZ187" s="485"/>
      <c r="LQA187" s="375"/>
      <c r="LQB187" s="377"/>
      <c r="LQC187" s="377"/>
      <c r="LQD187" s="377"/>
      <c r="LQE187" s="377"/>
      <c r="LQF187" s="484"/>
      <c r="LQG187" s="485"/>
      <c r="LQH187" s="375"/>
      <c r="LQI187" s="377"/>
      <c r="LQJ187" s="377"/>
      <c r="LQK187" s="377"/>
      <c r="LQL187" s="377"/>
      <c r="LQM187" s="484"/>
      <c r="LQN187" s="485"/>
      <c r="LQO187" s="375"/>
      <c r="LQP187" s="377"/>
      <c r="LQQ187" s="377"/>
      <c r="LQR187" s="377"/>
      <c r="LQS187" s="377"/>
      <c r="LQT187" s="484"/>
      <c r="LQU187" s="485"/>
      <c r="LQV187" s="375"/>
      <c r="LQW187" s="377"/>
      <c r="LQX187" s="377"/>
      <c r="LQY187" s="377"/>
      <c r="LQZ187" s="377"/>
      <c r="LRA187" s="484"/>
      <c r="LRB187" s="485"/>
      <c r="LRC187" s="375"/>
      <c r="LRD187" s="377"/>
      <c r="LRE187" s="377"/>
      <c r="LRF187" s="377"/>
      <c r="LRG187" s="377"/>
      <c r="LRH187" s="484"/>
      <c r="LRI187" s="485"/>
      <c r="LRJ187" s="375"/>
      <c r="LRK187" s="377"/>
      <c r="LRL187" s="377"/>
      <c r="LRM187" s="377"/>
      <c r="LRN187" s="377"/>
      <c r="LRO187" s="484"/>
      <c r="LRP187" s="485"/>
      <c r="LRQ187" s="375"/>
      <c r="LRR187" s="377"/>
      <c r="LRS187" s="377"/>
      <c r="LRT187" s="377"/>
      <c r="LRU187" s="377"/>
      <c r="LRV187" s="484"/>
      <c r="LRW187" s="485"/>
      <c r="LRX187" s="375"/>
      <c r="LRY187" s="377"/>
      <c r="LRZ187" s="377"/>
      <c r="LSA187" s="377"/>
      <c r="LSB187" s="377"/>
      <c r="LSC187" s="484"/>
      <c r="LSD187" s="485"/>
      <c r="LSE187" s="375"/>
      <c r="LSF187" s="377"/>
      <c r="LSG187" s="377"/>
      <c r="LSH187" s="377"/>
      <c r="LSI187" s="377"/>
      <c r="LSJ187" s="484"/>
      <c r="LSK187" s="485"/>
      <c r="LSL187" s="375"/>
      <c r="LSM187" s="377"/>
      <c r="LSN187" s="377"/>
      <c r="LSO187" s="377"/>
      <c r="LSP187" s="377"/>
      <c r="LSQ187" s="484"/>
      <c r="LSR187" s="485"/>
      <c r="LSS187" s="375"/>
      <c r="LST187" s="377"/>
      <c r="LSU187" s="377"/>
      <c r="LSV187" s="377"/>
      <c r="LSW187" s="377"/>
      <c r="LSX187" s="484"/>
      <c r="LSY187" s="485"/>
      <c r="LSZ187" s="375"/>
      <c r="LTA187" s="377"/>
      <c r="LTB187" s="377"/>
      <c r="LTC187" s="377"/>
      <c r="LTD187" s="377"/>
      <c r="LTE187" s="484"/>
      <c r="LTF187" s="485"/>
      <c r="LTG187" s="375"/>
      <c r="LTH187" s="377"/>
      <c r="LTI187" s="377"/>
      <c r="LTJ187" s="377"/>
      <c r="LTK187" s="377"/>
      <c r="LTL187" s="484"/>
      <c r="LTM187" s="485"/>
      <c r="LTN187" s="375"/>
      <c r="LTO187" s="377"/>
      <c r="LTP187" s="377"/>
      <c r="LTQ187" s="377"/>
      <c r="LTR187" s="377"/>
      <c r="LTS187" s="484"/>
      <c r="LTT187" s="485"/>
      <c r="LTU187" s="375"/>
      <c r="LTV187" s="377"/>
      <c r="LTW187" s="377"/>
      <c r="LTX187" s="377"/>
      <c r="LTY187" s="377"/>
      <c r="LTZ187" s="484"/>
      <c r="LUA187" s="485"/>
      <c r="LUB187" s="375"/>
      <c r="LUC187" s="377"/>
      <c r="LUD187" s="377"/>
      <c r="LUE187" s="377"/>
      <c r="LUF187" s="377"/>
      <c r="LUG187" s="484"/>
      <c r="LUH187" s="485"/>
      <c r="LUI187" s="375"/>
      <c r="LUJ187" s="377"/>
      <c r="LUK187" s="377"/>
      <c r="LUL187" s="377"/>
      <c r="LUM187" s="377"/>
      <c r="LUN187" s="484"/>
      <c r="LUO187" s="485"/>
      <c r="LUP187" s="375"/>
      <c r="LUQ187" s="377"/>
      <c r="LUR187" s="377"/>
      <c r="LUS187" s="377"/>
      <c r="LUT187" s="377"/>
      <c r="LUU187" s="484"/>
      <c r="LUV187" s="485"/>
      <c r="LUW187" s="375"/>
      <c r="LUX187" s="377"/>
      <c r="LUY187" s="377"/>
      <c r="LUZ187" s="377"/>
      <c r="LVA187" s="377"/>
      <c r="LVB187" s="484"/>
      <c r="LVC187" s="485"/>
      <c r="LVD187" s="375"/>
      <c r="LVE187" s="377"/>
      <c r="LVF187" s="377"/>
      <c r="LVG187" s="377"/>
      <c r="LVH187" s="377"/>
      <c r="LVI187" s="484"/>
      <c r="LVJ187" s="485"/>
      <c r="LVK187" s="375"/>
      <c r="LVL187" s="377"/>
      <c r="LVM187" s="377"/>
      <c r="LVN187" s="377"/>
      <c r="LVO187" s="377"/>
      <c r="LVP187" s="484"/>
      <c r="LVQ187" s="485"/>
      <c r="LVR187" s="375"/>
      <c r="LVS187" s="377"/>
      <c r="LVT187" s="377"/>
      <c r="LVU187" s="377"/>
      <c r="LVV187" s="377"/>
      <c r="LVW187" s="484"/>
      <c r="LVX187" s="485"/>
      <c r="LVY187" s="375"/>
      <c r="LVZ187" s="377"/>
      <c r="LWA187" s="377"/>
      <c r="LWB187" s="377"/>
      <c r="LWC187" s="377"/>
      <c r="LWD187" s="484"/>
      <c r="LWE187" s="485"/>
      <c r="LWF187" s="375"/>
      <c r="LWG187" s="377"/>
      <c r="LWH187" s="377"/>
      <c r="LWI187" s="377"/>
      <c r="LWJ187" s="377"/>
      <c r="LWK187" s="484"/>
      <c r="LWL187" s="485"/>
      <c r="LWM187" s="375"/>
      <c r="LWN187" s="377"/>
      <c r="LWO187" s="377"/>
      <c r="LWP187" s="377"/>
      <c r="LWQ187" s="377"/>
      <c r="LWR187" s="484"/>
      <c r="LWS187" s="485"/>
      <c r="LWT187" s="375"/>
      <c r="LWU187" s="377"/>
      <c r="LWV187" s="377"/>
      <c r="LWW187" s="377"/>
      <c r="LWX187" s="377"/>
      <c r="LWY187" s="484"/>
      <c r="LWZ187" s="485"/>
      <c r="LXA187" s="375"/>
      <c r="LXB187" s="377"/>
      <c r="LXC187" s="377"/>
      <c r="LXD187" s="377"/>
      <c r="LXE187" s="377"/>
      <c r="LXF187" s="484"/>
      <c r="LXG187" s="485"/>
      <c r="LXH187" s="375"/>
      <c r="LXI187" s="377"/>
      <c r="LXJ187" s="377"/>
      <c r="LXK187" s="377"/>
      <c r="LXL187" s="377"/>
      <c r="LXM187" s="484"/>
      <c r="LXN187" s="485"/>
      <c r="LXO187" s="375"/>
      <c r="LXP187" s="377"/>
      <c r="LXQ187" s="377"/>
      <c r="LXR187" s="377"/>
      <c r="LXS187" s="377"/>
      <c r="LXT187" s="484"/>
      <c r="LXU187" s="485"/>
      <c r="LXV187" s="375"/>
      <c r="LXW187" s="377"/>
      <c r="LXX187" s="377"/>
      <c r="LXY187" s="377"/>
      <c r="LXZ187" s="377"/>
      <c r="LYA187" s="484"/>
      <c r="LYB187" s="485"/>
      <c r="LYC187" s="375"/>
      <c r="LYD187" s="377"/>
      <c r="LYE187" s="377"/>
      <c r="LYF187" s="377"/>
      <c r="LYG187" s="377"/>
      <c r="LYH187" s="484"/>
      <c r="LYI187" s="485"/>
      <c r="LYJ187" s="375"/>
      <c r="LYK187" s="377"/>
      <c r="LYL187" s="377"/>
      <c r="LYM187" s="377"/>
      <c r="LYN187" s="377"/>
      <c r="LYO187" s="484"/>
      <c r="LYP187" s="485"/>
      <c r="LYQ187" s="375"/>
      <c r="LYR187" s="377"/>
      <c r="LYS187" s="377"/>
      <c r="LYT187" s="377"/>
      <c r="LYU187" s="377"/>
      <c r="LYV187" s="484"/>
      <c r="LYW187" s="485"/>
      <c r="LYX187" s="375"/>
      <c r="LYY187" s="377"/>
      <c r="LYZ187" s="377"/>
      <c r="LZA187" s="377"/>
      <c r="LZB187" s="377"/>
      <c r="LZC187" s="484"/>
      <c r="LZD187" s="485"/>
      <c r="LZE187" s="375"/>
      <c r="LZF187" s="377"/>
      <c r="LZG187" s="377"/>
      <c r="LZH187" s="377"/>
      <c r="LZI187" s="377"/>
      <c r="LZJ187" s="484"/>
      <c r="LZK187" s="485"/>
      <c r="LZL187" s="375"/>
      <c r="LZM187" s="377"/>
      <c r="LZN187" s="377"/>
      <c r="LZO187" s="377"/>
      <c r="LZP187" s="377"/>
      <c r="LZQ187" s="484"/>
      <c r="LZR187" s="485"/>
      <c r="LZS187" s="375"/>
      <c r="LZT187" s="377"/>
      <c r="LZU187" s="377"/>
      <c r="LZV187" s="377"/>
      <c r="LZW187" s="377"/>
      <c r="LZX187" s="484"/>
      <c r="LZY187" s="485"/>
      <c r="LZZ187" s="375"/>
      <c r="MAA187" s="377"/>
      <c r="MAB187" s="377"/>
      <c r="MAC187" s="377"/>
      <c r="MAD187" s="377"/>
      <c r="MAE187" s="484"/>
      <c r="MAF187" s="485"/>
      <c r="MAG187" s="375"/>
      <c r="MAH187" s="377"/>
      <c r="MAI187" s="377"/>
      <c r="MAJ187" s="377"/>
      <c r="MAK187" s="377"/>
      <c r="MAL187" s="484"/>
      <c r="MAM187" s="485"/>
      <c r="MAN187" s="375"/>
      <c r="MAO187" s="377"/>
      <c r="MAP187" s="377"/>
      <c r="MAQ187" s="377"/>
      <c r="MAR187" s="377"/>
      <c r="MAS187" s="484"/>
      <c r="MAT187" s="485"/>
      <c r="MAU187" s="375"/>
      <c r="MAV187" s="377"/>
      <c r="MAW187" s="377"/>
      <c r="MAX187" s="377"/>
      <c r="MAY187" s="377"/>
      <c r="MAZ187" s="484"/>
      <c r="MBA187" s="485"/>
      <c r="MBB187" s="375"/>
      <c r="MBC187" s="377"/>
      <c r="MBD187" s="377"/>
      <c r="MBE187" s="377"/>
      <c r="MBF187" s="377"/>
      <c r="MBG187" s="484"/>
      <c r="MBH187" s="485"/>
      <c r="MBI187" s="375"/>
      <c r="MBJ187" s="377"/>
      <c r="MBK187" s="377"/>
      <c r="MBL187" s="377"/>
      <c r="MBM187" s="377"/>
      <c r="MBN187" s="484"/>
      <c r="MBO187" s="485"/>
      <c r="MBP187" s="375"/>
      <c r="MBQ187" s="377"/>
      <c r="MBR187" s="377"/>
      <c r="MBS187" s="377"/>
      <c r="MBT187" s="377"/>
      <c r="MBU187" s="484"/>
      <c r="MBV187" s="485"/>
      <c r="MBW187" s="375"/>
      <c r="MBX187" s="377"/>
      <c r="MBY187" s="377"/>
      <c r="MBZ187" s="377"/>
      <c r="MCA187" s="377"/>
      <c r="MCB187" s="484"/>
      <c r="MCC187" s="485"/>
      <c r="MCD187" s="375"/>
      <c r="MCE187" s="377"/>
      <c r="MCF187" s="377"/>
      <c r="MCG187" s="377"/>
      <c r="MCH187" s="377"/>
      <c r="MCI187" s="484"/>
      <c r="MCJ187" s="485"/>
      <c r="MCK187" s="375"/>
      <c r="MCL187" s="377"/>
      <c r="MCM187" s="377"/>
      <c r="MCN187" s="377"/>
      <c r="MCO187" s="377"/>
      <c r="MCP187" s="484"/>
      <c r="MCQ187" s="485"/>
      <c r="MCR187" s="375"/>
      <c r="MCS187" s="377"/>
      <c r="MCT187" s="377"/>
      <c r="MCU187" s="377"/>
      <c r="MCV187" s="377"/>
      <c r="MCW187" s="484"/>
      <c r="MCX187" s="485"/>
      <c r="MCY187" s="375"/>
      <c r="MCZ187" s="377"/>
      <c r="MDA187" s="377"/>
      <c r="MDB187" s="377"/>
      <c r="MDC187" s="377"/>
      <c r="MDD187" s="484"/>
      <c r="MDE187" s="485"/>
      <c r="MDF187" s="375"/>
      <c r="MDG187" s="377"/>
      <c r="MDH187" s="377"/>
      <c r="MDI187" s="377"/>
      <c r="MDJ187" s="377"/>
      <c r="MDK187" s="484"/>
      <c r="MDL187" s="485"/>
      <c r="MDM187" s="375"/>
      <c r="MDN187" s="377"/>
      <c r="MDO187" s="377"/>
      <c r="MDP187" s="377"/>
      <c r="MDQ187" s="377"/>
      <c r="MDR187" s="484"/>
      <c r="MDS187" s="485"/>
      <c r="MDT187" s="375"/>
      <c r="MDU187" s="377"/>
      <c r="MDV187" s="377"/>
      <c r="MDW187" s="377"/>
      <c r="MDX187" s="377"/>
      <c r="MDY187" s="484"/>
      <c r="MDZ187" s="485"/>
      <c r="MEA187" s="375"/>
      <c r="MEB187" s="377"/>
      <c r="MEC187" s="377"/>
      <c r="MED187" s="377"/>
      <c r="MEE187" s="377"/>
      <c r="MEF187" s="484"/>
      <c r="MEG187" s="485"/>
      <c r="MEH187" s="375"/>
      <c r="MEI187" s="377"/>
      <c r="MEJ187" s="377"/>
      <c r="MEK187" s="377"/>
      <c r="MEL187" s="377"/>
      <c r="MEM187" s="484"/>
      <c r="MEN187" s="485"/>
      <c r="MEO187" s="375"/>
      <c r="MEP187" s="377"/>
      <c r="MEQ187" s="377"/>
      <c r="MER187" s="377"/>
      <c r="MES187" s="377"/>
      <c r="MET187" s="484"/>
      <c r="MEU187" s="485"/>
      <c r="MEV187" s="375"/>
      <c r="MEW187" s="377"/>
      <c r="MEX187" s="377"/>
      <c r="MEY187" s="377"/>
      <c r="MEZ187" s="377"/>
      <c r="MFA187" s="484"/>
      <c r="MFB187" s="485"/>
      <c r="MFC187" s="375"/>
      <c r="MFD187" s="377"/>
      <c r="MFE187" s="377"/>
      <c r="MFF187" s="377"/>
      <c r="MFG187" s="377"/>
      <c r="MFH187" s="484"/>
      <c r="MFI187" s="485"/>
      <c r="MFJ187" s="375"/>
      <c r="MFK187" s="377"/>
      <c r="MFL187" s="377"/>
      <c r="MFM187" s="377"/>
      <c r="MFN187" s="377"/>
      <c r="MFO187" s="484"/>
      <c r="MFP187" s="485"/>
      <c r="MFQ187" s="375"/>
      <c r="MFR187" s="377"/>
      <c r="MFS187" s="377"/>
      <c r="MFT187" s="377"/>
      <c r="MFU187" s="377"/>
      <c r="MFV187" s="484"/>
      <c r="MFW187" s="485"/>
      <c r="MFX187" s="375"/>
      <c r="MFY187" s="377"/>
      <c r="MFZ187" s="377"/>
      <c r="MGA187" s="377"/>
      <c r="MGB187" s="377"/>
      <c r="MGC187" s="484"/>
      <c r="MGD187" s="485"/>
      <c r="MGE187" s="375"/>
      <c r="MGF187" s="377"/>
      <c r="MGG187" s="377"/>
      <c r="MGH187" s="377"/>
      <c r="MGI187" s="377"/>
      <c r="MGJ187" s="484"/>
      <c r="MGK187" s="485"/>
      <c r="MGL187" s="375"/>
      <c r="MGM187" s="377"/>
      <c r="MGN187" s="377"/>
      <c r="MGO187" s="377"/>
      <c r="MGP187" s="377"/>
      <c r="MGQ187" s="484"/>
      <c r="MGR187" s="485"/>
      <c r="MGS187" s="375"/>
      <c r="MGT187" s="377"/>
      <c r="MGU187" s="377"/>
      <c r="MGV187" s="377"/>
      <c r="MGW187" s="377"/>
      <c r="MGX187" s="484"/>
      <c r="MGY187" s="485"/>
      <c r="MGZ187" s="375"/>
      <c r="MHA187" s="377"/>
      <c r="MHB187" s="377"/>
      <c r="MHC187" s="377"/>
      <c r="MHD187" s="377"/>
      <c r="MHE187" s="484"/>
      <c r="MHF187" s="485"/>
      <c r="MHG187" s="375"/>
      <c r="MHH187" s="377"/>
      <c r="MHI187" s="377"/>
      <c r="MHJ187" s="377"/>
      <c r="MHK187" s="377"/>
      <c r="MHL187" s="484"/>
      <c r="MHM187" s="485"/>
      <c r="MHN187" s="375"/>
      <c r="MHO187" s="377"/>
      <c r="MHP187" s="377"/>
      <c r="MHQ187" s="377"/>
      <c r="MHR187" s="377"/>
      <c r="MHS187" s="484"/>
      <c r="MHT187" s="485"/>
      <c r="MHU187" s="375"/>
      <c r="MHV187" s="377"/>
      <c r="MHW187" s="377"/>
      <c r="MHX187" s="377"/>
      <c r="MHY187" s="377"/>
      <c r="MHZ187" s="484"/>
      <c r="MIA187" s="485"/>
      <c r="MIB187" s="375"/>
      <c r="MIC187" s="377"/>
      <c r="MID187" s="377"/>
      <c r="MIE187" s="377"/>
      <c r="MIF187" s="377"/>
      <c r="MIG187" s="484"/>
      <c r="MIH187" s="485"/>
      <c r="MII187" s="375"/>
      <c r="MIJ187" s="377"/>
      <c r="MIK187" s="377"/>
      <c r="MIL187" s="377"/>
      <c r="MIM187" s="377"/>
      <c r="MIN187" s="484"/>
      <c r="MIO187" s="485"/>
      <c r="MIP187" s="375"/>
      <c r="MIQ187" s="377"/>
      <c r="MIR187" s="377"/>
      <c r="MIS187" s="377"/>
      <c r="MIT187" s="377"/>
      <c r="MIU187" s="484"/>
      <c r="MIV187" s="485"/>
      <c r="MIW187" s="375"/>
      <c r="MIX187" s="377"/>
      <c r="MIY187" s="377"/>
      <c r="MIZ187" s="377"/>
      <c r="MJA187" s="377"/>
      <c r="MJB187" s="484"/>
      <c r="MJC187" s="485"/>
      <c r="MJD187" s="375"/>
      <c r="MJE187" s="377"/>
      <c r="MJF187" s="377"/>
      <c r="MJG187" s="377"/>
      <c r="MJH187" s="377"/>
      <c r="MJI187" s="484"/>
      <c r="MJJ187" s="485"/>
      <c r="MJK187" s="375"/>
      <c r="MJL187" s="377"/>
      <c r="MJM187" s="377"/>
      <c r="MJN187" s="377"/>
      <c r="MJO187" s="377"/>
      <c r="MJP187" s="484"/>
      <c r="MJQ187" s="485"/>
      <c r="MJR187" s="375"/>
      <c r="MJS187" s="377"/>
      <c r="MJT187" s="377"/>
      <c r="MJU187" s="377"/>
      <c r="MJV187" s="377"/>
      <c r="MJW187" s="484"/>
      <c r="MJX187" s="485"/>
      <c r="MJY187" s="375"/>
      <c r="MJZ187" s="377"/>
      <c r="MKA187" s="377"/>
      <c r="MKB187" s="377"/>
      <c r="MKC187" s="377"/>
      <c r="MKD187" s="484"/>
      <c r="MKE187" s="485"/>
      <c r="MKF187" s="375"/>
      <c r="MKG187" s="377"/>
      <c r="MKH187" s="377"/>
      <c r="MKI187" s="377"/>
      <c r="MKJ187" s="377"/>
      <c r="MKK187" s="484"/>
      <c r="MKL187" s="485"/>
      <c r="MKM187" s="375"/>
      <c r="MKN187" s="377"/>
      <c r="MKO187" s="377"/>
      <c r="MKP187" s="377"/>
      <c r="MKQ187" s="377"/>
      <c r="MKR187" s="484"/>
      <c r="MKS187" s="485"/>
      <c r="MKT187" s="375"/>
      <c r="MKU187" s="377"/>
      <c r="MKV187" s="377"/>
      <c r="MKW187" s="377"/>
      <c r="MKX187" s="377"/>
      <c r="MKY187" s="484"/>
      <c r="MKZ187" s="485"/>
      <c r="MLA187" s="375"/>
      <c r="MLB187" s="377"/>
      <c r="MLC187" s="377"/>
      <c r="MLD187" s="377"/>
      <c r="MLE187" s="377"/>
      <c r="MLF187" s="484"/>
      <c r="MLG187" s="485"/>
      <c r="MLH187" s="375"/>
      <c r="MLI187" s="377"/>
      <c r="MLJ187" s="377"/>
      <c r="MLK187" s="377"/>
      <c r="MLL187" s="377"/>
      <c r="MLM187" s="484"/>
      <c r="MLN187" s="485"/>
      <c r="MLO187" s="375"/>
      <c r="MLP187" s="377"/>
      <c r="MLQ187" s="377"/>
      <c r="MLR187" s="377"/>
      <c r="MLS187" s="377"/>
      <c r="MLT187" s="484"/>
      <c r="MLU187" s="485"/>
      <c r="MLV187" s="375"/>
      <c r="MLW187" s="377"/>
      <c r="MLX187" s="377"/>
      <c r="MLY187" s="377"/>
      <c r="MLZ187" s="377"/>
      <c r="MMA187" s="484"/>
      <c r="MMB187" s="485"/>
      <c r="MMC187" s="375"/>
      <c r="MMD187" s="377"/>
      <c r="MME187" s="377"/>
      <c r="MMF187" s="377"/>
      <c r="MMG187" s="377"/>
      <c r="MMH187" s="484"/>
      <c r="MMI187" s="485"/>
      <c r="MMJ187" s="375"/>
      <c r="MMK187" s="377"/>
      <c r="MML187" s="377"/>
      <c r="MMM187" s="377"/>
      <c r="MMN187" s="377"/>
      <c r="MMO187" s="484"/>
      <c r="MMP187" s="485"/>
      <c r="MMQ187" s="375"/>
      <c r="MMR187" s="377"/>
      <c r="MMS187" s="377"/>
      <c r="MMT187" s="377"/>
      <c r="MMU187" s="377"/>
      <c r="MMV187" s="484"/>
      <c r="MMW187" s="485"/>
      <c r="MMX187" s="375"/>
      <c r="MMY187" s="377"/>
      <c r="MMZ187" s="377"/>
      <c r="MNA187" s="377"/>
      <c r="MNB187" s="377"/>
      <c r="MNC187" s="484"/>
      <c r="MND187" s="485"/>
      <c r="MNE187" s="375"/>
      <c r="MNF187" s="377"/>
      <c r="MNG187" s="377"/>
      <c r="MNH187" s="377"/>
      <c r="MNI187" s="377"/>
      <c r="MNJ187" s="484"/>
      <c r="MNK187" s="485"/>
      <c r="MNL187" s="375"/>
      <c r="MNM187" s="377"/>
      <c r="MNN187" s="377"/>
      <c r="MNO187" s="377"/>
      <c r="MNP187" s="377"/>
      <c r="MNQ187" s="484"/>
      <c r="MNR187" s="485"/>
      <c r="MNS187" s="375"/>
      <c r="MNT187" s="377"/>
      <c r="MNU187" s="377"/>
      <c r="MNV187" s="377"/>
      <c r="MNW187" s="377"/>
      <c r="MNX187" s="484"/>
      <c r="MNY187" s="485"/>
      <c r="MNZ187" s="375"/>
      <c r="MOA187" s="377"/>
      <c r="MOB187" s="377"/>
      <c r="MOC187" s="377"/>
      <c r="MOD187" s="377"/>
      <c r="MOE187" s="484"/>
      <c r="MOF187" s="485"/>
      <c r="MOG187" s="375"/>
      <c r="MOH187" s="377"/>
      <c r="MOI187" s="377"/>
      <c r="MOJ187" s="377"/>
      <c r="MOK187" s="377"/>
      <c r="MOL187" s="484"/>
      <c r="MOM187" s="485"/>
      <c r="MON187" s="375"/>
      <c r="MOO187" s="377"/>
      <c r="MOP187" s="377"/>
      <c r="MOQ187" s="377"/>
      <c r="MOR187" s="377"/>
      <c r="MOS187" s="484"/>
      <c r="MOT187" s="485"/>
      <c r="MOU187" s="375"/>
      <c r="MOV187" s="377"/>
      <c r="MOW187" s="377"/>
      <c r="MOX187" s="377"/>
      <c r="MOY187" s="377"/>
      <c r="MOZ187" s="484"/>
      <c r="MPA187" s="485"/>
      <c r="MPB187" s="375"/>
      <c r="MPC187" s="377"/>
      <c r="MPD187" s="377"/>
      <c r="MPE187" s="377"/>
      <c r="MPF187" s="377"/>
      <c r="MPG187" s="484"/>
      <c r="MPH187" s="485"/>
      <c r="MPI187" s="375"/>
      <c r="MPJ187" s="377"/>
      <c r="MPK187" s="377"/>
      <c r="MPL187" s="377"/>
      <c r="MPM187" s="377"/>
      <c r="MPN187" s="484"/>
      <c r="MPO187" s="485"/>
      <c r="MPP187" s="375"/>
      <c r="MPQ187" s="377"/>
      <c r="MPR187" s="377"/>
      <c r="MPS187" s="377"/>
      <c r="MPT187" s="377"/>
      <c r="MPU187" s="484"/>
      <c r="MPV187" s="485"/>
      <c r="MPW187" s="375"/>
      <c r="MPX187" s="377"/>
      <c r="MPY187" s="377"/>
      <c r="MPZ187" s="377"/>
      <c r="MQA187" s="377"/>
      <c r="MQB187" s="484"/>
      <c r="MQC187" s="485"/>
      <c r="MQD187" s="375"/>
      <c r="MQE187" s="377"/>
      <c r="MQF187" s="377"/>
      <c r="MQG187" s="377"/>
      <c r="MQH187" s="377"/>
      <c r="MQI187" s="484"/>
      <c r="MQJ187" s="485"/>
      <c r="MQK187" s="375"/>
      <c r="MQL187" s="377"/>
      <c r="MQM187" s="377"/>
      <c r="MQN187" s="377"/>
      <c r="MQO187" s="377"/>
      <c r="MQP187" s="484"/>
      <c r="MQQ187" s="485"/>
      <c r="MQR187" s="375"/>
      <c r="MQS187" s="377"/>
      <c r="MQT187" s="377"/>
      <c r="MQU187" s="377"/>
      <c r="MQV187" s="377"/>
      <c r="MQW187" s="484"/>
      <c r="MQX187" s="485"/>
      <c r="MQY187" s="375"/>
      <c r="MQZ187" s="377"/>
      <c r="MRA187" s="377"/>
      <c r="MRB187" s="377"/>
      <c r="MRC187" s="377"/>
      <c r="MRD187" s="484"/>
      <c r="MRE187" s="485"/>
      <c r="MRF187" s="375"/>
      <c r="MRG187" s="377"/>
      <c r="MRH187" s="377"/>
      <c r="MRI187" s="377"/>
      <c r="MRJ187" s="377"/>
      <c r="MRK187" s="484"/>
      <c r="MRL187" s="485"/>
      <c r="MRM187" s="375"/>
      <c r="MRN187" s="377"/>
      <c r="MRO187" s="377"/>
      <c r="MRP187" s="377"/>
      <c r="MRQ187" s="377"/>
      <c r="MRR187" s="484"/>
      <c r="MRS187" s="485"/>
      <c r="MRT187" s="375"/>
      <c r="MRU187" s="377"/>
      <c r="MRV187" s="377"/>
      <c r="MRW187" s="377"/>
      <c r="MRX187" s="377"/>
      <c r="MRY187" s="484"/>
      <c r="MRZ187" s="485"/>
      <c r="MSA187" s="375"/>
      <c r="MSB187" s="377"/>
      <c r="MSC187" s="377"/>
      <c r="MSD187" s="377"/>
      <c r="MSE187" s="377"/>
      <c r="MSF187" s="484"/>
      <c r="MSG187" s="485"/>
      <c r="MSH187" s="375"/>
      <c r="MSI187" s="377"/>
      <c r="MSJ187" s="377"/>
      <c r="MSK187" s="377"/>
      <c r="MSL187" s="377"/>
      <c r="MSM187" s="484"/>
      <c r="MSN187" s="485"/>
      <c r="MSO187" s="375"/>
      <c r="MSP187" s="377"/>
      <c r="MSQ187" s="377"/>
      <c r="MSR187" s="377"/>
      <c r="MSS187" s="377"/>
      <c r="MST187" s="484"/>
      <c r="MSU187" s="485"/>
      <c r="MSV187" s="375"/>
      <c r="MSW187" s="377"/>
      <c r="MSX187" s="377"/>
      <c r="MSY187" s="377"/>
      <c r="MSZ187" s="377"/>
      <c r="MTA187" s="484"/>
      <c r="MTB187" s="485"/>
      <c r="MTC187" s="375"/>
      <c r="MTD187" s="377"/>
      <c r="MTE187" s="377"/>
      <c r="MTF187" s="377"/>
      <c r="MTG187" s="377"/>
      <c r="MTH187" s="484"/>
      <c r="MTI187" s="485"/>
      <c r="MTJ187" s="375"/>
      <c r="MTK187" s="377"/>
      <c r="MTL187" s="377"/>
      <c r="MTM187" s="377"/>
      <c r="MTN187" s="377"/>
      <c r="MTO187" s="484"/>
      <c r="MTP187" s="485"/>
      <c r="MTQ187" s="375"/>
      <c r="MTR187" s="377"/>
      <c r="MTS187" s="377"/>
      <c r="MTT187" s="377"/>
      <c r="MTU187" s="377"/>
      <c r="MTV187" s="484"/>
      <c r="MTW187" s="485"/>
      <c r="MTX187" s="375"/>
      <c r="MTY187" s="377"/>
      <c r="MTZ187" s="377"/>
      <c r="MUA187" s="377"/>
      <c r="MUB187" s="377"/>
      <c r="MUC187" s="484"/>
      <c r="MUD187" s="485"/>
      <c r="MUE187" s="375"/>
      <c r="MUF187" s="377"/>
      <c r="MUG187" s="377"/>
      <c r="MUH187" s="377"/>
      <c r="MUI187" s="377"/>
      <c r="MUJ187" s="484"/>
      <c r="MUK187" s="485"/>
      <c r="MUL187" s="375"/>
      <c r="MUM187" s="377"/>
      <c r="MUN187" s="377"/>
      <c r="MUO187" s="377"/>
      <c r="MUP187" s="377"/>
      <c r="MUQ187" s="484"/>
      <c r="MUR187" s="485"/>
      <c r="MUS187" s="375"/>
      <c r="MUT187" s="377"/>
      <c r="MUU187" s="377"/>
      <c r="MUV187" s="377"/>
      <c r="MUW187" s="377"/>
      <c r="MUX187" s="484"/>
      <c r="MUY187" s="485"/>
      <c r="MUZ187" s="375"/>
      <c r="MVA187" s="377"/>
      <c r="MVB187" s="377"/>
      <c r="MVC187" s="377"/>
      <c r="MVD187" s="377"/>
      <c r="MVE187" s="484"/>
      <c r="MVF187" s="485"/>
      <c r="MVG187" s="375"/>
      <c r="MVH187" s="377"/>
      <c r="MVI187" s="377"/>
      <c r="MVJ187" s="377"/>
      <c r="MVK187" s="377"/>
      <c r="MVL187" s="484"/>
      <c r="MVM187" s="485"/>
      <c r="MVN187" s="375"/>
      <c r="MVO187" s="377"/>
      <c r="MVP187" s="377"/>
      <c r="MVQ187" s="377"/>
      <c r="MVR187" s="377"/>
      <c r="MVS187" s="484"/>
      <c r="MVT187" s="485"/>
      <c r="MVU187" s="375"/>
      <c r="MVV187" s="377"/>
      <c r="MVW187" s="377"/>
      <c r="MVX187" s="377"/>
      <c r="MVY187" s="377"/>
      <c r="MVZ187" s="484"/>
      <c r="MWA187" s="485"/>
      <c r="MWB187" s="375"/>
      <c r="MWC187" s="377"/>
      <c r="MWD187" s="377"/>
      <c r="MWE187" s="377"/>
      <c r="MWF187" s="377"/>
      <c r="MWG187" s="484"/>
      <c r="MWH187" s="485"/>
      <c r="MWI187" s="375"/>
      <c r="MWJ187" s="377"/>
      <c r="MWK187" s="377"/>
      <c r="MWL187" s="377"/>
      <c r="MWM187" s="377"/>
      <c r="MWN187" s="484"/>
      <c r="MWO187" s="485"/>
      <c r="MWP187" s="375"/>
      <c r="MWQ187" s="377"/>
      <c r="MWR187" s="377"/>
      <c r="MWS187" s="377"/>
      <c r="MWT187" s="377"/>
      <c r="MWU187" s="484"/>
      <c r="MWV187" s="485"/>
      <c r="MWW187" s="375"/>
      <c r="MWX187" s="377"/>
      <c r="MWY187" s="377"/>
      <c r="MWZ187" s="377"/>
      <c r="MXA187" s="377"/>
      <c r="MXB187" s="484"/>
      <c r="MXC187" s="485"/>
      <c r="MXD187" s="375"/>
      <c r="MXE187" s="377"/>
      <c r="MXF187" s="377"/>
      <c r="MXG187" s="377"/>
      <c r="MXH187" s="377"/>
      <c r="MXI187" s="484"/>
      <c r="MXJ187" s="485"/>
      <c r="MXK187" s="375"/>
      <c r="MXL187" s="377"/>
      <c r="MXM187" s="377"/>
      <c r="MXN187" s="377"/>
      <c r="MXO187" s="377"/>
      <c r="MXP187" s="484"/>
      <c r="MXQ187" s="485"/>
      <c r="MXR187" s="375"/>
      <c r="MXS187" s="377"/>
      <c r="MXT187" s="377"/>
      <c r="MXU187" s="377"/>
      <c r="MXV187" s="377"/>
      <c r="MXW187" s="484"/>
      <c r="MXX187" s="485"/>
      <c r="MXY187" s="375"/>
      <c r="MXZ187" s="377"/>
      <c r="MYA187" s="377"/>
      <c r="MYB187" s="377"/>
      <c r="MYC187" s="377"/>
      <c r="MYD187" s="484"/>
      <c r="MYE187" s="485"/>
      <c r="MYF187" s="375"/>
      <c r="MYG187" s="377"/>
      <c r="MYH187" s="377"/>
      <c r="MYI187" s="377"/>
      <c r="MYJ187" s="377"/>
      <c r="MYK187" s="484"/>
      <c r="MYL187" s="485"/>
      <c r="MYM187" s="375"/>
      <c r="MYN187" s="377"/>
      <c r="MYO187" s="377"/>
      <c r="MYP187" s="377"/>
      <c r="MYQ187" s="377"/>
      <c r="MYR187" s="484"/>
      <c r="MYS187" s="485"/>
      <c r="MYT187" s="375"/>
      <c r="MYU187" s="377"/>
      <c r="MYV187" s="377"/>
      <c r="MYW187" s="377"/>
      <c r="MYX187" s="377"/>
      <c r="MYY187" s="484"/>
      <c r="MYZ187" s="485"/>
      <c r="MZA187" s="375"/>
      <c r="MZB187" s="377"/>
      <c r="MZC187" s="377"/>
      <c r="MZD187" s="377"/>
      <c r="MZE187" s="377"/>
      <c r="MZF187" s="484"/>
      <c r="MZG187" s="485"/>
      <c r="MZH187" s="375"/>
      <c r="MZI187" s="377"/>
      <c r="MZJ187" s="377"/>
      <c r="MZK187" s="377"/>
      <c r="MZL187" s="377"/>
      <c r="MZM187" s="484"/>
      <c r="MZN187" s="485"/>
      <c r="MZO187" s="375"/>
      <c r="MZP187" s="377"/>
      <c r="MZQ187" s="377"/>
      <c r="MZR187" s="377"/>
      <c r="MZS187" s="377"/>
      <c r="MZT187" s="484"/>
      <c r="MZU187" s="485"/>
      <c r="MZV187" s="375"/>
      <c r="MZW187" s="377"/>
      <c r="MZX187" s="377"/>
      <c r="MZY187" s="377"/>
      <c r="MZZ187" s="377"/>
      <c r="NAA187" s="484"/>
      <c r="NAB187" s="485"/>
      <c r="NAC187" s="375"/>
      <c r="NAD187" s="377"/>
      <c r="NAE187" s="377"/>
      <c r="NAF187" s="377"/>
      <c r="NAG187" s="377"/>
      <c r="NAH187" s="484"/>
      <c r="NAI187" s="485"/>
      <c r="NAJ187" s="375"/>
      <c r="NAK187" s="377"/>
      <c r="NAL187" s="377"/>
      <c r="NAM187" s="377"/>
      <c r="NAN187" s="377"/>
      <c r="NAO187" s="484"/>
      <c r="NAP187" s="485"/>
      <c r="NAQ187" s="375"/>
      <c r="NAR187" s="377"/>
      <c r="NAS187" s="377"/>
      <c r="NAT187" s="377"/>
      <c r="NAU187" s="377"/>
      <c r="NAV187" s="484"/>
      <c r="NAW187" s="485"/>
      <c r="NAX187" s="375"/>
      <c r="NAY187" s="377"/>
      <c r="NAZ187" s="377"/>
      <c r="NBA187" s="377"/>
      <c r="NBB187" s="377"/>
      <c r="NBC187" s="484"/>
      <c r="NBD187" s="485"/>
      <c r="NBE187" s="375"/>
      <c r="NBF187" s="377"/>
      <c r="NBG187" s="377"/>
      <c r="NBH187" s="377"/>
      <c r="NBI187" s="377"/>
      <c r="NBJ187" s="484"/>
      <c r="NBK187" s="485"/>
      <c r="NBL187" s="375"/>
      <c r="NBM187" s="377"/>
      <c r="NBN187" s="377"/>
      <c r="NBO187" s="377"/>
      <c r="NBP187" s="377"/>
      <c r="NBQ187" s="484"/>
      <c r="NBR187" s="485"/>
      <c r="NBS187" s="375"/>
      <c r="NBT187" s="377"/>
      <c r="NBU187" s="377"/>
      <c r="NBV187" s="377"/>
      <c r="NBW187" s="377"/>
      <c r="NBX187" s="484"/>
      <c r="NBY187" s="485"/>
      <c r="NBZ187" s="375"/>
      <c r="NCA187" s="377"/>
      <c r="NCB187" s="377"/>
      <c r="NCC187" s="377"/>
      <c r="NCD187" s="377"/>
      <c r="NCE187" s="484"/>
      <c r="NCF187" s="485"/>
      <c r="NCG187" s="375"/>
      <c r="NCH187" s="377"/>
      <c r="NCI187" s="377"/>
      <c r="NCJ187" s="377"/>
      <c r="NCK187" s="377"/>
      <c r="NCL187" s="484"/>
      <c r="NCM187" s="485"/>
      <c r="NCN187" s="375"/>
      <c r="NCO187" s="377"/>
      <c r="NCP187" s="377"/>
      <c r="NCQ187" s="377"/>
      <c r="NCR187" s="377"/>
      <c r="NCS187" s="484"/>
      <c r="NCT187" s="485"/>
      <c r="NCU187" s="375"/>
      <c r="NCV187" s="377"/>
      <c r="NCW187" s="377"/>
      <c r="NCX187" s="377"/>
      <c r="NCY187" s="377"/>
      <c r="NCZ187" s="484"/>
      <c r="NDA187" s="485"/>
      <c r="NDB187" s="375"/>
      <c r="NDC187" s="377"/>
      <c r="NDD187" s="377"/>
      <c r="NDE187" s="377"/>
      <c r="NDF187" s="377"/>
      <c r="NDG187" s="484"/>
      <c r="NDH187" s="485"/>
      <c r="NDI187" s="375"/>
      <c r="NDJ187" s="377"/>
      <c r="NDK187" s="377"/>
      <c r="NDL187" s="377"/>
      <c r="NDM187" s="377"/>
      <c r="NDN187" s="484"/>
      <c r="NDO187" s="485"/>
      <c r="NDP187" s="375"/>
      <c r="NDQ187" s="377"/>
      <c r="NDR187" s="377"/>
      <c r="NDS187" s="377"/>
      <c r="NDT187" s="377"/>
      <c r="NDU187" s="484"/>
      <c r="NDV187" s="485"/>
      <c r="NDW187" s="375"/>
      <c r="NDX187" s="377"/>
      <c r="NDY187" s="377"/>
      <c r="NDZ187" s="377"/>
      <c r="NEA187" s="377"/>
      <c r="NEB187" s="484"/>
      <c r="NEC187" s="485"/>
      <c r="NED187" s="375"/>
      <c r="NEE187" s="377"/>
      <c r="NEF187" s="377"/>
      <c r="NEG187" s="377"/>
      <c r="NEH187" s="377"/>
      <c r="NEI187" s="484"/>
      <c r="NEJ187" s="485"/>
      <c r="NEK187" s="375"/>
      <c r="NEL187" s="377"/>
      <c r="NEM187" s="377"/>
      <c r="NEN187" s="377"/>
      <c r="NEO187" s="377"/>
      <c r="NEP187" s="484"/>
      <c r="NEQ187" s="485"/>
      <c r="NER187" s="375"/>
      <c r="NES187" s="377"/>
      <c r="NET187" s="377"/>
      <c r="NEU187" s="377"/>
      <c r="NEV187" s="377"/>
      <c r="NEW187" s="484"/>
      <c r="NEX187" s="485"/>
      <c r="NEY187" s="375"/>
      <c r="NEZ187" s="377"/>
      <c r="NFA187" s="377"/>
      <c r="NFB187" s="377"/>
      <c r="NFC187" s="377"/>
      <c r="NFD187" s="484"/>
      <c r="NFE187" s="485"/>
      <c r="NFF187" s="375"/>
      <c r="NFG187" s="377"/>
      <c r="NFH187" s="377"/>
      <c r="NFI187" s="377"/>
      <c r="NFJ187" s="377"/>
      <c r="NFK187" s="484"/>
      <c r="NFL187" s="485"/>
      <c r="NFM187" s="375"/>
      <c r="NFN187" s="377"/>
      <c r="NFO187" s="377"/>
      <c r="NFP187" s="377"/>
      <c r="NFQ187" s="377"/>
      <c r="NFR187" s="484"/>
      <c r="NFS187" s="485"/>
      <c r="NFT187" s="375"/>
      <c r="NFU187" s="377"/>
      <c r="NFV187" s="377"/>
      <c r="NFW187" s="377"/>
      <c r="NFX187" s="377"/>
      <c r="NFY187" s="484"/>
      <c r="NFZ187" s="485"/>
      <c r="NGA187" s="375"/>
      <c r="NGB187" s="377"/>
      <c r="NGC187" s="377"/>
      <c r="NGD187" s="377"/>
      <c r="NGE187" s="377"/>
      <c r="NGF187" s="484"/>
      <c r="NGG187" s="485"/>
      <c r="NGH187" s="375"/>
      <c r="NGI187" s="377"/>
      <c r="NGJ187" s="377"/>
      <c r="NGK187" s="377"/>
      <c r="NGL187" s="377"/>
      <c r="NGM187" s="484"/>
      <c r="NGN187" s="485"/>
      <c r="NGO187" s="375"/>
      <c r="NGP187" s="377"/>
      <c r="NGQ187" s="377"/>
      <c r="NGR187" s="377"/>
      <c r="NGS187" s="377"/>
      <c r="NGT187" s="484"/>
      <c r="NGU187" s="485"/>
      <c r="NGV187" s="375"/>
      <c r="NGW187" s="377"/>
      <c r="NGX187" s="377"/>
      <c r="NGY187" s="377"/>
      <c r="NGZ187" s="377"/>
      <c r="NHA187" s="484"/>
      <c r="NHB187" s="485"/>
      <c r="NHC187" s="375"/>
      <c r="NHD187" s="377"/>
      <c r="NHE187" s="377"/>
      <c r="NHF187" s="377"/>
      <c r="NHG187" s="377"/>
      <c r="NHH187" s="484"/>
      <c r="NHI187" s="485"/>
      <c r="NHJ187" s="375"/>
      <c r="NHK187" s="377"/>
      <c r="NHL187" s="377"/>
      <c r="NHM187" s="377"/>
      <c r="NHN187" s="377"/>
      <c r="NHO187" s="484"/>
      <c r="NHP187" s="485"/>
      <c r="NHQ187" s="375"/>
      <c r="NHR187" s="377"/>
      <c r="NHS187" s="377"/>
      <c r="NHT187" s="377"/>
      <c r="NHU187" s="377"/>
      <c r="NHV187" s="484"/>
      <c r="NHW187" s="485"/>
      <c r="NHX187" s="375"/>
      <c r="NHY187" s="377"/>
      <c r="NHZ187" s="377"/>
      <c r="NIA187" s="377"/>
      <c r="NIB187" s="377"/>
      <c r="NIC187" s="484"/>
      <c r="NID187" s="485"/>
      <c r="NIE187" s="375"/>
      <c r="NIF187" s="377"/>
      <c r="NIG187" s="377"/>
      <c r="NIH187" s="377"/>
      <c r="NII187" s="377"/>
      <c r="NIJ187" s="484"/>
      <c r="NIK187" s="485"/>
      <c r="NIL187" s="375"/>
      <c r="NIM187" s="377"/>
      <c r="NIN187" s="377"/>
      <c r="NIO187" s="377"/>
      <c r="NIP187" s="377"/>
      <c r="NIQ187" s="484"/>
      <c r="NIR187" s="485"/>
      <c r="NIS187" s="375"/>
      <c r="NIT187" s="377"/>
      <c r="NIU187" s="377"/>
      <c r="NIV187" s="377"/>
      <c r="NIW187" s="377"/>
      <c r="NIX187" s="484"/>
      <c r="NIY187" s="485"/>
      <c r="NIZ187" s="375"/>
      <c r="NJA187" s="377"/>
      <c r="NJB187" s="377"/>
      <c r="NJC187" s="377"/>
      <c r="NJD187" s="377"/>
      <c r="NJE187" s="484"/>
      <c r="NJF187" s="485"/>
      <c r="NJG187" s="375"/>
      <c r="NJH187" s="377"/>
      <c r="NJI187" s="377"/>
      <c r="NJJ187" s="377"/>
      <c r="NJK187" s="377"/>
      <c r="NJL187" s="484"/>
      <c r="NJM187" s="485"/>
      <c r="NJN187" s="375"/>
      <c r="NJO187" s="377"/>
      <c r="NJP187" s="377"/>
      <c r="NJQ187" s="377"/>
      <c r="NJR187" s="377"/>
      <c r="NJS187" s="484"/>
      <c r="NJT187" s="485"/>
      <c r="NJU187" s="375"/>
      <c r="NJV187" s="377"/>
      <c r="NJW187" s="377"/>
      <c r="NJX187" s="377"/>
      <c r="NJY187" s="377"/>
      <c r="NJZ187" s="484"/>
      <c r="NKA187" s="485"/>
      <c r="NKB187" s="375"/>
      <c r="NKC187" s="377"/>
      <c r="NKD187" s="377"/>
      <c r="NKE187" s="377"/>
      <c r="NKF187" s="377"/>
      <c r="NKG187" s="484"/>
      <c r="NKH187" s="485"/>
      <c r="NKI187" s="375"/>
      <c r="NKJ187" s="377"/>
      <c r="NKK187" s="377"/>
      <c r="NKL187" s="377"/>
      <c r="NKM187" s="377"/>
      <c r="NKN187" s="484"/>
      <c r="NKO187" s="485"/>
      <c r="NKP187" s="375"/>
      <c r="NKQ187" s="377"/>
      <c r="NKR187" s="377"/>
      <c r="NKS187" s="377"/>
      <c r="NKT187" s="377"/>
      <c r="NKU187" s="484"/>
      <c r="NKV187" s="485"/>
      <c r="NKW187" s="375"/>
      <c r="NKX187" s="377"/>
      <c r="NKY187" s="377"/>
      <c r="NKZ187" s="377"/>
      <c r="NLA187" s="377"/>
      <c r="NLB187" s="484"/>
      <c r="NLC187" s="485"/>
      <c r="NLD187" s="375"/>
      <c r="NLE187" s="377"/>
      <c r="NLF187" s="377"/>
      <c r="NLG187" s="377"/>
      <c r="NLH187" s="377"/>
      <c r="NLI187" s="484"/>
      <c r="NLJ187" s="485"/>
      <c r="NLK187" s="375"/>
      <c r="NLL187" s="377"/>
      <c r="NLM187" s="377"/>
      <c r="NLN187" s="377"/>
      <c r="NLO187" s="377"/>
      <c r="NLP187" s="484"/>
      <c r="NLQ187" s="485"/>
      <c r="NLR187" s="375"/>
      <c r="NLS187" s="377"/>
      <c r="NLT187" s="377"/>
      <c r="NLU187" s="377"/>
      <c r="NLV187" s="377"/>
      <c r="NLW187" s="484"/>
      <c r="NLX187" s="485"/>
      <c r="NLY187" s="375"/>
      <c r="NLZ187" s="377"/>
      <c r="NMA187" s="377"/>
      <c r="NMB187" s="377"/>
      <c r="NMC187" s="377"/>
      <c r="NMD187" s="484"/>
      <c r="NME187" s="485"/>
      <c r="NMF187" s="375"/>
      <c r="NMG187" s="377"/>
      <c r="NMH187" s="377"/>
      <c r="NMI187" s="377"/>
      <c r="NMJ187" s="377"/>
      <c r="NMK187" s="484"/>
      <c r="NML187" s="485"/>
      <c r="NMM187" s="375"/>
      <c r="NMN187" s="377"/>
      <c r="NMO187" s="377"/>
      <c r="NMP187" s="377"/>
      <c r="NMQ187" s="377"/>
      <c r="NMR187" s="484"/>
      <c r="NMS187" s="485"/>
      <c r="NMT187" s="375"/>
      <c r="NMU187" s="377"/>
      <c r="NMV187" s="377"/>
      <c r="NMW187" s="377"/>
      <c r="NMX187" s="377"/>
      <c r="NMY187" s="484"/>
      <c r="NMZ187" s="485"/>
      <c r="NNA187" s="375"/>
      <c r="NNB187" s="377"/>
      <c r="NNC187" s="377"/>
      <c r="NND187" s="377"/>
      <c r="NNE187" s="377"/>
      <c r="NNF187" s="484"/>
      <c r="NNG187" s="485"/>
      <c r="NNH187" s="375"/>
      <c r="NNI187" s="377"/>
      <c r="NNJ187" s="377"/>
      <c r="NNK187" s="377"/>
      <c r="NNL187" s="377"/>
      <c r="NNM187" s="484"/>
      <c r="NNN187" s="485"/>
      <c r="NNO187" s="375"/>
      <c r="NNP187" s="377"/>
      <c r="NNQ187" s="377"/>
      <c r="NNR187" s="377"/>
      <c r="NNS187" s="377"/>
      <c r="NNT187" s="484"/>
      <c r="NNU187" s="485"/>
      <c r="NNV187" s="375"/>
      <c r="NNW187" s="377"/>
      <c r="NNX187" s="377"/>
      <c r="NNY187" s="377"/>
      <c r="NNZ187" s="377"/>
      <c r="NOA187" s="484"/>
      <c r="NOB187" s="485"/>
      <c r="NOC187" s="375"/>
      <c r="NOD187" s="377"/>
      <c r="NOE187" s="377"/>
      <c r="NOF187" s="377"/>
      <c r="NOG187" s="377"/>
      <c r="NOH187" s="484"/>
      <c r="NOI187" s="485"/>
      <c r="NOJ187" s="375"/>
      <c r="NOK187" s="377"/>
      <c r="NOL187" s="377"/>
      <c r="NOM187" s="377"/>
      <c r="NON187" s="377"/>
      <c r="NOO187" s="484"/>
      <c r="NOP187" s="485"/>
      <c r="NOQ187" s="375"/>
      <c r="NOR187" s="377"/>
      <c r="NOS187" s="377"/>
      <c r="NOT187" s="377"/>
      <c r="NOU187" s="377"/>
      <c r="NOV187" s="484"/>
      <c r="NOW187" s="485"/>
      <c r="NOX187" s="375"/>
      <c r="NOY187" s="377"/>
      <c r="NOZ187" s="377"/>
      <c r="NPA187" s="377"/>
      <c r="NPB187" s="377"/>
      <c r="NPC187" s="484"/>
      <c r="NPD187" s="485"/>
      <c r="NPE187" s="375"/>
      <c r="NPF187" s="377"/>
      <c r="NPG187" s="377"/>
      <c r="NPH187" s="377"/>
      <c r="NPI187" s="377"/>
      <c r="NPJ187" s="484"/>
      <c r="NPK187" s="485"/>
      <c r="NPL187" s="375"/>
      <c r="NPM187" s="377"/>
      <c r="NPN187" s="377"/>
      <c r="NPO187" s="377"/>
      <c r="NPP187" s="377"/>
      <c r="NPQ187" s="484"/>
      <c r="NPR187" s="485"/>
      <c r="NPS187" s="375"/>
      <c r="NPT187" s="377"/>
      <c r="NPU187" s="377"/>
      <c r="NPV187" s="377"/>
      <c r="NPW187" s="377"/>
      <c r="NPX187" s="484"/>
      <c r="NPY187" s="485"/>
      <c r="NPZ187" s="375"/>
      <c r="NQA187" s="377"/>
      <c r="NQB187" s="377"/>
      <c r="NQC187" s="377"/>
      <c r="NQD187" s="377"/>
      <c r="NQE187" s="484"/>
      <c r="NQF187" s="485"/>
      <c r="NQG187" s="375"/>
      <c r="NQH187" s="377"/>
      <c r="NQI187" s="377"/>
      <c r="NQJ187" s="377"/>
      <c r="NQK187" s="377"/>
      <c r="NQL187" s="484"/>
      <c r="NQM187" s="485"/>
      <c r="NQN187" s="375"/>
      <c r="NQO187" s="377"/>
      <c r="NQP187" s="377"/>
      <c r="NQQ187" s="377"/>
      <c r="NQR187" s="377"/>
      <c r="NQS187" s="484"/>
      <c r="NQT187" s="485"/>
      <c r="NQU187" s="375"/>
      <c r="NQV187" s="377"/>
      <c r="NQW187" s="377"/>
      <c r="NQX187" s="377"/>
      <c r="NQY187" s="377"/>
      <c r="NQZ187" s="484"/>
      <c r="NRA187" s="485"/>
      <c r="NRB187" s="375"/>
      <c r="NRC187" s="377"/>
      <c r="NRD187" s="377"/>
      <c r="NRE187" s="377"/>
      <c r="NRF187" s="377"/>
      <c r="NRG187" s="484"/>
      <c r="NRH187" s="485"/>
      <c r="NRI187" s="375"/>
      <c r="NRJ187" s="377"/>
      <c r="NRK187" s="377"/>
      <c r="NRL187" s="377"/>
      <c r="NRM187" s="377"/>
      <c r="NRN187" s="484"/>
      <c r="NRO187" s="485"/>
      <c r="NRP187" s="375"/>
      <c r="NRQ187" s="377"/>
      <c r="NRR187" s="377"/>
      <c r="NRS187" s="377"/>
      <c r="NRT187" s="377"/>
      <c r="NRU187" s="484"/>
      <c r="NRV187" s="485"/>
      <c r="NRW187" s="375"/>
      <c r="NRX187" s="377"/>
      <c r="NRY187" s="377"/>
      <c r="NRZ187" s="377"/>
      <c r="NSA187" s="377"/>
      <c r="NSB187" s="484"/>
      <c r="NSC187" s="485"/>
      <c r="NSD187" s="375"/>
      <c r="NSE187" s="377"/>
      <c r="NSF187" s="377"/>
      <c r="NSG187" s="377"/>
      <c r="NSH187" s="377"/>
      <c r="NSI187" s="484"/>
      <c r="NSJ187" s="485"/>
      <c r="NSK187" s="375"/>
      <c r="NSL187" s="377"/>
      <c r="NSM187" s="377"/>
      <c r="NSN187" s="377"/>
      <c r="NSO187" s="377"/>
      <c r="NSP187" s="484"/>
      <c r="NSQ187" s="485"/>
      <c r="NSR187" s="375"/>
      <c r="NSS187" s="377"/>
      <c r="NST187" s="377"/>
      <c r="NSU187" s="377"/>
      <c r="NSV187" s="377"/>
      <c r="NSW187" s="484"/>
      <c r="NSX187" s="485"/>
      <c r="NSY187" s="375"/>
      <c r="NSZ187" s="377"/>
      <c r="NTA187" s="377"/>
      <c r="NTB187" s="377"/>
      <c r="NTC187" s="377"/>
      <c r="NTD187" s="484"/>
      <c r="NTE187" s="485"/>
      <c r="NTF187" s="375"/>
      <c r="NTG187" s="377"/>
      <c r="NTH187" s="377"/>
      <c r="NTI187" s="377"/>
      <c r="NTJ187" s="377"/>
      <c r="NTK187" s="484"/>
      <c r="NTL187" s="485"/>
      <c r="NTM187" s="375"/>
      <c r="NTN187" s="377"/>
      <c r="NTO187" s="377"/>
      <c r="NTP187" s="377"/>
      <c r="NTQ187" s="377"/>
      <c r="NTR187" s="484"/>
      <c r="NTS187" s="485"/>
      <c r="NTT187" s="375"/>
      <c r="NTU187" s="377"/>
      <c r="NTV187" s="377"/>
      <c r="NTW187" s="377"/>
      <c r="NTX187" s="377"/>
      <c r="NTY187" s="484"/>
      <c r="NTZ187" s="485"/>
      <c r="NUA187" s="375"/>
      <c r="NUB187" s="377"/>
      <c r="NUC187" s="377"/>
      <c r="NUD187" s="377"/>
      <c r="NUE187" s="377"/>
      <c r="NUF187" s="484"/>
      <c r="NUG187" s="485"/>
      <c r="NUH187" s="375"/>
      <c r="NUI187" s="377"/>
      <c r="NUJ187" s="377"/>
      <c r="NUK187" s="377"/>
      <c r="NUL187" s="377"/>
      <c r="NUM187" s="484"/>
      <c r="NUN187" s="485"/>
      <c r="NUO187" s="375"/>
      <c r="NUP187" s="377"/>
      <c r="NUQ187" s="377"/>
      <c r="NUR187" s="377"/>
      <c r="NUS187" s="377"/>
      <c r="NUT187" s="484"/>
      <c r="NUU187" s="485"/>
      <c r="NUV187" s="375"/>
      <c r="NUW187" s="377"/>
      <c r="NUX187" s="377"/>
      <c r="NUY187" s="377"/>
      <c r="NUZ187" s="377"/>
      <c r="NVA187" s="484"/>
      <c r="NVB187" s="485"/>
      <c r="NVC187" s="375"/>
      <c r="NVD187" s="377"/>
      <c r="NVE187" s="377"/>
      <c r="NVF187" s="377"/>
      <c r="NVG187" s="377"/>
      <c r="NVH187" s="484"/>
      <c r="NVI187" s="485"/>
      <c r="NVJ187" s="375"/>
      <c r="NVK187" s="377"/>
      <c r="NVL187" s="377"/>
      <c r="NVM187" s="377"/>
      <c r="NVN187" s="377"/>
      <c r="NVO187" s="484"/>
      <c r="NVP187" s="485"/>
      <c r="NVQ187" s="375"/>
      <c r="NVR187" s="377"/>
      <c r="NVS187" s="377"/>
      <c r="NVT187" s="377"/>
      <c r="NVU187" s="377"/>
      <c r="NVV187" s="484"/>
      <c r="NVW187" s="485"/>
      <c r="NVX187" s="375"/>
      <c r="NVY187" s="377"/>
      <c r="NVZ187" s="377"/>
      <c r="NWA187" s="377"/>
      <c r="NWB187" s="377"/>
      <c r="NWC187" s="484"/>
      <c r="NWD187" s="485"/>
      <c r="NWE187" s="375"/>
      <c r="NWF187" s="377"/>
      <c r="NWG187" s="377"/>
      <c r="NWH187" s="377"/>
      <c r="NWI187" s="377"/>
      <c r="NWJ187" s="484"/>
      <c r="NWK187" s="485"/>
      <c r="NWL187" s="375"/>
      <c r="NWM187" s="377"/>
      <c r="NWN187" s="377"/>
      <c r="NWO187" s="377"/>
      <c r="NWP187" s="377"/>
      <c r="NWQ187" s="484"/>
      <c r="NWR187" s="485"/>
      <c r="NWS187" s="375"/>
      <c r="NWT187" s="377"/>
      <c r="NWU187" s="377"/>
      <c r="NWV187" s="377"/>
      <c r="NWW187" s="377"/>
      <c r="NWX187" s="484"/>
      <c r="NWY187" s="485"/>
      <c r="NWZ187" s="375"/>
      <c r="NXA187" s="377"/>
      <c r="NXB187" s="377"/>
      <c r="NXC187" s="377"/>
      <c r="NXD187" s="377"/>
      <c r="NXE187" s="484"/>
      <c r="NXF187" s="485"/>
      <c r="NXG187" s="375"/>
      <c r="NXH187" s="377"/>
      <c r="NXI187" s="377"/>
      <c r="NXJ187" s="377"/>
      <c r="NXK187" s="377"/>
      <c r="NXL187" s="484"/>
      <c r="NXM187" s="485"/>
      <c r="NXN187" s="375"/>
      <c r="NXO187" s="377"/>
      <c r="NXP187" s="377"/>
      <c r="NXQ187" s="377"/>
      <c r="NXR187" s="377"/>
      <c r="NXS187" s="484"/>
      <c r="NXT187" s="485"/>
      <c r="NXU187" s="375"/>
      <c r="NXV187" s="377"/>
      <c r="NXW187" s="377"/>
      <c r="NXX187" s="377"/>
      <c r="NXY187" s="377"/>
      <c r="NXZ187" s="484"/>
      <c r="NYA187" s="485"/>
      <c r="NYB187" s="375"/>
      <c r="NYC187" s="377"/>
      <c r="NYD187" s="377"/>
      <c r="NYE187" s="377"/>
      <c r="NYF187" s="377"/>
      <c r="NYG187" s="484"/>
      <c r="NYH187" s="485"/>
      <c r="NYI187" s="375"/>
      <c r="NYJ187" s="377"/>
      <c r="NYK187" s="377"/>
      <c r="NYL187" s="377"/>
      <c r="NYM187" s="377"/>
      <c r="NYN187" s="484"/>
      <c r="NYO187" s="485"/>
      <c r="NYP187" s="375"/>
      <c r="NYQ187" s="377"/>
      <c r="NYR187" s="377"/>
      <c r="NYS187" s="377"/>
      <c r="NYT187" s="377"/>
      <c r="NYU187" s="484"/>
      <c r="NYV187" s="485"/>
      <c r="NYW187" s="375"/>
      <c r="NYX187" s="377"/>
      <c r="NYY187" s="377"/>
      <c r="NYZ187" s="377"/>
      <c r="NZA187" s="377"/>
      <c r="NZB187" s="484"/>
      <c r="NZC187" s="485"/>
      <c r="NZD187" s="375"/>
      <c r="NZE187" s="377"/>
      <c r="NZF187" s="377"/>
      <c r="NZG187" s="377"/>
      <c r="NZH187" s="377"/>
      <c r="NZI187" s="484"/>
      <c r="NZJ187" s="485"/>
      <c r="NZK187" s="375"/>
      <c r="NZL187" s="377"/>
      <c r="NZM187" s="377"/>
      <c r="NZN187" s="377"/>
      <c r="NZO187" s="377"/>
      <c r="NZP187" s="484"/>
      <c r="NZQ187" s="485"/>
      <c r="NZR187" s="375"/>
      <c r="NZS187" s="377"/>
      <c r="NZT187" s="377"/>
      <c r="NZU187" s="377"/>
      <c r="NZV187" s="377"/>
      <c r="NZW187" s="484"/>
      <c r="NZX187" s="485"/>
      <c r="NZY187" s="375"/>
      <c r="NZZ187" s="377"/>
      <c r="OAA187" s="377"/>
      <c r="OAB187" s="377"/>
      <c r="OAC187" s="377"/>
      <c r="OAD187" s="484"/>
      <c r="OAE187" s="485"/>
      <c r="OAF187" s="375"/>
      <c r="OAG187" s="377"/>
      <c r="OAH187" s="377"/>
      <c r="OAI187" s="377"/>
      <c r="OAJ187" s="377"/>
      <c r="OAK187" s="484"/>
      <c r="OAL187" s="485"/>
      <c r="OAM187" s="375"/>
      <c r="OAN187" s="377"/>
      <c r="OAO187" s="377"/>
      <c r="OAP187" s="377"/>
      <c r="OAQ187" s="377"/>
      <c r="OAR187" s="484"/>
      <c r="OAS187" s="485"/>
      <c r="OAT187" s="375"/>
      <c r="OAU187" s="377"/>
      <c r="OAV187" s="377"/>
      <c r="OAW187" s="377"/>
      <c r="OAX187" s="377"/>
      <c r="OAY187" s="484"/>
      <c r="OAZ187" s="485"/>
      <c r="OBA187" s="375"/>
      <c r="OBB187" s="377"/>
      <c r="OBC187" s="377"/>
      <c r="OBD187" s="377"/>
      <c r="OBE187" s="377"/>
      <c r="OBF187" s="484"/>
      <c r="OBG187" s="485"/>
      <c r="OBH187" s="375"/>
      <c r="OBI187" s="377"/>
      <c r="OBJ187" s="377"/>
      <c r="OBK187" s="377"/>
      <c r="OBL187" s="377"/>
      <c r="OBM187" s="484"/>
      <c r="OBN187" s="485"/>
      <c r="OBO187" s="375"/>
      <c r="OBP187" s="377"/>
      <c r="OBQ187" s="377"/>
      <c r="OBR187" s="377"/>
      <c r="OBS187" s="377"/>
      <c r="OBT187" s="484"/>
      <c r="OBU187" s="485"/>
      <c r="OBV187" s="375"/>
      <c r="OBW187" s="377"/>
      <c r="OBX187" s="377"/>
      <c r="OBY187" s="377"/>
      <c r="OBZ187" s="377"/>
      <c r="OCA187" s="484"/>
      <c r="OCB187" s="485"/>
      <c r="OCC187" s="375"/>
      <c r="OCD187" s="377"/>
      <c r="OCE187" s="377"/>
      <c r="OCF187" s="377"/>
      <c r="OCG187" s="377"/>
      <c r="OCH187" s="484"/>
      <c r="OCI187" s="485"/>
      <c r="OCJ187" s="375"/>
      <c r="OCK187" s="377"/>
      <c r="OCL187" s="377"/>
      <c r="OCM187" s="377"/>
      <c r="OCN187" s="377"/>
      <c r="OCO187" s="484"/>
      <c r="OCP187" s="485"/>
      <c r="OCQ187" s="375"/>
      <c r="OCR187" s="377"/>
      <c r="OCS187" s="377"/>
      <c r="OCT187" s="377"/>
      <c r="OCU187" s="377"/>
      <c r="OCV187" s="484"/>
      <c r="OCW187" s="485"/>
      <c r="OCX187" s="375"/>
      <c r="OCY187" s="377"/>
      <c r="OCZ187" s="377"/>
      <c r="ODA187" s="377"/>
      <c r="ODB187" s="377"/>
      <c r="ODC187" s="484"/>
      <c r="ODD187" s="485"/>
      <c r="ODE187" s="375"/>
      <c r="ODF187" s="377"/>
      <c r="ODG187" s="377"/>
      <c r="ODH187" s="377"/>
      <c r="ODI187" s="377"/>
      <c r="ODJ187" s="484"/>
      <c r="ODK187" s="485"/>
      <c r="ODL187" s="375"/>
      <c r="ODM187" s="377"/>
      <c r="ODN187" s="377"/>
      <c r="ODO187" s="377"/>
      <c r="ODP187" s="377"/>
      <c r="ODQ187" s="484"/>
      <c r="ODR187" s="485"/>
      <c r="ODS187" s="375"/>
      <c r="ODT187" s="377"/>
      <c r="ODU187" s="377"/>
      <c r="ODV187" s="377"/>
      <c r="ODW187" s="377"/>
      <c r="ODX187" s="484"/>
      <c r="ODY187" s="485"/>
      <c r="ODZ187" s="375"/>
      <c r="OEA187" s="377"/>
      <c r="OEB187" s="377"/>
      <c r="OEC187" s="377"/>
      <c r="OED187" s="377"/>
      <c r="OEE187" s="484"/>
      <c r="OEF187" s="485"/>
      <c r="OEG187" s="375"/>
      <c r="OEH187" s="377"/>
      <c r="OEI187" s="377"/>
      <c r="OEJ187" s="377"/>
      <c r="OEK187" s="377"/>
      <c r="OEL187" s="484"/>
      <c r="OEM187" s="485"/>
      <c r="OEN187" s="375"/>
      <c r="OEO187" s="377"/>
      <c r="OEP187" s="377"/>
      <c r="OEQ187" s="377"/>
      <c r="OER187" s="377"/>
      <c r="OES187" s="484"/>
      <c r="OET187" s="485"/>
      <c r="OEU187" s="375"/>
      <c r="OEV187" s="377"/>
      <c r="OEW187" s="377"/>
      <c r="OEX187" s="377"/>
      <c r="OEY187" s="377"/>
      <c r="OEZ187" s="484"/>
      <c r="OFA187" s="485"/>
      <c r="OFB187" s="375"/>
      <c r="OFC187" s="377"/>
      <c r="OFD187" s="377"/>
      <c r="OFE187" s="377"/>
      <c r="OFF187" s="377"/>
      <c r="OFG187" s="484"/>
      <c r="OFH187" s="485"/>
      <c r="OFI187" s="375"/>
      <c r="OFJ187" s="377"/>
      <c r="OFK187" s="377"/>
      <c r="OFL187" s="377"/>
      <c r="OFM187" s="377"/>
      <c r="OFN187" s="484"/>
      <c r="OFO187" s="485"/>
      <c r="OFP187" s="375"/>
      <c r="OFQ187" s="377"/>
      <c r="OFR187" s="377"/>
      <c r="OFS187" s="377"/>
      <c r="OFT187" s="377"/>
      <c r="OFU187" s="484"/>
      <c r="OFV187" s="485"/>
      <c r="OFW187" s="375"/>
      <c r="OFX187" s="377"/>
      <c r="OFY187" s="377"/>
      <c r="OFZ187" s="377"/>
      <c r="OGA187" s="377"/>
      <c r="OGB187" s="484"/>
      <c r="OGC187" s="485"/>
      <c r="OGD187" s="375"/>
      <c r="OGE187" s="377"/>
      <c r="OGF187" s="377"/>
      <c r="OGG187" s="377"/>
      <c r="OGH187" s="377"/>
      <c r="OGI187" s="484"/>
      <c r="OGJ187" s="485"/>
      <c r="OGK187" s="375"/>
      <c r="OGL187" s="377"/>
      <c r="OGM187" s="377"/>
      <c r="OGN187" s="377"/>
      <c r="OGO187" s="377"/>
      <c r="OGP187" s="484"/>
      <c r="OGQ187" s="485"/>
      <c r="OGR187" s="375"/>
      <c r="OGS187" s="377"/>
      <c r="OGT187" s="377"/>
      <c r="OGU187" s="377"/>
      <c r="OGV187" s="377"/>
      <c r="OGW187" s="484"/>
      <c r="OGX187" s="485"/>
      <c r="OGY187" s="375"/>
      <c r="OGZ187" s="377"/>
      <c r="OHA187" s="377"/>
      <c r="OHB187" s="377"/>
      <c r="OHC187" s="377"/>
      <c r="OHD187" s="484"/>
      <c r="OHE187" s="485"/>
      <c r="OHF187" s="375"/>
      <c r="OHG187" s="377"/>
      <c r="OHH187" s="377"/>
      <c r="OHI187" s="377"/>
      <c r="OHJ187" s="377"/>
      <c r="OHK187" s="484"/>
      <c r="OHL187" s="485"/>
      <c r="OHM187" s="375"/>
      <c r="OHN187" s="377"/>
      <c r="OHO187" s="377"/>
      <c r="OHP187" s="377"/>
      <c r="OHQ187" s="377"/>
      <c r="OHR187" s="484"/>
      <c r="OHS187" s="485"/>
      <c r="OHT187" s="375"/>
      <c r="OHU187" s="377"/>
      <c r="OHV187" s="377"/>
      <c r="OHW187" s="377"/>
      <c r="OHX187" s="377"/>
      <c r="OHY187" s="484"/>
      <c r="OHZ187" s="485"/>
      <c r="OIA187" s="375"/>
      <c r="OIB187" s="377"/>
      <c r="OIC187" s="377"/>
      <c r="OID187" s="377"/>
      <c r="OIE187" s="377"/>
      <c r="OIF187" s="484"/>
      <c r="OIG187" s="485"/>
      <c r="OIH187" s="375"/>
      <c r="OII187" s="377"/>
      <c r="OIJ187" s="377"/>
      <c r="OIK187" s="377"/>
      <c r="OIL187" s="377"/>
      <c r="OIM187" s="484"/>
      <c r="OIN187" s="485"/>
      <c r="OIO187" s="375"/>
      <c r="OIP187" s="377"/>
      <c r="OIQ187" s="377"/>
      <c r="OIR187" s="377"/>
      <c r="OIS187" s="377"/>
      <c r="OIT187" s="484"/>
      <c r="OIU187" s="485"/>
      <c r="OIV187" s="375"/>
      <c r="OIW187" s="377"/>
      <c r="OIX187" s="377"/>
      <c r="OIY187" s="377"/>
      <c r="OIZ187" s="377"/>
      <c r="OJA187" s="484"/>
      <c r="OJB187" s="485"/>
      <c r="OJC187" s="375"/>
      <c r="OJD187" s="377"/>
      <c r="OJE187" s="377"/>
      <c r="OJF187" s="377"/>
      <c r="OJG187" s="377"/>
      <c r="OJH187" s="484"/>
      <c r="OJI187" s="485"/>
      <c r="OJJ187" s="375"/>
      <c r="OJK187" s="377"/>
      <c r="OJL187" s="377"/>
      <c r="OJM187" s="377"/>
      <c r="OJN187" s="377"/>
      <c r="OJO187" s="484"/>
      <c r="OJP187" s="485"/>
      <c r="OJQ187" s="375"/>
      <c r="OJR187" s="377"/>
      <c r="OJS187" s="377"/>
      <c r="OJT187" s="377"/>
      <c r="OJU187" s="377"/>
      <c r="OJV187" s="484"/>
      <c r="OJW187" s="485"/>
      <c r="OJX187" s="375"/>
      <c r="OJY187" s="377"/>
      <c r="OJZ187" s="377"/>
      <c r="OKA187" s="377"/>
      <c r="OKB187" s="377"/>
      <c r="OKC187" s="484"/>
      <c r="OKD187" s="485"/>
      <c r="OKE187" s="375"/>
      <c r="OKF187" s="377"/>
      <c r="OKG187" s="377"/>
      <c r="OKH187" s="377"/>
      <c r="OKI187" s="377"/>
      <c r="OKJ187" s="484"/>
      <c r="OKK187" s="485"/>
      <c r="OKL187" s="375"/>
      <c r="OKM187" s="377"/>
      <c r="OKN187" s="377"/>
      <c r="OKO187" s="377"/>
      <c r="OKP187" s="377"/>
      <c r="OKQ187" s="484"/>
      <c r="OKR187" s="485"/>
      <c r="OKS187" s="375"/>
      <c r="OKT187" s="377"/>
      <c r="OKU187" s="377"/>
      <c r="OKV187" s="377"/>
      <c r="OKW187" s="377"/>
      <c r="OKX187" s="484"/>
      <c r="OKY187" s="485"/>
      <c r="OKZ187" s="375"/>
      <c r="OLA187" s="377"/>
      <c r="OLB187" s="377"/>
      <c r="OLC187" s="377"/>
      <c r="OLD187" s="377"/>
      <c r="OLE187" s="484"/>
      <c r="OLF187" s="485"/>
      <c r="OLG187" s="375"/>
      <c r="OLH187" s="377"/>
      <c r="OLI187" s="377"/>
      <c r="OLJ187" s="377"/>
      <c r="OLK187" s="377"/>
      <c r="OLL187" s="484"/>
      <c r="OLM187" s="485"/>
      <c r="OLN187" s="375"/>
      <c r="OLO187" s="377"/>
      <c r="OLP187" s="377"/>
      <c r="OLQ187" s="377"/>
      <c r="OLR187" s="377"/>
      <c r="OLS187" s="484"/>
      <c r="OLT187" s="485"/>
      <c r="OLU187" s="375"/>
      <c r="OLV187" s="377"/>
      <c r="OLW187" s="377"/>
      <c r="OLX187" s="377"/>
      <c r="OLY187" s="377"/>
      <c r="OLZ187" s="484"/>
      <c r="OMA187" s="485"/>
      <c r="OMB187" s="375"/>
      <c r="OMC187" s="377"/>
      <c r="OMD187" s="377"/>
      <c r="OME187" s="377"/>
      <c r="OMF187" s="377"/>
      <c r="OMG187" s="484"/>
      <c r="OMH187" s="485"/>
      <c r="OMI187" s="375"/>
      <c r="OMJ187" s="377"/>
      <c r="OMK187" s="377"/>
      <c r="OML187" s="377"/>
      <c r="OMM187" s="377"/>
      <c r="OMN187" s="484"/>
      <c r="OMO187" s="485"/>
      <c r="OMP187" s="375"/>
      <c r="OMQ187" s="377"/>
      <c r="OMR187" s="377"/>
      <c r="OMS187" s="377"/>
      <c r="OMT187" s="377"/>
      <c r="OMU187" s="484"/>
      <c r="OMV187" s="485"/>
      <c r="OMW187" s="375"/>
      <c r="OMX187" s="377"/>
      <c r="OMY187" s="377"/>
      <c r="OMZ187" s="377"/>
      <c r="ONA187" s="377"/>
      <c r="ONB187" s="484"/>
      <c r="ONC187" s="485"/>
      <c r="OND187" s="375"/>
      <c r="ONE187" s="377"/>
      <c r="ONF187" s="377"/>
      <c r="ONG187" s="377"/>
      <c r="ONH187" s="377"/>
      <c r="ONI187" s="484"/>
      <c r="ONJ187" s="485"/>
      <c r="ONK187" s="375"/>
      <c r="ONL187" s="377"/>
      <c r="ONM187" s="377"/>
      <c r="ONN187" s="377"/>
      <c r="ONO187" s="377"/>
      <c r="ONP187" s="484"/>
      <c r="ONQ187" s="485"/>
      <c r="ONR187" s="375"/>
      <c r="ONS187" s="377"/>
      <c r="ONT187" s="377"/>
      <c r="ONU187" s="377"/>
      <c r="ONV187" s="377"/>
      <c r="ONW187" s="484"/>
      <c r="ONX187" s="485"/>
      <c r="ONY187" s="375"/>
      <c r="ONZ187" s="377"/>
      <c r="OOA187" s="377"/>
      <c r="OOB187" s="377"/>
      <c r="OOC187" s="377"/>
      <c r="OOD187" s="484"/>
      <c r="OOE187" s="485"/>
      <c r="OOF187" s="375"/>
      <c r="OOG187" s="377"/>
      <c r="OOH187" s="377"/>
      <c r="OOI187" s="377"/>
      <c r="OOJ187" s="377"/>
      <c r="OOK187" s="484"/>
      <c r="OOL187" s="485"/>
      <c r="OOM187" s="375"/>
      <c r="OON187" s="377"/>
      <c r="OOO187" s="377"/>
      <c r="OOP187" s="377"/>
      <c r="OOQ187" s="377"/>
      <c r="OOR187" s="484"/>
      <c r="OOS187" s="485"/>
      <c r="OOT187" s="375"/>
      <c r="OOU187" s="377"/>
      <c r="OOV187" s="377"/>
      <c r="OOW187" s="377"/>
      <c r="OOX187" s="377"/>
      <c r="OOY187" s="484"/>
      <c r="OOZ187" s="485"/>
      <c r="OPA187" s="375"/>
      <c r="OPB187" s="377"/>
      <c r="OPC187" s="377"/>
      <c r="OPD187" s="377"/>
      <c r="OPE187" s="377"/>
      <c r="OPF187" s="484"/>
      <c r="OPG187" s="485"/>
      <c r="OPH187" s="375"/>
      <c r="OPI187" s="377"/>
      <c r="OPJ187" s="377"/>
      <c r="OPK187" s="377"/>
      <c r="OPL187" s="377"/>
      <c r="OPM187" s="484"/>
      <c r="OPN187" s="485"/>
      <c r="OPO187" s="375"/>
      <c r="OPP187" s="377"/>
      <c r="OPQ187" s="377"/>
      <c r="OPR187" s="377"/>
      <c r="OPS187" s="377"/>
      <c r="OPT187" s="484"/>
      <c r="OPU187" s="485"/>
      <c r="OPV187" s="375"/>
      <c r="OPW187" s="377"/>
      <c r="OPX187" s="377"/>
      <c r="OPY187" s="377"/>
      <c r="OPZ187" s="377"/>
      <c r="OQA187" s="484"/>
      <c r="OQB187" s="485"/>
      <c r="OQC187" s="375"/>
      <c r="OQD187" s="377"/>
      <c r="OQE187" s="377"/>
      <c r="OQF187" s="377"/>
      <c r="OQG187" s="377"/>
      <c r="OQH187" s="484"/>
      <c r="OQI187" s="485"/>
      <c r="OQJ187" s="375"/>
      <c r="OQK187" s="377"/>
      <c r="OQL187" s="377"/>
      <c r="OQM187" s="377"/>
      <c r="OQN187" s="377"/>
      <c r="OQO187" s="484"/>
      <c r="OQP187" s="485"/>
      <c r="OQQ187" s="375"/>
      <c r="OQR187" s="377"/>
      <c r="OQS187" s="377"/>
      <c r="OQT187" s="377"/>
      <c r="OQU187" s="377"/>
      <c r="OQV187" s="484"/>
      <c r="OQW187" s="485"/>
      <c r="OQX187" s="375"/>
      <c r="OQY187" s="377"/>
      <c r="OQZ187" s="377"/>
      <c r="ORA187" s="377"/>
      <c r="ORB187" s="377"/>
      <c r="ORC187" s="484"/>
      <c r="ORD187" s="485"/>
      <c r="ORE187" s="375"/>
      <c r="ORF187" s="377"/>
      <c r="ORG187" s="377"/>
      <c r="ORH187" s="377"/>
      <c r="ORI187" s="377"/>
      <c r="ORJ187" s="484"/>
      <c r="ORK187" s="485"/>
      <c r="ORL187" s="375"/>
      <c r="ORM187" s="377"/>
      <c r="ORN187" s="377"/>
      <c r="ORO187" s="377"/>
      <c r="ORP187" s="377"/>
      <c r="ORQ187" s="484"/>
      <c r="ORR187" s="485"/>
      <c r="ORS187" s="375"/>
      <c r="ORT187" s="377"/>
      <c r="ORU187" s="377"/>
      <c r="ORV187" s="377"/>
      <c r="ORW187" s="377"/>
      <c r="ORX187" s="484"/>
      <c r="ORY187" s="485"/>
      <c r="ORZ187" s="375"/>
      <c r="OSA187" s="377"/>
      <c r="OSB187" s="377"/>
      <c r="OSC187" s="377"/>
      <c r="OSD187" s="377"/>
      <c r="OSE187" s="484"/>
      <c r="OSF187" s="485"/>
      <c r="OSG187" s="375"/>
      <c r="OSH187" s="377"/>
      <c r="OSI187" s="377"/>
      <c r="OSJ187" s="377"/>
      <c r="OSK187" s="377"/>
      <c r="OSL187" s="484"/>
      <c r="OSM187" s="485"/>
      <c r="OSN187" s="375"/>
      <c r="OSO187" s="377"/>
      <c r="OSP187" s="377"/>
      <c r="OSQ187" s="377"/>
      <c r="OSR187" s="377"/>
      <c r="OSS187" s="484"/>
      <c r="OST187" s="485"/>
      <c r="OSU187" s="375"/>
      <c r="OSV187" s="377"/>
      <c r="OSW187" s="377"/>
      <c r="OSX187" s="377"/>
      <c r="OSY187" s="377"/>
      <c r="OSZ187" s="484"/>
      <c r="OTA187" s="485"/>
      <c r="OTB187" s="375"/>
      <c r="OTC187" s="377"/>
      <c r="OTD187" s="377"/>
      <c r="OTE187" s="377"/>
      <c r="OTF187" s="377"/>
      <c r="OTG187" s="484"/>
      <c r="OTH187" s="485"/>
      <c r="OTI187" s="375"/>
      <c r="OTJ187" s="377"/>
      <c r="OTK187" s="377"/>
      <c r="OTL187" s="377"/>
      <c r="OTM187" s="377"/>
      <c r="OTN187" s="484"/>
      <c r="OTO187" s="485"/>
      <c r="OTP187" s="375"/>
      <c r="OTQ187" s="377"/>
      <c r="OTR187" s="377"/>
      <c r="OTS187" s="377"/>
      <c r="OTT187" s="377"/>
      <c r="OTU187" s="484"/>
      <c r="OTV187" s="485"/>
      <c r="OTW187" s="375"/>
      <c r="OTX187" s="377"/>
      <c r="OTY187" s="377"/>
      <c r="OTZ187" s="377"/>
      <c r="OUA187" s="377"/>
      <c r="OUB187" s="484"/>
      <c r="OUC187" s="485"/>
      <c r="OUD187" s="375"/>
      <c r="OUE187" s="377"/>
      <c r="OUF187" s="377"/>
      <c r="OUG187" s="377"/>
      <c r="OUH187" s="377"/>
      <c r="OUI187" s="484"/>
      <c r="OUJ187" s="485"/>
      <c r="OUK187" s="375"/>
      <c r="OUL187" s="377"/>
      <c r="OUM187" s="377"/>
      <c r="OUN187" s="377"/>
      <c r="OUO187" s="377"/>
      <c r="OUP187" s="484"/>
      <c r="OUQ187" s="485"/>
      <c r="OUR187" s="375"/>
      <c r="OUS187" s="377"/>
      <c r="OUT187" s="377"/>
      <c r="OUU187" s="377"/>
      <c r="OUV187" s="377"/>
      <c r="OUW187" s="484"/>
      <c r="OUX187" s="485"/>
      <c r="OUY187" s="375"/>
      <c r="OUZ187" s="377"/>
      <c r="OVA187" s="377"/>
      <c r="OVB187" s="377"/>
      <c r="OVC187" s="377"/>
      <c r="OVD187" s="484"/>
      <c r="OVE187" s="485"/>
      <c r="OVF187" s="375"/>
      <c r="OVG187" s="377"/>
      <c r="OVH187" s="377"/>
      <c r="OVI187" s="377"/>
      <c r="OVJ187" s="377"/>
      <c r="OVK187" s="484"/>
      <c r="OVL187" s="485"/>
      <c r="OVM187" s="375"/>
      <c r="OVN187" s="377"/>
      <c r="OVO187" s="377"/>
      <c r="OVP187" s="377"/>
      <c r="OVQ187" s="377"/>
      <c r="OVR187" s="484"/>
      <c r="OVS187" s="485"/>
      <c r="OVT187" s="375"/>
      <c r="OVU187" s="377"/>
      <c r="OVV187" s="377"/>
      <c r="OVW187" s="377"/>
      <c r="OVX187" s="377"/>
      <c r="OVY187" s="484"/>
      <c r="OVZ187" s="485"/>
      <c r="OWA187" s="375"/>
      <c r="OWB187" s="377"/>
      <c r="OWC187" s="377"/>
      <c r="OWD187" s="377"/>
      <c r="OWE187" s="377"/>
      <c r="OWF187" s="484"/>
      <c r="OWG187" s="485"/>
      <c r="OWH187" s="375"/>
      <c r="OWI187" s="377"/>
      <c r="OWJ187" s="377"/>
      <c r="OWK187" s="377"/>
      <c r="OWL187" s="377"/>
      <c r="OWM187" s="484"/>
      <c r="OWN187" s="485"/>
      <c r="OWO187" s="375"/>
      <c r="OWP187" s="377"/>
      <c r="OWQ187" s="377"/>
      <c r="OWR187" s="377"/>
      <c r="OWS187" s="377"/>
      <c r="OWT187" s="484"/>
      <c r="OWU187" s="485"/>
      <c r="OWV187" s="375"/>
      <c r="OWW187" s="377"/>
      <c r="OWX187" s="377"/>
      <c r="OWY187" s="377"/>
      <c r="OWZ187" s="377"/>
      <c r="OXA187" s="484"/>
      <c r="OXB187" s="485"/>
      <c r="OXC187" s="375"/>
      <c r="OXD187" s="377"/>
      <c r="OXE187" s="377"/>
      <c r="OXF187" s="377"/>
      <c r="OXG187" s="377"/>
      <c r="OXH187" s="484"/>
      <c r="OXI187" s="485"/>
      <c r="OXJ187" s="375"/>
      <c r="OXK187" s="377"/>
      <c r="OXL187" s="377"/>
      <c r="OXM187" s="377"/>
      <c r="OXN187" s="377"/>
      <c r="OXO187" s="484"/>
      <c r="OXP187" s="485"/>
      <c r="OXQ187" s="375"/>
      <c r="OXR187" s="377"/>
      <c r="OXS187" s="377"/>
      <c r="OXT187" s="377"/>
      <c r="OXU187" s="377"/>
      <c r="OXV187" s="484"/>
      <c r="OXW187" s="485"/>
      <c r="OXX187" s="375"/>
      <c r="OXY187" s="377"/>
      <c r="OXZ187" s="377"/>
      <c r="OYA187" s="377"/>
      <c r="OYB187" s="377"/>
      <c r="OYC187" s="484"/>
      <c r="OYD187" s="485"/>
      <c r="OYE187" s="375"/>
      <c r="OYF187" s="377"/>
      <c r="OYG187" s="377"/>
      <c r="OYH187" s="377"/>
      <c r="OYI187" s="377"/>
      <c r="OYJ187" s="484"/>
      <c r="OYK187" s="485"/>
      <c r="OYL187" s="375"/>
      <c r="OYM187" s="377"/>
      <c r="OYN187" s="377"/>
      <c r="OYO187" s="377"/>
      <c r="OYP187" s="377"/>
      <c r="OYQ187" s="484"/>
      <c r="OYR187" s="485"/>
      <c r="OYS187" s="375"/>
      <c r="OYT187" s="377"/>
      <c r="OYU187" s="377"/>
      <c r="OYV187" s="377"/>
      <c r="OYW187" s="377"/>
      <c r="OYX187" s="484"/>
      <c r="OYY187" s="485"/>
      <c r="OYZ187" s="375"/>
      <c r="OZA187" s="377"/>
      <c r="OZB187" s="377"/>
      <c r="OZC187" s="377"/>
      <c r="OZD187" s="377"/>
      <c r="OZE187" s="484"/>
      <c r="OZF187" s="485"/>
      <c r="OZG187" s="375"/>
      <c r="OZH187" s="377"/>
      <c r="OZI187" s="377"/>
      <c r="OZJ187" s="377"/>
      <c r="OZK187" s="377"/>
      <c r="OZL187" s="484"/>
      <c r="OZM187" s="485"/>
      <c r="OZN187" s="375"/>
      <c r="OZO187" s="377"/>
      <c r="OZP187" s="377"/>
      <c r="OZQ187" s="377"/>
      <c r="OZR187" s="377"/>
      <c r="OZS187" s="484"/>
      <c r="OZT187" s="485"/>
      <c r="OZU187" s="375"/>
      <c r="OZV187" s="377"/>
      <c r="OZW187" s="377"/>
      <c r="OZX187" s="377"/>
      <c r="OZY187" s="377"/>
      <c r="OZZ187" s="484"/>
      <c r="PAA187" s="485"/>
      <c r="PAB187" s="375"/>
      <c r="PAC187" s="377"/>
      <c r="PAD187" s="377"/>
      <c r="PAE187" s="377"/>
      <c r="PAF187" s="377"/>
      <c r="PAG187" s="484"/>
      <c r="PAH187" s="485"/>
      <c r="PAI187" s="375"/>
      <c r="PAJ187" s="377"/>
      <c r="PAK187" s="377"/>
      <c r="PAL187" s="377"/>
      <c r="PAM187" s="377"/>
      <c r="PAN187" s="484"/>
      <c r="PAO187" s="485"/>
      <c r="PAP187" s="375"/>
      <c r="PAQ187" s="377"/>
      <c r="PAR187" s="377"/>
      <c r="PAS187" s="377"/>
      <c r="PAT187" s="377"/>
      <c r="PAU187" s="484"/>
      <c r="PAV187" s="485"/>
      <c r="PAW187" s="375"/>
      <c r="PAX187" s="377"/>
      <c r="PAY187" s="377"/>
      <c r="PAZ187" s="377"/>
      <c r="PBA187" s="377"/>
      <c r="PBB187" s="484"/>
      <c r="PBC187" s="485"/>
      <c r="PBD187" s="375"/>
      <c r="PBE187" s="377"/>
      <c r="PBF187" s="377"/>
      <c r="PBG187" s="377"/>
      <c r="PBH187" s="377"/>
      <c r="PBI187" s="484"/>
      <c r="PBJ187" s="485"/>
      <c r="PBK187" s="375"/>
      <c r="PBL187" s="377"/>
      <c r="PBM187" s="377"/>
      <c r="PBN187" s="377"/>
      <c r="PBO187" s="377"/>
      <c r="PBP187" s="484"/>
      <c r="PBQ187" s="485"/>
      <c r="PBR187" s="375"/>
      <c r="PBS187" s="377"/>
      <c r="PBT187" s="377"/>
      <c r="PBU187" s="377"/>
      <c r="PBV187" s="377"/>
      <c r="PBW187" s="484"/>
      <c r="PBX187" s="485"/>
      <c r="PBY187" s="375"/>
      <c r="PBZ187" s="377"/>
      <c r="PCA187" s="377"/>
      <c r="PCB187" s="377"/>
      <c r="PCC187" s="377"/>
      <c r="PCD187" s="484"/>
      <c r="PCE187" s="485"/>
      <c r="PCF187" s="375"/>
      <c r="PCG187" s="377"/>
      <c r="PCH187" s="377"/>
      <c r="PCI187" s="377"/>
      <c r="PCJ187" s="377"/>
      <c r="PCK187" s="484"/>
      <c r="PCL187" s="485"/>
      <c r="PCM187" s="375"/>
      <c r="PCN187" s="377"/>
      <c r="PCO187" s="377"/>
      <c r="PCP187" s="377"/>
      <c r="PCQ187" s="377"/>
      <c r="PCR187" s="484"/>
      <c r="PCS187" s="485"/>
      <c r="PCT187" s="375"/>
      <c r="PCU187" s="377"/>
      <c r="PCV187" s="377"/>
      <c r="PCW187" s="377"/>
      <c r="PCX187" s="377"/>
      <c r="PCY187" s="484"/>
      <c r="PCZ187" s="485"/>
      <c r="PDA187" s="375"/>
      <c r="PDB187" s="377"/>
      <c r="PDC187" s="377"/>
      <c r="PDD187" s="377"/>
      <c r="PDE187" s="377"/>
      <c r="PDF187" s="484"/>
      <c r="PDG187" s="485"/>
      <c r="PDH187" s="375"/>
      <c r="PDI187" s="377"/>
      <c r="PDJ187" s="377"/>
      <c r="PDK187" s="377"/>
      <c r="PDL187" s="377"/>
      <c r="PDM187" s="484"/>
      <c r="PDN187" s="485"/>
      <c r="PDO187" s="375"/>
      <c r="PDP187" s="377"/>
      <c r="PDQ187" s="377"/>
      <c r="PDR187" s="377"/>
      <c r="PDS187" s="377"/>
      <c r="PDT187" s="484"/>
      <c r="PDU187" s="485"/>
      <c r="PDV187" s="375"/>
      <c r="PDW187" s="377"/>
      <c r="PDX187" s="377"/>
      <c r="PDY187" s="377"/>
      <c r="PDZ187" s="377"/>
      <c r="PEA187" s="484"/>
      <c r="PEB187" s="485"/>
      <c r="PEC187" s="375"/>
      <c r="PED187" s="377"/>
      <c r="PEE187" s="377"/>
      <c r="PEF187" s="377"/>
      <c r="PEG187" s="377"/>
      <c r="PEH187" s="484"/>
      <c r="PEI187" s="485"/>
      <c r="PEJ187" s="375"/>
      <c r="PEK187" s="377"/>
      <c r="PEL187" s="377"/>
      <c r="PEM187" s="377"/>
      <c r="PEN187" s="377"/>
      <c r="PEO187" s="484"/>
      <c r="PEP187" s="485"/>
      <c r="PEQ187" s="375"/>
      <c r="PER187" s="377"/>
      <c r="PES187" s="377"/>
      <c r="PET187" s="377"/>
      <c r="PEU187" s="377"/>
      <c r="PEV187" s="484"/>
      <c r="PEW187" s="485"/>
      <c r="PEX187" s="375"/>
      <c r="PEY187" s="377"/>
      <c r="PEZ187" s="377"/>
      <c r="PFA187" s="377"/>
      <c r="PFB187" s="377"/>
      <c r="PFC187" s="484"/>
      <c r="PFD187" s="485"/>
      <c r="PFE187" s="375"/>
      <c r="PFF187" s="377"/>
      <c r="PFG187" s="377"/>
      <c r="PFH187" s="377"/>
      <c r="PFI187" s="377"/>
      <c r="PFJ187" s="484"/>
      <c r="PFK187" s="485"/>
      <c r="PFL187" s="375"/>
      <c r="PFM187" s="377"/>
      <c r="PFN187" s="377"/>
      <c r="PFO187" s="377"/>
      <c r="PFP187" s="377"/>
      <c r="PFQ187" s="484"/>
      <c r="PFR187" s="485"/>
      <c r="PFS187" s="375"/>
      <c r="PFT187" s="377"/>
      <c r="PFU187" s="377"/>
      <c r="PFV187" s="377"/>
      <c r="PFW187" s="377"/>
      <c r="PFX187" s="484"/>
      <c r="PFY187" s="485"/>
      <c r="PFZ187" s="375"/>
      <c r="PGA187" s="377"/>
      <c r="PGB187" s="377"/>
      <c r="PGC187" s="377"/>
      <c r="PGD187" s="377"/>
      <c r="PGE187" s="484"/>
      <c r="PGF187" s="485"/>
      <c r="PGG187" s="375"/>
      <c r="PGH187" s="377"/>
      <c r="PGI187" s="377"/>
      <c r="PGJ187" s="377"/>
      <c r="PGK187" s="377"/>
      <c r="PGL187" s="484"/>
      <c r="PGM187" s="485"/>
      <c r="PGN187" s="375"/>
      <c r="PGO187" s="377"/>
      <c r="PGP187" s="377"/>
      <c r="PGQ187" s="377"/>
      <c r="PGR187" s="377"/>
      <c r="PGS187" s="484"/>
      <c r="PGT187" s="485"/>
      <c r="PGU187" s="375"/>
      <c r="PGV187" s="377"/>
      <c r="PGW187" s="377"/>
      <c r="PGX187" s="377"/>
      <c r="PGY187" s="377"/>
      <c r="PGZ187" s="484"/>
      <c r="PHA187" s="485"/>
      <c r="PHB187" s="375"/>
      <c r="PHC187" s="377"/>
      <c r="PHD187" s="377"/>
      <c r="PHE187" s="377"/>
      <c r="PHF187" s="377"/>
      <c r="PHG187" s="484"/>
      <c r="PHH187" s="485"/>
      <c r="PHI187" s="375"/>
      <c r="PHJ187" s="377"/>
      <c r="PHK187" s="377"/>
      <c r="PHL187" s="377"/>
      <c r="PHM187" s="377"/>
      <c r="PHN187" s="484"/>
      <c r="PHO187" s="485"/>
      <c r="PHP187" s="375"/>
      <c r="PHQ187" s="377"/>
      <c r="PHR187" s="377"/>
      <c r="PHS187" s="377"/>
      <c r="PHT187" s="377"/>
      <c r="PHU187" s="484"/>
      <c r="PHV187" s="485"/>
      <c r="PHW187" s="375"/>
      <c r="PHX187" s="377"/>
      <c r="PHY187" s="377"/>
      <c r="PHZ187" s="377"/>
      <c r="PIA187" s="377"/>
      <c r="PIB187" s="484"/>
      <c r="PIC187" s="485"/>
      <c r="PID187" s="375"/>
      <c r="PIE187" s="377"/>
      <c r="PIF187" s="377"/>
      <c r="PIG187" s="377"/>
      <c r="PIH187" s="377"/>
      <c r="PII187" s="484"/>
      <c r="PIJ187" s="485"/>
      <c r="PIK187" s="375"/>
      <c r="PIL187" s="377"/>
      <c r="PIM187" s="377"/>
      <c r="PIN187" s="377"/>
      <c r="PIO187" s="377"/>
      <c r="PIP187" s="484"/>
      <c r="PIQ187" s="485"/>
      <c r="PIR187" s="375"/>
      <c r="PIS187" s="377"/>
      <c r="PIT187" s="377"/>
      <c r="PIU187" s="377"/>
      <c r="PIV187" s="377"/>
      <c r="PIW187" s="484"/>
      <c r="PIX187" s="485"/>
      <c r="PIY187" s="375"/>
      <c r="PIZ187" s="377"/>
      <c r="PJA187" s="377"/>
      <c r="PJB187" s="377"/>
      <c r="PJC187" s="377"/>
      <c r="PJD187" s="484"/>
      <c r="PJE187" s="485"/>
      <c r="PJF187" s="375"/>
      <c r="PJG187" s="377"/>
      <c r="PJH187" s="377"/>
      <c r="PJI187" s="377"/>
      <c r="PJJ187" s="377"/>
      <c r="PJK187" s="484"/>
      <c r="PJL187" s="485"/>
      <c r="PJM187" s="375"/>
      <c r="PJN187" s="377"/>
      <c r="PJO187" s="377"/>
      <c r="PJP187" s="377"/>
      <c r="PJQ187" s="377"/>
      <c r="PJR187" s="484"/>
      <c r="PJS187" s="485"/>
      <c r="PJT187" s="375"/>
      <c r="PJU187" s="377"/>
      <c r="PJV187" s="377"/>
      <c r="PJW187" s="377"/>
      <c r="PJX187" s="377"/>
      <c r="PJY187" s="484"/>
      <c r="PJZ187" s="485"/>
      <c r="PKA187" s="375"/>
      <c r="PKB187" s="377"/>
      <c r="PKC187" s="377"/>
      <c r="PKD187" s="377"/>
      <c r="PKE187" s="377"/>
      <c r="PKF187" s="484"/>
      <c r="PKG187" s="485"/>
      <c r="PKH187" s="375"/>
      <c r="PKI187" s="377"/>
      <c r="PKJ187" s="377"/>
      <c r="PKK187" s="377"/>
      <c r="PKL187" s="377"/>
      <c r="PKM187" s="484"/>
      <c r="PKN187" s="485"/>
      <c r="PKO187" s="375"/>
      <c r="PKP187" s="377"/>
      <c r="PKQ187" s="377"/>
      <c r="PKR187" s="377"/>
      <c r="PKS187" s="377"/>
      <c r="PKT187" s="484"/>
      <c r="PKU187" s="485"/>
      <c r="PKV187" s="375"/>
      <c r="PKW187" s="377"/>
      <c r="PKX187" s="377"/>
      <c r="PKY187" s="377"/>
      <c r="PKZ187" s="377"/>
      <c r="PLA187" s="484"/>
      <c r="PLB187" s="485"/>
      <c r="PLC187" s="375"/>
      <c r="PLD187" s="377"/>
      <c r="PLE187" s="377"/>
      <c r="PLF187" s="377"/>
      <c r="PLG187" s="377"/>
      <c r="PLH187" s="484"/>
      <c r="PLI187" s="485"/>
      <c r="PLJ187" s="375"/>
      <c r="PLK187" s="377"/>
      <c r="PLL187" s="377"/>
      <c r="PLM187" s="377"/>
      <c r="PLN187" s="377"/>
      <c r="PLO187" s="484"/>
      <c r="PLP187" s="485"/>
      <c r="PLQ187" s="375"/>
      <c r="PLR187" s="377"/>
      <c r="PLS187" s="377"/>
      <c r="PLT187" s="377"/>
      <c r="PLU187" s="377"/>
      <c r="PLV187" s="484"/>
      <c r="PLW187" s="485"/>
      <c r="PLX187" s="375"/>
      <c r="PLY187" s="377"/>
      <c r="PLZ187" s="377"/>
      <c r="PMA187" s="377"/>
      <c r="PMB187" s="377"/>
      <c r="PMC187" s="484"/>
      <c r="PMD187" s="485"/>
      <c r="PME187" s="375"/>
      <c r="PMF187" s="377"/>
      <c r="PMG187" s="377"/>
      <c r="PMH187" s="377"/>
      <c r="PMI187" s="377"/>
      <c r="PMJ187" s="484"/>
      <c r="PMK187" s="485"/>
      <c r="PML187" s="375"/>
      <c r="PMM187" s="377"/>
      <c r="PMN187" s="377"/>
      <c r="PMO187" s="377"/>
      <c r="PMP187" s="377"/>
      <c r="PMQ187" s="484"/>
      <c r="PMR187" s="485"/>
      <c r="PMS187" s="375"/>
      <c r="PMT187" s="377"/>
      <c r="PMU187" s="377"/>
      <c r="PMV187" s="377"/>
      <c r="PMW187" s="377"/>
      <c r="PMX187" s="484"/>
      <c r="PMY187" s="485"/>
      <c r="PMZ187" s="375"/>
      <c r="PNA187" s="377"/>
      <c r="PNB187" s="377"/>
      <c r="PNC187" s="377"/>
      <c r="PND187" s="377"/>
      <c r="PNE187" s="484"/>
      <c r="PNF187" s="485"/>
      <c r="PNG187" s="375"/>
      <c r="PNH187" s="377"/>
      <c r="PNI187" s="377"/>
      <c r="PNJ187" s="377"/>
      <c r="PNK187" s="377"/>
      <c r="PNL187" s="484"/>
      <c r="PNM187" s="485"/>
      <c r="PNN187" s="375"/>
      <c r="PNO187" s="377"/>
      <c r="PNP187" s="377"/>
      <c r="PNQ187" s="377"/>
      <c r="PNR187" s="377"/>
      <c r="PNS187" s="484"/>
      <c r="PNT187" s="485"/>
      <c r="PNU187" s="375"/>
      <c r="PNV187" s="377"/>
      <c r="PNW187" s="377"/>
      <c r="PNX187" s="377"/>
      <c r="PNY187" s="377"/>
      <c r="PNZ187" s="484"/>
      <c r="POA187" s="485"/>
      <c r="POB187" s="375"/>
      <c r="POC187" s="377"/>
      <c r="POD187" s="377"/>
      <c r="POE187" s="377"/>
      <c r="POF187" s="377"/>
      <c r="POG187" s="484"/>
      <c r="POH187" s="485"/>
      <c r="POI187" s="375"/>
      <c r="POJ187" s="377"/>
      <c r="POK187" s="377"/>
      <c r="POL187" s="377"/>
      <c r="POM187" s="377"/>
      <c r="PON187" s="484"/>
      <c r="POO187" s="485"/>
      <c r="POP187" s="375"/>
      <c r="POQ187" s="377"/>
      <c r="POR187" s="377"/>
      <c r="POS187" s="377"/>
      <c r="POT187" s="377"/>
      <c r="POU187" s="484"/>
      <c r="POV187" s="485"/>
      <c r="POW187" s="375"/>
      <c r="POX187" s="377"/>
      <c r="POY187" s="377"/>
      <c r="POZ187" s="377"/>
      <c r="PPA187" s="377"/>
      <c r="PPB187" s="484"/>
      <c r="PPC187" s="485"/>
      <c r="PPD187" s="375"/>
      <c r="PPE187" s="377"/>
      <c r="PPF187" s="377"/>
      <c r="PPG187" s="377"/>
      <c r="PPH187" s="377"/>
      <c r="PPI187" s="484"/>
      <c r="PPJ187" s="485"/>
      <c r="PPK187" s="375"/>
      <c r="PPL187" s="377"/>
      <c r="PPM187" s="377"/>
      <c r="PPN187" s="377"/>
      <c r="PPO187" s="377"/>
      <c r="PPP187" s="484"/>
      <c r="PPQ187" s="485"/>
      <c r="PPR187" s="375"/>
      <c r="PPS187" s="377"/>
      <c r="PPT187" s="377"/>
      <c r="PPU187" s="377"/>
      <c r="PPV187" s="377"/>
      <c r="PPW187" s="484"/>
      <c r="PPX187" s="485"/>
      <c r="PPY187" s="375"/>
      <c r="PPZ187" s="377"/>
      <c r="PQA187" s="377"/>
      <c r="PQB187" s="377"/>
      <c r="PQC187" s="377"/>
      <c r="PQD187" s="484"/>
      <c r="PQE187" s="485"/>
      <c r="PQF187" s="375"/>
      <c r="PQG187" s="377"/>
      <c r="PQH187" s="377"/>
      <c r="PQI187" s="377"/>
      <c r="PQJ187" s="377"/>
      <c r="PQK187" s="484"/>
      <c r="PQL187" s="485"/>
      <c r="PQM187" s="375"/>
      <c r="PQN187" s="377"/>
      <c r="PQO187" s="377"/>
      <c r="PQP187" s="377"/>
      <c r="PQQ187" s="377"/>
      <c r="PQR187" s="484"/>
      <c r="PQS187" s="485"/>
      <c r="PQT187" s="375"/>
      <c r="PQU187" s="377"/>
      <c r="PQV187" s="377"/>
      <c r="PQW187" s="377"/>
      <c r="PQX187" s="377"/>
      <c r="PQY187" s="484"/>
      <c r="PQZ187" s="485"/>
      <c r="PRA187" s="375"/>
      <c r="PRB187" s="377"/>
      <c r="PRC187" s="377"/>
      <c r="PRD187" s="377"/>
      <c r="PRE187" s="377"/>
      <c r="PRF187" s="484"/>
      <c r="PRG187" s="485"/>
      <c r="PRH187" s="375"/>
      <c r="PRI187" s="377"/>
      <c r="PRJ187" s="377"/>
      <c r="PRK187" s="377"/>
      <c r="PRL187" s="377"/>
      <c r="PRM187" s="484"/>
      <c r="PRN187" s="485"/>
      <c r="PRO187" s="375"/>
      <c r="PRP187" s="377"/>
      <c r="PRQ187" s="377"/>
      <c r="PRR187" s="377"/>
      <c r="PRS187" s="377"/>
      <c r="PRT187" s="484"/>
      <c r="PRU187" s="485"/>
      <c r="PRV187" s="375"/>
      <c r="PRW187" s="377"/>
      <c r="PRX187" s="377"/>
      <c r="PRY187" s="377"/>
      <c r="PRZ187" s="377"/>
      <c r="PSA187" s="484"/>
      <c r="PSB187" s="485"/>
      <c r="PSC187" s="375"/>
      <c r="PSD187" s="377"/>
      <c r="PSE187" s="377"/>
      <c r="PSF187" s="377"/>
      <c r="PSG187" s="377"/>
      <c r="PSH187" s="484"/>
      <c r="PSI187" s="485"/>
      <c r="PSJ187" s="375"/>
      <c r="PSK187" s="377"/>
      <c r="PSL187" s="377"/>
      <c r="PSM187" s="377"/>
      <c r="PSN187" s="377"/>
      <c r="PSO187" s="484"/>
      <c r="PSP187" s="485"/>
      <c r="PSQ187" s="375"/>
      <c r="PSR187" s="377"/>
      <c r="PSS187" s="377"/>
      <c r="PST187" s="377"/>
      <c r="PSU187" s="377"/>
      <c r="PSV187" s="484"/>
      <c r="PSW187" s="485"/>
      <c r="PSX187" s="375"/>
      <c r="PSY187" s="377"/>
      <c r="PSZ187" s="377"/>
      <c r="PTA187" s="377"/>
      <c r="PTB187" s="377"/>
      <c r="PTC187" s="484"/>
      <c r="PTD187" s="485"/>
      <c r="PTE187" s="375"/>
      <c r="PTF187" s="377"/>
      <c r="PTG187" s="377"/>
      <c r="PTH187" s="377"/>
      <c r="PTI187" s="377"/>
      <c r="PTJ187" s="484"/>
      <c r="PTK187" s="485"/>
      <c r="PTL187" s="375"/>
      <c r="PTM187" s="377"/>
      <c r="PTN187" s="377"/>
      <c r="PTO187" s="377"/>
      <c r="PTP187" s="377"/>
      <c r="PTQ187" s="484"/>
      <c r="PTR187" s="485"/>
      <c r="PTS187" s="375"/>
      <c r="PTT187" s="377"/>
      <c r="PTU187" s="377"/>
      <c r="PTV187" s="377"/>
      <c r="PTW187" s="377"/>
      <c r="PTX187" s="484"/>
      <c r="PTY187" s="485"/>
      <c r="PTZ187" s="375"/>
      <c r="PUA187" s="377"/>
      <c r="PUB187" s="377"/>
      <c r="PUC187" s="377"/>
      <c r="PUD187" s="377"/>
      <c r="PUE187" s="484"/>
      <c r="PUF187" s="485"/>
      <c r="PUG187" s="375"/>
      <c r="PUH187" s="377"/>
      <c r="PUI187" s="377"/>
      <c r="PUJ187" s="377"/>
      <c r="PUK187" s="377"/>
      <c r="PUL187" s="484"/>
      <c r="PUM187" s="485"/>
      <c r="PUN187" s="375"/>
      <c r="PUO187" s="377"/>
      <c r="PUP187" s="377"/>
      <c r="PUQ187" s="377"/>
      <c r="PUR187" s="377"/>
      <c r="PUS187" s="484"/>
      <c r="PUT187" s="485"/>
      <c r="PUU187" s="375"/>
      <c r="PUV187" s="377"/>
      <c r="PUW187" s="377"/>
      <c r="PUX187" s="377"/>
      <c r="PUY187" s="377"/>
      <c r="PUZ187" s="484"/>
      <c r="PVA187" s="485"/>
      <c r="PVB187" s="375"/>
      <c r="PVC187" s="377"/>
      <c r="PVD187" s="377"/>
      <c r="PVE187" s="377"/>
      <c r="PVF187" s="377"/>
      <c r="PVG187" s="484"/>
      <c r="PVH187" s="485"/>
      <c r="PVI187" s="375"/>
      <c r="PVJ187" s="377"/>
      <c r="PVK187" s="377"/>
      <c r="PVL187" s="377"/>
      <c r="PVM187" s="377"/>
      <c r="PVN187" s="484"/>
      <c r="PVO187" s="485"/>
      <c r="PVP187" s="375"/>
      <c r="PVQ187" s="377"/>
      <c r="PVR187" s="377"/>
      <c r="PVS187" s="377"/>
      <c r="PVT187" s="377"/>
      <c r="PVU187" s="484"/>
      <c r="PVV187" s="485"/>
      <c r="PVW187" s="375"/>
      <c r="PVX187" s="377"/>
      <c r="PVY187" s="377"/>
      <c r="PVZ187" s="377"/>
      <c r="PWA187" s="377"/>
      <c r="PWB187" s="484"/>
      <c r="PWC187" s="485"/>
      <c r="PWD187" s="375"/>
      <c r="PWE187" s="377"/>
      <c r="PWF187" s="377"/>
      <c r="PWG187" s="377"/>
      <c r="PWH187" s="377"/>
      <c r="PWI187" s="484"/>
      <c r="PWJ187" s="485"/>
      <c r="PWK187" s="375"/>
      <c r="PWL187" s="377"/>
      <c r="PWM187" s="377"/>
      <c r="PWN187" s="377"/>
      <c r="PWO187" s="377"/>
      <c r="PWP187" s="484"/>
      <c r="PWQ187" s="485"/>
      <c r="PWR187" s="375"/>
      <c r="PWS187" s="377"/>
      <c r="PWT187" s="377"/>
      <c r="PWU187" s="377"/>
      <c r="PWV187" s="377"/>
      <c r="PWW187" s="484"/>
      <c r="PWX187" s="485"/>
      <c r="PWY187" s="375"/>
      <c r="PWZ187" s="377"/>
      <c r="PXA187" s="377"/>
      <c r="PXB187" s="377"/>
      <c r="PXC187" s="377"/>
      <c r="PXD187" s="484"/>
      <c r="PXE187" s="485"/>
      <c r="PXF187" s="375"/>
      <c r="PXG187" s="377"/>
      <c r="PXH187" s="377"/>
      <c r="PXI187" s="377"/>
      <c r="PXJ187" s="377"/>
      <c r="PXK187" s="484"/>
      <c r="PXL187" s="485"/>
      <c r="PXM187" s="375"/>
      <c r="PXN187" s="377"/>
      <c r="PXO187" s="377"/>
      <c r="PXP187" s="377"/>
      <c r="PXQ187" s="377"/>
      <c r="PXR187" s="484"/>
      <c r="PXS187" s="485"/>
      <c r="PXT187" s="375"/>
      <c r="PXU187" s="377"/>
      <c r="PXV187" s="377"/>
      <c r="PXW187" s="377"/>
      <c r="PXX187" s="377"/>
      <c r="PXY187" s="484"/>
      <c r="PXZ187" s="485"/>
      <c r="PYA187" s="375"/>
      <c r="PYB187" s="377"/>
      <c r="PYC187" s="377"/>
      <c r="PYD187" s="377"/>
      <c r="PYE187" s="377"/>
      <c r="PYF187" s="484"/>
      <c r="PYG187" s="485"/>
      <c r="PYH187" s="375"/>
      <c r="PYI187" s="377"/>
      <c r="PYJ187" s="377"/>
      <c r="PYK187" s="377"/>
      <c r="PYL187" s="377"/>
      <c r="PYM187" s="484"/>
      <c r="PYN187" s="485"/>
      <c r="PYO187" s="375"/>
      <c r="PYP187" s="377"/>
      <c r="PYQ187" s="377"/>
      <c r="PYR187" s="377"/>
      <c r="PYS187" s="377"/>
      <c r="PYT187" s="484"/>
      <c r="PYU187" s="485"/>
      <c r="PYV187" s="375"/>
      <c r="PYW187" s="377"/>
      <c r="PYX187" s="377"/>
      <c r="PYY187" s="377"/>
      <c r="PYZ187" s="377"/>
      <c r="PZA187" s="484"/>
      <c r="PZB187" s="485"/>
      <c r="PZC187" s="375"/>
      <c r="PZD187" s="377"/>
      <c r="PZE187" s="377"/>
      <c r="PZF187" s="377"/>
      <c r="PZG187" s="377"/>
      <c r="PZH187" s="484"/>
      <c r="PZI187" s="485"/>
      <c r="PZJ187" s="375"/>
      <c r="PZK187" s="377"/>
      <c r="PZL187" s="377"/>
      <c r="PZM187" s="377"/>
      <c r="PZN187" s="377"/>
      <c r="PZO187" s="484"/>
      <c r="PZP187" s="485"/>
      <c r="PZQ187" s="375"/>
      <c r="PZR187" s="377"/>
      <c r="PZS187" s="377"/>
      <c r="PZT187" s="377"/>
      <c r="PZU187" s="377"/>
      <c r="PZV187" s="484"/>
      <c r="PZW187" s="485"/>
      <c r="PZX187" s="375"/>
      <c r="PZY187" s="377"/>
      <c r="PZZ187" s="377"/>
      <c r="QAA187" s="377"/>
      <c r="QAB187" s="377"/>
      <c r="QAC187" s="484"/>
      <c r="QAD187" s="485"/>
      <c r="QAE187" s="375"/>
      <c r="QAF187" s="377"/>
      <c r="QAG187" s="377"/>
      <c r="QAH187" s="377"/>
      <c r="QAI187" s="377"/>
      <c r="QAJ187" s="484"/>
      <c r="QAK187" s="485"/>
      <c r="QAL187" s="375"/>
      <c r="QAM187" s="377"/>
      <c r="QAN187" s="377"/>
      <c r="QAO187" s="377"/>
      <c r="QAP187" s="377"/>
      <c r="QAQ187" s="484"/>
      <c r="QAR187" s="485"/>
      <c r="QAS187" s="375"/>
      <c r="QAT187" s="377"/>
      <c r="QAU187" s="377"/>
      <c r="QAV187" s="377"/>
      <c r="QAW187" s="377"/>
      <c r="QAX187" s="484"/>
      <c r="QAY187" s="485"/>
      <c r="QAZ187" s="375"/>
      <c r="QBA187" s="377"/>
      <c r="QBB187" s="377"/>
      <c r="QBC187" s="377"/>
      <c r="QBD187" s="377"/>
      <c r="QBE187" s="484"/>
      <c r="QBF187" s="485"/>
      <c r="QBG187" s="375"/>
      <c r="QBH187" s="377"/>
      <c r="QBI187" s="377"/>
      <c r="QBJ187" s="377"/>
      <c r="QBK187" s="377"/>
      <c r="QBL187" s="484"/>
      <c r="QBM187" s="485"/>
      <c r="QBN187" s="375"/>
      <c r="QBO187" s="377"/>
      <c r="QBP187" s="377"/>
      <c r="QBQ187" s="377"/>
      <c r="QBR187" s="377"/>
      <c r="QBS187" s="484"/>
      <c r="QBT187" s="485"/>
      <c r="QBU187" s="375"/>
      <c r="QBV187" s="377"/>
      <c r="QBW187" s="377"/>
      <c r="QBX187" s="377"/>
      <c r="QBY187" s="377"/>
      <c r="QBZ187" s="484"/>
      <c r="QCA187" s="485"/>
      <c r="QCB187" s="375"/>
      <c r="QCC187" s="377"/>
      <c r="QCD187" s="377"/>
      <c r="QCE187" s="377"/>
      <c r="QCF187" s="377"/>
      <c r="QCG187" s="484"/>
      <c r="QCH187" s="485"/>
      <c r="QCI187" s="375"/>
      <c r="QCJ187" s="377"/>
      <c r="QCK187" s="377"/>
      <c r="QCL187" s="377"/>
      <c r="QCM187" s="377"/>
      <c r="QCN187" s="484"/>
      <c r="QCO187" s="485"/>
      <c r="QCP187" s="375"/>
      <c r="QCQ187" s="377"/>
      <c r="QCR187" s="377"/>
      <c r="QCS187" s="377"/>
      <c r="QCT187" s="377"/>
      <c r="QCU187" s="484"/>
      <c r="QCV187" s="485"/>
      <c r="QCW187" s="375"/>
      <c r="QCX187" s="377"/>
      <c r="QCY187" s="377"/>
      <c r="QCZ187" s="377"/>
      <c r="QDA187" s="377"/>
      <c r="QDB187" s="484"/>
      <c r="QDC187" s="485"/>
      <c r="QDD187" s="375"/>
      <c r="QDE187" s="377"/>
      <c r="QDF187" s="377"/>
      <c r="QDG187" s="377"/>
      <c r="QDH187" s="377"/>
      <c r="QDI187" s="484"/>
      <c r="QDJ187" s="485"/>
      <c r="QDK187" s="375"/>
      <c r="QDL187" s="377"/>
      <c r="QDM187" s="377"/>
      <c r="QDN187" s="377"/>
      <c r="QDO187" s="377"/>
      <c r="QDP187" s="484"/>
      <c r="QDQ187" s="485"/>
      <c r="QDR187" s="375"/>
      <c r="QDS187" s="377"/>
      <c r="QDT187" s="377"/>
      <c r="QDU187" s="377"/>
      <c r="QDV187" s="377"/>
      <c r="QDW187" s="484"/>
      <c r="QDX187" s="485"/>
      <c r="QDY187" s="375"/>
      <c r="QDZ187" s="377"/>
      <c r="QEA187" s="377"/>
      <c r="QEB187" s="377"/>
      <c r="QEC187" s="377"/>
      <c r="QED187" s="484"/>
      <c r="QEE187" s="485"/>
      <c r="QEF187" s="375"/>
      <c r="QEG187" s="377"/>
      <c r="QEH187" s="377"/>
      <c r="QEI187" s="377"/>
      <c r="QEJ187" s="377"/>
      <c r="QEK187" s="484"/>
      <c r="QEL187" s="485"/>
      <c r="QEM187" s="375"/>
      <c r="QEN187" s="377"/>
      <c r="QEO187" s="377"/>
      <c r="QEP187" s="377"/>
      <c r="QEQ187" s="377"/>
      <c r="QER187" s="484"/>
      <c r="QES187" s="485"/>
      <c r="QET187" s="375"/>
      <c r="QEU187" s="377"/>
      <c r="QEV187" s="377"/>
      <c r="QEW187" s="377"/>
      <c r="QEX187" s="377"/>
      <c r="QEY187" s="484"/>
      <c r="QEZ187" s="485"/>
      <c r="QFA187" s="375"/>
      <c r="QFB187" s="377"/>
      <c r="QFC187" s="377"/>
      <c r="QFD187" s="377"/>
      <c r="QFE187" s="377"/>
      <c r="QFF187" s="484"/>
      <c r="QFG187" s="485"/>
      <c r="QFH187" s="375"/>
      <c r="QFI187" s="377"/>
      <c r="QFJ187" s="377"/>
      <c r="QFK187" s="377"/>
      <c r="QFL187" s="377"/>
      <c r="QFM187" s="484"/>
      <c r="QFN187" s="485"/>
      <c r="QFO187" s="375"/>
      <c r="QFP187" s="377"/>
      <c r="QFQ187" s="377"/>
      <c r="QFR187" s="377"/>
      <c r="QFS187" s="377"/>
      <c r="QFT187" s="484"/>
      <c r="QFU187" s="485"/>
      <c r="QFV187" s="375"/>
      <c r="QFW187" s="377"/>
      <c r="QFX187" s="377"/>
      <c r="QFY187" s="377"/>
      <c r="QFZ187" s="377"/>
      <c r="QGA187" s="484"/>
      <c r="QGB187" s="485"/>
      <c r="QGC187" s="375"/>
      <c r="QGD187" s="377"/>
      <c r="QGE187" s="377"/>
      <c r="QGF187" s="377"/>
      <c r="QGG187" s="377"/>
      <c r="QGH187" s="484"/>
      <c r="QGI187" s="485"/>
      <c r="QGJ187" s="375"/>
      <c r="QGK187" s="377"/>
      <c r="QGL187" s="377"/>
      <c r="QGM187" s="377"/>
      <c r="QGN187" s="377"/>
      <c r="QGO187" s="484"/>
      <c r="QGP187" s="485"/>
      <c r="QGQ187" s="375"/>
      <c r="QGR187" s="377"/>
      <c r="QGS187" s="377"/>
      <c r="QGT187" s="377"/>
      <c r="QGU187" s="377"/>
      <c r="QGV187" s="484"/>
      <c r="QGW187" s="485"/>
      <c r="QGX187" s="375"/>
      <c r="QGY187" s="377"/>
      <c r="QGZ187" s="377"/>
      <c r="QHA187" s="377"/>
      <c r="QHB187" s="377"/>
      <c r="QHC187" s="484"/>
      <c r="QHD187" s="485"/>
      <c r="QHE187" s="375"/>
      <c r="QHF187" s="377"/>
      <c r="QHG187" s="377"/>
      <c r="QHH187" s="377"/>
      <c r="QHI187" s="377"/>
      <c r="QHJ187" s="484"/>
      <c r="QHK187" s="485"/>
      <c r="QHL187" s="375"/>
      <c r="QHM187" s="377"/>
      <c r="QHN187" s="377"/>
      <c r="QHO187" s="377"/>
      <c r="QHP187" s="377"/>
      <c r="QHQ187" s="484"/>
      <c r="QHR187" s="485"/>
      <c r="QHS187" s="375"/>
      <c r="QHT187" s="377"/>
      <c r="QHU187" s="377"/>
      <c r="QHV187" s="377"/>
      <c r="QHW187" s="377"/>
      <c r="QHX187" s="484"/>
      <c r="QHY187" s="485"/>
      <c r="QHZ187" s="375"/>
      <c r="QIA187" s="377"/>
      <c r="QIB187" s="377"/>
      <c r="QIC187" s="377"/>
      <c r="QID187" s="377"/>
      <c r="QIE187" s="484"/>
      <c r="QIF187" s="485"/>
      <c r="QIG187" s="375"/>
      <c r="QIH187" s="377"/>
      <c r="QII187" s="377"/>
      <c r="QIJ187" s="377"/>
      <c r="QIK187" s="377"/>
      <c r="QIL187" s="484"/>
      <c r="QIM187" s="485"/>
      <c r="QIN187" s="375"/>
      <c r="QIO187" s="377"/>
      <c r="QIP187" s="377"/>
      <c r="QIQ187" s="377"/>
      <c r="QIR187" s="377"/>
      <c r="QIS187" s="484"/>
      <c r="QIT187" s="485"/>
      <c r="QIU187" s="375"/>
      <c r="QIV187" s="377"/>
      <c r="QIW187" s="377"/>
      <c r="QIX187" s="377"/>
      <c r="QIY187" s="377"/>
      <c r="QIZ187" s="484"/>
      <c r="QJA187" s="485"/>
      <c r="QJB187" s="375"/>
      <c r="QJC187" s="377"/>
      <c r="QJD187" s="377"/>
      <c r="QJE187" s="377"/>
      <c r="QJF187" s="377"/>
      <c r="QJG187" s="484"/>
      <c r="QJH187" s="485"/>
      <c r="QJI187" s="375"/>
      <c r="QJJ187" s="377"/>
      <c r="QJK187" s="377"/>
      <c r="QJL187" s="377"/>
      <c r="QJM187" s="377"/>
      <c r="QJN187" s="484"/>
      <c r="QJO187" s="485"/>
      <c r="QJP187" s="375"/>
      <c r="QJQ187" s="377"/>
      <c r="QJR187" s="377"/>
      <c r="QJS187" s="377"/>
      <c r="QJT187" s="377"/>
      <c r="QJU187" s="484"/>
      <c r="QJV187" s="485"/>
      <c r="QJW187" s="375"/>
      <c r="QJX187" s="377"/>
      <c r="QJY187" s="377"/>
      <c r="QJZ187" s="377"/>
      <c r="QKA187" s="377"/>
      <c r="QKB187" s="484"/>
      <c r="QKC187" s="485"/>
      <c r="QKD187" s="375"/>
      <c r="QKE187" s="377"/>
      <c r="QKF187" s="377"/>
      <c r="QKG187" s="377"/>
      <c r="QKH187" s="377"/>
      <c r="QKI187" s="484"/>
      <c r="QKJ187" s="485"/>
      <c r="QKK187" s="375"/>
      <c r="QKL187" s="377"/>
      <c r="QKM187" s="377"/>
      <c r="QKN187" s="377"/>
      <c r="QKO187" s="377"/>
      <c r="QKP187" s="484"/>
      <c r="QKQ187" s="485"/>
      <c r="QKR187" s="375"/>
      <c r="QKS187" s="377"/>
      <c r="QKT187" s="377"/>
      <c r="QKU187" s="377"/>
      <c r="QKV187" s="377"/>
      <c r="QKW187" s="484"/>
      <c r="QKX187" s="485"/>
      <c r="QKY187" s="375"/>
      <c r="QKZ187" s="377"/>
      <c r="QLA187" s="377"/>
      <c r="QLB187" s="377"/>
      <c r="QLC187" s="377"/>
      <c r="QLD187" s="484"/>
      <c r="QLE187" s="485"/>
      <c r="QLF187" s="375"/>
      <c r="QLG187" s="377"/>
      <c r="QLH187" s="377"/>
      <c r="QLI187" s="377"/>
      <c r="QLJ187" s="377"/>
      <c r="QLK187" s="484"/>
      <c r="QLL187" s="485"/>
      <c r="QLM187" s="375"/>
      <c r="QLN187" s="377"/>
      <c r="QLO187" s="377"/>
      <c r="QLP187" s="377"/>
      <c r="QLQ187" s="377"/>
      <c r="QLR187" s="484"/>
      <c r="QLS187" s="485"/>
      <c r="QLT187" s="375"/>
      <c r="QLU187" s="377"/>
      <c r="QLV187" s="377"/>
      <c r="QLW187" s="377"/>
      <c r="QLX187" s="377"/>
      <c r="QLY187" s="484"/>
      <c r="QLZ187" s="485"/>
      <c r="QMA187" s="375"/>
      <c r="QMB187" s="377"/>
      <c r="QMC187" s="377"/>
      <c r="QMD187" s="377"/>
      <c r="QME187" s="377"/>
      <c r="QMF187" s="484"/>
      <c r="QMG187" s="485"/>
      <c r="QMH187" s="375"/>
      <c r="QMI187" s="377"/>
      <c r="QMJ187" s="377"/>
      <c r="QMK187" s="377"/>
      <c r="QML187" s="377"/>
      <c r="QMM187" s="484"/>
      <c r="QMN187" s="485"/>
      <c r="QMO187" s="375"/>
      <c r="QMP187" s="377"/>
      <c r="QMQ187" s="377"/>
      <c r="QMR187" s="377"/>
      <c r="QMS187" s="377"/>
      <c r="QMT187" s="484"/>
      <c r="QMU187" s="485"/>
      <c r="QMV187" s="375"/>
      <c r="QMW187" s="377"/>
      <c r="QMX187" s="377"/>
      <c r="QMY187" s="377"/>
      <c r="QMZ187" s="377"/>
      <c r="QNA187" s="484"/>
      <c r="QNB187" s="485"/>
      <c r="QNC187" s="375"/>
      <c r="QND187" s="377"/>
      <c r="QNE187" s="377"/>
      <c r="QNF187" s="377"/>
      <c r="QNG187" s="377"/>
      <c r="QNH187" s="484"/>
      <c r="QNI187" s="485"/>
      <c r="QNJ187" s="375"/>
      <c r="QNK187" s="377"/>
      <c r="QNL187" s="377"/>
      <c r="QNM187" s="377"/>
      <c r="QNN187" s="377"/>
      <c r="QNO187" s="484"/>
      <c r="QNP187" s="485"/>
      <c r="QNQ187" s="375"/>
      <c r="QNR187" s="377"/>
      <c r="QNS187" s="377"/>
      <c r="QNT187" s="377"/>
      <c r="QNU187" s="377"/>
      <c r="QNV187" s="484"/>
      <c r="QNW187" s="485"/>
      <c r="QNX187" s="375"/>
      <c r="QNY187" s="377"/>
      <c r="QNZ187" s="377"/>
      <c r="QOA187" s="377"/>
      <c r="QOB187" s="377"/>
      <c r="QOC187" s="484"/>
      <c r="QOD187" s="485"/>
      <c r="QOE187" s="375"/>
      <c r="QOF187" s="377"/>
      <c r="QOG187" s="377"/>
      <c r="QOH187" s="377"/>
      <c r="QOI187" s="377"/>
      <c r="QOJ187" s="484"/>
      <c r="QOK187" s="485"/>
      <c r="QOL187" s="375"/>
      <c r="QOM187" s="377"/>
      <c r="QON187" s="377"/>
      <c r="QOO187" s="377"/>
      <c r="QOP187" s="377"/>
      <c r="QOQ187" s="484"/>
      <c r="QOR187" s="485"/>
      <c r="QOS187" s="375"/>
      <c r="QOT187" s="377"/>
      <c r="QOU187" s="377"/>
      <c r="QOV187" s="377"/>
      <c r="QOW187" s="377"/>
      <c r="QOX187" s="484"/>
      <c r="QOY187" s="485"/>
      <c r="QOZ187" s="375"/>
      <c r="QPA187" s="377"/>
      <c r="QPB187" s="377"/>
      <c r="QPC187" s="377"/>
      <c r="QPD187" s="377"/>
      <c r="QPE187" s="484"/>
      <c r="QPF187" s="485"/>
      <c r="QPG187" s="375"/>
      <c r="QPH187" s="377"/>
      <c r="QPI187" s="377"/>
      <c r="QPJ187" s="377"/>
      <c r="QPK187" s="377"/>
      <c r="QPL187" s="484"/>
      <c r="QPM187" s="485"/>
      <c r="QPN187" s="375"/>
      <c r="QPO187" s="377"/>
      <c r="QPP187" s="377"/>
      <c r="QPQ187" s="377"/>
      <c r="QPR187" s="377"/>
      <c r="QPS187" s="484"/>
      <c r="QPT187" s="485"/>
      <c r="QPU187" s="375"/>
      <c r="QPV187" s="377"/>
      <c r="QPW187" s="377"/>
      <c r="QPX187" s="377"/>
      <c r="QPY187" s="377"/>
      <c r="QPZ187" s="484"/>
      <c r="QQA187" s="485"/>
      <c r="QQB187" s="375"/>
      <c r="QQC187" s="377"/>
      <c r="QQD187" s="377"/>
      <c r="QQE187" s="377"/>
      <c r="QQF187" s="377"/>
      <c r="QQG187" s="484"/>
      <c r="QQH187" s="485"/>
      <c r="QQI187" s="375"/>
      <c r="QQJ187" s="377"/>
      <c r="QQK187" s="377"/>
      <c r="QQL187" s="377"/>
      <c r="QQM187" s="377"/>
      <c r="QQN187" s="484"/>
      <c r="QQO187" s="485"/>
      <c r="QQP187" s="375"/>
      <c r="QQQ187" s="377"/>
      <c r="QQR187" s="377"/>
      <c r="QQS187" s="377"/>
      <c r="QQT187" s="377"/>
      <c r="QQU187" s="484"/>
      <c r="QQV187" s="485"/>
      <c r="QQW187" s="375"/>
      <c r="QQX187" s="377"/>
      <c r="QQY187" s="377"/>
      <c r="QQZ187" s="377"/>
      <c r="QRA187" s="377"/>
      <c r="QRB187" s="484"/>
      <c r="QRC187" s="485"/>
      <c r="QRD187" s="375"/>
      <c r="QRE187" s="377"/>
      <c r="QRF187" s="377"/>
      <c r="QRG187" s="377"/>
      <c r="QRH187" s="377"/>
      <c r="QRI187" s="484"/>
      <c r="QRJ187" s="485"/>
      <c r="QRK187" s="375"/>
      <c r="QRL187" s="377"/>
      <c r="QRM187" s="377"/>
      <c r="QRN187" s="377"/>
      <c r="QRO187" s="377"/>
      <c r="QRP187" s="484"/>
      <c r="QRQ187" s="485"/>
      <c r="QRR187" s="375"/>
      <c r="QRS187" s="377"/>
      <c r="QRT187" s="377"/>
      <c r="QRU187" s="377"/>
      <c r="QRV187" s="377"/>
      <c r="QRW187" s="484"/>
      <c r="QRX187" s="485"/>
      <c r="QRY187" s="375"/>
      <c r="QRZ187" s="377"/>
      <c r="QSA187" s="377"/>
      <c r="QSB187" s="377"/>
      <c r="QSC187" s="377"/>
      <c r="QSD187" s="484"/>
      <c r="QSE187" s="485"/>
      <c r="QSF187" s="375"/>
      <c r="QSG187" s="377"/>
      <c r="QSH187" s="377"/>
      <c r="QSI187" s="377"/>
      <c r="QSJ187" s="377"/>
      <c r="QSK187" s="484"/>
      <c r="QSL187" s="485"/>
      <c r="QSM187" s="375"/>
      <c r="QSN187" s="377"/>
      <c r="QSO187" s="377"/>
      <c r="QSP187" s="377"/>
      <c r="QSQ187" s="377"/>
      <c r="QSR187" s="484"/>
      <c r="QSS187" s="485"/>
      <c r="QST187" s="375"/>
      <c r="QSU187" s="377"/>
      <c r="QSV187" s="377"/>
      <c r="QSW187" s="377"/>
      <c r="QSX187" s="377"/>
      <c r="QSY187" s="484"/>
      <c r="QSZ187" s="485"/>
      <c r="QTA187" s="375"/>
      <c r="QTB187" s="377"/>
      <c r="QTC187" s="377"/>
      <c r="QTD187" s="377"/>
      <c r="QTE187" s="377"/>
      <c r="QTF187" s="484"/>
      <c r="QTG187" s="485"/>
      <c r="QTH187" s="375"/>
      <c r="QTI187" s="377"/>
      <c r="QTJ187" s="377"/>
      <c r="QTK187" s="377"/>
      <c r="QTL187" s="377"/>
      <c r="QTM187" s="484"/>
      <c r="QTN187" s="485"/>
      <c r="QTO187" s="375"/>
      <c r="QTP187" s="377"/>
      <c r="QTQ187" s="377"/>
      <c r="QTR187" s="377"/>
      <c r="QTS187" s="377"/>
      <c r="QTT187" s="484"/>
      <c r="QTU187" s="485"/>
      <c r="QTV187" s="375"/>
      <c r="QTW187" s="377"/>
      <c r="QTX187" s="377"/>
      <c r="QTY187" s="377"/>
      <c r="QTZ187" s="377"/>
      <c r="QUA187" s="484"/>
      <c r="QUB187" s="485"/>
      <c r="QUC187" s="375"/>
      <c r="QUD187" s="377"/>
      <c r="QUE187" s="377"/>
      <c r="QUF187" s="377"/>
      <c r="QUG187" s="377"/>
      <c r="QUH187" s="484"/>
      <c r="QUI187" s="485"/>
      <c r="QUJ187" s="375"/>
      <c r="QUK187" s="377"/>
      <c r="QUL187" s="377"/>
      <c r="QUM187" s="377"/>
      <c r="QUN187" s="377"/>
      <c r="QUO187" s="484"/>
      <c r="QUP187" s="485"/>
      <c r="QUQ187" s="375"/>
      <c r="QUR187" s="377"/>
      <c r="QUS187" s="377"/>
      <c r="QUT187" s="377"/>
      <c r="QUU187" s="377"/>
      <c r="QUV187" s="484"/>
      <c r="QUW187" s="485"/>
      <c r="QUX187" s="375"/>
      <c r="QUY187" s="377"/>
      <c r="QUZ187" s="377"/>
      <c r="QVA187" s="377"/>
      <c r="QVB187" s="377"/>
      <c r="QVC187" s="484"/>
      <c r="QVD187" s="485"/>
      <c r="QVE187" s="375"/>
      <c r="QVF187" s="377"/>
      <c r="QVG187" s="377"/>
      <c r="QVH187" s="377"/>
      <c r="QVI187" s="377"/>
      <c r="QVJ187" s="484"/>
      <c r="QVK187" s="485"/>
      <c r="QVL187" s="375"/>
      <c r="QVM187" s="377"/>
      <c r="QVN187" s="377"/>
      <c r="QVO187" s="377"/>
      <c r="QVP187" s="377"/>
      <c r="QVQ187" s="484"/>
      <c r="QVR187" s="485"/>
      <c r="QVS187" s="375"/>
      <c r="QVT187" s="377"/>
      <c r="QVU187" s="377"/>
      <c r="QVV187" s="377"/>
      <c r="QVW187" s="377"/>
      <c r="QVX187" s="484"/>
      <c r="QVY187" s="485"/>
      <c r="QVZ187" s="375"/>
      <c r="QWA187" s="377"/>
      <c r="QWB187" s="377"/>
      <c r="QWC187" s="377"/>
      <c r="QWD187" s="377"/>
      <c r="QWE187" s="484"/>
      <c r="QWF187" s="485"/>
      <c r="QWG187" s="375"/>
      <c r="QWH187" s="377"/>
      <c r="QWI187" s="377"/>
      <c r="QWJ187" s="377"/>
      <c r="QWK187" s="377"/>
      <c r="QWL187" s="484"/>
      <c r="QWM187" s="485"/>
      <c r="QWN187" s="375"/>
      <c r="QWO187" s="377"/>
      <c r="QWP187" s="377"/>
      <c r="QWQ187" s="377"/>
      <c r="QWR187" s="377"/>
      <c r="QWS187" s="484"/>
      <c r="QWT187" s="485"/>
      <c r="QWU187" s="375"/>
      <c r="QWV187" s="377"/>
      <c r="QWW187" s="377"/>
      <c r="QWX187" s="377"/>
      <c r="QWY187" s="377"/>
      <c r="QWZ187" s="484"/>
      <c r="QXA187" s="485"/>
      <c r="QXB187" s="375"/>
      <c r="QXC187" s="377"/>
      <c r="QXD187" s="377"/>
      <c r="QXE187" s="377"/>
      <c r="QXF187" s="377"/>
      <c r="QXG187" s="484"/>
      <c r="QXH187" s="485"/>
      <c r="QXI187" s="375"/>
      <c r="QXJ187" s="377"/>
      <c r="QXK187" s="377"/>
      <c r="QXL187" s="377"/>
      <c r="QXM187" s="377"/>
      <c r="QXN187" s="484"/>
      <c r="QXO187" s="485"/>
      <c r="QXP187" s="375"/>
      <c r="QXQ187" s="377"/>
      <c r="QXR187" s="377"/>
      <c r="QXS187" s="377"/>
      <c r="QXT187" s="377"/>
      <c r="QXU187" s="484"/>
      <c r="QXV187" s="485"/>
      <c r="QXW187" s="375"/>
      <c r="QXX187" s="377"/>
      <c r="QXY187" s="377"/>
      <c r="QXZ187" s="377"/>
      <c r="QYA187" s="377"/>
      <c r="QYB187" s="484"/>
      <c r="QYC187" s="485"/>
      <c r="QYD187" s="375"/>
      <c r="QYE187" s="377"/>
      <c r="QYF187" s="377"/>
      <c r="QYG187" s="377"/>
      <c r="QYH187" s="377"/>
      <c r="QYI187" s="484"/>
      <c r="QYJ187" s="485"/>
      <c r="QYK187" s="375"/>
      <c r="QYL187" s="377"/>
      <c r="QYM187" s="377"/>
      <c r="QYN187" s="377"/>
      <c r="QYO187" s="377"/>
      <c r="QYP187" s="484"/>
      <c r="QYQ187" s="485"/>
      <c r="QYR187" s="375"/>
      <c r="QYS187" s="377"/>
      <c r="QYT187" s="377"/>
      <c r="QYU187" s="377"/>
      <c r="QYV187" s="377"/>
      <c r="QYW187" s="484"/>
      <c r="QYX187" s="485"/>
      <c r="QYY187" s="375"/>
      <c r="QYZ187" s="377"/>
      <c r="QZA187" s="377"/>
      <c r="QZB187" s="377"/>
      <c r="QZC187" s="377"/>
      <c r="QZD187" s="484"/>
      <c r="QZE187" s="485"/>
      <c r="QZF187" s="375"/>
      <c r="QZG187" s="377"/>
      <c r="QZH187" s="377"/>
      <c r="QZI187" s="377"/>
      <c r="QZJ187" s="377"/>
      <c r="QZK187" s="484"/>
      <c r="QZL187" s="485"/>
      <c r="QZM187" s="375"/>
      <c r="QZN187" s="377"/>
      <c r="QZO187" s="377"/>
      <c r="QZP187" s="377"/>
      <c r="QZQ187" s="377"/>
      <c r="QZR187" s="484"/>
      <c r="QZS187" s="485"/>
      <c r="QZT187" s="375"/>
      <c r="QZU187" s="377"/>
      <c r="QZV187" s="377"/>
      <c r="QZW187" s="377"/>
      <c r="QZX187" s="377"/>
      <c r="QZY187" s="484"/>
      <c r="QZZ187" s="485"/>
      <c r="RAA187" s="375"/>
      <c r="RAB187" s="377"/>
      <c r="RAC187" s="377"/>
      <c r="RAD187" s="377"/>
      <c r="RAE187" s="377"/>
      <c r="RAF187" s="484"/>
      <c r="RAG187" s="485"/>
      <c r="RAH187" s="375"/>
      <c r="RAI187" s="377"/>
      <c r="RAJ187" s="377"/>
      <c r="RAK187" s="377"/>
      <c r="RAL187" s="377"/>
      <c r="RAM187" s="484"/>
      <c r="RAN187" s="485"/>
      <c r="RAO187" s="375"/>
      <c r="RAP187" s="377"/>
      <c r="RAQ187" s="377"/>
      <c r="RAR187" s="377"/>
      <c r="RAS187" s="377"/>
      <c r="RAT187" s="484"/>
      <c r="RAU187" s="485"/>
      <c r="RAV187" s="375"/>
      <c r="RAW187" s="377"/>
      <c r="RAX187" s="377"/>
      <c r="RAY187" s="377"/>
      <c r="RAZ187" s="377"/>
      <c r="RBA187" s="484"/>
      <c r="RBB187" s="485"/>
      <c r="RBC187" s="375"/>
      <c r="RBD187" s="377"/>
      <c r="RBE187" s="377"/>
      <c r="RBF187" s="377"/>
      <c r="RBG187" s="377"/>
      <c r="RBH187" s="484"/>
      <c r="RBI187" s="485"/>
      <c r="RBJ187" s="375"/>
      <c r="RBK187" s="377"/>
      <c r="RBL187" s="377"/>
      <c r="RBM187" s="377"/>
      <c r="RBN187" s="377"/>
      <c r="RBO187" s="484"/>
      <c r="RBP187" s="485"/>
      <c r="RBQ187" s="375"/>
      <c r="RBR187" s="377"/>
      <c r="RBS187" s="377"/>
      <c r="RBT187" s="377"/>
      <c r="RBU187" s="377"/>
      <c r="RBV187" s="484"/>
      <c r="RBW187" s="485"/>
      <c r="RBX187" s="375"/>
      <c r="RBY187" s="377"/>
      <c r="RBZ187" s="377"/>
      <c r="RCA187" s="377"/>
      <c r="RCB187" s="377"/>
      <c r="RCC187" s="484"/>
      <c r="RCD187" s="485"/>
      <c r="RCE187" s="375"/>
      <c r="RCF187" s="377"/>
      <c r="RCG187" s="377"/>
      <c r="RCH187" s="377"/>
      <c r="RCI187" s="377"/>
      <c r="RCJ187" s="484"/>
      <c r="RCK187" s="485"/>
      <c r="RCL187" s="375"/>
      <c r="RCM187" s="377"/>
      <c r="RCN187" s="377"/>
      <c r="RCO187" s="377"/>
      <c r="RCP187" s="377"/>
      <c r="RCQ187" s="484"/>
      <c r="RCR187" s="485"/>
      <c r="RCS187" s="375"/>
      <c r="RCT187" s="377"/>
      <c r="RCU187" s="377"/>
      <c r="RCV187" s="377"/>
      <c r="RCW187" s="377"/>
      <c r="RCX187" s="484"/>
      <c r="RCY187" s="485"/>
      <c r="RCZ187" s="375"/>
      <c r="RDA187" s="377"/>
      <c r="RDB187" s="377"/>
      <c r="RDC187" s="377"/>
      <c r="RDD187" s="377"/>
      <c r="RDE187" s="484"/>
      <c r="RDF187" s="485"/>
      <c r="RDG187" s="375"/>
      <c r="RDH187" s="377"/>
      <c r="RDI187" s="377"/>
      <c r="RDJ187" s="377"/>
      <c r="RDK187" s="377"/>
      <c r="RDL187" s="484"/>
      <c r="RDM187" s="485"/>
      <c r="RDN187" s="375"/>
      <c r="RDO187" s="377"/>
      <c r="RDP187" s="377"/>
      <c r="RDQ187" s="377"/>
      <c r="RDR187" s="377"/>
      <c r="RDS187" s="484"/>
      <c r="RDT187" s="485"/>
      <c r="RDU187" s="375"/>
      <c r="RDV187" s="377"/>
      <c r="RDW187" s="377"/>
      <c r="RDX187" s="377"/>
      <c r="RDY187" s="377"/>
      <c r="RDZ187" s="484"/>
      <c r="REA187" s="485"/>
      <c r="REB187" s="375"/>
      <c r="REC187" s="377"/>
      <c r="RED187" s="377"/>
      <c r="REE187" s="377"/>
      <c r="REF187" s="377"/>
      <c r="REG187" s="484"/>
      <c r="REH187" s="485"/>
      <c r="REI187" s="375"/>
      <c r="REJ187" s="377"/>
      <c r="REK187" s="377"/>
      <c r="REL187" s="377"/>
      <c r="REM187" s="377"/>
      <c r="REN187" s="484"/>
      <c r="REO187" s="485"/>
      <c r="REP187" s="375"/>
      <c r="REQ187" s="377"/>
      <c r="RER187" s="377"/>
      <c r="RES187" s="377"/>
      <c r="RET187" s="377"/>
      <c r="REU187" s="484"/>
      <c r="REV187" s="485"/>
      <c r="REW187" s="375"/>
      <c r="REX187" s="377"/>
      <c r="REY187" s="377"/>
      <c r="REZ187" s="377"/>
      <c r="RFA187" s="377"/>
      <c r="RFB187" s="484"/>
      <c r="RFC187" s="485"/>
      <c r="RFD187" s="375"/>
      <c r="RFE187" s="377"/>
      <c r="RFF187" s="377"/>
      <c r="RFG187" s="377"/>
      <c r="RFH187" s="377"/>
      <c r="RFI187" s="484"/>
      <c r="RFJ187" s="485"/>
      <c r="RFK187" s="375"/>
      <c r="RFL187" s="377"/>
      <c r="RFM187" s="377"/>
      <c r="RFN187" s="377"/>
      <c r="RFO187" s="377"/>
      <c r="RFP187" s="484"/>
      <c r="RFQ187" s="485"/>
      <c r="RFR187" s="375"/>
      <c r="RFS187" s="377"/>
      <c r="RFT187" s="377"/>
      <c r="RFU187" s="377"/>
      <c r="RFV187" s="377"/>
      <c r="RFW187" s="484"/>
      <c r="RFX187" s="485"/>
      <c r="RFY187" s="375"/>
      <c r="RFZ187" s="377"/>
      <c r="RGA187" s="377"/>
      <c r="RGB187" s="377"/>
      <c r="RGC187" s="377"/>
      <c r="RGD187" s="484"/>
      <c r="RGE187" s="485"/>
      <c r="RGF187" s="375"/>
      <c r="RGG187" s="377"/>
      <c r="RGH187" s="377"/>
      <c r="RGI187" s="377"/>
      <c r="RGJ187" s="377"/>
      <c r="RGK187" s="484"/>
      <c r="RGL187" s="485"/>
      <c r="RGM187" s="375"/>
      <c r="RGN187" s="377"/>
      <c r="RGO187" s="377"/>
      <c r="RGP187" s="377"/>
      <c r="RGQ187" s="377"/>
      <c r="RGR187" s="484"/>
      <c r="RGS187" s="485"/>
      <c r="RGT187" s="375"/>
      <c r="RGU187" s="377"/>
      <c r="RGV187" s="377"/>
      <c r="RGW187" s="377"/>
      <c r="RGX187" s="377"/>
      <c r="RGY187" s="484"/>
      <c r="RGZ187" s="485"/>
      <c r="RHA187" s="375"/>
      <c r="RHB187" s="377"/>
      <c r="RHC187" s="377"/>
      <c r="RHD187" s="377"/>
      <c r="RHE187" s="377"/>
      <c r="RHF187" s="484"/>
      <c r="RHG187" s="485"/>
      <c r="RHH187" s="375"/>
      <c r="RHI187" s="377"/>
      <c r="RHJ187" s="377"/>
      <c r="RHK187" s="377"/>
      <c r="RHL187" s="377"/>
      <c r="RHM187" s="484"/>
      <c r="RHN187" s="485"/>
      <c r="RHO187" s="375"/>
      <c r="RHP187" s="377"/>
      <c r="RHQ187" s="377"/>
      <c r="RHR187" s="377"/>
      <c r="RHS187" s="377"/>
      <c r="RHT187" s="484"/>
      <c r="RHU187" s="485"/>
      <c r="RHV187" s="375"/>
      <c r="RHW187" s="377"/>
      <c r="RHX187" s="377"/>
      <c r="RHY187" s="377"/>
      <c r="RHZ187" s="377"/>
      <c r="RIA187" s="484"/>
      <c r="RIB187" s="485"/>
      <c r="RIC187" s="375"/>
      <c r="RID187" s="377"/>
      <c r="RIE187" s="377"/>
      <c r="RIF187" s="377"/>
      <c r="RIG187" s="377"/>
      <c r="RIH187" s="484"/>
      <c r="RII187" s="485"/>
      <c r="RIJ187" s="375"/>
      <c r="RIK187" s="377"/>
      <c r="RIL187" s="377"/>
      <c r="RIM187" s="377"/>
      <c r="RIN187" s="377"/>
      <c r="RIO187" s="484"/>
      <c r="RIP187" s="485"/>
      <c r="RIQ187" s="375"/>
      <c r="RIR187" s="377"/>
      <c r="RIS187" s="377"/>
      <c r="RIT187" s="377"/>
      <c r="RIU187" s="377"/>
      <c r="RIV187" s="484"/>
      <c r="RIW187" s="485"/>
      <c r="RIX187" s="375"/>
      <c r="RIY187" s="377"/>
      <c r="RIZ187" s="377"/>
      <c r="RJA187" s="377"/>
      <c r="RJB187" s="377"/>
      <c r="RJC187" s="484"/>
      <c r="RJD187" s="485"/>
      <c r="RJE187" s="375"/>
      <c r="RJF187" s="377"/>
      <c r="RJG187" s="377"/>
      <c r="RJH187" s="377"/>
      <c r="RJI187" s="377"/>
      <c r="RJJ187" s="484"/>
      <c r="RJK187" s="485"/>
      <c r="RJL187" s="375"/>
      <c r="RJM187" s="377"/>
      <c r="RJN187" s="377"/>
      <c r="RJO187" s="377"/>
      <c r="RJP187" s="377"/>
      <c r="RJQ187" s="484"/>
      <c r="RJR187" s="485"/>
      <c r="RJS187" s="375"/>
      <c r="RJT187" s="377"/>
      <c r="RJU187" s="377"/>
      <c r="RJV187" s="377"/>
      <c r="RJW187" s="377"/>
      <c r="RJX187" s="484"/>
      <c r="RJY187" s="485"/>
      <c r="RJZ187" s="375"/>
      <c r="RKA187" s="377"/>
      <c r="RKB187" s="377"/>
      <c r="RKC187" s="377"/>
      <c r="RKD187" s="377"/>
      <c r="RKE187" s="484"/>
      <c r="RKF187" s="485"/>
      <c r="RKG187" s="375"/>
      <c r="RKH187" s="377"/>
      <c r="RKI187" s="377"/>
      <c r="RKJ187" s="377"/>
      <c r="RKK187" s="377"/>
      <c r="RKL187" s="484"/>
      <c r="RKM187" s="485"/>
      <c r="RKN187" s="375"/>
      <c r="RKO187" s="377"/>
      <c r="RKP187" s="377"/>
      <c r="RKQ187" s="377"/>
      <c r="RKR187" s="377"/>
      <c r="RKS187" s="484"/>
      <c r="RKT187" s="485"/>
      <c r="RKU187" s="375"/>
      <c r="RKV187" s="377"/>
      <c r="RKW187" s="377"/>
      <c r="RKX187" s="377"/>
      <c r="RKY187" s="377"/>
      <c r="RKZ187" s="484"/>
      <c r="RLA187" s="485"/>
      <c r="RLB187" s="375"/>
      <c r="RLC187" s="377"/>
      <c r="RLD187" s="377"/>
      <c r="RLE187" s="377"/>
      <c r="RLF187" s="377"/>
      <c r="RLG187" s="484"/>
      <c r="RLH187" s="485"/>
      <c r="RLI187" s="375"/>
      <c r="RLJ187" s="377"/>
      <c r="RLK187" s="377"/>
      <c r="RLL187" s="377"/>
      <c r="RLM187" s="377"/>
      <c r="RLN187" s="484"/>
      <c r="RLO187" s="485"/>
      <c r="RLP187" s="375"/>
      <c r="RLQ187" s="377"/>
      <c r="RLR187" s="377"/>
      <c r="RLS187" s="377"/>
      <c r="RLT187" s="377"/>
      <c r="RLU187" s="484"/>
      <c r="RLV187" s="485"/>
      <c r="RLW187" s="375"/>
      <c r="RLX187" s="377"/>
      <c r="RLY187" s="377"/>
      <c r="RLZ187" s="377"/>
      <c r="RMA187" s="377"/>
      <c r="RMB187" s="484"/>
      <c r="RMC187" s="485"/>
      <c r="RMD187" s="375"/>
      <c r="RME187" s="377"/>
      <c r="RMF187" s="377"/>
      <c r="RMG187" s="377"/>
      <c r="RMH187" s="377"/>
      <c r="RMI187" s="484"/>
      <c r="RMJ187" s="485"/>
      <c r="RMK187" s="375"/>
      <c r="RML187" s="377"/>
      <c r="RMM187" s="377"/>
      <c r="RMN187" s="377"/>
      <c r="RMO187" s="377"/>
      <c r="RMP187" s="484"/>
      <c r="RMQ187" s="485"/>
      <c r="RMR187" s="375"/>
      <c r="RMS187" s="377"/>
      <c r="RMT187" s="377"/>
      <c r="RMU187" s="377"/>
      <c r="RMV187" s="377"/>
      <c r="RMW187" s="484"/>
      <c r="RMX187" s="485"/>
      <c r="RMY187" s="375"/>
      <c r="RMZ187" s="377"/>
      <c r="RNA187" s="377"/>
      <c r="RNB187" s="377"/>
      <c r="RNC187" s="377"/>
      <c r="RND187" s="484"/>
      <c r="RNE187" s="485"/>
      <c r="RNF187" s="375"/>
      <c r="RNG187" s="377"/>
      <c r="RNH187" s="377"/>
      <c r="RNI187" s="377"/>
      <c r="RNJ187" s="377"/>
      <c r="RNK187" s="484"/>
      <c r="RNL187" s="485"/>
      <c r="RNM187" s="375"/>
      <c r="RNN187" s="377"/>
      <c r="RNO187" s="377"/>
      <c r="RNP187" s="377"/>
      <c r="RNQ187" s="377"/>
      <c r="RNR187" s="484"/>
      <c r="RNS187" s="485"/>
      <c r="RNT187" s="375"/>
      <c r="RNU187" s="377"/>
      <c r="RNV187" s="377"/>
      <c r="RNW187" s="377"/>
      <c r="RNX187" s="377"/>
      <c r="RNY187" s="484"/>
      <c r="RNZ187" s="485"/>
      <c r="ROA187" s="375"/>
      <c r="ROB187" s="377"/>
      <c r="ROC187" s="377"/>
      <c r="ROD187" s="377"/>
      <c r="ROE187" s="377"/>
      <c r="ROF187" s="484"/>
      <c r="ROG187" s="485"/>
      <c r="ROH187" s="375"/>
      <c r="ROI187" s="377"/>
      <c r="ROJ187" s="377"/>
      <c r="ROK187" s="377"/>
      <c r="ROL187" s="377"/>
      <c r="ROM187" s="484"/>
      <c r="RON187" s="485"/>
      <c r="ROO187" s="375"/>
      <c r="ROP187" s="377"/>
      <c r="ROQ187" s="377"/>
      <c r="ROR187" s="377"/>
      <c r="ROS187" s="377"/>
      <c r="ROT187" s="484"/>
      <c r="ROU187" s="485"/>
      <c r="ROV187" s="375"/>
      <c r="ROW187" s="377"/>
      <c r="ROX187" s="377"/>
      <c r="ROY187" s="377"/>
      <c r="ROZ187" s="377"/>
      <c r="RPA187" s="484"/>
      <c r="RPB187" s="485"/>
      <c r="RPC187" s="375"/>
      <c r="RPD187" s="377"/>
      <c r="RPE187" s="377"/>
      <c r="RPF187" s="377"/>
      <c r="RPG187" s="377"/>
      <c r="RPH187" s="484"/>
      <c r="RPI187" s="485"/>
      <c r="RPJ187" s="375"/>
      <c r="RPK187" s="377"/>
      <c r="RPL187" s="377"/>
      <c r="RPM187" s="377"/>
      <c r="RPN187" s="377"/>
      <c r="RPO187" s="484"/>
      <c r="RPP187" s="485"/>
      <c r="RPQ187" s="375"/>
      <c r="RPR187" s="377"/>
      <c r="RPS187" s="377"/>
      <c r="RPT187" s="377"/>
      <c r="RPU187" s="377"/>
      <c r="RPV187" s="484"/>
      <c r="RPW187" s="485"/>
      <c r="RPX187" s="375"/>
      <c r="RPY187" s="377"/>
      <c r="RPZ187" s="377"/>
      <c r="RQA187" s="377"/>
      <c r="RQB187" s="377"/>
      <c r="RQC187" s="484"/>
      <c r="RQD187" s="485"/>
      <c r="RQE187" s="375"/>
      <c r="RQF187" s="377"/>
      <c r="RQG187" s="377"/>
      <c r="RQH187" s="377"/>
      <c r="RQI187" s="377"/>
      <c r="RQJ187" s="484"/>
      <c r="RQK187" s="485"/>
      <c r="RQL187" s="375"/>
      <c r="RQM187" s="377"/>
      <c r="RQN187" s="377"/>
      <c r="RQO187" s="377"/>
      <c r="RQP187" s="377"/>
      <c r="RQQ187" s="484"/>
      <c r="RQR187" s="485"/>
      <c r="RQS187" s="375"/>
      <c r="RQT187" s="377"/>
      <c r="RQU187" s="377"/>
      <c r="RQV187" s="377"/>
      <c r="RQW187" s="377"/>
      <c r="RQX187" s="484"/>
      <c r="RQY187" s="485"/>
      <c r="RQZ187" s="375"/>
      <c r="RRA187" s="377"/>
      <c r="RRB187" s="377"/>
      <c r="RRC187" s="377"/>
      <c r="RRD187" s="377"/>
      <c r="RRE187" s="484"/>
      <c r="RRF187" s="485"/>
      <c r="RRG187" s="375"/>
      <c r="RRH187" s="377"/>
      <c r="RRI187" s="377"/>
      <c r="RRJ187" s="377"/>
      <c r="RRK187" s="377"/>
      <c r="RRL187" s="484"/>
      <c r="RRM187" s="485"/>
      <c r="RRN187" s="375"/>
      <c r="RRO187" s="377"/>
      <c r="RRP187" s="377"/>
      <c r="RRQ187" s="377"/>
      <c r="RRR187" s="377"/>
      <c r="RRS187" s="484"/>
      <c r="RRT187" s="485"/>
      <c r="RRU187" s="375"/>
      <c r="RRV187" s="377"/>
      <c r="RRW187" s="377"/>
      <c r="RRX187" s="377"/>
      <c r="RRY187" s="377"/>
      <c r="RRZ187" s="484"/>
      <c r="RSA187" s="485"/>
      <c r="RSB187" s="375"/>
      <c r="RSC187" s="377"/>
      <c r="RSD187" s="377"/>
      <c r="RSE187" s="377"/>
      <c r="RSF187" s="377"/>
      <c r="RSG187" s="484"/>
      <c r="RSH187" s="485"/>
      <c r="RSI187" s="375"/>
      <c r="RSJ187" s="377"/>
      <c r="RSK187" s="377"/>
      <c r="RSL187" s="377"/>
      <c r="RSM187" s="377"/>
      <c r="RSN187" s="484"/>
      <c r="RSO187" s="485"/>
      <c r="RSP187" s="375"/>
      <c r="RSQ187" s="377"/>
      <c r="RSR187" s="377"/>
      <c r="RSS187" s="377"/>
      <c r="RST187" s="377"/>
      <c r="RSU187" s="484"/>
      <c r="RSV187" s="485"/>
      <c r="RSW187" s="375"/>
      <c r="RSX187" s="377"/>
      <c r="RSY187" s="377"/>
      <c r="RSZ187" s="377"/>
      <c r="RTA187" s="377"/>
      <c r="RTB187" s="484"/>
      <c r="RTC187" s="485"/>
      <c r="RTD187" s="375"/>
      <c r="RTE187" s="377"/>
      <c r="RTF187" s="377"/>
      <c r="RTG187" s="377"/>
      <c r="RTH187" s="377"/>
      <c r="RTI187" s="484"/>
      <c r="RTJ187" s="485"/>
      <c r="RTK187" s="375"/>
      <c r="RTL187" s="377"/>
      <c r="RTM187" s="377"/>
      <c r="RTN187" s="377"/>
      <c r="RTO187" s="377"/>
      <c r="RTP187" s="484"/>
      <c r="RTQ187" s="485"/>
      <c r="RTR187" s="375"/>
      <c r="RTS187" s="377"/>
      <c r="RTT187" s="377"/>
      <c r="RTU187" s="377"/>
      <c r="RTV187" s="377"/>
      <c r="RTW187" s="484"/>
      <c r="RTX187" s="485"/>
      <c r="RTY187" s="375"/>
      <c r="RTZ187" s="377"/>
      <c r="RUA187" s="377"/>
      <c r="RUB187" s="377"/>
      <c r="RUC187" s="377"/>
      <c r="RUD187" s="484"/>
      <c r="RUE187" s="485"/>
      <c r="RUF187" s="375"/>
      <c r="RUG187" s="377"/>
      <c r="RUH187" s="377"/>
      <c r="RUI187" s="377"/>
      <c r="RUJ187" s="377"/>
      <c r="RUK187" s="484"/>
      <c r="RUL187" s="485"/>
      <c r="RUM187" s="375"/>
      <c r="RUN187" s="377"/>
      <c r="RUO187" s="377"/>
      <c r="RUP187" s="377"/>
      <c r="RUQ187" s="377"/>
      <c r="RUR187" s="484"/>
      <c r="RUS187" s="485"/>
      <c r="RUT187" s="375"/>
      <c r="RUU187" s="377"/>
      <c r="RUV187" s="377"/>
      <c r="RUW187" s="377"/>
      <c r="RUX187" s="377"/>
      <c r="RUY187" s="484"/>
      <c r="RUZ187" s="485"/>
      <c r="RVA187" s="375"/>
      <c r="RVB187" s="377"/>
      <c r="RVC187" s="377"/>
      <c r="RVD187" s="377"/>
      <c r="RVE187" s="377"/>
      <c r="RVF187" s="484"/>
      <c r="RVG187" s="485"/>
      <c r="RVH187" s="375"/>
      <c r="RVI187" s="377"/>
      <c r="RVJ187" s="377"/>
      <c r="RVK187" s="377"/>
      <c r="RVL187" s="377"/>
      <c r="RVM187" s="484"/>
      <c r="RVN187" s="485"/>
      <c r="RVO187" s="375"/>
      <c r="RVP187" s="377"/>
      <c r="RVQ187" s="377"/>
      <c r="RVR187" s="377"/>
      <c r="RVS187" s="377"/>
      <c r="RVT187" s="484"/>
      <c r="RVU187" s="485"/>
      <c r="RVV187" s="375"/>
      <c r="RVW187" s="377"/>
      <c r="RVX187" s="377"/>
      <c r="RVY187" s="377"/>
      <c r="RVZ187" s="377"/>
      <c r="RWA187" s="484"/>
      <c r="RWB187" s="485"/>
      <c r="RWC187" s="375"/>
      <c r="RWD187" s="377"/>
      <c r="RWE187" s="377"/>
      <c r="RWF187" s="377"/>
      <c r="RWG187" s="377"/>
      <c r="RWH187" s="484"/>
      <c r="RWI187" s="485"/>
      <c r="RWJ187" s="375"/>
      <c r="RWK187" s="377"/>
      <c r="RWL187" s="377"/>
      <c r="RWM187" s="377"/>
      <c r="RWN187" s="377"/>
      <c r="RWO187" s="484"/>
      <c r="RWP187" s="485"/>
      <c r="RWQ187" s="375"/>
      <c r="RWR187" s="377"/>
      <c r="RWS187" s="377"/>
      <c r="RWT187" s="377"/>
      <c r="RWU187" s="377"/>
      <c r="RWV187" s="484"/>
      <c r="RWW187" s="485"/>
      <c r="RWX187" s="375"/>
      <c r="RWY187" s="377"/>
      <c r="RWZ187" s="377"/>
      <c r="RXA187" s="377"/>
      <c r="RXB187" s="377"/>
      <c r="RXC187" s="484"/>
      <c r="RXD187" s="485"/>
      <c r="RXE187" s="375"/>
      <c r="RXF187" s="377"/>
      <c r="RXG187" s="377"/>
      <c r="RXH187" s="377"/>
      <c r="RXI187" s="377"/>
      <c r="RXJ187" s="484"/>
      <c r="RXK187" s="485"/>
      <c r="RXL187" s="375"/>
      <c r="RXM187" s="377"/>
      <c r="RXN187" s="377"/>
      <c r="RXO187" s="377"/>
      <c r="RXP187" s="377"/>
      <c r="RXQ187" s="484"/>
      <c r="RXR187" s="485"/>
      <c r="RXS187" s="375"/>
      <c r="RXT187" s="377"/>
      <c r="RXU187" s="377"/>
      <c r="RXV187" s="377"/>
      <c r="RXW187" s="377"/>
      <c r="RXX187" s="484"/>
      <c r="RXY187" s="485"/>
      <c r="RXZ187" s="375"/>
      <c r="RYA187" s="377"/>
      <c r="RYB187" s="377"/>
      <c r="RYC187" s="377"/>
      <c r="RYD187" s="377"/>
      <c r="RYE187" s="484"/>
      <c r="RYF187" s="485"/>
      <c r="RYG187" s="375"/>
      <c r="RYH187" s="377"/>
      <c r="RYI187" s="377"/>
      <c r="RYJ187" s="377"/>
      <c r="RYK187" s="377"/>
      <c r="RYL187" s="484"/>
      <c r="RYM187" s="485"/>
      <c r="RYN187" s="375"/>
      <c r="RYO187" s="377"/>
      <c r="RYP187" s="377"/>
      <c r="RYQ187" s="377"/>
      <c r="RYR187" s="377"/>
      <c r="RYS187" s="484"/>
      <c r="RYT187" s="485"/>
      <c r="RYU187" s="375"/>
      <c r="RYV187" s="377"/>
      <c r="RYW187" s="377"/>
      <c r="RYX187" s="377"/>
      <c r="RYY187" s="377"/>
      <c r="RYZ187" s="484"/>
      <c r="RZA187" s="485"/>
      <c r="RZB187" s="375"/>
      <c r="RZC187" s="377"/>
      <c r="RZD187" s="377"/>
      <c r="RZE187" s="377"/>
      <c r="RZF187" s="377"/>
      <c r="RZG187" s="484"/>
      <c r="RZH187" s="485"/>
      <c r="RZI187" s="375"/>
      <c r="RZJ187" s="377"/>
      <c r="RZK187" s="377"/>
      <c r="RZL187" s="377"/>
      <c r="RZM187" s="377"/>
      <c r="RZN187" s="484"/>
      <c r="RZO187" s="485"/>
      <c r="RZP187" s="375"/>
      <c r="RZQ187" s="377"/>
      <c r="RZR187" s="377"/>
      <c r="RZS187" s="377"/>
      <c r="RZT187" s="377"/>
      <c r="RZU187" s="484"/>
      <c r="RZV187" s="485"/>
      <c r="RZW187" s="375"/>
      <c r="RZX187" s="377"/>
      <c r="RZY187" s="377"/>
      <c r="RZZ187" s="377"/>
      <c r="SAA187" s="377"/>
      <c r="SAB187" s="484"/>
      <c r="SAC187" s="485"/>
      <c r="SAD187" s="375"/>
      <c r="SAE187" s="377"/>
      <c r="SAF187" s="377"/>
      <c r="SAG187" s="377"/>
      <c r="SAH187" s="377"/>
      <c r="SAI187" s="484"/>
      <c r="SAJ187" s="485"/>
      <c r="SAK187" s="375"/>
      <c r="SAL187" s="377"/>
      <c r="SAM187" s="377"/>
      <c r="SAN187" s="377"/>
      <c r="SAO187" s="377"/>
      <c r="SAP187" s="484"/>
      <c r="SAQ187" s="485"/>
      <c r="SAR187" s="375"/>
      <c r="SAS187" s="377"/>
      <c r="SAT187" s="377"/>
      <c r="SAU187" s="377"/>
      <c r="SAV187" s="377"/>
      <c r="SAW187" s="484"/>
      <c r="SAX187" s="485"/>
      <c r="SAY187" s="375"/>
      <c r="SAZ187" s="377"/>
      <c r="SBA187" s="377"/>
      <c r="SBB187" s="377"/>
      <c r="SBC187" s="377"/>
      <c r="SBD187" s="484"/>
      <c r="SBE187" s="485"/>
      <c r="SBF187" s="375"/>
      <c r="SBG187" s="377"/>
      <c r="SBH187" s="377"/>
      <c r="SBI187" s="377"/>
      <c r="SBJ187" s="377"/>
      <c r="SBK187" s="484"/>
      <c r="SBL187" s="485"/>
      <c r="SBM187" s="375"/>
      <c r="SBN187" s="377"/>
      <c r="SBO187" s="377"/>
      <c r="SBP187" s="377"/>
      <c r="SBQ187" s="377"/>
      <c r="SBR187" s="484"/>
      <c r="SBS187" s="485"/>
      <c r="SBT187" s="375"/>
      <c r="SBU187" s="377"/>
      <c r="SBV187" s="377"/>
      <c r="SBW187" s="377"/>
      <c r="SBX187" s="377"/>
      <c r="SBY187" s="484"/>
      <c r="SBZ187" s="485"/>
      <c r="SCA187" s="375"/>
      <c r="SCB187" s="377"/>
      <c r="SCC187" s="377"/>
      <c r="SCD187" s="377"/>
      <c r="SCE187" s="377"/>
      <c r="SCF187" s="484"/>
      <c r="SCG187" s="485"/>
      <c r="SCH187" s="375"/>
      <c r="SCI187" s="377"/>
      <c r="SCJ187" s="377"/>
      <c r="SCK187" s="377"/>
      <c r="SCL187" s="377"/>
      <c r="SCM187" s="484"/>
      <c r="SCN187" s="485"/>
      <c r="SCO187" s="375"/>
      <c r="SCP187" s="377"/>
      <c r="SCQ187" s="377"/>
      <c r="SCR187" s="377"/>
      <c r="SCS187" s="377"/>
      <c r="SCT187" s="484"/>
      <c r="SCU187" s="485"/>
      <c r="SCV187" s="375"/>
      <c r="SCW187" s="377"/>
      <c r="SCX187" s="377"/>
      <c r="SCY187" s="377"/>
      <c r="SCZ187" s="377"/>
      <c r="SDA187" s="484"/>
      <c r="SDB187" s="485"/>
      <c r="SDC187" s="375"/>
      <c r="SDD187" s="377"/>
      <c r="SDE187" s="377"/>
      <c r="SDF187" s="377"/>
      <c r="SDG187" s="377"/>
      <c r="SDH187" s="484"/>
      <c r="SDI187" s="485"/>
      <c r="SDJ187" s="375"/>
      <c r="SDK187" s="377"/>
      <c r="SDL187" s="377"/>
      <c r="SDM187" s="377"/>
      <c r="SDN187" s="377"/>
      <c r="SDO187" s="484"/>
      <c r="SDP187" s="485"/>
      <c r="SDQ187" s="375"/>
      <c r="SDR187" s="377"/>
      <c r="SDS187" s="377"/>
      <c r="SDT187" s="377"/>
      <c r="SDU187" s="377"/>
      <c r="SDV187" s="484"/>
      <c r="SDW187" s="485"/>
      <c r="SDX187" s="375"/>
      <c r="SDY187" s="377"/>
      <c r="SDZ187" s="377"/>
      <c r="SEA187" s="377"/>
      <c r="SEB187" s="377"/>
      <c r="SEC187" s="484"/>
      <c r="SED187" s="485"/>
      <c r="SEE187" s="375"/>
      <c r="SEF187" s="377"/>
      <c r="SEG187" s="377"/>
      <c r="SEH187" s="377"/>
      <c r="SEI187" s="377"/>
      <c r="SEJ187" s="484"/>
      <c r="SEK187" s="485"/>
      <c r="SEL187" s="375"/>
      <c r="SEM187" s="377"/>
      <c r="SEN187" s="377"/>
      <c r="SEO187" s="377"/>
      <c r="SEP187" s="377"/>
      <c r="SEQ187" s="484"/>
      <c r="SER187" s="485"/>
      <c r="SES187" s="375"/>
      <c r="SET187" s="377"/>
      <c r="SEU187" s="377"/>
      <c r="SEV187" s="377"/>
      <c r="SEW187" s="377"/>
      <c r="SEX187" s="484"/>
      <c r="SEY187" s="485"/>
      <c r="SEZ187" s="375"/>
      <c r="SFA187" s="377"/>
      <c r="SFB187" s="377"/>
      <c r="SFC187" s="377"/>
      <c r="SFD187" s="377"/>
      <c r="SFE187" s="484"/>
      <c r="SFF187" s="485"/>
      <c r="SFG187" s="375"/>
      <c r="SFH187" s="377"/>
      <c r="SFI187" s="377"/>
      <c r="SFJ187" s="377"/>
      <c r="SFK187" s="377"/>
      <c r="SFL187" s="484"/>
      <c r="SFM187" s="485"/>
      <c r="SFN187" s="375"/>
      <c r="SFO187" s="377"/>
      <c r="SFP187" s="377"/>
      <c r="SFQ187" s="377"/>
      <c r="SFR187" s="377"/>
      <c r="SFS187" s="484"/>
      <c r="SFT187" s="485"/>
      <c r="SFU187" s="375"/>
      <c r="SFV187" s="377"/>
      <c r="SFW187" s="377"/>
      <c r="SFX187" s="377"/>
      <c r="SFY187" s="377"/>
      <c r="SFZ187" s="484"/>
      <c r="SGA187" s="485"/>
      <c r="SGB187" s="375"/>
      <c r="SGC187" s="377"/>
      <c r="SGD187" s="377"/>
      <c r="SGE187" s="377"/>
      <c r="SGF187" s="377"/>
      <c r="SGG187" s="484"/>
      <c r="SGH187" s="485"/>
      <c r="SGI187" s="375"/>
      <c r="SGJ187" s="377"/>
      <c r="SGK187" s="377"/>
      <c r="SGL187" s="377"/>
      <c r="SGM187" s="377"/>
      <c r="SGN187" s="484"/>
      <c r="SGO187" s="485"/>
      <c r="SGP187" s="375"/>
      <c r="SGQ187" s="377"/>
      <c r="SGR187" s="377"/>
      <c r="SGS187" s="377"/>
      <c r="SGT187" s="377"/>
      <c r="SGU187" s="484"/>
      <c r="SGV187" s="485"/>
      <c r="SGW187" s="375"/>
      <c r="SGX187" s="377"/>
      <c r="SGY187" s="377"/>
      <c r="SGZ187" s="377"/>
      <c r="SHA187" s="377"/>
      <c r="SHB187" s="484"/>
      <c r="SHC187" s="485"/>
      <c r="SHD187" s="375"/>
      <c r="SHE187" s="377"/>
      <c r="SHF187" s="377"/>
      <c r="SHG187" s="377"/>
      <c r="SHH187" s="377"/>
      <c r="SHI187" s="484"/>
      <c r="SHJ187" s="485"/>
      <c r="SHK187" s="375"/>
      <c r="SHL187" s="377"/>
      <c r="SHM187" s="377"/>
      <c r="SHN187" s="377"/>
      <c r="SHO187" s="377"/>
      <c r="SHP187" s="484"/>
      <c r="SHQ187" s="485"/>
      <c r="SHR187" s="375"/>
      <c r="SHS187" s="377"/>
      <c r="SHT187" s="377"/>
      <c r="SHU187" s="377"/>
      <c r="SHV187" s="377"/>
      <c r="SHW187" s="484"/>
      <c r="SHX187" s="485"/>
      <c r="SHY187" s="375"/>
      <c r="SHZ187" s="377"/>
      <c r="SIA187" s="377"/>
      <c r="SIB187" s="377"/>
      <c r="SIC187" s="377"/>
      <c r="SID187" s="484"/>
      <c r="SIE187" s="485"/>
      <c r="SIF187" s="375"/>
      <c r="SIG187" s="377"/>
      <c r="SIH187" s="377"/>
      <c r="SII187" s="377"/>
      <c r="SIJ187" s="377"/>
      <c r="SIK187" s="484"/>
      <c r="SIL187" s="485"/>
      <c r="SIM187" s="375"/>
      <c r="SIN187" s="377"/>
      <c r="SIO187" s="377"/>
      <c r="SIP187" s="377"/>
      <c r="SIQ187" s="377"/>
      <c r="SIR187" s="484"/>
      <c r="SIS187" s="485"/>
      <c r="SIT187" s="375"/>
      <c r="SIU187" s="377"/>
      <c r="SIV187" s="377"/>
      <c r="SIW187" s="377"/>
      <c r="SIX187" s="377"/>
      <c r="SIY187" s="484"/>
      <c r="SIZ187" s="485"/>
      <c r="SJA187" s="375"/>
      <c r="SJB187" s="377"/>
      <c r="SJC187" s="377"/>
      <c r="SJD187" s="377"/>
      <c r="SJE187" s="377"/>
      <c r="SJF187" s="484"/>
      <c r="SJG187" s="485"/>
      <c r="SJH187" s="375"/>
      <c r="SJI187" s="377"/>
      <c r="SJJ187" s="377"/>
      <c r="SJK187" s="377"/>
      <c r="SJL187" s="377"/>
      <c r="SJM187" s="484"/>
      <c r="SJN187" s="485"/>
      <c r="SJO187" s="375"/>
      <c r="SJP187" s="377"/>
      <c r="SJQ187" s="377"/>
      <c r="SJR187" s="377"/>
      <c r="SJS187" s="377"/>
      <c r="SJT187" s="484"/>
      <c r="SJU187" s="485"/>
      <c r="SJV187" s="375"/>
      <c r="SJW187" s="377"/>
      <c r="SJX187" s="377"/>
      <c r="SJY187" s="377"/>
      <c r="SJZ187" s="377"/>
      <c r="SKA187" s="484"/>
      <c r="SKB187" s="485"/>
      <c r="SKC187" s="375"/>
      <c r="SKD187" s="377"/>
      <c r="SKE187" s="377"/>
      <c r="SKF187" s="377"/>
      <c r="SKG187" s="377"/>
      <c r="SKH187" s="484"/>
      <c r="SKI187" s="485"/>
      <c r="SKJ187" s="375"/>
      <c r="SKK187" s="377"/>
      <c r="SKL187" s="377"/>
      <c r="SKM187" s="377"/>
      <c r="SKN187" s="377"/>
      <c r="SKO187" s="484"/>
      <c r="SKP187" s="485"/>
      <c r="SKQ187" s="375"/>
      <c r="SKR187" s="377"/>
      <c r="SKS187" s="377"/>
      <c r="SKT187" s="377"/>
      <c r="SKU187" s="377"/>
      <c r="SKV187" s="484"/>
      <c r="SKW187" s="485"/>
      <c r="SKX187" s="375"/>
      <c r="SKY187" s="377"/>
      <c r="SKZ187" s="377"/>
      <c r="SLA187" s="377"/>
      <c r="SLB187" s="377"/>
      <c r="SLC187" s="484"/>
      <c r="SLD187" s="485"/>
      <c r="SLE187" s="375"/>
      <c r="SLF187" s="377"/>
      <c r="SLG187" s="377"/>
      <c r="SLH187" s="377"/>
      <c r="SLI187" s="377"/>
      <c r="SLJ187" s="484"/>
      <c r="SLK187" s="485"/>
      <c r="SLL187" s="375"/>
      <c r="SLM187" s="377"/>
      <c r="SLN187" s="377"/>
      <c r="SLO187" s="377"/>
      <c r="SLP187" s="377"/>
      <c r="SLQ187" s="484"/>
      <c r="SLR187" s="485"/>
      <c r="SLS187" s="375"/>
      <c r="SLT187" s="377"/>
      <c r="SLU187" s="377"/>
      <c r="SLV187" s="377"/>
      <c r="SLW187" s="377"/>
      <c r="SLX187" s="484"/>
      <c r="SLY187" s="485"/>
      <c r="SLZ187" s="375"/>
      <c r="SMA187" s="377"/>
      <c r="SMB187" s="377"/>
      <c r="SMC187" s="377"/>
      <c r="SMD187" s="377"/>
      <c r="SME187" s="484"/>
      <c r="SMF187" s="485"/>
      <c r="SMG187" s="375"/>
      <c r="SMH187" s="377"/>
      <c r="SMI187" s="377"/>
      <c r="SMJ187" s="377"/>
      <c r="SMK187" s="377"/>
      <c r="SML187" s="484"/>
      <c r="SMM187" s="485"/>
      <c r="SMN187" s="375"/>
      <c r="SMO187" s="377"/>
      <c r="SMP187" s="377"/>
      <c r="SMQ187" s="377"/>
      <c r="SMR187" s="377"/>
      <c r="SMS187" s="484"/>
      <c r="SMT187" s="485"/>
      <c r="SMU187" s="375"/>
      <c r="SMV187" s="377"/>
      <c r="SMW187" s="377"/>
      <c r="SMX187" s="377"/>
      <c r="SMY187" s="377"/>
      <c r="SMZ187" s="484"/>
      <c r="SNA187" s="485"/>
      <c r="SNB187" s="375"/>
      <c r="SNC187" s="377"/>
      <c r="SND187" s="377"/>
      <c r="SNE187" s="377"/>
      <c r="SNF187" s="377"/>
      <c r="SNG187" s="484"/>
      <c r="SNH187" s="485"/>
      <c r="SNI187" s="375"/>
      <c r="SNJ187" s="377"/>
      <c r="SNK187" s="377"/>
      <c r="SNL187" s="377"/>
      <c r="SNM187" s="377"/>
      <c r="SNN187" s="484"/>
      <c r="SNO187" s="485"/>
      <c r="SNP187" s="375"/>
      <c r="SNQ187" s="377"/>
      <c r="SNR187" s="377"/>
      <c r="SNS187" s="377"/>
      <c r="SNT187" s="377"/>
      <c r="SNU187" s="484"/>
      <c r="SNV187" s="485"/>
      <c r="SNW187" s="375"/>
      <c r="SNX187" s="377"/>
      <c r="SNY187" s="377"/>
      <c r="SNZ187" s="377"/>
      <c r="SOA187" s="377"/>
      <c r="SOB187" s="484"/>
      <c r="SOC187" s="485"/>
      <c r="SOD187" s="375"/>
      <c r="SOE187" s="377"/>
      <c r="SOF187" s="377"/>
      <c r="SOG187" s="377"/>
      <c r="SOH187" s="377"/>
      <c r="SOI187" s="484"/>
      <c r="SOJ187" s="485"/>
      <c r="SOK187" s="375"/>
      <c r="SOL187" s="377"/>
      <c r="SOM187" s="377"/>
      <c r="SON187" s="377"/>
      <c r="SOO187" s="377"/>
      <c r="SOP187" s="484"/>
      <c r="SOQ187" s="485"/>
      <c r="SOR187" s="375"/>
      <c r="SOS187" s="377"/>
      <c r="SOT187" s="377"/>
      <c r="SOU187" s="377"/>
      <c r="SOV187" s="377"/>
      <c r="SOW187" s="484"/>
      <c r="SOX187" s="485"/>
      <c r="SOY187" s="375"/>
      <c r="SOZ187" s="377"/>
      <c r="SPA187" s="377"/>
      <c r="SPB187" s="377"/>
      <c r="SPC187" s="377"/>
      <c r="SPD187" s="484"/>
      <c r="SPE187" s="485"/>
      <c r="SPF187" s="375"/>
      <c r="SPG187" s="377"/>
      <c r="SPH187" s="377"/>
      <c r="SPI187" s="377"/>
      <c r="SPJ187" s="377"/>
      <c r="SPK187" s="484"/>
      <c r="SPL187" s="485"/>
      <c r="SPM187" s="375"/>
      <c r="SPN187" s="377"/>
      <c r="SPO187" s="377"/>
      <c r="SPP187" s="377"/>
      <c r="SPQ187" s="377"/>
      <c r="SPR187" s="484"/>
      <c r="SPS187" s="485"/>
      <c r="SPT187" s="375"/>
      <c r="SPU187" s="377"/>
      <c r="SPV187" s="377"/>
      <c r="SPW187" s="377"/>
      <c r="SPX187" s="377"/>
      <c r="SPY187" s="484"/>
      <c r="SPZ187" s="485"/>
      <c r="SQA187" s="375"/>
      <c r="SQB187" s="377"/>
      <c r="SQC187" s="377"/>
      <c r="SQD187" s="377"/>
      <c r="SQE187" s="377"/>
      <c r="SQF187" s="484"/>
      <c r="SQG187" s="485"/>
      <c r="SQH187" s="375"/>
      <c r="SQI187" s="377"/>
      <c r="SQJ187" s="377"/>
      <c r="SQK187" s="377"/>
      <c r="SQL187" s="377"/>
      <c r="SQM187" s="484"/>
      <c r="SQN187" s="485"/>
      <c r="SQO187" s="375"/>
      <c r="SQP187" s="377"/>
      <c r="SQQ187" s="377"/>
      <c r="SQR187" s="377"/>
      <c r="SQS187" s="377"/>
      <c r="SQT187" s="484"/>
      <c r="SQU187" s="485"/>
      <c r="SQV187" s="375"/>
      <c r="SQW187" s="377"/>
      <c r="SQX187" s="377"/>
      <c r="SQY187" s="377"/>
      <c r="SQZ187" s="377"/>
      <c r="SRA187" s="484"/>
      <c r="SRB187" s="485"/>
      <c r="SRC187" s="375"/>
      <c r="SRD187" s="377"/>
      <c r="SRE187" s="377"/>
      <c r="SRF187" s="377"/>
      <c r="SRG187" s="377"/>
      <c r="SRH187" s="484"/>
      <c r="SRI187" s="485"/>
      <c r="SRJ187" s="375"/>
      <c r="SRK187" s="377"/>
      <c r="SRL187" s="377"/>
      <c r="SRM187" s="377"/>
      <c r="SRN187" s="377"/>
      <c r="SRO187" s="484"/>
      <c r="SRP187" s="485"/>
      <c r="SRQ187" s="375"/>
      <c r="SRR187" s="377"/>
      <c r="SRS187" s="377"/>
      <c r="SRT187" s="377"/>
      <c r="SRU187" s="377"/>
      <c r="SRV187" s="484"/>
      <c r="SRW187" s="485"/>
      <c r="SRX187" s="375"/>
      <c r="SRY187" s="377"/>
      <c r="SRZ187" s="377"/>
      <c r="SSA187" s="377"/>
      <c r="SSB187" s="377"/>
      <c r="SSC187" s="484"/>
      <c r="SSD187" s="485"/>
      <c r="SSE187" s="375"/>
      <c r="SSF187" s="377"/>
      <c r="SSG187" s="377"/>
      <c r="SSH187" s="377"/>
      <c r="SSI187" s="377"/>
      <c r="SSJ187" s="484"/>
      <c r="SSK187" s="485"/>
      <c r="SSL187" s="375"/>
      <c r="SSM187" s="377"/>
      <c r="SSN187" s="377"/>
      <c r="SSO187" s="377"/>
      <c r="SSP187" s="377"/>
      <c r="SSQ187" s="484"/>
      <c r="SSR187" s="485"/>
      <c r="SSS187" s="375"/>
      <c r="SST187" s="377"/>
      <c r="SSU187" s="377"/>
      <c r="SSV187" s="377"/>
      <c r="SSW187" s="377"/>
      <c r="SSX187" s="484"/>
      <c r="SSY187" s="485"/>
      <c r="SSZ187" s="375"/>
      <c r="STA187" s="377"/>
      <c r="STB187" s="377"/>
      <c r="STC187" s="377"/>
      <c r="STD187" s="377"/>
      <c r="STE187" s="484"/>
      <c r="STF187" s="485"/>
      <c r="STG187" s="375"/>
      <c r="STH187" s="377"/>
      <c r="STI187" s="377"/>
      <c r="STJ187" s="377"/>
      <c r="STK187" s="377"/>
      <c r="STL187" s="484"/>
      <c r="STM187" s="485"/>
      <c r="STN187" s="375"/>
      <c r="STO187" s="377"/>
      <c r="STP187" s="377"/>
      <c r="STQ187" s="377"/>
      <c r="STR187" s="377"/>
      <c r="STS187" s="484"/>
      <c r="STT187" s="485"/>
      <c r="STU187" s="375"/>
      <c r="STV187" s="377"/>
      <c r="STW187" s="377"/>
      <c r="STX187" s="377"/>
      <c r="STY187" s="377"/>
      <c r="STZ187" s="484"/>
      <c r="SUA187" s="485"/>
      <c r="SUB187" s="375"/>
      <c r="SUC187" s="377"/>
      <c r="SUD187" s="377"/>
      <c r="SUE187" s="377"/>
      <c r="SUF187" s="377"/>
      <c r="SUG187" s="484"/>
      <c r="SUH187" s="485"/>
      <c r="SUI187" s="375"/>
      <c r="SUJ187" s="377"/>
      <c r="SUK187" s="377"/>
      <c r="SUL187" s="377"/>
      <c r="SUM187" s="377"/>
      <c r="SUN187" s="484"/>
      <c r="SUO187" s="485"/>
      <c r="SUP187" s="375"/>
      <c r="SUQ187" s="377"/>
      <c r="SUR187" s="377"/>
      <c r="SUS187" s="377"/>
      <c r="SUT187" s="377"/>
      <c r="SUU187" s="484"/>
      <c r="SUV187" s="485"/>
      <c r="SUW187" s="375"/>
      <c r="SUX187" s="377"/>
      <c r="SUY187" s="377"/>
      <c r="SUZ187" s="377"/>
      <c r="SVA187" s="377"/>
      <c r="SVB187" s="484"/>
      <c r="SVC187" s="485"/>
      <c r="SVD187" s="375"/>
      <c r="SVE187" s="377"/>
      <c r="SVF187" s="377"/>
      <c r="SVG187" s="377"/>
      <c r="SVH187" s="377"/>
      <c r="SVI187" s="484"/>
      <c r="SVJ187" s="485"/>
      <c r="SVK187" s="375"/>
      <c r="SVL187" s="377"/>
      <c r="SVM187" s="377"/>
      <c r="SVN187" s="377"/>
      <c r="SVO187" s="377"/>
      <c r="SVP187" s="484"/>
      <c r="SVQ187" s="485"/>
      <c r="SVR187" s="375"/>
      <c r="SVS187" s="377"/>
      <c r="SVT187" s="377"/>
      <c r="SVU187" s="377"/>
      <c r="SVV187" s="377"/>
      <c r="SVW187" s="484"/>
      <c r="SVX187" s="485"/>
      <c r="SVY187" s="375"/>
      <c r="SVZ187" s="377"/>
      <c r="SWA187" s="377"/>
      <c r="SWB187" s="377"/>
      <c r="SWC187" s="377"/>
      <c r="SWD187" s="484"/>
      <c r="SWE187" s="485"/>
      <c r="SWF187" s="375"/>
      <c r="SWG187" s="377"/>
      <c r="SWH187" s="377"/>
      <c r="SWI187" s="377"/>
      <c r="SWJ187" s="377"/>
      <c r="SWK187" s="484"/>
      <c r="SWL187" s="485"/>
      <c r="SWM187" s="375"/>
      <c r="SWN187" s="377"/>
      <c r="SWO187" s="377"/>
      <c r="SWP187" s="377"/>
      <c r="SWQ187" s="377"/>
      <c r="SWR187" s="484"/>
      <c r="SWS187" s="485"/>
      <c r="SWT187" s="375"/>
      <c r="SWU187" s="377"/>
      <c r="SWV187" s="377"/>
      <c r="SWW187" s="377"/>
      <c r="SWX187" s="377"/>
      <c r="SWY187" s="484"/>
      <c r="SWZ187" s="485"/>
      <c r="SXA187" s="375"/>
      <c r="SXB187" s="377"/>
      <c r="SXC187" s="377"/>
      <c r="SXD187" s="377"/>
      <c r="SXE187" s="377"/>
      <c r="SXF187" s="484"/>
      <c r="SXG187" s="485"/>
      <c r="SXH187" s="375"/>
      <c r="SXI187" s="377"/>
      <c r="SXJ187" s="377"/>
      <c r="SXK187" s="377"/>
      <c r="SXL187" s="377"/>
      <c r="SXM187" s="484"/>
      <c r="SXN187" s="485"/>
      <c r="SXO187" s="375"/>
      <c r="SXP187" s="377"/>
      <c r="SXQ187" s="377"/>
      <c r="SXR187" s="377"/>
      <c r="SXS187" s="377"/>
      <c r="SXT187" s="484"/>
      <c r="SXU187" s="485"/>
      <c r="SXV187" s="375"/>
      <c r="SXW187" s="377"/>
      <c r="SXX187" s="377"/>
      <c r="SXY187" s="377"/>
      <c r="SXZ187" s="377"/>
      <c r="SYA187" s="484"/>
      <c r="SYB187" s="485"/>
      <c r="SYC187" s="375"/>
      <c r="SYD187" s="377"/>
      <c r="SYE187" s="377"/>
      <c r="SYF187" s="377"/>
      <c r="SYG187" s="377"/>
      <c r="SYH187" s="484"/>
      <c r="SYI187" s="485"/>
      <c r="SYJ187" s="375"/>
      <c r="SYK187" s="377"/>
      <c r="SYL187" s="377"/>
      <c r="SYM187" s="377"/>
      <c r="SYN187" s="377"/>
      <c r="SYO187" s="484"/>
      <c r="SYP187" s="485"/>
      <c r="SYQ187" s="375"/>
      <c r="SYR187" s="377"/>
      <c r="SYS187" s="377"/>
      <c r="SYT187" s="377"/>
      <c r="SYU187" s="377"/>
      <c r="SYV187" s="484"/>
      <c r="SYW187" s="485"/>
      <c r="SYX187" s="375"/>
      <c r="SYY187" s="377"/>
      <c r="SYZ187" s="377"/>
      <c r="SZA187" s="377"/>
      <c r="SZB187" s="377"/>
      <c r="SZC187" s="484"/>
      <c r="SZD187" s="485"/>
      <c r="SZE187" s="375"/>
      <c r="SZF187" s="377"/>
      <c r="SZG187" s="377"/>
      <c r="SZH187" s="377"/>
      <c r="SZI187" s="377"/>
      <c r="SZJ187" s="484"/>
      <c r="SZK187" s="485"/>
      <c r="SZL187" s="375"/>
      <c r="SZM187" s="377"/>
      <c r="SZN187" s="377"/>
      <c r="SZO187" s="377"/>
      <c r="SZP187" s="377"/>
      <c r="SZQ187" s="484"/>
      <c r="SZR187" s="485"/>
      <c r="SZS187" s="375"/>
      <c r="SZT187" s="377"/>
      <c r="SZU187" s="377"/>
      <c r="SZV187" s="377"/>
      <c r="SZW187" s="377"/>
      <c r="SZX187" s="484"/>
      <c r="SZY187" s="485"/>
      <c r="SZZ187" s="375"/>
      <c r="TAA187" s="377"/>
      <c r="TAB187" s="377"/>
      <c r="TAC187" s="377"/>
      <c r="TAD187" s="377"/>
      <c r="TAE187" s="484"/>
      <c r="TAF187" s="485"/>
      <c r="TAG187" s="375"/>
      <c r="TAH187" s="377"/>
      <c r="TAI187" s="377"/>
      <c r="TAJ187" s="377"/>
      <c r="TAK187" s="377"/>
      <c r="TAL187" s="484"/>
      <c r="TAM187" s="485"/>
      <c r="TAN187" s="375"/>
      <c r="TAO187" s="377"/>
      <c r="TAP187" s="377"/>
      <c r="TAQ187" s="377"/>
      <c r="TAR187" s="377"/>
      <c r="TAS187" s="484"/>
      <c r="TAT187" s="485"/>
      <c r="TAU187" s="375"/>
      <c r="TAV187" s="377"/>
      <c r="TAW187" s="377"/>
      <c r="TAX187" s="377"/>
      <c r="TAY187" s="377"/>
      <c r="TAZ187" s="484"/>
      <c r="TBA187" s="485"/>
      <c r="TBB187" s="375"/>
      <c r="TBC187" s="377"/>
      <c r="TBD187" s="377"/>
      <c r="TBE187" s="377"/>
      <c r="TBF187" s="377"/>
      <c r="TBG187" s="484"/>
      <c r="TBH187" s="485"/>
      <c r="TBI187" s="375"/>
      <c r="TBJ187" s="377"/>
      <c r="TBK187" s="377"/>
      <c r="TBL187" s="377"/>
      <c r="TBM187" s="377"/>
      <c r="TBN187" s="484"/>
      <c r="TBO187" s="485"/>
      <c r="TBP187" s="375"/>
      <c r="TBQ187" s="377"/>
      <c r="TBR187" s="377"/>
      <c r="TBS187" s="377"/>
      <c r="TBT187" s="377"/>
      <c r="TBU187" s="484"/>
      <c r="TBV187" s="485"/>
      <c r="TBW187" s="375"/>
      <c r="TBX187" s="377"/>
      <c r="TBY187" s="377"/>
      <c r="TBZ187" s="377"/>
      <c r="TCA187" s="377"/>
      <c r="TCB187" s="484"/>
      <c r="TCC187" s="485"/>
      <c r="TCD187" s="375"/>
      <c r="TCE187" s="377"/>
      <c r="TCF187" s="377"/>
      <c r="TCG187" s="377"/>
      <c r="TCH187" s="377"/>
      <c r="TCI187" s="484"/>
      <c r="TCJ187" s="485"/>
      <c r="TCK187" s="375"/>
      <c r="TCL187" s="377"/>
      <c r="TCM187" s="377"/>
      <c r="TCN187" s="377"/>
      <c r="TCO187" s="377"/>
      <c r="TCP187" s="484"/>
      <c r="TCQ187" s="485"/>
      <c r="TCR187" s="375"/>
      <c r="TCS187" s="377"/>
      <c r="TCT187" s="377"/>
      <c r="TCU187" s="377"/>
      <c r="TCV187" s="377"/>
      <c r="TCW187" s="484"/>
      <c r="TCX187" s="485"/>
      <c r="TCY187" s="375"/>
      <c r="TCZ187" s="377"/>
      <c r="TDA187" s="377"/>
      <c r="TDB187" s="377"/>
      <c r="TDC187" s="377"/>
      <c r="TDD187" s="484"/>
      <c r="TDE187" s="485"/>
      <c r="TDF187" s="375"/>
      <c r="TDG187" s="377"/>
      <c r="TDH187" s="377"/>
      <c r="TDI187" s="377"/>
      <c r="TDJ187" s="377"/>
      <c r="TDK187" s="484"/>
      <c r="TDL187" s="485"/>
      <c r="TDM187" s="375"/>
      <c r="TDN187" s="377"/>
      <c r="TDO187" s="377"/>
      <c r="TDP187" s="377"/>
      <c r="TDQ187" s="377"/>
      <c r="TDR187" s="484"/>
      <c r="TDS187" s="485"/>
      <c r="TDT187" s="375"/>
      <c r="TDU187" s="377"/>
      <c r="TDV187" s="377"/>
      <c r="TDW187" s="377"/>
      <c r="TDX187" s="377"/>
      <c r="TDY187" s="484"/>
      <c r="TDZ187" s="485"/>
      <c r="TEA187" s="375"/>
      <c r="TEB187" s="377"/>
      <c r="TEC187" s="377"/>
      <c r="TED187" s="377"/>
      <c r="TEE187" s="377"/>
      <c r="TEF187" s="484"/>
      <c r="TEG187" s="485"/>
      <c r="TEH187" s="375"/>
      <c r="TEI187" s="377"/>
      <c r="TEJ187" s="377"/>
      <c r="TEK187" s="377"/>
      <c r="TEL187" s="377"/>
      <c r="TEM187" s="484"/>
      <c r="TEN187" s="485"/>
      <c r="TEO187" s="375"/>
      <c r="TEP187" s="377"/>
      <c r="TEQ187" s="377"/>
      <c r="TER187" s="377"/>
      <c r="TES187" s="377"/>
      <c r="TET187" s="484"/>
      <c r="TEU187" s="485"/>
      <c r="TEV187" s="375"/>
      <c r="TEW187" s="377"/>
      <c r="TEX187" s="377"/>
      <c r="TEY187" s="377"/>
      <c r="TEZ187" s="377"/>
      <c r="TFA187" s="484"/>
      <c r="TFB187" s="485"/>
      <c r="TFC187" s="375"/>
      <c r="TFD187" s="377"/>
      <c r="TFE187" s="377"/>
      <c r="TFF187" s="377"/>
      <c r="TFG187" s="377"/>
      <c r="TFH187" s="484"/>
      <c r="TFI187" s="485"/>
      <c r="TFJ187" s="375"/>
      <c r="TFK187" s="377"/>
      <c r="TFL187" s="377"/>
      <c r="TFM187" s="377"/>
      <c r="TFN187" s="377"/>
      <c r="TFO187" s="484"/>
      <c r="TFP187" s="485"/>
      <c r="TFQ187" s="375"/>
      <c r="TFR187" s="377"/>
      <c r="TFS187" s="377"/>
      <c r="TFT187" s="377"/>
      <c r="TFU187" s="377"/>
      <c r="TFV187" s="484"/>
      <c r="TFW187" s="485"/>
      <c r="TFX187" s="375"/>
      <c r="TFY187" s="377"/>
      <c r="TFZ187" s="377"/>
      <c r="TGA187" s="377"/>
      <c r="TGB187" s="377"/>
      <c r="TGC187" s="484"/>
      <c r="TGD187" s="485"/>
      <c r="TGE187" s="375"/>
      <c r="TGF187" s="377"/>
      <c r="TGG187" s="377"/>
      <c r="TGH187" s="377"/>
      <c r="TGI187" s="377"/>
      <c r="TGJ187" s="484"/>
      <c r="TGK187" s="485"/>
      <c r="TGL187" s="375"/>
      <c r="TGM187" s="377"/>
      <c r="TGN187" s="377"/>
      <c r="TGO187" s="377"/>
      <c r="TGP187" s="377"/>
      <c r="TGQ187" s="484"/>
      <c r="TGR187" s="485"/>
      <c r="TGS187" s="375"/>
      <c r="TGT187" s="377"/>
      <c r="TGU187" s="377"/>
      <c r="TGV187" s="377"/>
      <c r="TGW187" s="377"/>
      <c r="TGX187" s="484"/>
      <c r="TGY187" s="485"/>
      <c r="TGZ187" s="375"/>
      <c r="THA187" s="377"/>
      <c r="THB187" s="377"/>
      <c r="THC187" s="377"/>
      <c r="THD187" s="377"/>
      <c r="THE187" s="484"/>
      <c r="THF187" s="485"/>
      <c r="THG187" s="375"/>
      <c r="THH187" s="377"/>
      <c r="THI187" s="377"/>
      <c r="THJ187" s="377"/>
      <c r="THK187" s="377"/>
      <c r="THL187" s="484"/>
      <c r="THM187" s="485"/>
      <c r="THN187" s="375"/>
      <c r="THO187" s="377"/>
      <c r="THP187" s="377"/>
      <c r="THQ187" s="377"/>
      <c r="THR187" s="377"/>
      <c r="THS187" s="484"/>
      <c r="THT187" s="485"/>
      <c r="THU187" s="375"/>
      <c r="THV187" s="377"/>
      <c r="THW187" s="377"/>
      <c r="THX187" s="377"/>
      <c r="THY187" s="377"/>
      <c r="THZ187" s="484"/>
      <c r="TIA187" s="485"/>
      <c r="TIB187" s="375"/>
      <c r="TIC187" s="377"/>
      <c r="TID187" s="377"/>
      <c r="TIE187" s="377"/>
      <c r="TIF187" s="377"/>
      <c r="TIG187" s="484"/>
      <c r="TIH187" s="485"/>
      <c r="TII187" s="375"/>
      <c r="TIJ187" s="377"/>
      <c r="TIK187" s="377"/>
      <c r="TIL187" s="377"/>
      <c r="TIM187" s="377"/>
      <c r="TIN187" s="484"/>
      <c r="TIO187" s="485"/>
      <c r="TIP187" s="375"/>
      <c r="TIQ187" s="377"/>
      <c r="TIR187" s="377"/>
      <c r="TIS187" s="377"/>
      <c r="TIT187" s="377"/>
      <c r="TIU187" s="484"/>
      <c r="TIV187" s="485"/>
      <c r="TIW187" s="375"/>
      <c r="TIX187" s="377"/>
      <c r="TIY187" s="377"/>
      <c r="TIZ187" s="377"/>
      <c r="TJA187" s="377"/>
      <c r="TJB187" s="484"/>
      <c r="TJC187" s="485"/>
      <c r="TJD187" s="375"/>
      <c r="TJE187" s="377"/>
      <c r="TJF187" s="377"/>
      <c r="TJG187" s="377"/>
      <c r="TJH187" s="377"/>
      <c r="TJI187" s="484"/>
      <c r="TJJ187" s="485"/>
      <c r="TJK187" s="375"/>
      <c r="TJL187" s="377"/>
      <c r="TJM187" s="377"/>
      <c r="TJN187" s="377"/>
      <c r="TJO187" s="377"/>
      <c r="TJP187" s="484"/>
      <c r="TJQ187" s="485"/>
      <c r="TJR187" s="375"/>
      <c r="TJS187" s="377"/>
      <c r="TJT187" s="377"/>
      <c r="TJU187" s="377"/>
      <c r="TJV187" s="377"/>
      <c r="TJW187" s="484"/>
      <c r="TJX187" s="485"/>
      <c r="TJY187" s="375"/>
      <c r="TJZ187" s="377"/>
      <c r="TKA187" s="377"/>
      <c r="TKB187" s="377"/>
      <c r="TKC187" s="377"/>
      <c r="TKD187" s="484"/>
      <c r="TKE187" s="485"/>
      <c r="TKF187" s="375"/>
      <c r="TKG187" s="377"/>
      <c r="TKH187" s="377"/>
      <c r="TKI187" s="377"/>
      <c r="TKJ187" s="377"/>
      <c r="TKK187" s="484"/>
      <c r="TKL187" s="485"/>
      <c r="TKM187" s="375"/>
      <c r="TKN187" s="377"/>
      <c r="TKO187" s="377"/>
      <c r="TKP187" s="377"/>
      <c r="TKQ187" s="377"/>
      <c r="TKR187" s="484"/>
      <c r="TKS187" s="485"/>
      <c r="TKT187" s="375"/>
      <c r="TKU187" s="377"/>
      <c r="TKV187" s="377"/>
      <c r="TKW187" s="377"/>
      <c r="TKX187" s="377"/>
      <c r="TKY187" s="484"/>
      <c r="TKZ187" s="485"/>
      <c r="TLA187" s="375"/>
      <c r="TLB187" s="377"/>
      <c r="TLC187" s="377"/>
      <c r="TLD187" s="377"/>
      <c r="TLE187" s="377"/>
      <c r="TLF187" s="484"/>
      <c r="TLG187" s="485"/>
      <c r="TLH187" s="375"/>
      <c r="TLI187" s="377"/>
      <c r="TLJ187" s="377"/>
      <c r="TLK187" s="377"/>
      <c r="TLL187" s="377"/>
      <c r="TLM187" s="484"/>
      <c r="TLN187" s="485"/>
      <c r="TLO187" s="375"/>
      <c r="TLP187" s="377"/>
      <c r="TLQ187" s="377"/>
      <c r="TLR187" s="377"/>
      <c r="TLS187" s="377"/>
      <c r="TLT187" s="484"/>
      <c r="TLU187" s="485"/>
      <c r="TLV187" s="375"/>
      <c r="TLW187" s="377"/>
      <c r="TLX187" s="377"/>
      <c r="TLY187" s="377"/>
      <c r="TLZ187" s="377"/>
      <c r="TMA187" s="484"/>
      <c r="TMB187" s="485"/>
      <c r="TMC187" s="375"/>
      <c r="TMD187" s="377"/>
      <c r="TME187" s="377"/>
      <c r="TMF187" s="377"/>
      <c r="TMG187" s="377"/>
      <c r="TMH187" s="484"/>
      <c r="TMI187" s="485"/>
      <c r="TMJ187" s="375"/>
      <c r="TMK187" s="377"/>
      <c r="TML187" s="377"/>
      <c r="TMM187" s="377"/>
      <c r="TMN187" s="377"/>
      <c r="TMO187" s="484"/>
      <c r="TMP187" s="485"/>
      <c r="TMQ187" s="375"/>
      <c r="TMR187" s="377"/>
      <c r="TMS187" s="377"/>
      <c r="TMT187" s="377"/>
      <c r="TMU187" s="377"/>
      <c r="TMV187" s="484"/>
      <c r="TMW187" s="485"/>
      <c r="TMX187" s="375"/>
      <c r="TMY187" s="377"/>
      <c r="TMZ187" s="377"/>
      <c r="TNA187" s="377"/>
      <c r="TNB187" s="377"/>
      <c r="TNC187" s="484"/>
      <c r="TND187" s="485"/>
      <c r="TNE187" s="375"/>
      <c r="TNF187" s="377"/>
      <c r="TNG187" s="377"/>
      <c r="TNH187" s="377"/>
      <c r="TNI187" s="377"/>
      <c r="TNJ187" s="484"/>
      <c r="TNK187" s="485"/>
      <c r="TNL187" s="375"/>
      <c r="TNM187" s="377"/>
      <c r="TNN187" s="377"/>
      <c r="TNO187" s="377"/>
      <c r="TNP187" s="377"/>
      <c r="TNQ187" s="484"/>
      <c r="TNR187" s="485"/>
      <c r="TNS187" s="375"/>
      <c r="TNT187" s="377"/>
      <c r="TNU187" s="377"/>
      <c r="TNV187" s="377"/>
      <c r="TNW187" s="377"/>
      <c r="TNX187" s="484"/>
      <c r="TNY187" s="485"/>
      <c r="TNZ187" s="375"/>
      <c r="TOA187" s="377"/>
      <c r="TOB187" s="377"/>
      <c r="TOC187" s="377"/>
      <c r="TOD187" s="377"/>
      <c r="TOE187" s="484"/>
      <c r="TOF187" s="485"/>
      <c r="TOG187" s="375"/>
      <c r="TOH187" s="377"/>
      <c r="TOI187" s="377"/>
      <c r="TOJ187" s="377"/>
      <c r="TOK187" s="377"/>
      <c r="TOL187" s="484"/>
      <c r="TOM187" s="485"/>
      <c r="TON187" s="375"/>
      <c r="TOO187" s="377"/>
      <c r="TOP187" s="377"/>
      <c r="TOQ187" s="377"/>
      <c r="TOR187" s="377"/>
      <c r="TOS187" s="484"/>
      <c r="TOT187" s="485"/>
      <c r="TOU187" s="375"/>
      <c r="TOV187" s="377"/>
      <c r="TOW187" s="377"/>
      <c r="TOX187" s="377"/>
      <c r="TOY187" s="377"/>
      <c r="TOZ187" s="484"/>
      <c r="TPA187" s="485"/>
      <c r="TPB187" s="375"/>
      <c r="TPC187" s="377"/>
      <c r="TPD187" s="377"/>
      <c r="TPE187" s="377"/>
      <c r="TPF187" s="377"/>
      <c r="TPG187" s="484"/>
      <c r="TPH187" s="485"/>
      <c r="TPI187" s="375"/>
      <c r="TPJ187" s="377"/>
      <c r="TPK187" s="377"/>
      <c r="TPL187" s="377"/>
      <c r="TPM187" s="377"/>
      <c r="TPN187" s="484"/>
      <c r="TPO187" s="485"/>
      <c r="TPP187" s="375"/>
      <c r="TPQ187" s="377"/>
      <c r="TPR187" s="377"/>
      <c r="TPS187" s="377"/>
      <c r="TPT187" s="377"/>
      <c r="TPU187" s="484"/>
      <c r="TPV187" s="485"/>
      <c r="TPW187" s="375"/>
      <c r="TPX187" s="377"/>
      <c r="TPY187" s="377"/>
      <c r="TPZ187" s="377"/>
      <c r="TQA187" s="377"/>
      <c r="TQB187" s="484"/>
      <c r="TQC187" s="485"/>
      <c r="TQD187" s="375"/>
      <c r="TQE187" s="377"/>
      <c r="TQF187" s="377"/>
      <c r="TQG187" s="377"/>
      <c r="TQH187" s="377"/>
      <c r="TQI187" s="484"/>
      <c r="TQJ187" s="485"/>
      <c r="TQK187" s="375"/>
      <c r="TQL187" s="377"/>
      <c r="TQM187" s="377"/>
      <c r="TQN187" s="377"/>
      <c r="TQO187" s="377"/>
      <c r="TQP187" s="484"/>
      <c r="TQQ187" s="485"/>
      <c r="TQR187" s="375"/>
      <c r="TQS187" s="377"/>
      <c r="TQT187" s="377"/>
      <c r="TQU187" s="377"/>
      <c r="TQV187" s="377"/>
      <c r="TQW187" s="484"/>
      <c r="TQX187" s="485"/>
      <c r="TQY187" s="375"/>
      <c r="TQZ187" s="377"/>
      <c r="TRA187" s="377"/>
      <c r="TRB187" s="377"/>
      <c r="TRC187" s="377"/>
      <c r="TRD187" s="484"/>
      <c r="TRE187" s="485"/>
      <c r="TRF187" s="375"/>
      <c r="TRG187" s="377"/>
      <c r="TRH187" s="377"/>
      <c r="TRI187" s="377"/>
      <c r="TRJ187" s="377"/>
      <c r="TRK187" s="484"/>
      <c r="TRL187" s="485"/>
      <c r="TRM187" s="375"/>
      <c r="TRN187" s="377"/>
      <c r="TRO187" s="377"/>
      <c r="TRP187" s="377"/>
      <c r="TRQ187" s="377"/>
      <c r="TRR187" s="484"/>
      <c r="TRS187" s="485"/>
      <c r="TRT187" s="375"/>
      <c r="TRU187" s="377"/>
      <c r="TRV187" s="377"/>
      <c r="TRW187" s="377"/>
      <c r="TRX187" s="377"/>
      <c r="TRY187" s="484"/>
      <c r="TRZ187" s="485"/>
      <c r="TSA187" s="375"/>
      <c r="TSB187" s="377"/>
      <c r="TSC187" s="377"/>
      <c r="TSD187" s="377"/>
      <c r="TSE187" s="377"/>
      <c r="TSF187" s="484"/>
      <c r="TSG187" s="485"/>
      <c r="TSH187" s="375"/>
      <c r="TSI187" s="377"/>
      <c r="TSJ187" s="377"/>
      <c r="TSK187" s="377"/>
      <c r="TSL187" s="377"/>
      <c r="TSM187" s="484"/>
      <c r="TSN187" s="485"/>
      <c r="TSO187" s="375"/>
      <c r="TSP187" s="377"/>
      <c r="TSQ187" s="377"/>
      <c r="TSR187" s="377"/>
      <c r="TSS187" s="377"/>
      <c r="TST187" s="484"/>
      <c r="TSU187" s="485"/>
      <c r="TSV187" s="375"/>
      <c r="TSW187" s="377"/>
      <c r="TSX187" s="377"/>
      <c r="TSY187" s="377"/>
      <c r="TSZ187" s="377"/>
      <c r="TTA187" s="484"/>
      <c r="TTB187" s="485"/>
      <c r="TTC187" s="375"/>
      <c r="TTD187" s="377"/>
      <c r="TTE187" s="377"/>
      <c r="TTF187" s="377"/>
      <c r="TTG187" s="377"/>
      <c r="TTH187" s="484"/>
      <c r="TTI187" s="485"/>
      <c r="TTJ187" s="375"/>
      <c r="TTK187" s="377"/>
      <c r="TTL187" s="377"/>
      <c r="TTM187" s="377"/>
      <c r="TTN187" s="377"/>
      <c r="TTO187" s="484"/>
      <c r="TTP187" s="485"/>
      <c r="TTQ187" s="375"/>
      <c r="TTR187" s="377"/>
      <c r="TTS187" s="377"/>
      <c r="TTT187" s="377"/>
      <c r="TTU187" s="377"/>
      <c r="TTV187" s="484"/>
      <c r="TTW187" s="485"/>
      <c r="TTX187" s="375"/>
      <c r="TTY187" s="377"/>
      <c r="TTZ187" s="377"/>
      <c r="TUA187" s="377"/>
      <c r="TUB187" s="377"/>
      <c r="TUC187" s="484"/>
      <c r="TUD187" s="485"/>
      <c r="TUE187" s="375"/>
      <c r="TUF187" s="377"/>
      <c r="TUG187" s="377"/>
      <c r="TUH187" s="377"/>
      <c r="TUI187" s="377"/>
      <c r="TUJ187" s="484"/>
      <c r="TUK187" s="485"/>
      <c r="TUL187" s="375"/>
      <c r="TUM187" s="377"/>
      <c r="TUN187" s="377"/>
      <c r="TUO187" s="377"/>
      <c r="TUP187" s="377"/>
      <c r="TUQ187" s="484"/>
      <c r="TUR187" s="485"/>
      <c r="TUS187" s="375"/>
      <c r="TUT187" s="377"/>
      <c r="TUU187" s="377"/>
      <c r="TUV187" s="377"/>
      <c r="TUW187" s="377"/>
      <c r="TUX187" s="484"/>
      <c r="TUY187" s="485"/>
      <c r="TUZ187" s="375"/>
      <c r="TVA187" s="377"/>
      <c r="TVB187" s="377"/>
      <c r="TVC187" s="377"/>
      <c r="TVD187" s="377"/>
      <c r="TVE187" s="484"/>
      <c r="TVF187" s="485"/>
      <c r="TVG187" s="375"/>
      <c r="TVH187" s="377"/>
      <c r="TVI187" s="377"/>
      <c r="TVJ187" s="377"/>
      <c r="TVK187" s="377"/>
      <c r="TVL187" s="484"/>
      <c r="TVM187" s="485"/>
      <c r="TVN187" s="375"/>
      <c r="TVO187" s="377"/>
      <c r="TVP187" s="377"/>
      <c r="TVQ187" s="377"/>
      <c r="TVR187" s="377"/>
      <c r="TVS187" s="484"/>
      <c r="TVT187" s="485"/>
      <c r="TVU187" s="375"/>
      <c r="TVV187" s="377"/>
      <c r="TVW187" s="377"/>
      <c r="TVX187" s="377"/>
      <c r="TVY187" s="377"/>
      <c r="TVZ187" s="484"/>
      <c r="TWA187" s="485"/>
      <c r="TWB187" s="375"/>
      <c r="TWC187" s="377"/>
      <c r="TWD187" s="377"/>
      <c r="TWE187" s="377"/>
      <c r="TWF187" s="377"/>
      <c r="TWG187" s="484"/>
      <c r="TWH187" s="485"/>
      <c r="TWI187" s="375"/>
      <c r="TWJ187" s="377"/>
      <c r="TWK187" s="377"/>
      <c r="TWL187" s="377"/>
      <c r="TWM187" s="377"/>
      <c r="TWN187" s="484"/>
      <c r="TWO187" s="485"/>
      <c r="TWP187" s="375"/>
      <c r="TWQ187" s="377"/>
      <c r="TWR187" s="377"/>
      <c r="TWS187" s="377"/>
      <c r="TWT187" s="377"/>
      <c r="TWU187" s="484"/>
      <c r="TWV187" s="485"/>
      <c r="TWW187" s="375"/>
      <c r="TWX187" s="377"/>
      <c r="TWY187" s="377"/>
      <c r="TWZ187" s="377"/>
      <c r="TXA187" s="377"/>
      <c r="TXB187" s="484"/>
      <c r="TXC187" s="485"/>
      <c r="TXD187" s="375"/>
      <c r="TXE187" s="377"/>
      <c r="TXF187" s="377"/>
      <c r="TXG187" s="377"/>
      <c r="TXH187" s="377"/>
      <c r="TXI187" s="484"/>
      <c r="TXJ187" s="485"/>
      <c r="TXK187" s="375"/>
      <c r="TXL187" s="377"/>
      <c r="TXM187" s="377"/>
      <c r="TXN187" s="377"/>
      <c r="TXO187" s="377"/>
      <c r="TXP187" s="484"/>
      <c r="TXQ187" s="485"/>
      <c r="TXR187" s="375"/>
      <c r="TXS187" s="377"/>
      <c r="TXT187" s="377"/>
      <c r="TXU187" s="377"/>
      <c r="TXV187" s="377"/>
      <c r="TXW187" s="484"/>
      <c r="TXX187" s="485"/>
      <c r="TXY187" s="375"/>
      <c r="TXZ187" s="377"/>
      <c r="TYA187" s="377"/>
      <c r="TYB187" s="377"/>
      <c r="TYC187" s="377"/>
      <c r="TYD187" s="484"/>
      <c r="TYE187" s="485"/>
      <c r="TYF187" s="375"/>
      <c r="TYG187" s="377"/>
      <c r="TYH187" s="377"/>
      <c r="TYI187" s="377"/>
      <c r="TYJ187" s="377"/>
      <c r="TYK187" s="484"/>
      <c r="TYL187" s="485"/>
      <c r="TYM187" s="375"/>
      <c r="TYN187" s="377"/>
      <c r="TYO187" s="377"/>
      <c r="TYP187" s="377"/>
      <c r="TYQ187" s="377"/>
      <c r="TYR187" s="484"/>
      <c r="TYS187" s="485"/>
      <c r="TYT187" s="375"/>
      <c r="TYU187" s="377"/>
      <c r="TYV187" s="377"/>
      <c r="TYW187" s="377"/>
      <c r="TYX187" s="377"/>
      <c r="TYY187" s="484"/>
      <c r="TYZ187" s="485"/>
      <c r="TZA187" s="375"/>
      <c r="TZB187" s="377"/>
      <c r="TZC187" s="377"/>
      <c r="TZD187" s="377"/>
      <c r="TZE187" s="377"/>
      <c r="TZF187" s="484"/>
      <c r="TZG187" s="485"/>
      <c r="TZH187" s="375"/>
      <c r="TZI187" s="377"/>
      <c r="TZJ187" s="377"/>
      <c r="TZK187" s="377"/>
      <c r="TZL187" s="377"/>
      <c r="TZM187" s="484"/>
      <c r="TZN187" s="485"/>
      <c r="TZO187" s="375"/>
      <c r="TZP187" s="377"/>
      <c r="TZQ187" s="377"/>
      <c r="TZR187" s="377"/>
      <c r="TZS187" s="377"/>
      <c r="TZT187" s="484"/>
      <c r="TZU187" s="485"/>
      <c r="TZV187" s="375"/>
      <c r="TZW187" s="377"/>
      <c r="TZX187" s="377"/>
      <c r="TZY187" s="377"/>
      <c r="TZZ187" s="377"/>
      <c r="UAA187" s="484"/>
      <c r="UAB187" s="485"/>
      <c r="UAC187" s="375"/>
      <c r="UAD187" s="377"/>
      <c r="UAE187" s="377"/>
      <c r="UAF187" s="377"/>
      <c r="UAG187" s="377"/>
      <c r="UAH187" s="484"/>
      <c r="UAI187" s="485"/>
      <c r="UAJ187" s="375"/>
      <c r="UAK187" s="377"/>
      <c r="UAL187" s="377"/>
      <c r="UAM187" s="377"/>
      <c r="UAN187" s="377"/>
      <c r="UAO187" s="484"/>
      <c r="UAP187" s="485"/>
      <c r="UAQ187" s="375"/>
      <c r="UAR187" s="377"/>
      <c r="UAS187" s="377"/>
      <c r="UAT187" s="377"/>
      <c r="UAU187" s="377"/>
      <c r="UAV187" s="484"/>
      <c r="UAW187" s="485"/>
      <c r="UAX187" s="375"/>
      <c r="UAY187" s="377"/>
      <c r="UAZ187" s="377"/>
      <c r="UBA187" s="377"/>
      <c r="UBB187" s="377"/>
      <c r="UBC187" s="484"/>
      <c r="UBD187" s="485"/>
      <c r="UBE187" s="375"/>
      <c r="UBF187" s="377"/>
      <c r="UBG187" s="377"/>
      <c r="UBH187" s="377"/>
      <c r="UBI187" s="377"/>
      <c r="UBJ187" s="484"/>
      <c r="UBK187" s="485"/>
      <c r="UBL187" s="375"/>
      <c r="UBM187" s="377"/>
      <c r="UBN187" s="377"/>
      <c r="UBO187" s="377"/>
      <c r="UBP187" s="377"/>
      <c r="UBQ187" s="484"/>
      <c r="UBR187" s="485"/>
      <c r="UBS187" s="375"/>
      <c r="UBT187" s="377"/>
      <c r="UBU187" s="377"/>
      <c r="UBV187" s="377"/>
      <c r="UBW187" s="377"/>
      <c r="UBX187" s="484"/>
      <c r="UBY187" s="485"/>
      <c r="UBZ187" s="375"/>
      <c r="UCA187" s="377"/>
      <c r="UCB187" s="377"/>
      <c r="UCC187" s="377"/>
      <c r="UCD187" s="377"/>
      <c r="UCE187" s="484"/>
      <c r="UCF187" s="485"/>
      <c r="UCG187" s="375"/>
      <c r="UCH187" s="377"/>
      <c r="UCI187" s="377"/>
      <c r="UCJ187" s="377"/>
      <c r="UCK187" s="377"/>
      <c r="UCL187" s="484"/>
      <c r="UCM187" s="485"/>
      <c r="UCN187" s="375"/>
      <c r="UCO187" s="377"/>
      <c r="UCP187" s="377"/>
      <c r="UCQ187" s="377"/>
      <c r="UCR187" s="377"/>
      <c r="UCS187" s="484"/>
      <c r="UCT187" s="485"/>
      <c r="UCU187" s="375"/>
      <c r="UCV187" s="377"/>
      <c r="UCW187" s="377"/>
      <c r="UCX187" s="377"/>
      <c r="UCY187" s="377"/>
      <c r="UCZ187" s="484"/>
      <c r="UDA187" s="485"/>
      <c r="UDB187" s="375"/>
      <c r="UDC187" s="377"/>
      <c r="UDD187" s="377"/>
      <c r="UDE187" s="377"/>
      <c r="UDF187" s="377"/>
      <c r="UDG187" s="484"/>
      <c r="UDH187" s="485"/>
      <c r="UDI187" s="375"/>
      <c r="UDJ187" s="377"/>
      <c r="UDK187" s="377"/>
      <c r="UDL187" s="377"/>
      <c r="UDM187" s="377"/>
      <c r="UDN187" s="484"/>
      <c r="UDO187" s="485"/>
      <c r="UDP187" s="375"/>
      <c r="UDQ187" s="377"/>
      <c r="UDR187" s="377"/>
      <c r="UDS187" s="377"/>
      <c r="UDT187" s="377"/>
      <c r="UDU187" s="484"/>
      <c r="UDV187" s="485"/>
      <c r="UDW187" s="375"/>
      <c r="UDX187" s="377"/>
      <c r="UDY187" s="377"/>
      <c r="UDZ187" s="377"/>
      <c r="UEA187" s="377"/>
      <c r="UEB187" s="484"/>
      <c r="UEC187" s="485"/>
      <c r="UED187" s="375"/>
      <c r="UEE187" s="377"/>
      <c r="UEF187" s="377"/>
      <c r="UEG187" s="377"/>
      <c r="UEH187" s="377"/>
      <c r="UEI187" s="484"/>
      <c r="UEJ187" s="485"/>
      <c r="UEK187" s="375"/>
      <c r="UEL187" s="377"/>
      <c r="UEM187" s="377"/>
      <c r="UEN187" s="377"/>
      <c r="UEO187" s="377"/>
      <c r="UEP187" s="484"/>
      <c r="UEQ187" s="485"/>
      <c r="UER187" s="375"/>
      <c r="UES187" s="377"/>
      <c r="UET187" s="377"/>
      <c r="UEU187" s="377"/>
      <c r="UEV187" s="377"/>
      <c r="UEW187" s="484"/>
      <c r="UEX187" s="485"/>
      <c r="UEY187" s="375"/>
      <c r="UEZ187" s="377"/>
      <c r="UFA187" s="377"/>
      <c r="UFB187" s="377"/>
      <c r="UFC187" s="377"/>
      <c r="UFD187" s="484"/>
      <c r="UFE187" s="485"/>
      <c r="UFF187" s="375"/>
      <c r="UFG187" s="377"/>
      <c r="UFH187" s="377"/>
      <c r="UFI187" s="377"/>
      <c r="UFJ187" s="377"/>
      <c r="UFK187" s="484"/>
      <c r="UFL187" s="485"/>
      <c r="UFM187" s="375"/>
      <c r="UFN187" s="377"/>
      <c r="UFO187" s="377"/>
      <c r="UFP187" s="377"/>
      <c r="UFQ187" s="377"/>
      <c r="UFR187" s="484"/>
      <c r="UFS187" s="485"/>
      <c r="UFT187" s="375"/>
      <c r="UFU187" s="377"/>
      <c r="UFV187" s="377"/>
      <c r="UFW187" s="377"/>
      <c r="UFX187" s="377"/>
      <c r="UFY187" s="484"/>
      <c r="UFZ187" s="485"/>
      <c r="UGA187" s="375"/>
      <c r="UGB187" s="377"/>
      <c r="UGC187" s="377"/>
      <c r="UGD187" s="377"/>
      <c r="UGE187" s="377"/>
      <c r="UGF187" s="484"/>
      <c r="UGG187" s="485"/>
      <c r="UGH187" s="375"/>
      <c r="UGI187" s="377"/>
      <c r="UGJ187" s="377"/>
      <c r="UGK187" s="377"/>
      <c r="UGL187" s="377"/>
      <c r="UGM187" s="484"/>
      <c r="UGN187" s="485"/>
      <c r="UGO187" s="375"/>
      <c r="UGP187" s="377"/>
      <c r="UGQ187" s="377"/>
      <c r="UGR187" s="377"/>
      <c r="UGS187" s="377"/>
      <c r="UGT187" s="484"/>
      <c r="UGU187" s="485"/>
      <c r="UGV187" s="375"/>
      <c r="UGW187" s="377"/>
      <c r="UGX187" s="377"/>
      <c r="UGY187" s="377"/>
      <c r="UGZ187" s="377"/>
      <c r="UHA187" s="484"/>
      <c r="UHB187" s="485"/>
      <c r="UHC187" s="375"/>
      <c r="UHD187" s="377"/>
      <c r="UHE187" s="377"/>
      <c r="UHF187" s="377"/>
      <c r="UHG187" s="377"/>
      <c r="UHH187" s="484"/>
      <c r="UHI187" s="485"/>
      <c r="UHJ187" s="375"/>
      <c r="UHK187" s="377"/>
      <c r="UHL187" s="377"/>
      <c r="UHM187" s="377"/>
      <c r="UHN187" s="377"/>
      <c r="UHO187" s="484"/>
      <c r="UHP187" s="485"/>
      <c r="UHQ187" s="375"/>
      <c r="UHR187" s="377"/>
      <c r="UHS187" s="377"/>
      <c r="UHT187" s="377"/>
      <c r="UHU187" s="377"/>
      <c r="UHV187" s="484"/>
      <c r="UHW187" s="485"/>
      <c r="UHX187" s="375"/>
      <c r="UHY187" s="377"/>
      <c r="UHZ187" s="377"/>
      <c r="UIA187" s="377"/>
      <c r="UIB187" s="377"/>
      <c r="UIC187" s="484"/>
      <c r="UID187" s="485"/>
      <c r="UIE187" s="375"/>
      <c r="UIF187" s="377"/>
      <c r="UIG187" s="377"/>
      <c r="UIH187" s="377"/>
      <c r="UII187" s="377"/>
      <c r="UIJ187" s="484"/>
      <c r="UIK187" s="485"/>
      <c r="UIL187" s="375"/>
      <c r="UIM187" s="377"/>
      <c r="UIN187" s="377"/>
      <c r="UIO187" s="377"/>
      <c r="UIP187" s="377"/>
      <c r="UIQ187" s="484"/>
      <c r="UIR187" s="485"/>
      <c r="UIS187" s="375"/>
      <c r="UIT187" s="377"/>
      <c r="UIU187" s="377"/>
      <c r="UIV187" s="377"/>
      <c r="UIW187" s="377"/>
      <c r="UIX187" s="484"/>
      <c r="UIY187" s="485"/>
      <c r="UIZ187" s="375"/>
      <c r="UJA187" s="377"/>
      <c r="UJB187" s="377"/>
      <c r="UJC187" s="377"/>
      <c r="UJD187" s="377"/>
      <c r="UJE187" s="484"/>
      <c r="UJF187" s="485"/>
      <c r="UJG187" s="375"/>
      <c r="UJH187" s="377"/>
      <c r="UJI187" s="377"/>
      <c r="UJJ187" s="377"/>
      <c r="UJK187" s="377"/>
      <c r="UJL187" s="484"/>
      <c r="UJM187" s="485"/>
      <c r="UJN187" s="375"/>
      <c r="UJO187" s="377"/>
      <c r="UJP187" s="377"/>
      <c r="UJQ187" s="377"/>
      <c r="UJR187" s="377"/>
      <c r="UJS187" s="484"/>
      <c r="UJT187" s="485"/>
      <c r="UJU187" s="375"/>
      <c r="UJV187" s="377"/>
      <c r="UJW187" s="377"/>
      <c r="UJX187" s="377"/>
      <c r="UJY187" s="377"/>
      <c r="UJZ187" s="484"/>
      <c r="UKA187" s="485"/>
      <c r="UKB187" s="375"/>
      <c r="UKC187" s="377"/>
      <c r="UKD187" s="377"/>
      <c r="UKE187" s="377"/>
      <c r="UKF187" s="377"/>
      <c r="UKG187" s="484"/>
      <c r="UKH187" s="485"/>
      <c r="UKI187" s="375"/>
      <c r="UKJ187" s="377"/>
      <c r="UKK187" s="377"/>
      <c r="UKL187" s="377"/>
      <c r="UKM187" s="377"/>
      <c r="UKN187" s="484"/>
      <c r="UKO187" s="485"/>
      <c r="UKP187" s="375"/>
      <c r="UKQ187" s="377"/>
      <c r="UKR187" s="377"/>
      <c r="UKS187" s="377"/>
      <c r="UKT187" s="377"/>
      <c r="UKU187" s="484"/>
      <c r="UKV187" s="485"/>
      <c r="UKW187" s="375"/>
      <c r="UKX187" s="377"/>
      <c r="UKY187" s="377"/>
      <c r="UKZ187" s="377"/>
      <c r="ULA187" s="377"/>
      <c r="ULB187" s="484"/>
      <c r="ULC187" s="485"/>
      <c r="ULD187" s="375"/>
      <c r="ULE187" s="377"/>
      <c r="ULF187" s="377"/>
      <c r="ULG187" s="377"/>
      <c r="ULH187" s="377"/>
      <c r="ULI187" s="484"/>
      <c r="ULJ187" s="485"/>
      <c r="ULK187" s="375"/>
      <c r="ULL187" s="377"/>
      <c r="ULM187" s="377"/>
      <c r="ULN187" s="377"/>
      <c r="ULO187" s="377"/>
      <c r="ULP187" s="484"/>
      <c r="ULQ187" s="485"/>
      <c r="ULR187" s="375"/>
      <c r="ULS187" s="377"/>
      <c r="ULT187" s="377"/>
      <c r="ULU187" s="377"/>
      <c r="ULV187" s="377"/>
      <c r="ULW187" s="484"/>
      <c r="ULX187" s="485"/>
      <c r="ULY187" s="375"/>
      <c r="ULZ187" s="377"/>
      <c r="UMA187" s="377"/>
      <c r="UMB187" s="377"/>
      <c r="UMC187" s="377"/>
      <c r="UMD187" s="484"/>
      <c r="UME187" s="485"/>
      <c r="UMF187" s="375"/>
      <c r="UMG187" s="377"/>
      <c r="UMH187" s="377"/>
      <c r="UMI187" s="377"/>
      <c r="UMJ187" s="377"/>
      <c r="UMK187" s="484"/>
      <c r="UML187" s="485"/>
      <c r="UMM187" s="375"/>
      <c r="UMN187" s="377"/>
      <c r="UMO187" s="377"/>
      <c r="UMP187" s="377"/>
      <c r="UMQ187" s="377"/>
      <c r="UMR187" s="484"/>
      <c r="UMS187" s="485"/>
      <c r="UMT187" s="375"/>
      <c r="UMU187" s="377"/>
      <c r="UMV187" s="377"/>
      <c r="UMW187" s="377"/>
      <c r="UMX187" s="377"/>
      <c r="UMY187" s="484"/>
      <c r="UMZ187" s="485"/>
      <c r="UNA187" s="375"/>
      <c r="UNB187" s="377"/>
      <c r="UNC187" s="377"/>
      <c r="UND187" s="377"/>
      <c r="UNE187" s="377"/>
      <c r="UNF187" s="484"/>
      <c r="UNG187" s="485"/>
      <c r="UNH187" s="375"/>
      <c r="UNI187" s="377"/>
      <c r="UNJ187" s="377"/>
      <c r="UNK187" s="377"/>
      <c r="UNL187" s="377"/>
      <c r="UNM187" s="484"/>
      <c r="UNN187" s="485"/>
      <c r="UNO187" s="375"/>
      <c r="UNP187" s="377"/>
      <c r="UNQ187" s="377"/>
      <c r="UNR187" s="377"/>
      <c r="UNS187" s="377"/>
      <c r="UNT187" s="484"/>
      <c r="UNU187" s="485"/>
      <c r="UNV187" s="375"/>
      <c r="UNW187" s="377"/>
      <c r="UNX187" s="377"/>
      <c r="UNY187" s="377"/>
      <c r="UNZ187" s="377"/>
      <c r="UOA187" s="484"/>
      <c r="UOB187" s="485"/>
      <c r="UOC187" s="375"/>
      <c r="UOD187" s="377"/>
      <c r="UOE187" s="377"/>
      <c r="UOF187" s="377"/>
      <c r="UOG187" s="377"/>
      <c r="UOH187" s="484"/>
      <c r="UOI187" s="485"/>
      <c r="UOJ187" s="375"/>
      <c r="UOK187" s="377"/>
      <c r="UOL187" s="377"/>
      <c r="UOM187" s="377"/>
      <c r="UON187" s="377"/>
      <c r="UOO187" s="484"/>
      <c r="UOP187" s="485"/>
      <c r="UOQ187" s="375"/>
      <c r="UOR187" s="377"/>
      <c r="UOS187" s="377"/>
      <c r="UOT187" s="377"/>
      <c r="UOU187" s="377"/>
      <c r="UOV187" s="484"/>
      <c r="UOW187" s="485"/>
      <c r="UOX187" s="375"/>
      <c r="UOY187" s="377"/>
      <c r="UOZ187" s="377"/>
      <c r="UPA187" s="377"/>
      <c r="UPB187" s="377"/>
      <c r="UPC187" s="484"/>
      <c r="UPD187" s="485"/>
      <c r="UPE187" s="375"/>
      <c r="UPF187" s="377"/>
      <c r="UPG187" s="377"/>
      <c r="UPH187" s="377"/>
      <c r="UPI187" s="377"/>
      <c r="UPJ187" s="484"/>
      <c r="UPK187" s="485"/>
      <c r="UPL187" s="375"/>
      <c r="UPM187" s="377"/>
      <c r="UPN187" s="377"/>
      <c r="UPO187" s="377"/>
      <c r="UPP187" s="377"/>
      <c r="UPQ187" s="484"/>
      <c r="UPR187" s="485"/>
      <c r="UPS187" s="375"/>
      <c r="UPT187" s="377"/>
      <c r="UPU187" s="377"/>
      <c r="UPV187" s="377"/>
      <c r="UPW187" s="377"/>
      <c r="UPX187" s="484"/>
      <c r="UPY187" s="485"/>
      <c r="UPZ187" s="375"/>
      <c r="UQA187" s="377"/>
      <c r="UQB187" s="377"/>
      <c r="UQC187" s="377"/>
      <c r="UQD187" s="377"/>
      <c r="UQE187" s="484"/>
      <c r="UQF187" s="485"/>
      <c r="UQG187" s="375"/>
      <c r="UQH187" s="377"/>
      <c r="UQI187" s="377"/>
      <c r="UQJ187" s="377"/>
      <c r="UQK187" s="377"/>
      <c r="UQL187" s="484"/>
      <c r="UQM187" s="485"/>
      <c r="UQN187" s="375"/>
      <c r="UQO187" s="377"/>
      <c r="UQP187" s="377"/>
      <c r="UQQ187" s="377"/>
      <c r="UQR187" s="377"/>
      <c r="UQS187" s="484"/>
      <c r="UQT187" s="485"/>
      <c r="UQU187" s="375"/>
      <c r="UQV187" s="377"/>
      <c r="UQW187" s="377"/>
      <c r="UQX187" s="377"/>
      <c r="UQY187" s="377"/>
      <c r="UQZ187" s="484"/>
      <c r="URA187" s="485"/>
      <c r="URB187" s="375"/>
      <c r="URC187" s="377"/>
      <c r="URD187" s="377"/>
      <c r="URE187" s="377"/>
      <c r="URF187" s="377"/>
      <c r="URG187" s="484"/>
      <c r="URH187" s="485"/>
      <c r="URI187" s="375"/>
      <c r="URJ187" s="377"/>
      <c r="URK187" s="377"/>
      <c r="URL187" s="377"/>
      <c r="URM187" s="377"/>
      <c r="URN187" s="484"/>
      <c r="URO187" s="485"/>
      <c r="URP187" s="375"/>
      <c r="URQ187" s="377"/>
      <c r="URR187" s="377"/>
      <c r="URS187" s="377"/>
      <c r="URT187" s="377"/>
      <c r="URU187" s="484"/>
      <c r="URV187" s="485"/>
      <c r="URW187" s="375"/>
      <c r="URX187" s="377"/>
      <c r="URY187" s="377"/>
      <c r="URZ187" s="377"/>
      <c r="USA187" s="377"/>
      <c r="USB187" s="484"/>
      <c r="USC187" s="485"/>
      <c r="USD187" s="375"/>
      <c r="USE187" s="377"/>
      <c r="USF187" s="377"/>
      <c r="USG187" s="377"/>
      <c r="USH187" s="377"/>
      <c r="USI187" s="484"/>
      <c r="USJ187" s="485"/>
      <c r="USK187" s="375"/>
      <c r="USL187" s="377"/>
      <c r="USM187" s="377"/>
      <c r="USN187" s="377"/>
      <c r="USO187" s="377"/>
      <c r="USP187" s="484"/>
      <c r="USQ187" s="485"/>
      <c r="USR187" s="375"/>
      <c r="USS187" s="377"/>
      <c r="UST187" s="377"/>
      <c r="USU187" s="377"/>
      <c r="USV187" s="377"/>
      <c r="USW187" s="484"/>
      <c r="USX187" s="485"/>
      <c r="USY187" s="375"/>
      <c r="USZ187" s="377"/>
      <c r="UTA187" s="377"/>
      <c r="UTB187" s="377"/>
      <c r="UTC187" s="377"/>
      <c r="UTD187" s="484"/>
      <c r="UTE187" s="485"/>
      <c r="UTF187" s="375"/>
      <c r="UTG187" s="377"/>
      <c r="UTH187" s="377"/>
      <c r="UTI187" s="377"/>
      <c r="UTJ187" s="377"/>
      <c r="UTK187" s="484"/>
      <c r="UTL187" s="485"/>
      <c r="UTM187" s="375"/>
      <c r="UTN187" s="377"/>
      <c r="UTO187" s="377"/>
      <c r="UTP187" s="377"/>
      <c r="UTQ187" s="377"/>
      <c r="UTR187" s="484"/>
      <c r="UTS187" s="485"/>
      <c r="UTT187" s="375"/>
      <c r="UTU187" s="377"/>
      <c r="UTV187" s="377"/>
      <c r="UTW187" s="377"/>
      <c r="UTX187" s="377"/>
      <c r="UTY187" s="484"/>
      <c r="UTZ187" s="485"/>
      <c r="UUA187" s="375"/>
      <c r="UUB187" s="377"/>
      <c r="UUC187" s="377"/>
      <c r="UUD187" s="377"/>
      <c r="UUE187" s="377"/>
      <c r="UUF187" s="484"/>
      <c r="UUG187" s="485"/>
      <c r="UUH187" s="375"/>
      <c r="UUI187" s="377"/>
      <c r="UUJ187" s="377"/>
      <c r="UUK187" s="377"/>
      <c r="UUL187" s="377"/>
      <c r="UUM187" s="484"/>
      <c r="UUN187" s="485"/>
      <c r="UUO187" s="375"/>
      <c r="UUP187" s="377"/>
      <c r="UUQ187" s="377"/>
      <c r="UUR187" s="377"/>
      <c r="UUS187" s="377"/>
      <c r="UUT187" s="484"/>
      <c r="UUU187" s="485"/>
      <c r="UUV187" s="375"/>
      <c r="UUW187" s="377"/>
      <c r="UUX187" s="377"/>
      <c r="UUY187" s="377"/>
      <c r="UUZ187" s="377"/>
      <c r="UVA187" s="484"/>
      <c r="UVB187" s="485"/>
      <c r="UVC187" s="375"/>
      <c r="UVD187" s="377"/>
      <c r="UVE187" s="377"/>
      <c r="UVF187" s="377"/>
      <c r="UVG187" s="377"/>
      <c r="UVH187" s="484"/>
      <c r="UVI187" s="485"/>
      <c r="UVJ187" s="375"/>
      <c r="UVK187" s="377"/>
      <c r="UVL187" s="377"/>
      <c r="UVM187" s="377"/>
      <c r="UVN187" s="377"/>
      <c r="UVO187" s="484"/>
      <c r="UVP187" s="485"/>
      <c r="UVQ187" s="375"/>
      <c r="UVR187" s="377"/>
      <c r="UVS187" s="377"/>
      <c r="UVT187" s="377"/>
      <c r="UVU187" s="377"/>
      <c r="UVV187" s="484"/>
      <c r="UVW187" s="485"/>
      <c r="UVX187" s="375"/>
      <c r="UVY187" s="377"/>
      <c r="UVZ187" s="377"/>
      <c r="UWA187" s="377"/>
      <c r="UWB187" s="377"/>
      <c r="UWC187" s="484"/>
      <c r="UWD187" s="485"/>
      <c r="UWE187" s="375"/>
      <c r="UWF187" s="377"/>
      <c r="UWG187" s="377"/>
      <c r="UWH187" s="377"/>
      <c r="UWI187" s="377"/>
      <c r="UWJ187" s="484"/>
      <c r="UWK187" s="485"/>
      <c r="UWL187" s="375"/>
      <c r="UWM187" s="377"/>
      <c r="UWN187" s="377"/>
      <c r="UWO187" s="377"/>
      <c r="UWP187" s="377"/>
      <c r="UWQ187" s="484"/>
      <c r="UWR187" s="485"/>
      <c r="UWS187" s="375"/>
      <c r="UWT187" s="377"/>
      <c r="UWU187" s="377"/>
      <c r="UWV187" s="377"/>
      <c r="UWW187" s="377"/>
      <c r="UWX187" s="484"/>
      <c r="UWY187" s="485"/>
      <c r="UWZ187" s="375"/>
      <c r="UXA187" s="377"/>
      <c r="UXB187" s="377"/>
      <c r="UXC187" s="377"/>
      <c r="UXD187" s="377"/>
      <c r="UXE187" s="484"/>
      <c r="UXF187" s="485"/>
      <c r="UXG187" s="375"/>
      <c r="UXH187" s="377"/>
      <c r="UXI187" s="377"/>
      <c r="UXJ187" s="377"/>
      <c r="UXK187" s="377"/>
      <c r="UXL187" s="484"/>
      <c r="UXM187" s="485"/>
      <c r="UXN187" s="375"/>
      <c r="UXO187" s="377"/>
      <c r="UXP187" s="377"/>
      <c r="UXQ187" s="377"/>
      <c r="UXR187" s="377"/>
      <c r="UXS187" s="484"/>
      <c r="UXT187" s="485"/>
      <c r="UXU187" s="375"/>
      <c r="UXV187" s="377"/>
      <c r="UXW187" s="377"/>
      <c r="UXX187" s="377"/>
      <c r="UXY187" s="377"/>
      <c r="UXZ187" s="484"/>
      <c r="UYA187" s="485"/>
      <c r="UYB187" s="375"/>
      <c r="UYC187" s="377"/>
      <c r="UYD187" s="377"/>
      <c r="UYE187" s="377"/>
      <c r="UYF187" s="377"/>
      <c r="UYG187" s="484"/>
      <c r="UYH187" s="485"/>
      <c r="UYI187" s="375"/>
      <c r="UYJ187" s="377"/>
      <c r="UYK187" s="377"/>
      <c r="UYL187" s="377"/>
      <c r="UYM187" s="377"/>
      <c r="UYN187" s="484"/>
      <c r="UYO187" s="485"/>
      <c r="UYP187" s="375"/>
      <c r="UYQ187" s="377"/>
      <c r="UYR187" s="377"/>
      <c r="UYS187" s="377"/>
      <c r="UYT187" s="377"/>
      <c r="UYU187" s="484"/>
      <c r="UYV187" s="485"/>
      <c r="UYW187" s="375"/>
      <c r="UYX187" s="377"/>
      <c r="UYY187" s="377"/>
      <c r="UYZ187" s="377"/>
      <c r="UZA187" s="377"/>
      <c r="UZB187" s="484"/>
      <c r="UZC187" s="485"/>
      <c r="UZD187" s="375"/>
      <c r="UZE187" s="377"/>
      <c r="UZF187" s="377"/>
      <c r="UZG187" s="377"/>
      <c r="UZH187" s="377"/>
      <c r="UZI187" s="484"/>
      <c r="UZJ187" s="485"/>
      <c r="UZK187" s="375"/>
      <c r="UZL187" s="377"/>
      <c r="UZM187" s="377"/>
      <c r="UZN187" s="377"/>
      <c r="UZO187" s="377"/>
      <c r="UZP187" s="484"/>
      <c r="UZQ187" s="485"/>
      <c r="UZR187" s="375"/>
      <c r="UZS187" s="377"/>
      <c r="UZT187" s="377"/>
      <c r="UZU187" s="377"/>
      <c r="UZV187" s="377"/>
      <c r="UZW187" s="484"/>
      <c r="UZX187" s="485"/>
      <c r="UZY187" s="375"/>
      <c r="UZZ187" s="377"/>
      <c r="VAA187" s="377"/>
      <c r="VAB187" s="377"/>
      <c r="VAC187" s="377"/>
      <c r="VAD187" s="484"/>
      <c r="VAE187" s="485"/>
      <c r="VAF187" s="375"/>
      <c r="VAG187" s="377"/>
      <c r="VAH187" s="377"/>
      <c r="VAI187" s="377"/>
      <c r="VAJ187" s="377"/>
      <c r="VAK187" s="484"/>
      <c r="VAL187" s="485"/>
      <c r="VAM187" s="375"/>
      <c r="VAN187" s="377"/>
      <c r="VAO187" s="377"/>
      <c r="VAP187" s="377"/>
      <c r="VAQ187" s="377"/>
      <c r="VAR187" s="484"/>
      <c r="VAS187" s="485"/>
      <c r="VAT187" s="375"/>
      <c r="VAU187" s="377"/>
      <c r="VAV187" s="377"/>
      <c r="VAW187" s="377"/>
      <c r="VAX187" s="377"/>
      <c r="VAY187" s="484"/>
      <c r="VAZ187" s="485"/>
      <c r="VBA187" s="375"/>
      <c r="VBB187" s="377"/>
      <c r="VBC187" s="377"/>
      <c r="VBD187" s="377"/>
      <c r="VBE187" s="377"/>
      <c r="VBF187" s="484"/>
      <c r="VBG187" s="485"/>
      <c r="VBH187" s="375"/>
      <c r="VBI187" s="377"/>
      <c r="VBJ187" s="377"/>
      <c r="VBK187" s="377"/>
      <c r="VBL187" s="377"/>
      <c r="VBM187" s="484"/>
      <c r="VBN187" s="485"/>
      <c r="VBO187" s="375"/>
      <c r="VBP187" s="377"/>
      <c r="VBQ187" s="377"/>
      <c r="VBR187" s="377"/>
      <c r="VBS187" s="377"/>
      <c r="VBT187" s="484"/>
      <c r="VBU187" s="485"/>
      <c r="VBV187" s="375"/>
      <c r="VBW187" s="377"/>
      <c r="VBX187" s="377"/>
      <c r="VBY187" s="377"/>
      <c r="VBZ187" s="377"/>
      <c r="VCA187" s="484"/>
      <c r="VCB187" s="485"/>
      <c r="VCC187" s="375"/>
      <c r="VCD187" s="377"/>
      <c r="VCE187" s="377"/>
      <c r="VCF187" s="377"/>
      <c r="VCG187" s="377"/>
      <c r="VCH187" s="484"/>
      <c r="VCI187" s="485"/>
      <c r="VCJ187" s="375"/>
      <c r="VCK187" s="377"/>
      <c r="VCL187" s="377"/>
      <c r="VCM187" s="377"/>
      <c r="VCN187" s="377"/>
      <c r="VCO187" s="484"/>
      <c r="VCP187" s="485"/>
      <c r="VCQ187" s="375"/>
      <c r="VCR187" s="377"/>
      <c r="VCS187" s="377"/>
      <c r="VCT187" s="377"/>
      <c r="VCU187" s="377"/>
      <c r="VCV187" s="484"/>
      <c r="VCW187" s="485"/>
      <c r="VCX187" s="375"/>
      <c r="VCY187" s="377"/>
      <c r="VCZ187" s="377"/>
      <c r="VDA187" s="377"/>
      <c r="VDB187" s="377"/>
      <c r="VDC187" s="484"/>
      <c r="VDD187" s="485"/>
      <c r="VDE187" s="375"/>
      <c r="VDF187" s="377"/>
      <c r="VDG187" s="377"/>
      <c r="VDH187" s="377"/>
      <c r="VDI187" s="377"/>
      <c r="VDJ187" s="484"/>
      <c r="VDK187" s="485"/>
      <c r="VDL187" s="375"/>
      <c r="VDM187" s="377"/>
      <c r="VDN187" s="377"/>
      <c r="VDO187" s="377"/>
      <c r="VDP187" s="377"/>
      <c r="VDQ187" s="484"/>
      <c r="VDR187" s="485"/>
      <c r="VDS187" s="375"/>
      <c r="VDT187" s="377"/>
      <c r="VDU187" s="377"/>
      <c r="VDV187" s="377"/>
      <c r="VDW187" s="377"/>
      <c r="VDX187" s="484"/>
      <c r="VDY187" s="485"/>
      <c r="VDZ187" s="375"/>
      <c r="VEA187" s="377"/>
      <c r="VEB187" s="377"/>
      <c r="VEC187" s="377"/>
      <c r="VED187" s="377"/>
      <c r="VEE187" s="484"/>
      <c r="VEF187" s="485"/>
      <c r="VEG187" s="375"/>
      <c r="VEH187" s="377"/>
      <c r="VEI187" s="377"/>
      <c r="VEJ187" s="377"/>
      <c r="VEK187" s="377"/>
      <c r="VEL187" s="484"/>
      <c r="VEM187" s="485"/>
      <c r="VEN187" s="375"/>
      <c r="VEO187" s="377"/>
      <c r="VEP187" s="377"/>
      <c r="VEQ187" s="377"/>
      <c r="VER187" s="377"/>
      <c r="VES187" s="484"/>
      <c r="VET187" s="485"/>
      <c r="VEU187" s="375"/>
      <c r="VEV187" s="377"/>
      <c r="VEW187" s="377"/>
      <c r="VEX187" s="377"/>
      <c r="VEY187" s="377"/>
      <c r="VEZ187" s="484"/>
      <c r="VFA187" s="485"/>
      <c r="VFB187" s="375"/>
      <c r="VFC187" s="377"/>
      <c r="VFD187" s="377"/>
      <c r="VFE187" s="377"/>
      <c r="VFF187" s="377"/>
      <c r="VFG187" s="484"/>
      <c r="VFH187" s="485"/>
      <c r="VFI187" s="375"/>
      <c r="VFJ187" s="377"/>
      <c r="VFK187" s="377"/>
      <c r="VFL187" s="377"/>
      <c r="VFM187" s="377"/>
      <c r="VFN187" s="484"/>
      <c r="VFO187" s="485"/>
      <c r="VFP187" s="375"/>
      <c r="VFQ187" s="377"/>
      <c r="VFR187" s="377"/>
      <c r="VFS187" s="377"/>
      <c r="VFT187" s="377"/>
      <c r="VFU187" s="484"/>
      <c r="VFV187" s="485"/>
      <c r="VFW187" s="375"/>
      <c r="VFX187" s="377"/>
      <c r="VFY187" s="377"/>
      <c r="VFZ187" s="377"/>
      <c r="VGA187" s="377"/>
      <c r="VGB187" s="484"/>
      <c r="VGC187" s="485"/>
      <c r="VGD187" s="375"/>
      <c r="VGE187" s="377"/>
      <c r="VGF187" s="377"/>
      <c r="VGG187" s="377"/>
      <c r="VGH187" s="377"/>
      <c r="VGI187" s="484"/>
      <c r="VGJ187" s="485"/>
      <c r="VGK187" s="375"/>
      <c r="VGL187" s="377"/>
      <c r="VGM187" s="377"/>
      <c r="VGN187" s="377"/>
      <c r="VGO187" s="377"/>
      <c r="VGP187" s="484"/>
      <c r="VGQ187" s="485"/>
      <c r="VGR187" s="375"/>
      <c r="VGS187" s="377"/>
      <c r="VGT187" s="377"/>
      <c r="VGU187" s="377"/>
      <c r="VGV187" s="377"/>
      <c r="VGW187" s="484"/>
      <c r="VGX187" s="485"/>
      <c r="VGY187" s="375"/>
      <c r="VGZ187" s="377"/>
      <c r="VHA187" s="377"/>
      <c r="VHB187" s="377"/>
      <c r="VHC187" s="377"/>
      <c r="VHD187" s="484"/>
      <c r="VHE187" s="485"/>
      <c r="VHF187" s="375"/>
      <c r="VHG187" s="377"/>
      <c r="VHH187" s="377"/>
      <c r="VHI187" s="377"/>
      <c r="VHJ187" s="377"/>
      <c r="VHK187" s="484"/>
      <c r="VHL187" s="485"/>
      <c r="VHM187" s="375"/>
      <c r="VHN187" s="377"/>
      <c r="VHO187" s="377"/>
      <c r="VHP187" s="377"/>
      <c r="VHQ187" s="377"/>
      <c r="VHR187" s="484"/>
      <c r="VHS187" s="485"/>
      <c r="VHT187" s="375"/>
      <c r="VHU187" s="377"/>
      <c r="VHV187" s="377"/>
      <c r="VHW187" s="377"/>
      <c r="VHX187" s="377"/>
      <c r="VHY187" s="484"/>
      <c r="VHZ187" s="485"/>
      <c r="VIA187" s="375"/>
      <c r="VIB187" s="377"/>
      <c r="VIC187" s="377"/>
      <c r="VID187" s="377"/>
      <c r="VIE187" s="377"/>
      <c r="VIF187" s="484"/>
      <c r="VIG187" s="485"/>
      <c r="VIH187" s="375"/>
      <c r="VII187" s="377"/>
      <c r="VIJ187" s="377"/>
      <c r="VIK187" s="377"/>
      <c r="VIL187" s="377"/>
      <c r="VIM187" s="484"/>
      <c r="VIN187" s="485"/>
      <c r="VIO187" s="375"/>
      <c r="VIP187" s="377"/>
      <c r="VIQ187" s="377"/>
      <c r="VIR187" s="377"/>
      <c r="VIS187" s="377"/>
      <c r="VIT187" s="484"/>
      <c r="VIU187" s="485"/>
      <c r="VIV187" s="375"/>
      <c r="VIW187" s="377"/>
      <c r="VIX187" s="377"/>
      <c r="VIY187" s="377"/>
      <c r="VIZ187" s="377"/>
      <c r="VJA187" s="484"/>
      <c r="VJB187" s="485"/>
      <c r="VJC187" s="375"/>
      <c r="VJD187" s="377"/>
      <c r="VJE187" s="377"/>
      <c r="VJF187" s="377"/>
      <c r="VJG187" s="377"/>
      <c r="VJH187" s="484"/>
      <c r="VJI187" s="485"/>
      <c r="VJJ187" s="375"/>
      <c r="VJK187" s="377"/>
      <c r="VJL187" s="377"/>
      <c r="VJM187" s="377"/>
      <c r="VJN187" s="377"/>
      <c r="VJO187" s="484"/>
      <c r="VJP187" s="485"/>
      <c r="VJQ187" s="375"/>
      <c r="VJR187" s="377"/>
      <c r="VJS187" s="377"/>
      <c r="VJT187" s="377"/>
      <c r="VJU187" s="377"/>
      <c r="VJV187" s="484"/>
      <c r="VJW187" s="485"/>
      <c r="VJX187" s="375"/>
      <c r="VJY187" s="377"/>
      <c r="VJZ187" s="377"/>
      <c r="VKA187" s="377"/>
      <c r="VKB187" s="377"/>
      <c r="VKC187" s="484"/>
      <c r="VKD187" s="485"/>
      <c r="VKE187" s="375"/>
      <c r="VKF187" s="377"/>
      <c r="VKG187" s="377"/>
      <c r="VKH187" s="377"/>
      <c r="VKI187" s="377"/>
      <c r="VKJ187" s="484"/>
      <c r="VKK187" s="485"/>
      <c r="VKL187" s="375"/>
      <c r="VKM187" s="377"/>
      <c r="VKN187" s="377"/>
      <c r="VKO187" s="377"/>
      <c r="VKP187" s="377"/>
      <c r="VKQ187" s="484"/>
      <c r="VKR187" s="485"/>
      <c r="VKS187" s="375"/>
      <c r="VKT187" s="377"/>
      <c r="VKU187" s="377"/>
      <c r="VKV187" s="377"/>
      <c r="VKW187" s="377"/>
      <c r="VKX187" s="484"/>
      <c r="VKY187" s="485"/>
      <c r="VKZ187" s="375"/>
      <c r="VLA187" s="377"/>
      <c r="VLB187" s="377"/>
      <c r="VLC187" s="377"/>
      <c r="VLD187" s="377"/>
      <c r="VLE187" s="484"/>
      <c r="VLF187" s="485"/>
      <c r="VLG187" s="375"/>
      <c r="VLH187" s="377"/>
      <c r="VLI187" s="377"/>
      <c r="VLJ187" s="377"/>
      <c r="VLK187" s="377"/>
      <c r="VLL187" s="484"/>
      <c r="VLM187" s="485"/>
      <c r="VLN187" s="375"/>
      <c r="VLO187" s="377"/>
      <c r="VLP187" s="377"/>
      <c r="VLQ187" s="377"/>
      <c r="VLR187" s="377"/>
      <c r="VLS187" s="484"/>
      <c r="VLT187" s="485"/>
      <c r="VLU187" s="375"/>
      <c r="VLV187" s="377"/>
      <c r="VLW187" s="377"/>
      <c r="VLX187" s="377"/>
      <c r="VLY187" s="377"/>
      <c r="VLZ187" s="484"/>
      <c r="VMA187" s="485"/>
      <c r="VMB187" s="375"/>
      <c r="VMC187" s="377"/>
      <c r="VMD187" s="377"/>
      <c r="VME187" s="377"/>
      <c r="VMF187" s="377"/>
      <c r="VMG187" s="484"/>
      <c r="VMH187" s="485"/>
      <c r="VMI187" s="375"/>
      <c r="VMJ187" s="377"/>
      <c r="VMK187" s="377"/>
      <c r="VML187" s="377"/>
      <c r="VMM187" s="377"/>
      <c r="VMN187" s="484"/>
      <c r="VMO187" s="485"/>
      <c r="VMP187" s="375"/>
      <c r="VMQ187" s="377"/>
      <c r="VMR187" s="377"/>
      <c r="VMS187" s="377"/>
      <c r="VMT187" s="377"/>
      <c r="VMU187" s="484"/>
      <c r="VMV187" s="485"/>
      <c r="VMW187" s="375"/>
      <c r="VMX187" s="377"/>
      <c r="VMY187" s="377"/>
      <c r="VMZ187" s="377"/>
      <c r="VNA187" s="377"/>
      <c r="VNB187" s="484"/>
      <c r="VNC187" s="485"/>
      <c r="VND187" s="375"/>
      <c r="VNE187" s="377"/>
      <c r="VNF187" s="377"/>
      <c r="VNG187" s="377"/>
      <c r="VNH187" s="377"/>
      <c r="VNI187" s="484"/>
      <c r="VNJ187" s="485"/>
      <c r="VNK187" s="375"/>
      <c r="VNL187" s="377"/>
      <c r="VNM187" s="377"/>
      <c r="VNN187" s="377"/>
      <c r="VNO187" s="377"/>
      <c r="VNP187" s="484"/>
      <c r="VNQ187" s="485"/>
      <c r="VNR187" s="375"/>
      <c r="VNS187" s="377"/>
      <c r="VNT187" s="377"/>
      <c r="VNU187" s="377"/>
      <c r="VNV187" s="377"/>
      <c r="VNW187" s="484"/>
      <c r="VNX187" s="485"/>
      <c r="VNY187" s="375"/>
      <c r="VNZ187" s="377"/>
      <c r="VOA187" s="377"/>
      <c r="VOB187" s="377"/>
      <c r="VOC187" s="377"/>
      <c r="VOD187" s="484"/>
      <c r="VOE187" s="485"/>
      <c r="VOF187" s="375"/>
      <c r="VOG187" s="377"/>
      <c r="VOH187" s="377"/>
      <c r="VOI187" s="377"/>
      <c r="VOJ187" s="377"/>
      <c r="VOK187" s="484"/>
      <c r="VOL187" s="485"/>
      <c r="VOM187" s="375"/>
      <c r="VON187" s="377"/>
      <c r="VOO187" s="377"/>
      <c r="VOP187" s="377"/>
      <c r="VOQ187" s="377"/>
      <c r="VOR187" s="484"/>
      <c r="VOS187" s="485"/>
      <c r="VOT187" s="375"/>
      <c r="VOU187" s="377"/>
      <c r="VOV187" s="377"/>
      <c r="VOW187" s="377"/>
      <c r="VOX187" s="377"/>
      <c r="VOY187" s="484"/>
      <c r="VOZ187" s="485"/>
      <c r="VPA187" s="375"/>
      <c r="VPB187" s="377"/>
      <c r="VPC187" s="377"/>
      <c r="VPD187" s="377"/>
      <c r="VPE187" s="377"/>
      <c r="VPF187" s="484"/>
      <c r="VPG187" s="485"/>
      <c r="VPH187" s="375"/>
      <c r="VPI187" s="377"/>
      <c r="VPJ187" s="377"/>
      <c r="VPK187" s="377"/>
      <c r="VPL187" s="377"/>
      <c r="VPM187" s="484"/>
      <c r="VPN187" s="485"/>
      <c r="VPO187" s="375"/>
      <c r="VPP187" s="377"/>
      <c r="VPQ187" s="377"/>
      <c r="VPR187" s="377"/>
      <c r="VPS187" s="377"/>
      <c r="VPT187" s="484"/>
      <c r="VPU187" s="485"/>
      <c r="VPV187" s="375"/>
      <c r="VPW187" s="377"/>
      <c r="VPX187" s="377"/>
      <c r="VPY187" s="377"/>
      <c r="VPZ187" s="377"/>
      <c r="VQA187" s="484"/>
      <c r="VQB187" s="485"/>
      <c r="VQC187" s="375"/>
      <c r="VQD187" s="377"/>
      <c r="VQE187" s="377"/>
      <c r="VQF187" s="377"/>
      <c r="VQG187" s="377"/>
      <c r="VQH187" s="484"/>
      <c r="VQI187" s="485"/>
      <c r="VQJ187" s="375"/>
      <c r="VQK187" s="377"/>
      <c r="VQL187" s="377"/>
      <c r="VQM187" s="377"/>
      <c r="VQN187" s="377"/>
      <c r="VQO187" s="484"/>
      <c r="VQP187" s="485"/>
      <c r="VQQ187" s="375"/>
      <c r="VQR187" s="377"/>
      <c r="VQS187" s="377"/>
      <c r="VQT187" s="377"/>
      <c r="VQU187" s="377"/>
      <c r="VQV187" s="484"/>
      <c r="VQW187" s="485"/>
      <c r="VQX187" s="375"/>
      <c r="VQY187" s="377"/>
      <c r="VQZ187" s="377"/>
      <c r="VRA187" s="377"/>
      <c r="VRB187" s="377"/>
      <c r="VRC187" s="484"/>
      <c r="VRD187" s="485"/>
      <c r="VRE187" s="375"/>
      <c r="VRF187" s="377"/>
      <c r="VRG187" s="377"/>
      <c r="VRH187" s="377"/>
      <c r="VRI187" s="377"/>
      <c r="VRJ187" s="484"/>
      <c r="VRK187" s="485"/>
      <c r="VRL187" s="375"/>
      <c r="VRM187" s="377"/>
      <c r="VRN187" s="377"/>
      <c r="VRO187" s="377"/>
      <c r="VRP187" s="377"/>
      <c r="VRQ187" s="484"/>
      <c r="VRR187" s="485"/>
      <c r="VRS187" s="375"/>
      <c r="VRT187" s="377"/>
      <c r="VRU187" s="377"/>
      <c r="VRV187" s="377"/>
      <c r="VRW187" s="377"/>
      <c r="VRX187" s="484"/>
      <c r="VRY187" s="485"/>
      <c r="VRZ187" s="375"/>
      <c r="VSA187" s="377"/>
      <c r="VSB187" s="377"/>
      <c r="VSC187" s="377"/>
      <c r="VSD187" s="377"/>
      <c r="VSE187" s="484"/>
      <c r="VSF187" s="485"/>
      <c r="VSG187" s="375"/>
      <c r="VSH187" s="377"/>
      <c r="VSI187" s="377"/>
      <c r="VSJ187" s="377"/>
      <c r="VSK187" s="377"/>
      <c r="VSL187" s="484"/>
      <c r="VSM187" s="485"/>
      <c r="VSN187" s="375"/>
      <c r="VSO187" s="377"/>
      <c r="VSP187" s="377"/>
      <c r="VSQ187" s="377"/>
      <c r="VSR187" s="377"/>
      <c r="VSS187" s="484"/>
      <c r="VST187" s="485"/>
      <c r="VSU187" s="375"/>
      <c r="VSV187" s="377"/>
      <c r="VSW187" s="377"/>
      <c r="VSX187" s="377"/>
      <c r="VSY187" s="377"/>
      <c r="VSZ187" s="484"/>
      <c r="VTA187" s="485"/>
      <c r="VTB187" s="375"/>
      <c r="VTC187" s="377"/>
      <c r="VTD187" s="377"/>
      <c r="VTE187" s="377"/>
      <c r="VTF187" s="377"/>
      <c r="VTG187" s="484"/>
      <c r="VTH187" s="485"/>
      <c r="VTI187" s="375"/>
      <c r="VTJ187" s="377"/>
      <c r="VTK187" s="377"/>
      <c r="VTL187" s="377"/>
      <c r="VTM187" s="377"/>
      <c r="VTN187" s="484"/>
      <c r="VTO187" s="485"/>
      <c r="VTP187" s="375"/>
      <c r="VTQ187" s="377"/>
      <c r="VTR187" s="377"/>
      <c r="VTS187" s="377"/>
      <c r="VTT187" s="377"/>
      <c r="VTU187" s="484"/>
      <c r="VTV187" s="485"/>
      <c r="VTW187" s="375"/>
      <c r="VTX187" s="377"/>
      <c r="VTY187" s="377"/>
      <c r="VTZ187" s="377"/>
      <c r="VUA187" s="377"/>
      <c r="VUB187" s="484"/>
      <c r="VUC187" s="485"/>
      <c r="VUD187" s="375"/>
      <c r="VUE187" s="377"/>
      <c r="VUF187" s="377"/>
      <c r="VUG187" s="377"/>
      <c r="VUH187" s="377"/>
      <c r="VUI187" s="484"/>
      <c r="VUJ187" s="485"/>
      <c r="VUK187" s="375"/>
      <c r="VUL187" s="377"/>
      <c r="VUM187" s="377"/>
      <c r="VUN187" s="377"/>
      <c r="VUO187" s="377"/>
      <c r="VUP187" s="484"/>
      <c r="VUQ187" s="485"/>
      <c r="VUR187" s="375"/>
      <c r="VUS187" s="377"/>
      <c r="VUT187" s="377"/>
      <c r="VUU187" s="377"/>
      <c r="VUV187" s="377"/>
      <c r="VUW187" s="484"/>
      <c r="VUX187" s="485"/>
      <c r="VUY187" s="375"/>
      <c r="VUZ187" s="377"/>
      <c r="VVA187" s="377"/>
      <c r="VVB187" s="377"/>
      <c r="VVC187" s="377"/>
      <c r="VVD187" s="484"/>
      <c r="VVE187" s="485"/>
      <c r="VVF187" s="375"/>
      <c r="VVG187" s="377"/>
      <c r="VVH187" s="377"/>
      <c r="VVI187" s="377"/>
      <c r="VVJ187" s="377"/>
      <c r="VVK187" s="484"/>
      <c r="VVL187" s="485"/>
      <c r="VVM187" s="375"/>
      <c r="VVN187" s="377"/>
      <c r="VVO187" s="377"/>
      <c r="VVP187" s="377"/>
      <c r="VVQ187" s="377"/>
      <c r="VVR187" s="484"/>
      <c r="VVS187" s="485"/>
      <c r="VVT187" s="375"/>
      <c r="VVU187" s="377"/>
      <c r="VVV187" s="377"/>
      <c r="VVW187" s="377"/>
      <c r="VVX187" s="377"/>
      <c r="VVY187" s="484"/>
      <c r="VVZ187" s="485"/>
      <c r="VWA187" s="375"/>
      <c r="VWB187" s="377"/>
      <c r="VWC187" s="377"/>
      <c r="VWD187" s="377"/>
      <c r="VWE187" s="377"/>
      <c r="VWF187" s="484"/>
      <c r="VWG187" s="485"/>
      <c r="VWH187" s="375"/>
      <c r="VWI187" s="377"/>
      <c r="VWJ187" s="377"/>
      <c r="VWK187" s="377"/>
      <c r="VWL187" s="377"/>
      <c r="VWM187" s="484"/>
      <c r="VWN187" s="485"/>
      <c r="VWO187" s="375"/>
      <c r="VWP187" s="377"/>
      <c r="VWQ187" s="377"/>
      <c r="VWR187" s="377"/>
      <c r="VWS187" s="377"/>
      <c r="VWT187" s="484"/>
      <c r="VWU187" s="485"/>
      <c r="VWV187" s="375"/>
      <c r="VWW187" s="377"/>
      <c r="VWX187" s="377"/>
      <c r="VWY187" s="377"/>
      <c r="VWZ187" s="377"/>
      <c r="VXA187" s="484"/>
      <c r="VXB187" s="485"/>
      <c r="VXC187" s="375"/>
      <c r="VXD187" s="377"/>
      <c r="VXE187" s="377"/>
      <c r="VXF187" s="377"/>
      <c r="VXG187" s="377"/>
      <c r="VXH187" s="484"/>
      <c r="VXI187" s="485"/>
      <c r="VXJ187" s="375"/>
      <c r="VXK187" s="377"/>
      <c r="VXL187" s="377"/>
      <c r="VXM187" s="377"/>
      <c r="VXN187" s="377"/>
      <c r="VXO187" s="484"/>
      <c r="VXP187" s="485"/>
      <c r="VXQ187" s="375"/>
      <c r="VXR187" s="377"/>
      <c r="VXS187" s="377"/>
      <c r="VXT187" s="377"/>
      <c r="VXU187" s="377"/>
      <c r="VXV187" s="484"/>
      <c r="VXW187" s="485"/>
      <c r="VXX187" s="375"/>
      <c r="VXY187" s="377"/>
      <c r="VXZ187" s="377"/>
      <c r="VYA187" s="377"/>
      <c r="VYB187" s="377"/>
      <c r="VYC187" s="484"/>
      <c r="VYD187" s="485"/>
      <c r="VYE187" s="375"/>
      <c r="VYF187" s="377"/>
      <c r="VYG187" s="377"/>
      <c r="VYH187" s="377"/>
      <c r="VYI187" s="377"/>
      <c r="VYJ187" s="484"/>
      <c r="VYK187" s="485"/>
      <c r="VYL187" s="375"/>
      <c r="VYM187" s="377"/>
      <c r="VYN187" s="377"/>
      <c r="VYO187" s="377"/>
      <c r="VYP187" s="377"/>
      <c r="VYQ187" s="484"/>
      <c r="VYR187" s="485"/>
      <c r="VYS187" s="375"/>
      <c r="VYT187" s="377"/>
      <c r="VYU187" s="377"/>
      <c r="VYV187" s="377"/>
      <c r="VYW187" s="377"/>
      <c r="VYX187" s="484"/>
      <c r="VYY187" s="485"/>
      <c r="VYZ187" s="375"/>
      <c r="VZA187" s="377"/>
      <c r="VZB187" s="377"/>
      <c r="VZC187" s="377"/>
      <c r="VZD187" s="377"/>
      <c r="VZE187" s="484"/>
      <c r="VZF187" s="485"/>
      <c r="VZG187" s="375"/>
      <c r="VZH187" s="377"/>
      <c r="VZI187" s="377"/>
      <c r="VZJ187" s="377"/>
      <c r="VZK187" s="377"/>
      <c r="VZL187" s="484"/>
      <c r="VZM187" s="485"/>
      <c r="VZN187" s="375"/>
      <c r="VZO187" s="377"/>
      <c r="VZP187" s="377"/>
      <c r="VZQ187" s="377"/>
      <c r="VZR187" s="377"/>
      <c r="VZS187" s="484"/>
      <c r="VZT187" s="485"/>
      <c r="VZU187" s="375"/>
      <c r="VZV187" s="377"/>
      <c r="VZW187" s="377"/>
      <c r="VZX187" s="377"/>
      <c r="VZY187" s="377"/>
      <c r="VZZ187" s="484"/>
      <c r="WAA187" s="485"/>
      <c r="WAB187" s="375"/>
      <c r="WAC187" s="377"/>
      <c r="WAD187" s="377"/>
      <c r="WAE187" s="377"/>
      <c r="WAF187" s="377"/>
      <c r="WAG187" s="484"/>
      <c r="WAH187" s="485"/>
      <c r="WAI187" s="375"/>
      <c r="WAJ187" s="377"/>
      <c r="WAK187" s="377"/>
      <c r="WAL187" s="377"/>
      <c r="WAM187" s="377"/>
      <c r="WAN187" s="484"/>
      <c r="WAO187" s="485"/>
      <c r="WAP187" s="375"/>
      <c r="WAQ187" s="377"/>
      <c r="WAR187" s="377"/>
      <c r="WAS187" s="377"/>
      <c r="WAT187" s="377"/>
      <c r="WAU187" s="484"/>
      <c r="WAV187" s="485"/>
      <c r="WAW187" s="375"/>
      <c r="WAX187" s="377"/>
      <c r="WAY187" s="377"/>
      <c r="WAZ187" s="377"/>
      <c r="WBA187" s="377"/>
      <c r="WBB187" s="484"/>
      <c r="WBC187" s="485"/>
      <c r="WBD187" s="375"/>
      <c r="WBE187" s="377"/>
      <c r="WBF187" s="377"/>
      <c r="WBG187" s="377"/>
      <c r="WBH187" s="377"/>
      <c r="WBI187" s="484"/>
      <c r="WBJ187" s="485"/>
      <c r="WBK187" s="375"/>
      <c r="WBL187" s="377"/>
      <c r="WBM187" s="377"/>
      <c r="WBN187" s="377"/>
      <c r="WBO187" s="377"/>
      <c r="WBP187" s="484"/>
      <c r="WBQ187" s="485"/>
      <c r="WBR187" s="375"/>
      <c r="WBS187" s="377"/>
      <c r="WBT187" s="377"/>
      <c r="WBU187" s="377"/>
      <c r="WBV187" s="377"/>
      <c r="WBW187" s="484"/>
      <c r="WBX187" s="485"/>
      <c r="WBY187" s="375"/>
      <c r="WBZ187" s="377"/>
      <c r="WCA187" s="377"/>
      <c r="WCB187" s="377"/>
      <c r="WCC187" s="377"/>
      <c r="WCD187" s="484"/>
      <c r="WCE187" s="485"/>
      <c r="WCF187" s="375"/>
      <c r="WCG187" s="377"/>
      <c r="WCH187" s="377"/>
      <c r="WCI187" s="377"/>
      <c r="WCJ187" s="377"/>
      <c r="WCK187" s="484"/>
      <c r="WCL187" s="485"/>
      <c r="WCM187" s="375"/>
      <c r="WCN187" s="377"/>
      <c r="WCO187" s="377"/>
      <c r="WCP187" s="377"/>
      <c r="WCQ187" s="377"/>
      <c r="WCR187" s="484"/>
      <c r="WCS187" s="485"/>
      <c r="WCT187" s="375"/>
      <c r="WCU187" s="377"/>
      <c r="WCV187" s="377"/>
      <c r="WCW187" s="377"/>
      <c r="WCX187" s="377"/>
      <c r="WCY187" s="484"/>
      <c r="WCZ187" s="485"/>
      <c r="WDA187" s="375"/>
      <c r="WDB187" s="377"/>
      <c r="WDC187" s="377"/>
      <c r="WDD187" s="377"/>
      <c r="WDE187" s="377"/>
      <c r="WDF187" s="484"/>
      <c r="WDG187" s="485"/>
      <c r="WDH187" s="375"/>
      <c r="WDI187" s="377"/>
      <c r="WDJ187" s="377"/>
      <c r="WDK187" s="377"/>
      <c r="WDL187" s="377"/>
      <c r="WDM187" s="484"/>
      <c r="WDN187" s="485"/>
      <c r="WDO187" s="375"/>
      <c r="WDP187" s="377"/>
      <c r="WDQ187" s="377"/>
      <c r="WDR187" s="377"/>
      <c r="WDS187" s="377"/>
      <c r="WDT187" s="484"/>
      <c r="WDU187" s="485"/>
      <c r="WDV187" s="375"/>
      <c r="WDW187" s="377"/>
      <c r="WDX187" s="377"/>
      <c r="WDY187" s="377"/>
      <c r="WDZ187" s="377"/>
      <c r="WEA187" s="484"/>
      <c r="WEB187" s="485"/>
      <c r="WEC187" s="375"/>
      <c r="WED187" s="377"/>
      <c r="WEE187" s="377"/>
      <c r="WEF187" s="377"/>
      <c r="WEG187" s="377"/>
      <c r="WEH187" s="484"/>
      <c r="WEI187" s="485"/>
      <c r="WEJ187" s="375"/>
      <c r="WEK187" s="377"/>
      <c r="WEL187" s="377"/>
      <c r="WEM187" s="377"/>
      <c r="WEN187" s="377"/>
      <c r="WEO187" s="484"/>
      <c r="WEP187" s="485"/>
      <c r="WEQ187" s="375"/>
      <c r="WER187" s="377"/>
      <c r="WES187" s="377"/>
      <c r="WET187" s="377"/>
      <c r="WEU187" s="377"/>
      <c r="WEV187" s="484"/>
      <c r="WEW187" s="485"/>
      <c r="WEX187" s="375"/>
      <c r="WEY187" s="377"/>
      <c r="WEZ187" s="377"/>
      <c r="WFA187" s="377"/>
      <c r="WFB187" s="377"/>
      <c r="WFC187" s="484"/>
      <c r="WFD187" s="485"/>
      <c r="WFE187" s="375"/>
      <c r="WFF187" s="377"/>
      <c r="WFG187" s="377"/>
      <c r="WFH187" s="377"/>
      <c r="WFI187" s="377"/>
      <c r="WFJ187" s="484"/>
      <c r="WFK187" s="485"/>
      <c r="WFL187" s="375"/>
      <c r="WFM187" s="377"/>
      <c r="WFN187" s="377"/>
      <c r="WFO187" s="377"/>
      <c r="WFP187" s="377"/>
      <c r="WFQ187" s="484"/>
      <c r="WFR187" s="485"/>
      <c r="WFS187" s="375"/>
      <c r="WFT187" s="377"/>
      <c r="WFU187" s="377"/>
      <c r="WFV187" s="377"/>
      <c r="WFW187" s="377"/>
      <c r="WFX187" s="484"/>
      <c r="WFY187" s="485"/>
      <c r="WFZ187" s="375"/>
      <c r="WGA187" s="377"/>
      <c r="WGB187" s="377"/>
      <c r="WGC187" s="377"/>
      <c r="WGD187" s="377"/>
      <c r="WGE187" s="484"/>
      <c r="WGF187" s="485"/>
      <c r="WGG187" s="375"/>
      <c r="WGH187" s="377"/>
      <c r="WGI187" s="377"/>
      <c r="WGJ187" s="377"/>
      <c r="WGK187" s="377"/>
      <c r="WGL187" s="484"/>
      <c r="WGM187" s="485"/>
      <c r="WGN187" s="375"/>
      <c r="WGO187" s="377"/>
      <c r="WGP187" s="377"/>
      <c r="WGQ187" s="377"/>
      <c r="WGR187" s="377"/>
      <c r="WGS187" s="484"/>
      <c r="WGT187" s="485"/>
      <c r="WGU187" s="375"/>
      <c r="WGV187" s="377"/>
      <c r="WGW187" s="377"/>
      <c r="WGX187" s="377"/>
      <c r="WGY187" s="377"/>
      <c r="WGZ187" s="484"/>
      <c r="WHA187" s="485"/>
      <c r="WHB187" s="375"/>
      <c r="WHC187" s="377"/>
      <c r="WHD187" s="377"/>
      <c r="WHE187" s="377"/>
      <c r="WHF187" s="377"/>
      <c r="WHG187" s="484"/>
      <c r="WHH187" s="485"/>
      <c r="WHI187" s="375"/>
      <c r="WHJ187" s="377"/>
      <c r="WHK187" s="377"/>
      <c r="WHL187" s="377"/>
      <c r="WHM187" s="377"/>
      <c r="WHN187" s="484"/>
      <c r="WHO187" s="485"/>
      <c r="WHP187" s="375"/>
      <c r="WHQ187" s="377"/>
      <c r="WHR187" s="377"/>
      <c r="WHS187" s="377"/>
      <c r="WHT187" s="377"/>
      <c r="WHU187" s="484"/>
      <c r="WHV187" s="485"/>
      <c r="WHW187" s="375"/>
      <c r="WHX187" s="377"/>
      <c r="WHY187" s="377"/>
      <c r="WHZ187" s="377"/>
      <c r="WIA187" s="377"/>
      <c r="WIB187" s="484"/>
      <c r="WIC187" s="485"/>
      <c r="WID187" s="375"/>
      <c r="WIE187" s="377"/>
      <c r="WIF187" s="377"/>
      <c r="WIG187" s="377"/>
      <c r="WIH187" s="377"/>
      <c r="WII187" s="484"/>
      <c r="WIJ187" s="485"/>
      <c r="WIK187" s="375"/>
      <c r="WIL187" s="377"/>
      <c r="WIM187" s="377"/>
      <c r="WIN187" s="377"/>
      <c r="WIO187" s="377"/>
      <c r="WIP187" s="484"/>
      <c r="WIQ187" s="485"/>
      <c r="WIR187" s="375"/>
      <c r="WIS187" s="377"/>
      <c r="WIT187" s="377"/>
      <c r="WIU187" s="377"/>
      <c r="WIV187" s="377"/>
      <c r="WIW187" s="484"/>
      <c r="WIX187" s="485"/>
      <c r="WIY187" s="375"/>
      <c r="WIZ187" s="377"/>
      <c r="WJA187" s="377"/>
      <c r="WJB187" s="377"/>
      <c r="WJC187" s="377"/>
      <c r="WJD187" s="484"/>
      <c r="WJE187" s="485"/>
      <c r="WJF187" s="375"/>
      <c r="WJG187" s="377"/>
      <c r="WJH187" s="377"/>
      <c r="WJI187" s="377"/>
      <c r="WJJ187" s="377"/>
      <c r="WJK187" s="484"/>
      <c r="WJL187" s="485"/>
      <c r="WJM187" s="375"/>
      <c r="WJN187" s="377"/>
      <c r="WJO187" s="377"/>
      <c r="WJP187" s="377"/>
      <c r="WJQ187" s="377"/>
      <c r="WJR187" s="484"/>
      <c r="WJS187" s="485"/>
      <c r="WJT187" s="375"/>
      <c r="WJU187" s="377"/>
      <c r="WJV187" s="377"/>
      <c r="WJW187" s="377"/>
      <c r="WJX187" s="377"/>
      <c r="WJY187" s="484"/>
      <c r="WJZ187" s="485"/>
      <c r="WKA187" s="375"/>
      <c r="WKB187" s="377"/>
      <c r="WKC187" s="377"/>
      <c r="WKD187" s="377"/>
      <c r="WKE187" s="377"/>
      <c r="WKF187" s="484"/>
      <c r="WKG187" s="485"/>
      <c r="WKH187" s="375"/>
      <c r="WKI187" s="377"/>
      <c r="WKJ187" s="377"/>
      <c r="WKK187" s="377"/>
      <c r="WKL187" s="377"/>
      <c r="WKM187" s="484"/>
      <c r="WKN187" s="485"/>
      <c r="WKO187" s="375"/>
      <c r="WKP187" s="377"/>
      <c r="WKQ187" s="377"/>
      <c r="WKR187" s="377"/>
      <c r="WKS187" s="377"/>
      <c r="WKT187" s="484"/>
      <c r="WKU187" s="485"/>
      <c r="WKV187" s="375"/>
      <c r="WKW187" s="377"/>
      <c r="WKX187" s="377"/>
      <c r="WKY187" s="377"/>
      <c r="WKZ187" s="377"/>
      <c r="WLA187" s="484"/>
      <c r="WLB187" s="485"/>
      <c r="WLC187" s="375"/>
      <c r="WLD187" s="377"/>
      <c r="WLE187" s="377"/>
      <c r="WLF187" s="377"/>
      <c r="WLG187" s="377"/>
      <c r="WLH187" s="484"/>
      <c r="WLI187" s="485"/>
      <c r="WLJ187" s="375"/>
      <c r="WLK187" s="377"/>
      <c r="WLL187" s="377"/>
      <c r="WLM187" s="377"/>
      <c r="WLN187" s="377"/>
      <c r="WLO187" s="484"/>
      <c r="WLP187" s="485"/>
      <c r="WLQ187" s="375"/>
      <c r="WLR187" s="377"/>
      <c r="WLS187" s="377"/>
      <c r="WLT187" s="377"/>
      <c r="WLU187" s="377"/>
      <c r="WLV187" s="484"/>
      <c r="WLW187" s="485"/>
      <c r="WLX187" s="375"/>
      <c r="WLY187" s="377"/>
      <c r="WLZ187" s="377"/>
      <c r="WMA187" s="377"/>
      <c r="WMB187" s="377"/>
      <c r="WMC187" s="484"/>
      <c r="WMD187" s="485"/>
      <c r="WME187" s="375"/>
      <c r="WMF187" s="377"/>
      <c r="WMG187" s="377"/>
      <c r="WMH187" s="377"/>
      <c r="WMI187" s="377"/>
      <c r="WMJ187" s="484"/>
      <c r="WMK187" s="485"/>
      <c r="WML187" s="375"/>
      <c r="WMM187" s="377"/>
      <c r="WMN187" s="377"/>
      <c r="WMO187" s="377"/>
      <c r="WMP187" s="377"/>
      <c r="WMQ187" s="484"/>
      <c r="WMR187" s="485"/>
      <c r="WMS187" s="375"/>
      <c r="WMT187" s="377"/>
      <c r="WMU187" s="377"/>
      <c r="WMV187" s="377"/>
      <c r="WMW187" s="377"/>
      <c r="WMX187" s="484"/>
      <c r="WMY187" s="485"/>
      <c r="WMZ187" s="375"/>
      <c r="WNA187" s="377"/>
      <c r="WNB187" s="377"/>
      <c r="WNC187" s="377"/>
      <c r="WND187" s="377"/>
      <c r="WNE187" s="484"/>
      <c r="WNF187" s="485"/>
      <c r="WNG187" s="375"/>
      <c r="WNH187" s="377"/>
      <c r="WNI187" s="377"/>
      <c r="WNJ187" s="377"/>
      <c r="WNK187" s="377"/>
      <c r="WNL187" s="484"/>
      <c r="WNM187" s="485"/>
      <c r="WNN187" s="375"/>
      <c r="WNO187" s="377"/>
      <c r="WNP187" s="377"/>
      <c r="WNQ187" s="377"/>
      <c r="WNR187" s="377"/>
      <c r="WNS187" s="484"/>
      <c r="WNT187" s="485"/>
      <c r="WNU187" s="375"/>
      <c r="WNV187" s="377"/>
      <c r="WNW187" s="377"/>
      <c r="WNX187" s="377"/>
      <c r="WNY187" s="377"/>
      <c r="WNZ187" s="484"/>
      <c r="WOA187" s="485"/>
      <c r="WOB187" s="375"/>
      <c r="WOC187" s="377"/>
      <c r="WOD187" s="377"/>
      <c r="WOE187" s="377"/>
      <c r="WOF187" s="377"/>
      <c r="WOG187" s="484"/>
      <c r="WOH187" s="485"/>
      <c r="WOI187" s="375"/>
      <c r="WOJ187" s="377"/>
      <c r="WOK187" s="377"/>
      <c r="WOL187" s="377"/>
      <c r="WOM187" s="377"/>
      <c r="WON187" s="484"/>
      <c r="WOO187" s="485"/>
      <c r="WOP187" s="375"/>
      <c r="WOQ187" s="377"/>
      <c r="WOR187" s="377"/>
      <c r="WOS187" s="377"/>
      <c r="WOT187" s="377"/>
      <c r="WOU187" s="484"/>
      <c r="WOV187" s="485"/>
      <c r="WOW187" s="375"/>
      <c r="WOX187" s="377"/>
      <c r="WOY187" s="377"/>
      <c r="WOZ187" s="377"/>
      <c r="WPA187" s="377"/>
      <c r="WPB187" s="484"/>
      <c r="WPC187" s="485"/>
      <c r="WPD187" s="375"/>
      <c r="WPE187" s="377"/>
      <c r="WPF187" s="377"/>
      <c r="WPG187" s="377"/>
      <c r="WPH187" s="377"/>
      <c r="WPI187" s="484"/>
      <c r="WPJ187" s="485"/>
      <c r="WPK187" s="375"/>
      <c r="WPL187" s="377"/>
      <c r="WPM187" s="377"/>
      <c r="WPN187" s="377"/>
      <c r="WPO187" s="377"/>
      <c r="WPP187" s="484"/>
      <c r="WPQ187" s="485"/>
      <c r="WPR187" s="375"/>
      <c r="WPS187" s="377"/>
      <c r="WPT187" s="377"/>
      <c r="WPU187" s="377"/>
      <c r="WPV187" s="377"/>
      <c r="WPW187" s="484"/>
      <c r="WPX187" s="485"/>
      <c r="WPY187" s="375"/>
      <c r="WPZ187" s="377"/>
      <c r="WQA187" s="377"/>
      <c r="WQB187" s="377"/>
      <c r="WQC187" s="377"/>
      <c r="WQD187" s="484"/>
      <c r="WQE187" s="485"/>
      <c r="WQF187" s="375"/>
      <c r="WQG187" s="377"/>
      <c r="WQH187" s="377"/>
      <c r="WQI187" s="377"/>
      <c r="WQJ187" s="377"/>
      <c r="WQK187" s="484"/>
      <c r="WQL187" s="485"/>
      <c r="WQM187" s="375"/>
      <c r="WQN187" s="377"/>
      <c r="WQO187" s="377"/>
      <c r="WQP187" s="377"/>
      <c r="WQQ187" s="377"/>
      <c r="WQR187" s="484"/>
      <c r="WQS187" s="485"/>
      <c r="WQT187" s="375"/>
      <c r="WQU187" s="377"/>
      <c r="WQV187" s="377"/>
      <c r="WQW187" s="377"/>
      <c r="WQX187" s="377"/>
      <c r="WQY187" s="484"/>
      <c r="WQZ187" s="485"/>
      <c r="WRA187" s="375"/>
      <c r="WRB187" s="377"/>
      <c r="WRC187" s="377"/>
      <c r="WRD187" s="377"/>
      <c r="WRE187" s="377"/>
      <c r="WRF187" s="484"/>
      <c r="WRG187" s="485"/>
      <c r="WRH187" s="375"/>
      <c r="WRI187" s="377"/>
      <c r="WRJ187" s="377"/>
      <c r="WRK187" s="377"/>
      <c r="WRL187" s="377"/>
      <c r="WRM187" s="484"/>
      <c r="WRN187" s="485"/>
      <c r="WRO187" s="375"/>
      <c r="WRP187" s="377"/>
      <c r="WRQ187" s="377"/>
      <c r="WRR187" s="377"/>
      <c r="WRS187" s="377"/>
      <c r="WRT187" s="484"/>
      <c r="WRU187" s="485"/>
      <c r="WRV187" s="375"/>
      <c r="WRW187" s="377"/>
      <c r="WRX187" s="377"/>
      <c r="WRY187" s="377"/>
      <c r="WRZ187" s="377"/>
      <c r="WSA187" s="484"/>
      <c r="WSB187" s="485"/>
      <c r="WSC187" s="375"/>
      <c r="WSD187" s="377"/>
      <c r="WSE187" s="377"/>
      <c r="WSF187" s="377"/>
      <c r="WSG187" s="377"/>
      <c r="WSH187" s="484"/>
      <c r="WSI187" s="485"/>
      <c r="WSJ187" s="375"/>
      <c r="WSK187" s="377"/>
      <c r="WSL187" s="377"/>
      <c r="WSM187" s="377"/>
      <c r="WSN187" s="377"/>
      <c r="WSO187" s="484"/>
      <c r="WSP187" s="485"/>
      <c r="WSQ187" s="375"/>
      <c r="WSR187" s="377"/>
      <c r="WSS187" s="377"/>
      <c r="WST187" s="377"/>
      <c r="WSU187" s="377"/>
      <c r="WSV187" s="484"/>
      <c r="WSW187" s="485"/>
      <c r="WSX187" s="375"/>
      <c r="WSY187" s="377"/>
      <c r="WSZ187" s="377"/>
      <c r="WTA187" s="377"/>
      <c r="WTB187" s="377"/>
      <c r="WTC187" s="484"/>
      <c r="WTD187" s="485"/>
      <c r="WTE187" s="375"/>
      <c r="WTF187" s="377"/>
      <c r="WTG187" s="377"/>
      <c r="WTH187" s="377"/>
      <c r="WTI187" s="377"/>
      <c r="WTJ187" s="484"/>
      <c r="WTK187" s="485"/>
      <c r="WTL187" s="375"/>
      <c r="WTM187" s="377"/>
      <c r="WTN187" s="377"/>
      <c r="WTO187" s="377"/>
      <c r="WTP187" s="377"/>
      <c r="WTQ187" s="484"/>
      <c r="WTR187" s="485"/>
      <c r="WTS187" s="375"/>
      <c r="WTT187" s="377"/>
      <c r="WTU187" s="377"/>
      <c r="WTV187" s="377"/>
      <c r="WTW187" s="377"/>
      <c r="WTX187" s="484"/>
      <c r="WTY187" s="485"/>
      <c r="WTZ187" s="375"/>
      <c r="WUA187" s="377"/>
      <c r="WUB187" s="377"/>
      <c r="WUC187" s="377"/>
      <c r="WUD187" s="377"/>
      <c r="WUE187" s="484"/>
      <c r="WUF187" s="485"/>
      <c r="WUG187" s="375"/>
      <c r="WUH187" s="377"/>
      <c r="WUI187" s="377"/>
      <c r="WUJ187" s="377"/>
      <c r="WUK187" s="377"/>
      <c r="WUL187" s="484"/>
      <c r="WUM187" s="485"/>
      <c r="WUN187" s="375"/>
      <c r="WUO187" s="377"/>
      <c r="WUP187" s="377"/>
      <c r="WUQ187" s="377"/>
      <c r="WUR187" s="377"/>
      <c r="WUS187" s="484"/>
      <c r="WUT187" s="485"/>
      <c r="WUU187" s="375"/>
      <c r="WUV187" s="377"/>
      <c r="WUW187" s="377"/>
      <c r="WUX187" s="377"/>
      <c r="WUY187" s="377"/>
      <c r="WUZ187" s="484"/>
      <c r="WVA187" s="485"/>
      <c r="WVB187" s="375"/>
      <c r="WVC187" s="377"/>
      <c r="WVD187" s="377"/>
      <c r="WVE187" s="377"/>
      <c r="WVF187" s="377"/>
      <c r="WVG187" s="484"/>
      <c r="WVH187" s="485"/>
      <c r="WVI187" s="375"/>
      <c r="WVJ187" s="377"/>
      <c r="WVK187" s="377"/>
      <c r="WVL187" s="377"/>
      <c r="WVM187" s="377"/>
      <c r="WVN187" s="484"/>
      <c r="WVO187" s="485"/>
      <c r="WVP187" s="375"/>
      <c r="WVQ187" s="377"/>
      <c r="WVR187" s="377"/>
      <c r="WVS187" s="377"/>
      <c r="WVT187" s="377"/>
      <c r="WVU187" s="484"/>
      <c r="WVV187" s="485"/>
      <c r="WVW187" s="375"/>
      <c r="WVX187" s="377"/>
      <c r="WVY187" s="377"/>
      <c r="WVZ187" s="377"/>
      <c r="WWA187" s="377"/>
      <c r="WWB187" s="484"/>
      <c r="WWC187" s="485"/>
      <c r="WWD187" s="375"/>
      <c r="WWE187" s="377"/>
      <c r="WWF187" s="377"/>
      <c r="WWG187" s="377"/>
      <c r="WWH187" s="377"/>
      <c r="WWI187" s="484"/>
      <c r="WWJ187" s="485"/>
      <c r="WWK187" s="375"/>
      <c r="WWL187" s="377"/>
      <c r="WWM187" s="377"/>
      <c r="WWN187" s="377"/>
      <c r="WWO187" s="377"/>
      <c r="WWP187" s="484"/>
      <c r="WWQ187" s="485"/>
      <c r="WWR187" s="375"/>
      <c r="WWS187" s="377"/>
      <c r="WWT187" s="377"/>
      <c r="WWU187" s="377"/>
      <c r="WWV187" s="377"/>
      <c r="WWW187" s="484"/>
      <c r="WWX187" s="485"/>
      <c r="WWY187" s="375"/>
      <c r="WWZ187" s="377"/>
      <c r="WXA187" s="377"/>
      <c r="WXB187" s="377"/>
      <c r="WXC187" s="377"/>
      <c r="WXD187" s="484"/>
      <c r="WXE187" s="485"/>
      <c r="WXF187" s="375"/>
      <c r="WXG187" s="377"/>
      <c r="WXH187" s="377"/>
      <c r="WXI187" s="377"/>
      <c r="WXJ187" s="377"/>
      <c r="WXK187" s="484"/>
      <c r="WXL187" s="485"/>
      <c r="WXM187" s="375"/>
      <c r="WXN187" s="377"/>
      <c r="WXO187" s="377"/>
      <c r="WXP187" s="377"/>
      <c r="WXQ187" s="377"/>
      <c r="WXR187" s="484"/>
      <c r="WXS187" s="485"/>
      <c r="WXT187" s="375"/>
      <c r="WXU187" s="377"/>
      <c r="WXV187" s="377"/>
      <c r="WXW187" s="377"/>
      <c r="WXX187" s="377"/>
      <c r="WXY187" s="484"/>
      <c r="WXZ187" s="485"/>
      <c r="WYA187" s="375"/>
      <c r="WYB187" s="377"/>
      <c r="WYC187" s="377"/>
      <c r="WYD187" s="377"/>
      <c r="WYE187" s="377"/>
      <c r="WYF187" s="484"/>
      <c r="WYG187" s="485"/>
      <c r="WYH187" s="375"/>
      <c r="WYI187" s="377"/>
      <c r="WYJ187" s="377"/>
      <c r="WYK187" s="377"/>
      <c r="WYL187" s="377"/>
      <c r="WYM187" s="484"/>
      <c r="WYN187" s="485"/>
      <c r="WYO187" s="375"/>
      <c r="WYP187" s="377"/>
      <c r="WYQ187" s="377"/>
      <c r="WYR187" s="377"/>
      <c r="WYS187" s="377"/>
      <c r="WYT187" s="484"/>
      <c r="WYU187" s="485"/>
      <c r="WYV187" s="375"/>
      <c r="WYW187" s="377"/>
      <c r="WYX187" s="377"/>
      <c r="WYY187" s="377"/>
      <c r="WYZ187" s="377"/>
      <c r="WZA187" s="484"/>
      <c r="WZB187" s="485"/>
      <c r="WZC187" s="375"/>
      <c r="WZD187" s="377"/>
      <c r="WZE187" s="377"/>
      <c r="WZF187" s="377"/>
      <c r="WZG187" s="377"/>
      <c r="WZH187" s="484"/>
      <c r="WZI187" s="485"/>
      <c r="WZJ187" s="375"/>
      <c r="WZK187" s="377"/>
      <c r="WZL187" s="377"/>
      <c r="WZM187" s="377"/>
      <c r="WZN187" s="377"/>
      <c r="WZO187" s="484"/>
      <c r="WZP187" s="485"/>
      <c r="WZQ187" s="375"/>
      <c r="WZR187" s="377"/>
      <c r="WZS187" s="377"/>
      <c r="WZT187" s="377"/>
      <c r="WZU187" s="377"/>
      <c r="WZV187" s="484"/>
      <c r="WZW187" s="485"/>
      <c r="WZX187" s="375"/>
      <c r="WZY187" s="377"/>
      <c r="WZZ187" s="377"/>
      <c r="XAA187" s="377"/>
      <c r="XAB187" s="377"/>
      <c r="XAC187" s="484"/>
      <c r="XAD187" s="485"/>
      <c r="XAE187" s="375"/>
      <c r="XAF187" s="377"/>
      <c r="XAG187" s="377"/>
      <c r="XAH187" s="377"/>
      <c r="XAI187" s="377"/>
      <c r="XAJ187" s="484"/>
      <c r="XAK187" s="485"/>
      <c r="XAL187" s="375"/>
      <c r="XAM187" s="377"/>
      <c r="XAN187" s="377"/>
      <c r="XAO187" s="377"/>
      <c r="XAP187" s="377"/>
      <c r="XAQ187" s="484"/>
      <c r="XAR187" s="485"/>
      <c r="XAS187" s="375"/>
      <c r="XAT187" s="377"/>
      <c r="XAU187" s="377"/>
      <c r="XAV187" s="377"/>
      <c r="XAW187" s="377"/>
      <c r="XAX187" s="484"/>
      <c r="XAY187" s="485"/>
      <c r="XAZ187" s="375"/>
      <c r="XBA187" s="377"/>
      <c r="XBB187" s="377"/>
      <c r="XBC187" s="377"/>
      <c r="XBD187" s="377"/>
      <c r="XBE187" s="484"/>
      <c r="XBF187" s="485"/>
      <c r="XBG187" s="375"/>
      <c r="XBH187" s="377"/>
      <c r="XBI187" s="377"/>
      <c r="XBJ187" s="377"/>
      <c r="XBK187" s="377"/>
      <c r="XBL187" s="484"/>
      <c r="XBM187" s="485"/>
      <c r="XBN187" s="375"/>
      <c r="XBO187" s="377"/>
      <c r="XBP187" s="377"/>
      <c r="XBQ187" s="377"/>
      <c r="XBR187" s="377"/>
      <c r="XBS187" s="484"/>
      <c r="XBT187" s="485"/>
      <c r="XBU187" s="375"/>
      <c r="XBV187" s="377"/>
      <c r="XBW187" s="377"/>
      <c r="XBX187" s="377"/>
      <c r="XBY187" s="377"/>
      <c r="XBZ187" s="484"/>
      <c r="XCA187" s="485"/>
      <c r="XCB187" s="375"/>
      <c r="XCC187" s="377"/>
      <c r="XCD187" s="377"/>
      <c r="XCE187" s="377"/>
      <c r="XCF187" s="377"/>
      <c r="XCG187" s="484"/>
      <c r="XCH187" s="485"/>
      <c r="XCI187" s="375"/>
      <c r="XCJ187" s="377"/>
      <c r="XCK187" s="377"/>
      <c r="XCL187" s="377"/>
      <c r="XCM187" s="377"/>
      <c r="XCN187" s="484"/>
      <c r="XCO187" s="485"/>
      <c r="XCP187" s="375"/>
      <c r="XCQ187" s="377"/>
      <c r="XCR187" s="377"/>
      <c r="XCS187" s="377"/>
      <c r="XCT187" s="377"/>
      <c r="XCU187" s="484"/>
      <c r="XCV187" s="485"/>
      <c r="XCW187" s="375"/>
      <c r="XCX187" s="377"/>
      <c r="XCY187" s="377"/>
      <c r="XCZ187" s="377"/>
      <c r="XDA187" s="377"/>
      <c r="XDB187" s="484"/>
      <c r="XDC187" s="485"/>
      <c r="XDD187" s="375"/>
      <c r="XDE187" s="377"/>
      <c r="XDF187" s="377"/>
      <c r="XDG187" s="377"/>
      <c r="XDH187" s="377"/>
      <c r="XDI187" s="484"/>
      <c r="XDJ187" s="485"/>
      <c r="XDK187" s="375"/>
      <c r="XDL187" s="377"/>
      <c r="XDM187" s="377"/>
      <c r="XDN187" s="377"/>
      <c r="XDO187" s="377"/>
      <c r="XDP187" s="484"/>
      <c r="XDQ187" s="485"/>
      <c r="XDR187" s="375"/>
      <c r="XDS187" s="377"/>
      <c r="XDT187" s="377"/>
      <c r="XDU187" s="377"/>
      <c r="XDV187" s="377"/>
      <c r="XDW187" s="484"/>
      <c r="XDX187" s="485"/>
      <c r="XDY187" s="375"/>
      <c r="XDZ187" s="377"/>
      <c r="XEA187" s="377"/>
      <c r="XEB187" s="377"/>
      <c r="XEC187" s="377"/>
      <c r="XED187" s="484"/>
      <c r="XEE187" s="485"/>
      <c r="XEF187" s="375"/>
      <c r="XEG187" s="377"/>
      <c r="XEH187" s="377"/>
      <c r="XEI187" s="377"/>
      <c r="XEJ187" s="377"/>
      <c r="XEK187" s="484"/>
      <c r="XEL187" s="485"/>
      <c r="XEM187" s="375"/>
      <c r="XEN187" s="377"/>
      <c r="XEO187" s="377"/>
      <c r="XEP187" s="377"/>
      <c r="XEQ187" s="377"/>
      <c r="XER187" s="484"/>
      <c r="XES187" s="485"/>
      <c r="XET187" s="375"/>
      <c r="XEU187" s="377"/>
      <c r="XEV187" s="377"/>
      <c r="XEW187" s="377"/>
      <c r="XEX187" s="377"/>
      <c r="XEY187" s="484"/>
      <c r="XEZ187" s="485"/>
      <c r="XFA187" s="375"/>
      <c r="XFB187" s="377"/>
      <c r="XFC187" s="377"/>
      <c r="XFD187" s="377"/>
    </row>
    <row r="188" spans="1:16384" s="455" customFormat="1" ht="17.25" thickTop="1" thickBot="1" x14ac:dyDescent="0.3">
      <c r="A188" s="432"/>
      <c r="B188" s="433"/>
      <c r="C188" s="433"/>
      <c r="D188" s="433"/>
      <c r="E188" s="433"/>
      <c r="F188" s="434"/>
      <c r="G188" s="434"/>
      <c r="H188" s="339"/>
      <c r="I188" s="339"/>
      <c r="J188" s="377"/>
      <c r="K188" s="377"/>
      <c r="L188" s="377"/>
      <c r="M188" s="484"/>
      <c r="N188" s="485"/>
      <c r="O188" s="375"/>
      <c r="P188" s="377"/>
      <c r="Q188" s="377"/>
      <c r="R188" s="377"/>
      <c r="S188" s="377"/>
      <c r="T188" s="484"/>
      <c r="U188" s="485"/>
      <c r="V188" s="375"/>
      <c r="W188" s="377"/>
      <c r="X188" s="377"/>
      <c r="Y188" s="377"/>
      <c r="Z188" s="377"/>
      <c r="AA188" s="484"/>
      <c r="AB188" s="485"/>
      <c r="AC188" s="375"/>
      <c r="AD188" s="377"/>
      <c r="AE188" s="377"/>
      <c r="AF188" s="377"/>
      <c r="AG188" s="377"/>
      <c r="AH188" s="484"/>
      <c r="AI188" s="485"/>
      <c r="AJ188" s="375"/>
      <c r="AK188" s="377"/>
      <c r="AL188" s="377"/>
      <c r="AM188" s="377"/>
      <c r="AN188" s="377"/>
      <c r="AO188" s="484"/>
      <c r="AP188" s="485"/>
      <c r="AQ188" s="375"/>
      <c r="AR188" s="377"/>
      <c r="AS188" s="377"/>
      <c r="AT188" s="377"/>
      <c r="AU188" s="377"/>
      <c r="AV188" s="484"/>
      <c r="AW188" s="485"/>
      <c r="AX188" s="375"/>
      <c r="AY188" s="377"/>
      <c r="AZ188" s="377"/>
      <c r="BA188" s="377"/>
      <c r="BB188" s="377"/>
      <c r="BC188" s="484"/>
      <c r="BD188" s="485"/>
      <c r="BE188" s="375"/>
      <c r="BF188" s="377"/>
      <c r="BG188" s="377"/>
      <c r="BH188" s="377"/>
      <c r="BI188" s="377"/>
      <c r="BJ188" s="484"/>
      <c r="BK188" s="485"/>
      <c r="BL188" s="375"/>
      <c r="BM188" s="377"/>
      <c r="BN188" s="377"/>
      <c r="BO188" s="377"/>
      <c r="BP188" s="377"/>
      <c r="BQ188" s="484"/>
      <c r="BR188" s="485"/>
      <c r="BS188" s="375"/>
      <c r="BT188" s="377"/>
      <c r="BU188" s="377"/>
      <c r="BV188" s="377"/>
      <c r="BW188" s="377"/>
      <c r="BX188" s="484"/>
      <c r="BY188" s="485"/>
      <c r="BZ188" s="375"/>
      <c r="CA188" s="377"/>
      <c r="CB188" s="377"/>
      <c r="CC188" s="377"/>
      <c r="CD188" s="377"/>
      <c r="CE188" s="484"/>
      <c r="CF188" s="485"/>
      <c r="CG188" s="375"/>
      <c r="CH188" s="377"/>
      <c r="CI188" s="377"/>
      <c r="CJ188" s="377"/>
      <c r="CK188" s="377"/>
      <c r="CL188" s="484"/>
      <c r="CM188" s="485"/>
      <c r="CN188" s="375"/>
      <c r="CO188" s="377"/>
      <c r="CP188" s="377"/>
      <c r="CQ188" s="377"/>
      <c r="CR188" s="377"/>
      <c r="CS188" s="484"/>
      <c r="CT188" s="485"/>
      <c r="CU188" s="375"/>
      <c r="CV188" s="377"/>
      <c r="CW188" s="377"/>
      <c r="CX188" s="377"/>
      <c r="CY188" s="377"/>
      <c r="CZ188" s="484"/>
      <c r="DA188" s="485"/>
      <c r="DB188" s="375"/>
      <c r="DC188" s="377"/>
      <c r="DD188" s="377"/>
      <c r="DE188" s="377"/>
      <c r="DF188" s="377"/>
      <c r="DG188" s="484"/>
      <c r="DH188" s="485"/>
      <c r="DI188" s="375"/>
      <c r="DJ188" s="377"/>
      <c r="DK188" s="377"/>
      <c r="DL188" s="377"/>
      <c r="DM188" s="377"/>
      <c r="DN188" s="484"/>
      <c r="DO188" s="485"/>
      <c r="DP188" s="375"/>
      <c r="DQ188" s="377"/>
      <c r="DR188" s="377"/>
      <c r="DS188" s="377"/>
      <c r="DT188" s="377"/>
      <c r="DU188" s="484"/>
      <c r="DV188" s="485"/>
      <c r="DW188" s="375"/>
      <c r="DX188" s="377"/>
      <c r="DY188" s="377"/>
      <c r="DZ188" s="377"/>
      <c r="EA188" s="377"/>
      <c r="EB188" s="484"/>
      <c r="EC188" s="485"/>
      <c r="ED188" s="375"/>
      <c r="EE188" s="377"/>
      <c r="EF188" s="377"/>
      <c r="EG188" s="377"/>
      <c r="EH188" s="377"/>
      <c r="EI188" s="484"/>
      <c r="EJ188" s="485"/>
      <c r="EK188" s="375"/>
      <c r="EL188" s="377"/>
      <c r="EM188" s="377"/>
      <c r="EN188" s="377"/>
      <c r="EO188" s="377"/>
      <c r="EP188" s="484"/>
      <c r="EQ188" s="485"/>
      <c r="ER188" s="375"/>
      <c r="ES188" s="377"/>
      <c r="ET188" s="377"/>
      <c r="EU188" s="377"/>
      <c r="EV188" s="377"/>
      <c r="EW188" s="484"/>
      <c r="EX188" s="485"/>
      <c r="EY188" s="375"/>
      <c r="EZ188" s="377"/>
      <c r="FA188" s="377"/>
      <c r="FB188" s="377"/>
      <c r="FC188" s="377"/>
      <c r="FD188" s="484"/>
      <c r="FE188" s="485"/>
      <c r="FF188" s="375"/>
      <c r="FG188" s="377"/>
      <c r="FH188" s="377"/>
      <c r="FI188" s="377"/>
      <c r="FJ188" s="377"/>
      <c r="FK188" s="484"/>
      <c r="FL188" s="485"/>
      <c r="FM188" s="375"/>
      <c r="FN188" s="377"/>
      <c r="FO188" s="377"/>
      <c r="FP188" s="377"/>
      <c r="FQ188" s="377"/>
      <c r="FR188" s="484"/>
      <c r="FS188" s="485"/>
      <c r="FT188" s="375"/>
      <c r="FU188" s="377"/>
      <c r="FV188" s="377"/>
      <c r="FW188" s="377"/>
      <c r="FX188" s="377"/>
      <c r="FY188" s="484"/>
      <c r="FZ188" s="485"/>
      <c r="GA188" s="375"/>
      <c r="GB188" s="377"/>
      <c r="GC188" s="377"/>
      <c r="GD188" s="377"/>
      <c r="GE188" s="377"/>
      <c r="GF188" s="484"/>
      <c r="GG188" s="485"/>
      <c r="GH188" s="375"/>
      <c r="GI188" s="377"/>
      <c r="GJ188" s="377"/>
      <c r="GK188" s="377"/>
      <c r="GL188" s="377"/>
      <c r="GM188" s="484"/>
      <c r="GN188" s="485"/>
      <c r="GO188" s="375"/>
      <c r="GP188" s="377"/>
      <c r="GQ188" s="377"/>
      <c r="GR188" s="377"/>
      <c r="GS188" s="377"/>
      <c r="GT188" s="484"/>
      <c r="GU188" s="485"/>
      <c r="GV188" s="375"/>
      <c r="GW188" s="377"/>
      <c r="GX188" s="377"/>
      <c r="GY188" s="377"/>
      <c r="GZ188" s="377"/>
      <c r="HA188" s="484"/>
      <c r="HB188" s="485"/>
      <c r="HC188" s="375"/>
      <c r="HD188" s="377"/>
      <c r="HE188" s="377"/>
      <c r="HF188" s="377"/>
      <c r="HG188" s="377"/>
      <c r="HH188" s="484"/>
      <c r="HI188" s="485"/>
      <c r="HJ188" s="375"/>
      <c r="HK188" s="377"/>
      <c r="HL188" s="377"/>
      <c r="HM188" s="377"/>
      <c r="HN188" s="377"/>
      <c r="HO188" s="484"/>
      <c r="HP188" s="485"/>
      <c r="HQ188" s="375"/>
      <c r="HR188" s="377"/>
      <c r="HS188" s="377"/>
      <c r="HT188" s="377"/>
      <c r="HU188" s="377"/>
      <c r="HV188" s="484"/>
      <c r="HW188" s="485"/>
      <c r="HX188" s="375"/>
      <c r="HY188" s="377"/>
      <c r="HZ188" s="377"/>
      <c r="IA188" s="377"/>
      <c r="IB188" s="377"/>
      <c r="IC188" s="484"/>
      <c r="ID188" s="485"/>
      <c r="IE188" s="375"/>
      <c r="IF188" s="377"/>
      <c r="IG188" s="377"/>
      <c r="IH188" s="377"/>
      <c r="II188" s="377"/>
      <c r="IJ188" s="484"/>
      <c r="IK188" s="485"/>
      <c r="IL188" s="375"/>
      <c r="IM188" s="377"/>
      <c r="IN188" s="377"/>
      <c r="IO188" s="377"/>
      <c r="IP188" s="377"/>
      <c r="IQ188" s="484"/>
      <c r="IR188" s="485"/>
      <c r="IS188" s="375"/>
      <c r="IT188" s="377"/>
      <c r="IU188" s="377"/>
      <c r="IV188" s="377"/>
      <c r="IW188" s="377"/>
      <c r="IX188" s="484"/>
      <c r="IY188" s="485"/>
      <c r="IZ188" s="375"/>
      <c r="JA188" s="377"/>
      <c r="JB188" s="377"/>
      <c r="JC188" s="377"/>
      <c r="JD188" s="377"/>
      <c r="JE188" s="484"/>
      <c r="JF188" s="485"/>
      <c r="JG188" s="375"/>
      <c r="JH188" s="377"/>
      <c r="JI188" s="377"/>
      <c r="JJ188" s="377"/>
      <c r="JK188" s="377"/>
      <c r="JL188" s="484"/>
      <c r="JM188" s="485"/>
      <c r="JN188" s="375"/>
      <c r="JO188" s="377"/>
      <c r="JP188" s="377"/>
      <c r="JQ188" s="377"/>
      <c r="JR188" s="377"/>
      <c r="JS188" s="484"/>
      <c r="JT188" s="485"/>
      <c r="JU188" s="375"/>
      <c r="JV188" s="377"/>
      <c r="JW188" s="377"/>
      <c r="JX188" s="377"/>
      <c r="JY188" s="377"/>
      <c r="JZ188" s="484"/>
      <c r="KA188" s="485"/>
      <c r="KB188" s="375"/>
      <c r="KC188" s="377"/>
      <c r="KD188" s="377"/>
      <c r="KE188" s="377"/>
      <c r="KF188" s="377"/>
      <c r="KG188" s="484"/>
      <c r="KH188" s="485"/>
      <c r="KI188" s="375"/>
      <c r="KJ188" s="377"/>
      <c r="KK188" s="377"/>
      <c r="KL188" s="377"/>
      <c r="KM188" s="377"/>
      <c r="KN188" s="484"/>
      <c r="KO188" s="485"/>
      <c r="KP188" s="375"/>
      <c r="KQ188" s="377"/>
      <c r="KR188" s="377"/>
      <c r="KS188" s="377"/>
      <c r="KT188" s="377"/>
      <c r="KU188" s="484"/>
      <c r="KV188" s="485"/>
      <c r="KW188" s="375"/>
      <c r="KX188" s="377"/>
      <c r="KY188" s="377"/>
      <c r="KZ188" s="377"/>
      <c r="LA188" s="377"/>
      <c r="LB188" s="484"/>
      <c r="LC188" s="485"/>
      <c r="LD188" s="375"/>
      <c r="LE188" s="377"/>
      <c r="LF188" s="377"/>
      <c r="LG188" s="377"/>
      <c r="LH188" s="377"/>
      <c r="LI188" s="484"/>
      <c r="LJ188" s="485"/>
      <c r="LK188" s="375"/>
      <c r="LL188" s="377"/>
      <c r="LM188" s="377"/>
      <c r="LN188" s="377"/>
      <c r="LO188" s="377"/>
      <c r="LP188" s="484"/>
      <c r="LQ188" s="485"/>
      <c r="LR188" s="375"/>
      <c r="LS188" s="377"/>
      <c r="LT188" s="377"/>
      <c r="LU188" s="377"/>
      <c r="LV188" s="377"/>
      <c r="LW188" s="484"/>
      <c r="LX188" s="485"/>
      <c r="LY188" s="375"/>
      <c r="LZ188" s="377"/>
      <c r="MA188" s="377"/>
      <c r="MB188" s="377"/>
      <c r="MC188" s="377"/>
      <c r="MD188" s="484"/>
      <c r="ME188" s="485"/>
      <c r="MF188" s="375"/>
      <c r="MG188" s="377"/>
      <c r="MH188" s="377"/>
      <c r="MI188" s="377"/>
      <c r="MJ188" s="377"/>
      <c r="MK188" s="484"/>
      <c r="ML188" s="485"/>
      <c r="MM188" s="375"/>
      <c r="MN188" s="377"/>
      <c r="MO188" s="377"/>
      <c r="MP188" s="377"/>
      <c r="MQ188" s="377"/>
      <c r="MR188" s="484"/>
      <c r="MS188" s="485"/>
      <c r="MT188" s="375"/>
      <c r="MU188" s="377"/>
      <c r="MV188" s="377"/>
      <c r="MW188" s="377"/>
      <c r="MX188" s="377"/>
      <c r="MY188" s="484"/>
      <c r="MZ188" s="485"/>
      <c r="NA188" s="375"/>
      <c r="NB188" s="377"/>
      <c r="NC188" s="377"/>
      <c r="ND188" s="377"/>
      <c r="NE188" s="377"/>
      <c r="NF188" s="484"/>
      <c r="NG188" s="485"/>
      <c r="NH188" s="375"/>
      <c r="NI188" s="377"/>
      <c r="NJ188" s="377"/>
      <c r="NK188" s="377"/>
      <c r="NL188" s="377"/>
      <c r="NM188" s="484"/>
      <c r="NN188" s="485"/>
      <c r="NO188" s="375"/>
      <c r="NP188" s="377"/>
      <c r="NQ188" s="377"/>
      <c r="NR188" s="377"/>
      <c r="NS188" s="377"/>
      <c r="NT188" s="484"/>
      <c r="NU188" s="485"/>
      <c r="NV188" s="375"/>
      <c r="NW188" s="377"/>
      <c r="NX188" s="377"/>
      <c r="NY188" s="377"/>
      <c r="NZ188" s="377"/>
      <c r="OA188" s="484"/>
      <c r="OB188" s="485"/>
      <c r="OC188" s="375"/>
      <c r="OD188" s="377"/>
      <c r="OE188" s="377"/>
      <c r="OF188" s="377"/>
      <c r="OG188" s="377"/>
      <c r="OH188" s="484"/>
      <c r="OI188" s="485"/>
      <c r="OJ188" s="375"/>
      <c r="OK188" s="377"/>
      <c r="OL188" s="377"/>
      <c r="OM188" s="377"/>
      <c r="ON188" s="377"/>
      <c r="OO188" s="484"/>
      <c r="OP188" s="485"/>
      <c r="OQ188" s="375"/>
      <c r="OR188" s="377"/>
      <c r="OS188" s="377"/>
      <c r="OT188" s="377"/>
      <c r="OU188" s="377"/>
      <c r="OV188" s="484"/>
      <c r="OW188" s="485"/>
      <c r="OX188" s="375"/>
      <c r="OY188" s="377"/>
      <c r="OZ188" s="377"/>
      <c r="PA188" s="377"/>
      <c r="PB188" s="377"/>
      <c r="PC188" s="484"/>
      <c r="PD188" s="485"/>
      <c r="PE188" s="375"/>
      <c r="PF188" s="377"/>
      <c r="PG188" s="377"/>
      <c r="PH188" s="377"/>
      <c r="PI188" s="377"/>
      <c r="PJ188" s="484"/>
      <c r="PK188" s="485"/>
      <c r="PL188" s="375"/>
      <c r="PM188" s="377"/>
      <c r="PN188" s="377"/>
      <c r="PO188" s="377"/>
      <c r="PP188" s="377"/>
      <c r="PQ188" s="484"/>
      <c r="PR188" s="485"/>
      <c r="PS188" s="375"/>
      <c r="PT188" s="377"/>
      <c r="PU188" s="377"/>
      <c r="PV188" s="377"/>
      <c r="PW188" s="377"/>
      <c r="PX188" s="484"/>
      <c r="PY188" s="485"/>
      <c r="PZ188" s="375"/>
      <c r="QA188" s="377"/>
      <c r="QB188" s="377"/>
      <c r="QC188" s="377"/>
      <c r="QD188" s="377"/>
      <c r="QE188" s="484"/>
      <c r="QF188" s="485"/>
      <c r="QG188" s="375"/>
      <c r="QH188" s="377"/>
      <c r="QI188" s="377"/>
      <c r="QJ188" s="377"/>
      <c r="QK188" s="377"/>
      <c r="QL188" s="484"/>
      <c r="QM188" s="485"/>
      <c r="QN188" s="375"/>
      <c r="QO188" s="377"/>
      <c r="QP188" s="377"/>
      <c r="QQ188" s="377"/>
      <c r="QR188" s="377"/>
      <c r="QS188" s="484"/>
      <c r="QT188" s="485"/>
      <c r="QU188" s="375"/>
      <c r="QV188" s="377"/>
      <c r="QW188" s="377"/>
      <c r="QX188" s="377"/>
      <c r="QY188" s="377"/>
      <c r="QZ188" s="484"/>
      <c r="RA188" s="485"/>
      <c r="RB188" s="375"/>
      <c r="RC188" s="377"/>
      <c r="RD188" s="377"/>
      <c r="RE188" s="377"/>
      <c r="RF188" s="377"/>
      <c r="RG188" s="484"/>
      <c r="RH188" s="485"/>
      <c r="RI188" s="375"/>
      <c r="RJ188" s="377"/>
      <c r="RK188" s="377"/>
      <c r="RL188" s="377"/>
      <c r="RM188" s="377"/>
      <c r="RN188" s="484"/>
      <c r="RO188" s="485"/>
      <c r="RP188" s="375"/>
      <c r="RQ188" s="377"/>
      <c r="RR188" s="377"/>
      <c r="RS188" s="377"/>
      <c r="RT188" s="377"/>
      <c r="RU188" s="484"/>
      <c r="RV188" s="485"/>
      <c r="RW188" s="375"/>
      <c r="RX188" s="377"/>
      <c r="RY188" s="377"/>
      <c r="RZ188" s="377"/>
      <c r="SA188" s="377"/>
      <c r="SB188" s="484"/>
      <c r="SC188" s="485"/>
      <c r="SD188" s="375"/>
      <c r="SE188" s="377"/>
      <c r="SF188" s="377"/>
      <c r="SG188" s="377"/>
      <c r="SH188" s="377"/>
      <c r="SI188" s="484"/>
      <c r="SJ188" s="485"/>
      <c r="SK188" s="375"/>
      <c r="SL188" s="377"/>
      <c r="SM188" s="377"/>
      <c r="SN188" s="377"/>
      <c r="SO188" s="377"/>
      <c r="SP188" s="484"/>
      <c r="SQ188" s="485"/>
      <c r="SR188" s="375"/>
      <c r="SS188" s="377"/>
      <c r="ST188" s="377"/>
      <c r="SU188" s="377"/>
      <c r="SV188" s="377"/>
      <c r="SW188" s="484"/>
      <c r="SX188" s="485"/>
      <c r="SY188" s="375"/>
      <c r="SZ188" s="377"/>
      <c r="TA188" s="377"/>
      <c r="TB188" s="377"/>
      <c r="TC188" s="377"/>
      <c r="TD188" s="484"/>
      <c r="TE188" s="485"/>
      <c r="TF188" s="375"/>
      <c r="TG188" s="377"/>
      <c r="TH188" s="377"/>
      <c r="TI188" s="377"/>
      <c r="TJ188" s="377"/>
      <c r="TK188" s="484"/>
      <c r="TL188" s="485"/>
      <c r="TM188" s="375"/>
      <c r="TN188" s="377"/>
      <c r="TO188" s="377"/>
      <c r="TP188" s="377"/>
      <c r="TQ188" s="377"/>
      <c r="TR188" s="484"/>
      <c r="TS188" s="485"/>
      <c r="TT188" s="375"/>
      <c r="TU188" s="377"/>
      <c r="TV188" s="377"/>
      <c r="TW188" s="377"/>
      <c r="TX188" s="377"/>
      <c r="TY188" s="484"/>
      <c r="TZ188" s="485"/>
      <c r="UA188" s="375"/>
      <c r="UB188" s="377"/>
      <c r="UC188" s="377"/>
      <c r="UD188" s="377"/>
      <c r="UE188" s="377"/>
      <c r="UF188" s="484"/>
      <c r="UG188" s="485"/>
      <c r="UH188" s="375"/>
      <c r="UI188" s="377"/>
      <c r="UJ188" s="377"/>
      <c r="UK188" s="377"/>
      <c r="UL188" s="377"/>
      <c r="UM188" s="484"/>
      <c r="UN188" s="485"/>
      <c r="UO188" s="375"/>
      <c r="UP188" s="377"/>
      <c r="UQ188" s="377"/>
      <c r="UR188" s="377"/>
      <c r="US188" s="377"/>
      <c r="UT188" s="484"/>
      <c r="UU188" s="485"/>
      <c r="UV188" s="375"/>
      <c r="UW188" s="377"/>
      <c r="UX188" s="377"/>
      <c r="UY188" s="377"/>
      <c r="UZ188" s="377"/>
      <c r="VA188" s="484"/>
      <c r="VB188" s="485"/>
      <c r="VC188" s="375"/>
      <c r="VD188" s="377"/>
      <c r="VE188" s="377"/>
      <c r="VF188" s="377"/>
      <c r="VG188" s="377"/>
      <c r="VH188" s="484"/>
      <c r="VI188" s="485"/>
      <c r="VJ188" s="375"/>
      <c r="VK188" s="377"/>
      <c r="VL188" s="377"/>
      <c r="VM188" s="377"/>
      <c r="VN188" s="377"/>
      <c r="VO188" s="484"/>
      <c r="VP188" s="485"/>
      <c r="VQ188" s="375"/>
      <c r="VR188" s="377"/>
      <c r="VS188" s="377"/>
      <c r="VT188" s="377"/>
      <c r="VU188" s="377"/>
      <c r="VV188" s="484"/>
      <c r="VW188" s="485"/>
      <c r="VX188" s="375"/>
      <c r="VY188" s="377"/>
      <c r="VZ188" s="377"/>
      <c r="WA188" s="377"/>
      <c r="WB188" s="377"/>
      <c r="WC188" s="484"/>
      <c r="WD188" s="485"/>
      <c r="WE188" s="375"/>
      <c r="WF188" s="377"/>
      <c r="WG188" s="377"/>
      <c r="WH188" s="377"/>
      <c r="WI188" s="377"/>
      <c r="WJ188" s="484"/>
      <c r="WK188" s="485"/>
      <c r="WL188" s="375"/>
      <c r="WM188" s="377"/>
      <c r="WN188" s="377"/>
      <c r="WO188" s="377"/>
      <c r="WP188" s="377"/>
      <c r="WQ188" s="484"/>
      <c r="WR188" s="485"/>
      <c r="WS188" s="375"/>
      <c r="WT188" s="377"/>
      <c r="WU188" s="377"/>
      <c r="WV188" s="377"/>
      <c r="WW188" s="377"/>
      <c r="WX188" s="484"/>
      <c r="WY188" s="485"/>
      <c r="WZ188" s="375"/>
      <c r="XA188" s="377"/>
      <c r="XB188" s="377"/>
      <c r="XC188" s="377"/>
      <c r="XD188" s="377"/>
      <c r="XE188" s="484"/>
      <c r="XF188" s="485"/>
      <c r="XG188" s="375"/>
      <c r="XH188" s="377"/>
      <c r="XI188" s="377"/>
      <c r="XJ188" s="377"/>
      <c r="XK188" s="377"/>
      <c r="XL188" s="484"/>
      <c r="XM188" s="485"/>
      <c r="XN188" s="375"/>
      <c r="XO188" s="377"/>
      <c r="XP188" s="377"/>
      <c r="XQ188" s="377"/>
      <c r="XR188" s="377"/>
      <c r="XS188" s="484"/>
      <c r="XT188" s="485"/>
      <c r="XU188" s="375"/>
      <c r="XV188" s="377"/>
      <c r="XW188" s="377"/>
      <c r="XX188" s="377"/>
      <c r="XY188" s="377"/>
      <c r="XZ188" s="484"/>
      <c r="YA188" s="485"/>
      <c r="YB188" s="375"/>
      <c r="YC188" s="377"/>
      <c r="YD188" s="377"/>
      <c r="YE188" s="377"/>
      <c r="YF188" s="377"/>
      <c r="YG188" s="484"/>
      <c r="YH188" s="485"/>
      <c r="YI188" s="375"/>
      <c r="YJ188" s="377"/>
      <c r="YK188" s="377"/>
      <c r="YL188" s="377"/>
      <c r="YM188" s="377"/>
      <c r="YN188" s="484"/>
      <c r="YO188" s="485"/>
      <c r="YP188" s="375"/>
      <c r="YQ188" s="377"/>
      <c r="YR188" s="377"/>
      <c r="YS188" s="377"/>
      <c r="YT188" s="377"/>
      <c r="YU188" s="484"/>
      <c r="YV188" s="485"/>
      <c r="YW188" s="375"/>
      <c r="YX188" s="377"/>
      <c r="YY188" s="377"/>
      <c r="YZ188" s="377"/>
      <c r="ZA188" s="377"/>
      <c r="ZB188" s="484"/>
      <c r="ZC188" s="485"/>
      <c r="ZD188" s="375"/>
      <c r="ZE188" s="377"/>
      <c r="ZF188" s="377"/>
      <c r="ZG188" s="377"/>
      <c r="ZH188" s="377"/>
      <c r="ZI188" s="484"/>
      <c r="ZJ188" s="485"/>
      <c r="ZK188" s="375"/>
      <c r="ZL188" s="377"/>
      <c r="ZM188" s="377"/>
      <c r="ZN188" s="377"/>
      <c r="ZO188" s="377"/>
      <c r="ZP188" s="484"/>
      <c r="ZQ188" s="485"/>
      <c r="ZR188" s="375"/>
      <c r="ZS188" s="377"/>
      <c r="ZT188" s="377"/>
      <c r="ZU188" s="377"/>
      <c r="ZV188" s="377"/>
      <c r="ZW188" s="484"/>
      <c r="ZX188" s="485"/>
      <c r="ZY188" s="375"/>
      <c r="ZZ188" s="377"/>
      <c r="AAA188" s="377"/>
      <c r="AAB188" s="377"/>
      <c r="AAC188" s="377"/>
      <c r="AAD188" s="484"/>
      <c r="AAE188" s="485"/>
      <c r="AAF188" s="375"/>
      <c r="AAG188" s="377"/>
      <c r="AAH188" s="377"/>
      <c r="AAI188" s="377"/>
      <c r="AAJ188" s="377"/>
      <c r="AAK188" s="484"/>
      <c r="AAL188" s="485"/>
      <c r="AAM188" s="375"/>
      <c r="AAN188" s="377"/>
      <c r="AAO188" s="377"/>
      <c r="AAP188" s="377"/>
      <c r="AAQ188" s="377"/>
      <c r="AAR188" s="484"/>
      <c r="AAS188" s="485"/>
      <c r="AAT188" s="375"/>
      <c r="AAU188" s="377"/>
      <c r="AAV188" s="377"/>
      <c r="AAW188" s="377"/>
      <c r="AAX188" s="377"/>
      <c r="AAY188" s="484"/>
      <c r="AAZ188" s="485"/>
      <c r="ABA188" s="375"/>
      <c r="ABB188" s="377"/>
      <c r="ABC188" s="377"/>
      <c r="ABD188" s="377"/>
      <c r="ABE188" s="377"/>
      <c r="ABF188" s="484"/>
      <c r="ABG188" s="485"/>
      <c r="ABH188" s="375"/>
      <c r="ABI188" s="377"/>
      <c r="ABJ188" s="377"/>
      <c r="ABK188" s="377"/>
      <c r="ABL188" s="377"/>
      <c r="ABM188" s="484"/>
      <c r="ABN188" s="485"/>
      <c r="ABO188" s="375"/>
      <c r="ABP188" s="377"/>
      <c r="ABQ188" s="377"/>
      <c r="ABR188" s="377"/>
      <c r="ABS188" s="377"/>
      <c r="ABT188" s="484"/>
      <c r="ABU188" s="485"/>
      <c r="ABV188" s="375"/>
      <c r="ABW188" s="377"/>
      <c r="ABX188" s="377"/>
      <c r="ABY188" s="377"/>
      <c r="ABZ188" s="377"/>
      <c r="ACA188" s="484"/>
      <c r="ACB188" s="485"/>
      <c r="ACC188" s="375"/>
      <c r="ACD188" s="377"/>
      <c r="ACE188" s="377"/>
      <c r="ACF188" s="377"/>
      <c r="ACG188" s="377"/>
      <c r="ACH188" s="484"/>
      <c r="ACI188" s="485"/>
      <c r="ACJ188" s="375"/>
      <c r="ACK188" s="377"/>
      <c r="ACL188" s="377"/>
      <c r="ACM188" s="377"/>
      <c r="ACN188" s="377"/>
      <c r="ACO188" s="484"/>
      <c r="ACP188" s="485"/>
      <c r="ACQ188" s="375"/>
      <c r="ACR188" s="377"/>
      <c r="ACS188" s="377"/>
      <c r="ACT188" s="377"/>
      <c r="ACU188" s="377"/>
      <c r="ACV188" s="484"/>
      <c r="ACW188" s="485"/>
      <c r="ACX188" s="375"/>
      <c r="ACY188" s="377"/>
      <c r="ACZ188" s="377"/>
      <c r="ADA188" s="377"/>
      <c r="ADB188" s="377"/>
      <c r="ADC188" s="484"/>
      <c r="ADD188" s="485"/>
      <c r="ADE188" s="375"/>
      <c r="ADF188" s="377"/>
      <c r="ADG188" s="377"/>
      <c r="ADH188" s="377"/>
      <c r="ADI188" s="377"/>
      <c r="ADJ188" s="484"/>
      <c r="ADK188" s="485"/>
      <c r="ADL188" s="375"/>
      <c r="ADM188" s="377"/>
      <c r="ADN188" s="377"/>
      <c r="ADO188" s="377"/>
      <c r="ADP188" s="377"/>
      <c r="ADQ188" s="484"/>
      <c r="ADR188" s="485"/>
      <c r="ADS188" s="375"/>
      <c r="ADT188" s="377"/>
      <c r="ADU188" s="377"/>
      <c r="ADV188" s="377"/>
      <c r="ADW188" s="377"/>
      <c r="ADX188" s="484"/>
      <c r="ADY188" s="485"/>
      <c r="ADZ188" s="375"/>
      <c r="AEA188" s="377"/>
      <c r="AEB188" s="377"/>
      <c r="AEC188" s="377"/>
      <c r="AED188" s="377"/>
      <c r="AEE188" s="484"/>
      <c r="AEF188" s="485"/>
      <c r="AEG188" s="375"/>
      <c r="AEH188" s="377"/>
      <c r="AEI188" s="377"/>
      <c r="AEJ188" s="377"/>
      <c r="AEK188" s="377"/>
      <c r="AEL188" s="484"/>
      <c r="AEM188" s="485"/>
      <c r="AEN188" s="375"/>
      <c r="AEO188" s="377"/>
      <c r="AEP188" s="377"/>
      <c r="AEQ188" s="377"/>
      <c r="AER188" s="377"/>
      <c r="AES188" s="484"/>
      <c r="AET188" s="485"/>
      <c r="AEU188" s="375"/>
      <c r="AEV188" s="377"/>
      <c r="AEW188" s="377"/>
      <c r="AEX188" s="377"/>
      <c r="AEY188" s="377"/>
      <c r="AEZ188" s="484"/>
      <c r="AFA188" s="485"/>
      <c r="AFB188" s="375"/>
      <c r="AFC188" s="377"/>
      <c r="AFD188" s="377"/>
      <c r="AFE188" s="377"/>
      <c r="AFF188" s="377"/>
      <c r="AFG188" s="484"/>
      <c r="AFH188" s="485"/>
      <c r="AFI188" s="375"/>
      <c r="AFJ188" s="377"/>
      <c r="AFK188" s="377"/>
      <c r="AFL188" s="377"/>
      <c r="AFM188" s="377"/>
      <c r="AFN188" s="484"/>
      <c r="AFO188" s="485"/>
      <c r="AFP188" s="375"/>
      <c r="AFQ188" s="377"/>
      <c r="AFR188" s="377"/>
      <c r="AFS188" s="377"/>
      <c r="AFT188" s="377"/>
      <c r="AFU188" s="484"/>
      <c r="AFV188" s="485"/>
      <c r="AFW188" s="375"/>
      <c r="AFX188" s="377"/>
      <c r="AFY188" s="377"/>
      <c r="AFZ188" s="377"/>
      <c r="AGA188" s="377"/>
      <c r="AGB188" s="484"/>
      <c r="AGC188" s="485"/>
      <c r="AGD188" s="375"/>
      <c r="AGE188" s="377"/>
      <c r="AGF188" s="377"/>
      <c r="AGG188" s="377"/>
      <c r="AGH188" s="377"/>
      <c r="AGI188" s="484"/>
      <c r="AGJ188" s="485"/>
      <c r="AGK188" s="375"/>
      <c r="AGL188" s="377"/>
      <c r="AGM188" s="377"/>
      <c r="AGN188" s="377"/>
      <c r="AGO188" s="377"/>
      <c r="AGP188" s="484"/>
      <c r="AGQ188" s="485"/>
      <c r="AGR188" s="375"/>
      <c r="AGS188" s="377"/>
      <c r="AGT188" s="377"/>
      <c r="AGU188" s="377"/>
      <c r="AGV188" s="377"/>
      <c r="AGW188" s="484"/>
      <c r="AGX188" s="485"/>
      <c r="AGY188" s="375"/>
      <c r="AGZ188" s="377"/>
      <c r="AHA188" s="377"/>
      <c r="AHB188" s="377"/>
      <c r="AHC188" s="377"/>
      <c r="AHD188" s="484"/>
      <c r="AHE188" s="485"/>
      <c r="AHF188" s="375"/>
      <c r="AHG188" s="377"/>
      <c r="AHH188" s="377"/>
      <c r="AHI188" s="377"/>
      <c r="AHJ188" s="377"/>
      <c r="AHK188" s="484"/>
      <c r="AHL188" s="485"/>
      <c r="AHM188" s="375"/>
      <c r="AHN188" s="377"/>
      <c r="AHO188" s="377"/>
      <c r="AHP188" s="377"/>
      <c r="AHQ188" s="377"/>
      <c r="AHR188" s="484"/>
      <c r="AHS188" s="485"/>
      <c r="AHT188" s="375"/>
      <c r="AHU188" s="377"/>
      <c r="AHV188" s="377"/>
      <c r="AHW188" s="377"/>
      <c r="AHX188" s="377"/>
      <c r="AHY188" s="484"/>
      <c r="AHZ188" s="485"/>
      <c r="AIA188" s="375"/>
      <c r="AIB188" s="377"/>
      <c r="AIC188" s="377"/>
      <c r="AID188" s="377"/>
      <c r="AIE188" s="377"/>
      <c r="AIF188" s="484"/>
      <c r="AIG188" s="485"/>
      <c r="AIH188" s="375"/>
      <c r="AII188" s="377"/>
      <c r="AIJ188" s="377"/>
      <c r="AIK188" s="377"/>
      <c r="AIL188" s="377"/>
      <c r="AIM188" s="484"/>
      <c r="AIN188" s="485"/>
      <c r="AIO188" s="375"/>
      <c r="AIP188" s="377"/>
      <c r="AIQ188" s="377"/>
      <c r="AIR188" s="377"/>
      <c r="AIS188" s="377"/>
      <c r="AIT188" s="484"/>
      <c r="AIU188" s="485"/>
      <c r="AIV188" s="375"/>
      <c r="AIW188" s="377"/>
      <c r="AIX188" s="377"/>
      <c r="AIY188" s="377"/>
      <c r="AIZ188" s="377"/>
      <c r="AJA188" s="484"/>
      <c r="AJB188" s="485"/>
      <c r="AJC188" s="375"/>
      <c r="AJD188" s="377"/>
      <c r="AJE188" s="377"/>
      <c r="AJF188" s="377"/>
      <c r="AJG188" s="377"/>
      <c r="AJH188" s="484"/>
      <c r="AJI188" s="485"/>
      <c r="AJJ188" s="375"/>
      <c r="AJK188" s="377"/>
      <c r="AJL188" s="377"/>
      <c r="AJM188" s="377"/>
      <c r="AJN188" s="377"/>
      <c r="AJO188" s="484"/>
      <c r="AJP188" s="485"/>
      <c r="AJQ188" s="375"/>
      <c r="AJR188" s="377"/>
      <c r="AJS188" s="377"/>
      <c r="AJT188" s="377"/>
      <c r="AJU188" s="377"/>
      <c r="AJV188" s="484"/>
      <c r="AJW188" s="485"/>
      <c r="AJX188" s="375"/>
      <c r="AJY188" s="377"/>
      <c r="AJZ188" s="377"/>
      <c r="AKA188" s="377"/>
      <c r="AKB188" s="377"/>
      <c r="AKC188" s="484"/>
      <c r="AKD188" s="485"/>
      <c r="AKE188" s="375"/>
      <c r="AKF188" s="377"/>
      <c r="AKG188" s="377"/>
      <c r="AKH188" s="377"/>
      <c r="AKI188" s="377"/>
      <c r="AKJ188" s="484"/>
      <c r="AKK188" s="485"/>
      <c r="AKL188" s="375"/>
      <c r="AKM188" s="377"/>
      <c r="AKN188" s="377"/>
      <c r="AKO188" s="377"/>
      <c r="AKP188" s="377"/>
      <c r="AKQ188" s="484"/>
      <c r="AKR188" s="485"/>
      <c r="AKS188" s="375"/>
      <c r="AKT188" s="377"/>
      <c r="AKU188" s="377"/>
      <c r="AKV188" s="377"/>
      <c r="AKW188" s="377"/>
      <c r="AKX188" s="484"/>
      <c r="AKY188" s="485"/>
      <c r="AKZ188" s="375"/>
      <c r="ALA188" s="377"/>
      <c r="ALB188" s="377"/>
      <c r="ALC188" s="377"/>
      <c r="ALD188" s="377"/>
      <c r="ALE188" s="484"/>
      <c r="ALF188" s="485"/>
      <c r="ALG188" s="375"/>
      <c r="ALH188" s="377"/>
      <c r="ALI188" s="377"/>
      <c r="ALJ188" s="377"/>
      <c r="ALK188" s="377"/>
      <c r="ALL188" s="484"/>
      <c r="ALM188" s="485"/>
      <c r="ALN188" s="375"/>
      <c r="ALO188" s="377"/>
      <c r="ALP188" s="377"/>
      <c r="ALQ188" s="377"/>
      <c r="ALR188" s="377"/>
      <c r="ALS188" s="484"/>
      <c r="ALT188" s="485"/>
      <c r="ALU188" s="375"/>
      <c r="ALV188" s="377"/>
      <c r="ALW188" s="377"/>
      <c r="ALX188" s="377"/>
      <c r="ALY188" s="377"/>
      <c r="ALZ188" s="484"/>
      <c r="AMA188" s="485"/>
      <c r="AMB188" s="375"/>
      <c r="AMC188" s="377"/>
      <c r="AMD188" s="377"/>
      <c r="AME188" s="377"/>
      <c r="AMF188" s="377"/>
      <c r="AMG188" s="484"/>
      <c r="AMH188" s="485"/>
      <c r="AMI188" s="375"/>
      <c r="AMJ188" s="377"/>
      <c r="AMK188" s="377"/>
      <c r="AML188" s="377"/>
      <c r="AMM188" s="377"/>
      <c r="AMN188" s="484"/>
      <c r="AMO188" s="485"/>
      <c r="AMP188" s="375"/>
      <c r="AMQ188" s="377"/>
      <c r="AMR188" s="377"/>
      <c r="AMS188" s="377"/>
      <c r="AMT188" s="377"/>
      <c r="AMU188" s="484"/>
      <c r="AMV188" s="485"/>
      <c r="AMW188" s="375"/>
      <c r="AMX188" s="377"/>
      <c r="AMY188" s="377"/>
      <c r="AMZ188" s="377"/>
      <c r="ANA188" s="377"/>
      <c r="ANB188" s="484"/>
      <c r="ANC188" s="485"/>
      <c r="AND188" s="375"/>
      <c r="ANE188" s="377"/>
      <c r="ANF188" s="377"/>
      <c r="ANG188" s="377"/>
      <c r="ANH188" s="377"/>
      <c r="ANI188" s="484"/>
      <c r="ANJ188" s="485"/>
      <c r="ANK188" s="375"/>
      <c r="ANL188" s="377"/>
      <c r="ANM188" s="377"/>
      <c r="ANN188" s="377"/>
      <c r="ANO188" s="377"/>
      <c r="ANP188" s="484"/>
      <c r="ANQ188" s="485"/>
      <c r="ANR188" s="375"/>
      <c r="ANS188" s="377"/>
      <c r="ANT188" s="377"/>
      <c r="ANU188" s="377"/>
      <c r="ANV188" s="377"/>
      <c r="ANW188" s="484"/>
      <c r="ANX188" s="485"/>
      <c r="ANY188" s="375"/>
      <c r="ANZ188" s="377"/>
      <c r="AOA188" s="377"/>
      <c r="AOB188" s="377"/>
      <c r="AOC188" s="377"/>
      <c r="AOD188" s="484"/>
      <c r="AOE188" s="485"/>
      <c r="AOF188" s="375"/>
      <c r="AOG188" s="377"/>
      <c r="AOH188" s="377"/>
      <c r="AOI188" s="377"/>
      <c r="AOJ188" s="377"/>
      <c r="AOK188" s="484"/>
      <c r="AOL188" s="485"/>
      <c r="AOM188" s="375"/>
      <c r="AON188" s="377"/>
      <c r="AOO188" s="377"/>
      <c r="AOP188" s="377"/>
      <c r="AOQ188" s="377"/>
      <c r="AOR188" s="484"/>
      <c r="AOS188" s="485"/>
      <c r="AOT188" s="375"/>
      <c r="AOU188" s="377"/>
      <c r="AOV188" s="377"/>
      <c r="AOW188" s="377"/>
      <c r="AOX188" s="377"/>
      <c r="AOY188" s="484"/>
      <c r="AOZ188" s="485"/>
      <c r="APA188" s="375"/>
      <c r="APB188" s="377"/>
      <c r="APC188" s="377"/>
      <c r="APD188" s="377"/>
      <c r="APE188" s="377"/>
      <c r="APF188" s="484"/>
      <c r="APG188" s="485"/>
      <c r="APH188" s="375"/>
      <c r="API188" s="377"/>
      <c r="APJ188" s="377"/>
      <c r="APK188" s="377"/>
      <c r="APL188" s="377"/>
      <c r="APM188" s="484"/>
      <c r="APN188" s="485"/>
      <c r="APO188" s="375"/>
      <c r="APP188" s="377"/>
      <c r="APQ188" s="377"/>
      <c r="APR188" s="377"/>
      <c r="APS188" s="377"/>
      <c r="APT188" s="484"/>
      <c r="APU188" s="485"/>
      <c r="APV188" s="375"/>
      <c r="APW188" s="377"/>
      <c r="APX188" s="377"/>
      <c r="APY188" s="377"/>
      <c r="APZ188" s="377"/>
      <c r="AQA188" s="484"/>
      <c r="AQB188" s="485"/>
      <c r="AQC188" s="375"/>
      <c r="AQD188" s="377"/>
      <c r="AQE188" s="377"/>
      <c r="AQF188" s="377"/>
      <c r="AQG188" s="377"/>
      <c r="AQH188" s="484"/>
      <c r="AQI188" s="485"/>
      <c r="AQJ188" s="375"/>
      <c r="AQK188" s="377"/>
      <c r="AQL188" s="377"/>
      <c r="AQM188" s="377"/>
      <c r="AQN188" s="377"/>
      <c r="AQO188" s="484"/>
      <c r="AQP188" s="485"/>
      <c r="AQQ188" s="375"/>
      <c r="AQR188" s="377"/>
      <c r="AQS188" s="377"/>
      <c r="AQT188" s="377"/>
      <c r="AQU188" s="377"/>
      <c r="AQV188" s="484"/>
      <c r="AQW188" s="485"/>
      <c r="AQX188" s="375"/>
      <c r="AQY188" s="377"/>
      <c r="AQZ188" s="377"/>
      <c r="ARA188" s="377"/>
      <c r="ARB188" s="377"/>
      <c r="ARC188" s="484"/>
      <c r="ARD188" s="485"/>
      <c r="ARE188" s="375"/>
      <c r="ARF188" s="377"/>
      <c r="ARG188" s="377"/>
      <c r="ARH188" s="377"/>
      <c r="ARI188" s="377"/>
      <c r="ARJ188" s="484"/>
      <c r="ARK188" s="485"/>
      <c r="ARL188" s="375"/>
      <c r="ARM188" s="377"/>
      <c r="ARN188" s="377"/>
      <c r="ARO188" s="377"/>
      <c r="ARP188" s="377"/>
      <c r="ARQ188" s="484"/>
      <c r="ARR188" s="485"/>
      <c r="ARS188" s="375"/>
      <c r="ART188" s="377"/>
      <c r="ARU188" s="377"/>
      <c r="ARV188" s="377"/>
      <c r="ARW188" s="377"/>
      <c r="ARX188" s="484"/>
      <c r="ARY188" s="485"/>
      <c r="ARZ188" s="375"/>
      <c r="ASA188" s="377"/>
      <c r="ASB188" s="377"/>
      <c r="ASC188" s="377"/>
      <c r="ASD188" s="377"/>
      <c r="ASE188" s="484"/>
      <c r="ASF188" s="485"/>
      <c r="ASG188" s="375"/>
      <c r="ASH188" s="377"/>
      <c r="ASI188" s="377"/>
      <c r="ASJ188" s="377"/>
      <c r="ASK188" s="377"/>
      <c r="ASL188" s="484"/>
      <c r="ASM188" s="485"/>
      <c r="ASN188" s="375"/>
      <c r="ASO188" s="377"/>
      <c r="ASP188" s="377"/>
      <c r="ASQ188" s="377"/>
      <c r="ASR188" s="377"/>
      <c r="ASS188" s="484"/>
      <c r="AST188" s="485"/>
      <c r="ASU188" s="375"/>
      <c r="ASV188" s="377"/>
      <c r="ASW188" s="377"/>
      <c r="ASX188" s="377"/>
      <c r="ASY188" s="377"/>
      <c r="ASZ188" s="484"/>
      <c r="ATA188" s="485"/>
      <c r="ATB188" s="375"/>
      <c r="ATC188" s="377"/>
      <c r="ATD188" s="377"/>
      <c r="ATE188" s="377"/>
      <c r="ATF188" s="377"/>
      <c r="ATG188" s="484"/>
      <c r="ATH188" s="485"/>
      <c r="ATI188" s="375"/>
      <c r="ATJ188" s="377"/>
      <c r="ATK188" s="377"/>
      <c r="ATL188" s="377"/>
      <c r="ATM188" s="377"/>
      <c r="ATN188" s="484"/>
      <c r="ATO188" s="485"/>
      <c r="ATP188" s="375"/>
      <c r="ATQ188" s="377"/>
      <c r="ATR188" s="377"/>
      <c r="ATS188" s="377"/>
      <c r="ATT188" s="377"/>
      <c r="ATU188" s="484"/>
      <c r="ATV188" s="485"/>
      <c r="ATW188" s="375"/>
      <c r="ATX188" s="377"/>
      <c r="ATY188" s="377"/>
      <c r="ATZ188" s="377"/>
      <c r="AUA188" s="377"/>
      <c r="AUB188" s="484"/>
      <c r="AUC188" s="485"/>
      <c r="AUD188" s="375"/>
      <c r="AUE188" s="377"/>
      <c r="AUF188" s="377"/>
      <c r="AUG188" s="377"/>
      <c r="AUH188" s="377"/>
      <c r="AUI188" s="484"/>
      <c r="AUJ188" s="485"/>
      <c r="AUK188" s="375"/>
      <c r="AUL188" s="377"/>
      <c r="AUM188" s="377"/>
      <c r="AUN188" s="377"/>
      <c r="AUO188" s="377"/>
      <c r="AUP188" s="484"/>
      <c r="AUQ188" s="485"/>
      <c r="AUR188" s="375"/>
      <c r="AUS188" s="377"/>
      <c r="AUT188" s="377"/>
      <c r="AUU188" s="377"/>
      <c r="AUV188" s="377"/>
      <c r="AUW188" s="484"/>
      <c r="AUX188" s="485"/>
      <c r="AUY188" s="375"/>
      <c r="AUZ188" s="377"/>
      <c r="AVA188" s="377"/>
      <c r="AVB188" s="377"/>
      <c r="AVC188" s="377"/>
      <c r="AVD188" s="484"/>
      <c r="AVE188" s="485"/>
      <c r="AVF188" s="375"/>
      <c r="AVG188" s="377"/>
      <c r="AVH188" s="377"/>
      <c r="AVI188" s="377"/>
      <c r="AVJ188" s="377"/>
      <c r="AVK188" s="484"/>
      <c r="AVL188" s="485"/>
      <c r="AVM188" s="375"/>
      <c r="AVN188" s="377"/>
      <c r="AVO188" s="377"/>
      <c r="AVP188" s="377"/>
      <c r="AVQ188" s="377"/>
      <c r="AVR188" s="484"/>
      <c r="AVS188" s="485"/>
      <c r="AVT188" s="375"/>
      <c r="AVU188" s="377"/>
      <c r="AVV188" s="377"/>
      <c r="AVW188" s="377"/>
      <c r="AVX188" s="377"/>
      <c r="AVY188" s="484"/>
      <c r="AVZ188" s="485"/>
      <c r="AWA188" s="375"/>
      <c r="AWB188" s="377"/>
      <c r="AWC188" s="377"/>
      <c r="AWD188" s="377"/>
      <c r="AWE188" s="377"/>
      <c r="AWF188" s="484"/>
      <c r="AWG188" s="485"/>
      <c r="AWH188" s="375"/>
      <c r="AWI188" s="377"/>
      <c r="AWJ188" s="377"/>
      <c r="AWK188" s="377"/>
      <c r="AWL188" s="377"/>
      <c r="AWM188" s="484"/>
      <c r="AWN188" s="485"/>
      <c r="AWO188" s="375"/>
      <c r="AWP188" s="377"/>
      <c r="AWQ188" s="377"/>
      <c r="AWR188" s="377"/>
      <c r="AWS188" s="377"/>
      <c r="AWT188" s="484"/>
      <c r="AWU188" s="485"/>
      <c r="AWV188" s="375"/>
      <c r="AWW188" s="377"/>
      <c r="AWX188" s="377"/>
      <c r="AWY188" s="377"/>
      <c r="AWZ188" s="377"/>
      <c r="AXA188" s="484"/>
      <c r="AXB188" s="485"/>
      <c r="AXC188" s="375"/>
      <c r="AXD188" s="377"/>
      <c r="AXE188" s="377"/>
      <c r="AXF188" s="377"/>
      <c r="AXG188" s="377"/>
      <c r="AXH188" s="484"/>
      <c r="AXI188" s="485"/>
      <c r="AXJ188" s="375"/>
      <c r="AXK188" s="377"/>
      <c r="AXL188" s="377"/>
      <c r="AXM188" s="377"/>
      <c r="AXN188" s="377"/>
      <c r="AXO188" s="484"/>
      <c r="AXP188" s="485"/>
      <c r="AXQ188" s="375"/>
      <c r="AXR188" s="377"/>
      <c r="AXS188" s="377"/>
      <c r="AXT188" s="377"/>
      <c r="AXU188" s="377"/>
      <c r="AXV188" s="484"/>
      <c r="AXW188" s="485"/>
      <c r="AXX188" s="375"/>
      <c r="AXY188" s="377"/>
      <c r="AXZ188" s="377"/>
      <c r="AYA188" s="377"/>
      <c r="AYB188" s="377"/>
      <c r="AYC188" s="484"/>
      <c r="AYD188" s="485"/>
      <c r="AYE188" s="375"/>
      <c r="AYF188" s="377"/>
      <c r="AYG188" s="377"/>
      <c r="AYH188" s="377"/>
      <c r="AYI188" s="377"/>
      <c r="AYJ188" s="484"/>
      <c r="AYK188" s="485"/>
      <c r="AYL188" s="375"/>
      <c r="AYM188" s="377"/>
      <c r="AYN188" s="377"/>
      <c r="AYO188" s="377"/>
      <c r="AYP188" s="377"/>
      <c r="AYQ188" s="484"/>
      <c r="AYR188" s="485"/>
      <c r="AYS188" s="375"/>
      <c r="AYT188" s="377"/>
      <c r="AYU188" s="377"/>
      <c r="AYV188" s="377"/>
      <c r="AYW188" s="377"/>
      <c r="AYX188" s="484"/>
      <c r="AYY188" s="485"/>
      <c r="AYZ188" s="375"/>
      <c r="AZA188" s="377"/>
      <c r="AZB188" s="377"/>
      <c r="AZC188" s="377"/>
      <c r="AZD188" s="377"/>
      <c r="AZE188" s="484"/>
      <c r="AZF188" s="485"/>
      <c r="AZG188" s="375"/>
      <c r="AZH188" s="377"/>
      <c r="AZI188" s="377"/>
      <c r="AZJ188" s="377"/>
      <c r="AZK188" s="377"/>
      <c r="AZL188" s="484"/>
      <c r="AZM188" s="485"/>
      <c r="AZN188" s="375"/>
      <c r="AZO188" s="377"/>
      <c r="AZP188" s="377"/>
      <c r="AZQ188" s="377"/>
      <c r="AZR188" s="377"/>
      <c r="AZS188" s="484"/>
      <c r="AZT188" s="485"/>
      <c r="AZU188" s="375"/>
      <c r="AZV188" s="377"/>
      <c r="AZW188" s="377"/>
      <c r="AZX188" s="377"/>
      <c r="AZY188" s="377"/>
      <c r="AZZ188" s="484"/>
      <c r="BAA188" s="485"/>
      <c r="BAB188" s="375"/>
      <c r="BAC188" s="377"/>
      <c r="BAD188" s="377"/>
      <c r="BAE188" s="377"/>
      <c r="BAF188" s="377"/>
      <c r="BAG188" s="484"/>
      <c r="BAH188" s="485"/>
      <c r="BAI188" s="375"/>
      <c r="BAJ188" s="377"/>
      <c r="BAK188" s="377"/>
      <c r="BAL188" s="377"/>
      <c r="BAM188" s="377"/>
      <c r="BAN188" s="484"/>
      <c r="BAO188" s="485"/>
      <c r="BAP188" s="375"/>
      <c r="BAQ188" s="377"/>
      <c r="BAR188" s="377"/>
      <c r="BAS188" s="377"/>
      <c r="BAT188" s="377"/>
      <c r="BAU188" s="484"/>
      <c r="BAV188" s="485"/>
      <c r="BAW188" s="375"/>
      <c r="BAX188" s="377"/>
      <c r="BAY188" s="377"/>
      <c r="BAZ188" s="377"/>
      <c r="BBA188" s="377"/>
      <c r="BBB188" s="484"/>
      <c r="BBC188" s="485"/>
      <c r="BBD188" s="375"/>
      <c r="BBE188" s="377"/>
      <c r="BBF188" s="377"/>
      <c r="BBG188" s="377"/>
      <c r="BBH188" s="377"/>
      <c r="BBI188" s="484"/>
      <c r="BBJ188" s="485"/>
      <c r="BBK188" s="375"/>
      <c r="BBL188" s="377"/>
      <c r="BBM188" s="377"/>
      <c r="BBN188" s="377"/>
      <c r="BBO188" s="377"/>
      <c r="BBP188" s="484"/>
      <c r="BBQ188" s="485"/>
      <c r="BBR188" s="375"/>
      <c r="BBS188" s="377"/>
      <c r="BBT188" s="377"/>
      <c r="BBU188" s="377"/>
      <c r="BBV188" s="377"/>
      <c r="BBW188" s="484"/>
      <c r="BBX188" s="485"/>
      <c r="BBY188" s="375"/>
      <c r="BBZ188" s="377"/>
      <c r="BCA188" s="377"/>
      <c r="BCB188" s="377"/>
      <c r="BCC188" s="377"/>
      <c r="BCD188" s="484"/>
      <c r="BCE188" s="485"/>
      <c r="BCF188" s="375"/>
      <c r="BCG188" s="377"/>
      <c r="BCH188" s="377"/>
      <c r="BCI188" s="377"/>
      <c r="BCJ188" s="377"/>
      <c r="BCK188" s="484"/>
      <c r="BCL188" s="485"/>
      <c r="BCM188" s="375"/>
      <c r="BCN188" s="377"/>
      <c r="BCO188" s="377"/>
      <c r="BCP188" s="377"/>
      <c r="BCQ188" s="377"/>
      <c r="BCR188" s="484"/>
      <c r="BCS188" s="485"/>
      <c r="BCT188" s="375"/>
      <c r="BCU188" s="377"/>
      <c r="BCV188" s="377"/>
      <c r="BCW188" s="377"/>
      <c r="BCX188" s="377"/>
      <c r="BCY188" s="484"/>
      <c r="BCZ188" s="485"/>
      <c r="BDA188" s="375"/>
      <c r="BDB188" s="377"/>
      <c r="BDC188" s="377"/>
      <c r="BDD188" s="377"/>
      <c r="BDE188" s="377"/>
      <c r="BDF188" s="484"/>
      <c r="BDG188" s="485"/>
      <c r="BDH188" s="375"/>
      <c r="BDI188" s="377"/>
      <c r="BDJ188" s="377"/>
      <c r="BDK188" s="377"/>
      <c r="BDL188" s="377"/>
      <c r="BDM188" s="484"/>
      <c r="BDN188" s="485"/>
      <c r="BDO188" s="375"/>
      <c r="BDP188" s="377"/>
      <c r="BDQ188" s="377"/>
      <c r="BDR188" s="377"/>
      <c r="BDS188" s="377"/>
      <c r="BDT188" s="484"/>
      <c r="BDU188" s="485"/>
      <c r="BDV188" s="375"/>
      <c r="BDW188" s="377"/>
      <c r="BDX188" s="377"/>
      <c r="BDY188" s="377"/>
      <c r="BDZ188" s="377"/>
      <c r="BEA188" s="484"/>
      <c r="BEB188" s="485"/>
      <c r="BEC188" s="375"/>
      <c r="BED188" s="377"/>
      <c r="BEE188" s="377"/>
      <c r="BEF188" s="377"/>
      <c r="BEG188" s="377"/>
      <c r="BEH188" s="484"/>
      <c r="BEI188" s="485"/>
      <c r="BEJ188" s="375"/>
      <c r="BEK188" s="377"/>
      <c r="BEL188" s="377"/>
      <c r="BEM188" s="377"/>
      <c r="BEN188" s="377"/>
      <c r="BEO188" s="484"/>
      <c r="BEP188" s="485"/>
      <c r="BEQ188" s="375"/>
      <c r="BER188" s="377"/>
      <c r="BES188" s="377"/>
      <c r="BET188" s="377"/>
      <c r="BEU188" s="377"/>
      <c r="BEV188" s="484"/>
      <c r="BEW188" s="485"/>
      <c r="BEX188" s="375"/>
      <c r="BEY188" s="377"/>
      <c r="BEZ188" s="377"/>
      <c r="BFA188" s="377"/>
      <c r="BFB188" s="377"/>
      <c r="BFC188" s="484"/>
      <c r="BFD188" s="485"/>
      <c r="BFE188" s="375"/>
      <c r="BFF188" s="377"/>
      <c r="BFG188" s="377"/>
      <c r="BFH188" s="377"/>
      <c r="BFI188" s="377"/>
      <c r="BFJ188" s="484"/>
      <c r="BFK188" s="485"/>
      <c r="BFL188" s="375"/>
      <c r="BFM188" s="377"/>
      <c r="BFN188" s="377"/>
      <c r="BFO188" s="377"/>
      <c r="BFP188" s="377"/>
      <c r="BFQ188" s="484"/>
      <c r="BFR188" s="485"/>
      <c r="BFS188" s="375"/>
      <c r="BFT188" s="377"/>
      <c r="BFU188" s="377"/>
      <c r="BFV188" s="377"/>
      <c r="BFW188" s="377"/>
      <c r="BFX188" s="484"/>
      <c r="BFY188" s="485"/>
      <c r="BFZ188" s="375"/>
      <c r="BGA188" s="377"/>
      <c r="BGB188" s="377"/>
      <c r="BGC188" s="377"/>
      <c r="BGD188" s="377"/>
      <c r="BGE188" s="484"/>
      <c r="BGF188" s="485"/>
      <c r="BGG188" s="375"/>
      <c r="BGH188" s="377"/>
      <c r="BGI188" s="377"/>
      <c r="BGJ188" s="377"/>
      <c r="BGK188" s="377"/>
      <c r="BGL188" s="484"/>
      <c r="BGM188" s="485"/>
      <c r="BGN188" s="375"/>
      <c r="BGO188" s="377"/>
      <c r="BGP188" s="377"/>
      <c r="BGQ188" s="377"/>
      <c r="BGR188" s="377"/>
      <c r="BGS188" s="484"/>
      <c r="BGT188" s="485"/>
      <c r="BGU188" s="375"/>
      <c r="BGV188" s="377"/>
      <c r="BGW188" s="377"/>
      <c r="BGX188" s="377"/>
      <c r="BGY188" s="377"/>
      <c r="BGZ188" s="484"/>
      <c r="BHA188" s="485"/>
      <c r="BHB188" s="375"/>
      <c r="BHC188" s="377"/>
      <c r="BHD188" s="377"/>
      <c r="BHE188" s="377"/>
      <c r="BHF188" s="377"/>
      <c r="BHG188" s="484"/>
      <c r="BHH188" s="485"/>
      <c r="BHI188" s="375"/>
      <c r="BHJ188" s="377"/>
      <c r="BHK188" s="377"/>
      <c r="BHL188" s="377"/>
      <c r="BHM188" s="377"/>
      <c r="BHN188" s="484"/>
      <c r="BHO188" s="485"/>
      <c r="BHP188" s="375"/>
      <c r="BHQ188" s="377"/>
      <c r="BHR188" s="377"/>
      <c r="BHS188" s="377"/>
      <c r="BHT188" s="377"/>
      <c r="BHU188" s="484"/>
      <c r="BHV188" s="485"/>
      <c r="BHW188" s="375"/>
      <c r="BHX188" s="377"/>
      <c r="BHY188" s="377"/>
      <c r="BHZ188" s="377"/>
      <c r="BIA188" s="377"/>
      <c r="BIB188" s="484"/>
      <c r="BIC188" s="485"/>
      <c r="BID188" s="375"/>
      <c r="BIE188" s="377"/>
      <c r="BIF188" s="377"/>
      <c r="BIG188" s="377"/>
      <c r="BIH188" s="377"/>
      <c r="BII188" s="484"/>
      <c r="BIJ188" s="485"/>
      <c r="BIK188" s="375"/>
      <c r="BIL188" s="377"/>
      <c r="BIM188" s="377"/>
      <c r="BIN188" s="377"/>
      <c r="BIO188" s="377"/>
      <c r="BIP188" s="484"/>
      <c r="BIQ188" s="485"/>
      <c r="BIR188" s="375"/>
      <c r="BIS188" s="377"/>
      <c r="BIT188" s="377"/>
      <c r="BIU188" s="377"/>
      <c r="BIV188" s="377"/>
      <c r="BIW188" s="484"/>
      <c r="BIX188" s="485"/>
      <c r="BIY188" s="375"/>
      <c r="BIZ188" s="377"/>
      <c r="BJA188" s="377"/>
      <c r="BJB188" s="377"/>
      <c r="BJC188" s="377"/>
      <c r="BJD188" s="484"/>
      <c r="BJE188" s="485"/>
      <c r="BJF188" s="375"/>
      <c r="BJG188" s="377"/>
      <c r="BJH188" s="377"/>
      <c r="BJI188" s="377"/>
      <c r="BJJ188" s="377"/>
      <c r="BJK188" s="484"/>
      <c r="BJL188" s="485"/>
      <c r="BJM188" s="375"/>
      <c r="BJN188" s="377"/>
      <c r="BJO188" s="377"/>
      <c r="BJP188" s="377"/>
      <c r="BJQ188" s="377"/>
      <c r="BJR188" s="484"/>
      <c r="BJS188" s="485"/>
      <c r="BJT188" s="375"/>
      <c r="BJU188" s="377"/>
      <c r="BJV188" s="377"/>
      <c r="BJW188" s="377"/>
      <c r="BJX188" s="377"/>
      <c r="BJY188" s="484"/>
      <c r="BJZ188" s="485"/>
      <c r="BKA188" s="375"/>
      <c r="BKB188" s="377"/>
      <c r="BKC188" s="377"/>
      <c r="BKD188" s="377"/>
      <c r="BKE188" s="377"/>
      <c r="BKF188" s="484"/>
      <c r="BKG188" s="485"/>
      <c r="BKH188" s="375"/>
      <c r="BKI188" s="377"/>
      <c r="BKJ188" s="377"/>
      <c r="BKK188" s="377"/>
      <c r="BKL188" s="377"/>
      <c r="BKM188" s="484"/>
      <c r="BKN188" s="485"/>
      <c r="BKO188" s="375"/>
      <c r="BKP188" s="377"/>
      <c r="BKQ188" s="377"/>
      <c r="BKR188" s="377"/>
      <c r="BKS188" s="377"/>
      <c r="BKT188" s="484"/>
      <c r="BKU188" s="485"/>
      <c r="BKV188" s="375"/>
      <c r="BKW188" s="377"/>
      <c r="BKX188" s="377"/>
      <c r="BKY188" s="377"/>
      <c r="BKZ188" s="377"/>
      <c r="BLA188" s="484"/>
      <c r="BLB188" s="485"/>
      <c r="BLC188" s="375"/>
      <c r="BLD188" s="377"/>
      <c r="BLE188" s="377"/>
      <c r="BLF188" s="377"/>
      <c r="BLG188" s="377"/>
      <c r="BLH188" s="484"/>
      <c r="BLI188" s="485"/>
      <c r="BLJ188" s="375"/>
      <c r="BLK188" s="377"/>
      <c r="BLL188" s="377"/>
      <c r="BLM188" s="377"/>
      <c r="BLN188" s="377"/>
      <c r="BLO188" s="484"/>
      <c r="BLP188" s="485"/>
      <c r="BLQ188" s="375"/>
      <c r="BLR188" s="377"/>
      <c r="BLS188" s="377"/>
      <c r="BLT188" s="377"/>
      <c r="BLU188" s="377"/>
      <c r="BLV188" s="484"/>
      <c r="BLW188" s="485"/>
      <c r="BLX188" s="375"/>
      <c r="BLY188" s="377"/>
      <c r="BLZ188" s="377"/>
      <c r="BMA188" s="377"/>
      <c r="BMB188" s="377"/>
      <c r="BMC188" s="484"/>
      <c r="BMD188" s="485"/>
      <c r="BME188" s="375"/>
      <c r="BMF188" s="377"/>
      <c r="BMG188" s="377"/>
      <c r="BMH188" s="377"/>
      <c r="BMI188" s="377"/>
      <c r="BMJ188" s="484"/>
      <c r="BMK188" s="485"/>
      <c r="BML188" s="375"/>
      <c r="BMM188" s="377"/>
      <c r="BMN188" s="377"/>
      <c r="BMO188" s="377"/>
      <c r="BMP188" s="377"/>
      <c r="BMQ188" s="484"/>
      <c r="BMR188" s="485"/>
      <c r="BMS188" s="375"/>
      <c r="BMT188" s="377"/>
      <c r="BMU188" s="377"/>
      <c r="BMV188" s="377"/>
      <c r="BMW188" s="377"/>
      <c r="BMX188" s="484"/>
      <c r="BMY188" s="485"/>
      <c r="BMZ188" s="375"/>
      <c r="BNA188" s="377"/>
      <c r="BNB188" s="377"/>
      <c r="BNC188" s="377"/>
      <c r="BND188" s="377"/>
      <c r="BNE188" s="484"/>
      <c r="BNF188" s="485"/>
      <c r="BNG188" s="375"/>
      <c r="BNH188" s="377"/>
      <c r="BNI188" s="377"/>
      <c r="BNJ188" s="377"/>
      <c r="BNK188" s="377"/>
      <c r="BNL188" s="484"/>
      <c r="BNM188" s="485"/>
      <c r="BNN188" s="375"/>
      <c r="BNO188" s="377"/>
      <c r="BNP188" s="377"/>
      <c r="BNQ188" s="377"/>
      <c r="BNR188" s="377"/>
      <c r="BNS188" s="484"/>
      <c r="BNT188" s="485"/>
      <c r="BNU188" s="375"/>
      <c r="BNV188" s="377"/>
      <c r="BNW188" s="377"/>
      <c r="BNX188" s="377"/>
      <c r="BNY188" s="377"/>
      <c r="BNZ188" s="484"/>
      <c r="BOA188" s="485"/>
      <c r="BOB188" s="375"/>
      <c r="BOC188" s="377"/>
      <c r="BOD188" s="377"/>
      <c r="BOE188" s="377"/>
      <c r="BOF188" s="377"/>
      <c r="BOG188" s="484"/>
      <c r="BOH188" s="485"/>
      <c r="BOI188" s="375"/>
      <c r="BOJ188" s="377"/>
      <c r="BOK188" s="377"/>
      <c r="BOL188" s="377"/>
      <c r="BOM188" s="377"/>
      <c r="BON188" s="484"/>
      <c r="BOO188" s="485"/>
      <c r="BOP188" s="375"/>
      <c r="BOQ188" s="377"/>
      <c r="BOR188" s="377"/>
      <c r="BOS188" s="377"/>
      <c r="BOT188" s="377"/>
      <c r="BOU188" s="484"/>
      <c r="BOV188" s="485"/>
      <c r="BOW188" s="375"/>
      <c r="BOX188" s="377"/>
      <c r="BOY188" s="377"/>
      <c r="BOZ188" s="377"/>
      <c r="BPA188" s="377"/>
      <c r="BPB188" s="484"/>
      <c r="BPC188" s="485"/>
      <c r="BPD188" s="375"/>
      <c r="BPE188" s="377"/>
      <c r="BPF188" s="377"/>
      <c r="BPG188" s="377"/>
      <c r="BPH188" s="377"/>
      <c r="BPI188" s="484"/>
      <c r="BPJ188" s="485"/>
      <c r="BPK188" s="375"/>
      <c r="BPL188" s="377"/>
      <c r="BPM188" s="377"/>
      <c r="BPN188" s="377"/>
      <c r="BPO188" s="377"/>
      <c r="BPP188" s="484"/>
      <c r="BPQ188" s="485"/>
      <c r="BPR188" s="375"/>
      <c r="BPS188" s="377"/>
      <c r="BPT188" s="377"/>
      <c r="BPU188" s="377"/>
      <c r="BPV188" s="377"/>
      <c r="BPW188" s="484"/>
      <c r="BPX188" s="485"/>
      <c r="BPY188" s="375"/>
      <c r="BPZ188" s="377"/>
      <c r="BQA188" s="377"/>
      <c r="BQB188" s="377"/>
      <c r="BQC188" s="377"/>
      <c r="BQD188" s="484"/>
      <c r="BQE188" s="485"/>
      <c r="BQF188" s="375"/>
      <c r="BQG188" s="377"/>
      <c r="BQH188" s="377"/>
      <c r="BQI188" s="377"/>
      <c r="BQJ188" s="377"/>
      <c r="BQK188" s="484"/>
      <c r="BQL188" s="485"/>
      <c r="BQM188" s="375"/>
      <c r="BQN188" s="377"/>
      <c r="BQO188" s="377"/>
      <c r="BQP188" s="377"/>
      <c r="BQQ188" s="377"/>
      <c r="BQR188" s="484"/>
      <c r="BQS188" s="485"/>
      <c r="BQT188" s="375"/>
      <c r="BQU188" s="377"/>
      <c r="BQV188" s="377"/>
      <c r="BQW188" s="377"/>
      <c r="BQX188" s="377"/>
      <c r="BQY188" s="484"/>
      <c r="BQZ188" s="485"/>
      <c r="BRA188" s="375"/>
      <c r="BRB188" s="377"/>
      <c r="BRC188" s="377"/>
      <c r="BRD188" s="377"/>
      <c r="BRE188" s="377"/>
      <c r="BRF188" s="484"/>
      <c r="BRG188" s="485"/>
      <c r="BRH188" s="375"/>
      <c r="BRI188" s="377"/>
      <c r="BRJ188" s="377"/>
      <c r="BRK188" s="377"/>
      <c r="BRL188" s="377"/>
      <c r="BRM188" s="484"/>
      <c r="BRN188" s="485"/>
      <c r="BRO188" s="375"/>
      <c r="BRP188" s="377"/>
      <c r="BRQ188" s="377"/>
      <c r="BRR188" s="377"/>
      <c r="BRS188" s="377"/>
      <c r="BRT188" s="484"/>
      <c r="BRU188" s="485"/>
      <c r="BRV188" s="375"/>
      <c r="BRW188" s="377"/>
      <c r="BRX188" s="377"/>
      <c r="BRY188" s="377"/>
      <c r="BRZ188" s="377"/>
      <c r="BSA188" s="484"/>
      <c r="BSB188" s="485"/>
      <c r="BSC188" s="375"/>
      <c r="BSD188" s="377"/>
      <c r="BSE188" s="377"/>
      <c r="BSF188" s="377"/>
      <c r="BSG188" s="377"/>
      <c r="BSH188" s="484"/>
      <c r="BSI188" s="485"/>
      <c r="BSJ188" s="375"/>
      <c r="BSK188" s="377"/>
      <c r="BSL188" s="377"/>
      <c r="BSM188" s="377"/>
      <c r="BSN188" s="377"/>
      <c r="BSO188" s="484"/>
      <c r="BSP188" s="485"/>
      <c r="BSQ188" s="375"/>
      <c r="BSR188" s="377"/>
      <c r="BSS188" s="377"/>
      <c r="BST188" s="377"/>
      <c r="BSU188" s="377"/>
      <c r="BSV188" s="484"/>
      <c r="BSW188" s="485"/>
      <c r="BSX188" s="375"/>
      <c r="BSY188" s="377"/>
      <c r="BSZ188" s="377"/>
      <c r="BTA188" s="377"/>
      <c r="BTB188" s="377"/>
      <c r="BTC188" s="484"/>
      <c r="BTD188" s="485"/>
      <c r="BTE188" s="375"/>
      <c r="BTF188" s="377"/>
      <c r="BTG188" s="377"/>
      <c r="BTH188" s="377"/>
      <c r="BTI188" s="377"/>
      <c r="BTJ188" s="484"/>
      <c r="BTK188" s="485"/>
      <c r="BTL188" s="375"/>
      <c r="BTM188" s="377"/>
      <c r="BTN188" s="377"/>
      <c r="BTO188" s="377"/>
      <c r="BTP188" s="377"/>
      <c r="BTQ188" s="484"/>
      <c r="BTR188" s="485"/>
      <c r="BTS188" s="375"/>
      <c r="BTT188" s="377"/>
      <c r="BTU188" s="377"/>
      <c r="BTV188" s="377"/>
      <c r="BTW188" s="377"/>
      <c r="BTX188" s="484"/>
      <c r="BTY188" s="485"/>
      <c r="BTZ188" s="375"/>
      <c r="BUA188" s="377"/>
      <c r="BUB188" s="377"/>
      <c r="BUC188" s="377"/>
      <c r="BUD188" s="377"/>
      <c r="BUE188" s="484"/>
      <c r="BUF188" s="485"/>
      <c r="BUG188" s="375"/>
      <c r="BUH188" s="377"/>
      <c r="BUI188" s="377"/>
      <c r="BUJ188" s="377"/>
      <c r="BUK188" s="377"/>
      <c r="BUL188" s="484"/>
      <c r="BUM188" s="485"/>
      <c r="BUN188" s="375"/>
      <c r="BUO188" s="377"/>
      <c r="BUP188" s="377"/>
      <c r="BUQ188" s="377"/>
      <c r="BUR188" s="377"/>
      <c r="BUS188" s="484"/>
      <c r="BUT188" s="485"/>
      <c r="BUU188" s="375"/>
      <c r="BUV188" s="377"/>
      <c r="BUW188" s="377"/>
      <c r="BUX188" s="377"/>
      <c r="BUY188" s="377"/>
      <c r="BUZ188" s="484"/>
      <c r="BVA188" s="485"/>
      <c r="BVB188" s="375"/>
      <c r="BVC188" s="377"/>
      <c r="BVD188" s="377"/>
      <c r="BVE188" s="377"/>
      <c r="BVF188" s="377"/>
      <c r="BVG188" s="484"/>
      <c r="BVH188" s="485"/>
      <c r="BVI188" s="375"/>
      <c r="BVJ188" s="377"/>
      <c r="BVK188" s="377"/>
      <c r="BVL188" s="377"/>
      <c r="BVM188" s="377"/>
      <c r="BVN188" s="484"/>
      <c r="BVO188" s="485"/>
      <c r="BVP188" s="375"/>
      <c r="BVQ188" s="377"/>
      <c r="BVR188" s="377"/>
      <c r="BVS188" s="377"/>
      <c r="BVT188" s="377"/>
      <c r="BVU188" s="484"/>
      <c r="BVV188" s="485"/>
      <c r="BVW188" s="375"/>
      <c r="BVX188" s="377"/>
      <c r="BVY188" s="377"/>
      <c r="BVZ188" s="377"/>
      <c r="BWA188" s="377"/>
      <c r="BWB188" s="484"/>
      <c r="BWC188" s="485"/>
      <c r="BWD188" s="375"/>
      <c r="BWE188" s="377"/>
      <c r="BWF188" s="377"/>
      <c r="BWG188" s="377"/>
      <c r="BWH188" s="377"/>
      <c r="BWI188" s="484"/>
      <c r="BWJ188" s="485"/>
      <c r="BWK188" s="375"/>
      <c r="BWL188" s="377"/>
      <c r="BWM188" s="377"/>
      <c r="BWN188" s="377"/>
      <c r="BWO188" s="377"/>
      <c r="BWP188" s="484"/>
      <c r="BWQ188" s="485"/>
      <c r="BWR188" s="375"/>
      <c r="BWS188" s="377"/>
      <c r="BWT188" s="377"/>
      <c r="BWU188" s="377"/>
      <c r="BWV188" s="377"/>
      <c r="BWW188" s="484"/>
      <c r="BWX188" s="485"/>
      <c r="BWY188" s="375"/>
      <c r="BWZ188" s="377"/>
      <c r="BXA188" s="377"/>
      <c r="BXB188" s="377"/>
      <c r="BXC188" s="377"/>
      <c r="BXD188" s="484"/>
      <c r="BXE188" s="485"/>
      <c r="BXF188" s="375"/>
      <c r="BXG188" s="377"/>
      <c r="BXH188" s="377"/>
      <c r="BXI188" s="377"/>
      <c r="BXJ188" s="377"/>
      <c r="BXK188" s="484"/>
      <c r="BXL188" s="485"/>
      <c r="BXM188" s="375"/>
      <c r="BXN188" s="377"/>
      <c r="BXO188" s="377"/>
      <c r="BXP188" s="377"/>
      <c r="BXQ188" s="377"/>
      <c r="BXR188" s="484"/>
      <c r="BXS188" s="485"/>
      <c r="BXT188" s="375"/>
      <c r="BXU188" s="377"/>
      <c r="BXV188" s="377"/>
      <c r="BXW188" s="377"/>
      <c r="BXX188" s="377"/>
      <c r="BXY188" s="484"/>
      <c r="BXZ188" s="485"/>
      <c r="BYA188" s="375"/>
      <c r="BYB188" s="377"/>
      <c r="BYC188" s="377"/>
      <c r="BYD188" s="377"/>
      <c r="BYE188" s="377"/>
      <c r="BYF188" s="484"/>
      <c r="BYG188" s="485"/>
      <c r="BYH188" s="375"/>
      <c r="BYI188" s="377"/>
      <c r="BYJ188" s="377"/>
      <c r="BYK188" s="377"/>
      <c r="BYL188" s="377"/>
      <c r="BYM188" s="484"/>
      <c r="BYN188" s="485"/>
      <c r="BYO188" s="375"/>
      <c r="BYP188" s="377"/>
      <c r="BYQ188" s="377"/>
      <c r="BYR188" s="377"/>
      <c r="BYS188" s="377"/>
      <c r="BYT188" s="484"/>
      <c r="BYU188" s="485"/>
      <c r="BYV188" s="375"/>
      <c r="BYW188" s="377"/>
      <c r="BYX188" s="377"/>
      <c r="BYY188" s="377"/>
      <c r="BYZ188" s="377"/>
      <c r="BZA188" s="484"/>
      <c r="BZB188" s="485"/>
      <c r="BZC188" s="375"/>
      <c r="BZD188" s="377"/>
      <c r="BZE188" s="377"/>
      <c r="BZF188" s="377"/>
      <c r="BZG188" s="377"/>
      <c r="BZH188" s="484"/>
      <c r="BZI188" s="485"/>
      <c r="BZJ188" s="375"/>
      <c r="BZK188" s="377"/>
      <c r="BZL188" s="377"/>
      <c r="BZM188" s="377"/>
      <c r="BZN188" s="377"/>
      <c r="BZO188" s="484"/>
      <c r="BZP188" s="485"/>
      <c r="BZQ188" s="375"/>
      <c r="BZR188" s="377"/>
      <c r="BZS188" s="377"/>
      <c r="BZT188" s="377"/>
      <c r="BZU188" s="377"/>
      <c r="BZV188" s="484"/>
      <c r="BZW188" s="485"/>
      <c r="BZX188" s="375"/>
      <c r="BZY188" s="377"/>
      <c r="BZZ188" s="377"/>
      <c r="CAA188" s="377"/>
      <c r="CAB188" s="377"/>
      <c r="CAC188" s="484"/>
      <c r="CAD188" s="485"/>
      <c r="CAE188" s="375"/>
      <c r="CAF188" s="377"/>
      <c r="CAG188" s="377"/>
      <c r="CAH188" s="377"/>
      <c r="CAI188" s="377"/>
      <c r="CAJ188" s="484"/>
      <c r="CAK188" s="485"/>
      <c r="CAL188" s="375"/>
      <c r="CAM188" s="377"/>
      <c r="CAN188" s="377"/>
      <c r="CAO188" s="377"/>
      <c r="CAP188" s="377"/>
      <c r="CAQ188" s="484"/>
      <c r="CAR188" s="485"/>
      <c r="CAS188" s="375"/>
      <c r="CAT188" s="377"/>
      <c r="CAU188" s="377"/>
      <c r="CAV188" s="377"/>
      <c r="CAW188" s="377"/>
      <c r="CAX188" s="484"/>
      <c r="CAY188" s="485"/>
      <c r="CAZ188" s="375"/>
      <c r="CBA188" s="377"/>
      <c r="CBB188" s="377"/>
      <c r="CBC188" s="377"/>
      <c r="CBD188" s="377"/>
      <c r="CBE188" s="484"/>
      <c r="CBF188" s="485"/>
      <c r="CBG188" s="375"/>
      <c r="CBH188" s="377"/>
      <c r="CBI188" s="377"/>
      <c r="CBJ188" s="377"/>
      <c r="CBK188" s="377"/>
      <c r="CBL188" s="484"/>
      <c r="CBM188" s="485"/>
      <c r="CBN188" s="375"/>
      <c r="CBO188" s="377"/>
      <c r="CBP188" s="377"/>
      <c r="CBQ188" s="377"/>
      <c r="CBR188" s="377"/>
      <c r="CBS188" s="484"/>
      <c r="CBT188" s="485"/>
      <c r="CBU188" s="375"/>
      <c r="CBV188" s="377"/>
      <c r="CBW188" s="377"/>
      <c r="CBX188" s="377"/>
      <c r="CBY188" s="377"/>
      <c r="CBZ188" s="484"/>
      <c r="CCA188" s="485"/>
      <c r="CCB188" s="375"/>
      <c r="CCC188" s="377"/>
      <c r="CCD188" s="377"/>
      <c r="CCE188" s="377"/>
      <c r="CCF188" s="377"/>
      <c r="CCG188" s="484"/>
      <c r="CCH188" s="485"/>
      <c r="CCI188" s="375"/>
      <c r="CCJ188" s="377"/>
      <c r="CCK188" s="377"/>
      <c r="CCL188" s="377"/>
      <c r="CCM188" s="377"/>
      <c r="CCN188" s="484"/>
      <c r="CCO188" s="485"/>
      <c r="CCP188" s="375"/>
      <c r="CCQ188" s="377"/>
      <c r="CCR188" s="377"/>
      <c r="CCS188" s="377"/>
      <c r="CCT188" s="377"/>
      <c r="CCU188" s="484"/>
      <c r="CCV188" s="485"/>
      <c r="CCW188" s="375"/>
      <c r="CCX188" s="377"/>
      <c r="CCY188" s="377"/>
      <c r="CCZ188" s="377"/>
      <c r="CDA188" s="377"/>
      <c r="CDB188" s="484"/>
      <c r="CDC188" s="485"/>
      <c r="CDD188" s="375"/>
      <c r="CDE188" s="377"/>
      <c r="CDF188" s="377"/>
      <c r="CDG188" s="377"/>
      <c r="CDH188" s="377"/>
      <c r="CDI188" s="484"/>
      <c r="CDJ188" s="485"/>
      <c r="CDK188" s="375"/>
      <c r="CDL188" s="377"/>
      <c r="CDM188" s="377"/>
      <c r="CDN188" s="377"/>
      <c r="CDO188" s="377"/>
      <c r="CDP188" s="484"/>
      <c r="CDQ188" s="485"/>
      <c r="CDR188" s="375"/>
      <c r="CDS188" s="377"/>
      <c r="CDT188" s="377"/>
      <c r="CDU188" s="377"/>
      <c r="CDV188" s="377"/>
      <c r="CDW188" s="484"/>
      <c r="CDX188" s="485"/>
      <c r="CDY188" s="375"/>
      <c r="CDZ188" s="377"/>
      <c r="CEA188" s="377"/>
      <c r="CEB188" s="377"/>
      <c r="CEC188" s="377"/>
      <c r="CED188" s="484"/>
      <c r="CEE188" s="485"/>
      <c r="CEF188" s="375"/>
      <c r="CEG188" s="377"/>
      <c r="CEH188" s="377"/>
      <c r="CEI188" s="377"/>
      <c r="CEJ188" s="377"/>
      <c r="CEK188" s="484"/>
      <c r="CEL188" s="485"/>
      <c r="CEM188" s="375"/>
      <c r="CEN188" s="377"/>
      <c r="CEO188" s="377"/>
      <c r="CEP188" s="377"/>
      <c r="CEQ188" s="377"/>
      <c r="CER188" s="484"/>
      <c r="CES188" s="485"/>
      <c r="CET188" s="375"/>
      <c r="CEU188" s="377"/>
      <c r="CEV188" s="377"/>
      <c r="CEW188" s="377"/>
      <c r="CEX188" s="377"/>
      <c r="CEY188" s="484"/>
      <c r="CEZ188" s="485"/>
      <c r="CFA188" s="375"/>
      <c r="CFB188" s="377"/>
      <c r="CFC188" s="377"/>
      <c r="CFD188" s="377"/>
      <c r="CFE188" s="377"/>
      <c r="CFF188" s="484"/>
      <c r="CFG188" s="485"/>
      <c r="CFH188" s="375"/>
      <c r="CFI188" s="377"/>
      <c r="CFJ188" s="377"/>
      <c r="CFK188" s="377"/>
      <c r="CFL188" s="377"/>
      <c r="CFM188" s="484"/>
      <c r="CFN188" s="485"/>
      <c r="CFO188" s="375"/>
      <c r="CFP188" s="377"/>
      <c r="CFQ188" s="377"/>
      <c r="CFR188" s="377"/>
      <c r="CFS188" s="377"/>
      <c r="CFT188" s="484"/>
      <c r="CFU188" s="485"/>
      <c r="CFV188" s="375"/>
      <c r="CFW188" s="377"/>
      <c r="CFX188" s="377"/>
      <c r="CFY188" s="377"/>
      <c r="CFZ188" s="377"/>
      <c r="CGA188" s="484"/>
      <c r="CGB188" s="485"/>
      <c r="CGC188" s="375"/>
      <c r="CGD188" s="377"/>
      <c r="CGE188" s="377"/>
      <c r="CGF188" s="377"/>
      <c r="CGG188" s="377"/>
      <c r="CGH188" s="484"/>
      <c r="CGI188" s="485"/>
      <c r="CGJ188" s="375"/>
      <c r="CGK188" s="377"/>
      <c r="CGL188" s="377"/>
      <c r="CGM188" s="377"/>
      <c r="CGN188" s="377"/>
      <c r="CGO188" s="484"/>
      <c r="CGP188" s="485"/>
      <c r="CGQ188" s="375"/>
      <c r="CGR188" s="377"/>
      <c r="CGS188" s="377"/>
      <c r="CGT188" s="377"/>
      <c r="CGU188" s="377"/>
      <c r="CGV188" s="484"/>
      <c r="CGW188" s="485"/>
      <c r="CGX188" s="375"/>
      <c r="CGY188" s="377"/>
      <c r="CGZ188" s="377"/>
      <c r="CHA188" s="377"/>
      <c r="CHB188" s="377"/>
      <c r="CHC188" s="484"/>
      <c r="CHD188" s="485"/>
      <c r="CHE188" s="375"/>
      <c r="CHF188" s="377"/>
      <c r="CHG188" s="377"/>
      <c r="CHH188" s="377"/>
      <c r="CHI188" s="377"/>
      <c r="CHJ188" s="484"/>
      <c r="CHK188" s="485"/>
      <c r="CHL188" s="375"/>
      <c r="CHM188" s="377"/>
      <c r="CHN188" s="377"/>
      <c r="CHO188" s="377"/>
      <c r="CHP188" s="377"/>
      <c r="CHQ188" s="484"/>
      <c r="CHR188" s="485"/>
      <c r="CHS188" s="375"/>
      <c r="CHT188" s="377"/>
      <c r="CHU188" s="377"/>
      <c r="CHV188" s="377"/>
      <c r="CHW188" s="377"/>
      <c r="CHX188" s="484"/>
      <c r="CHY188" s="485"/>
      <c r="CHZ188" s="375"/>
      <c r="CIA188" s="377"/>
      <c r="CIB188" s="377"/>
      <c r="CIC188" s="377"/>
      <c r="CID188" s="377"/>
      <c r="CIE188" s="484"/>
      <c r="CIF188" s="485"/>
      <c r="CIG188" s="375"/>
      <c r="CIH188" s="377"/>
      <c r="CII188" s="377"/>
      <c r="CIJ188" s="377"/>
      <c r="CIK188" s="377"/>
      <c r="CIL188" s="484"/>
      <c r="CIM188" s="485"/>
      <c r="CIN188" s="375"/>
      <c r="CIO188" s="377"/>
      <c r="CIP188" s="377"/>
      <c r="CIQ188" s="377"/>
      <c r="CIR188" s="377"/>
      <c r="CIS188" s="484"/>
      <c r="CIT188" s="485"/>
      <c r="CIU188" s="375"/>
      <c r="CIV188" s="377"/>
      <c r="CIW188" s="377"/>
      <c r="CIX188" s="377"/>
      <c r="CIY188" s="377"/>
      <c r="CIZ188" s="484"/>
      <c r="CJA188" s="485"/>
      <c r="CJB188" s="375"/>
      <c r="CJC188" s="377"/>
      <c r="CJD188" s="377"/>
      <c r="CJE188" s="377"/>
      <c r="CJF188" s="377"/>
      <c r="CJG188" s="484"/>
      <c r="CJH188" s="485"/>
      <c r="CJI188" s="375"/>
      <c r="CJJ188" s="377"/>
      <c r="CJK188" s="377"/>
      <c r="CJL188" s="377"/>
      <c r="CJM188" s="377"/>
      <c r="CJN188" s="484"/>
      <c r="CJO188" s="485"/>
      <c r="CJP188" s="375"/>
      <c r="CJQ188" s="377"/>
      <c r="CJR188" s="377"/>
      <c r="CJS188" s="377"/>
      <c r="CJT188" s="377"/>
      <c r="CJU188" s="484"/>
      <c r="CJV188" s="485"/>
      <c r="CJW188" s="375"/>
      <c r="CJX188" s="377"/>
      <c r="CJY188" s="377"/>
      <c r="CJZ188" s="377"/>
      <c r="CKA188" s="377"/>
      <c r="CKB188" s="484"/>
      <c r="CKC188" s="485"/>
      <c r="CKD188" s="375"/>
      <c r="CKE188" s="377"/>
      <c r="CKF188" s="377"/>
      <c r="CKG188" s="377"/>
      <c r="CKH188" s="377"/>
      <c r="CKI188" s="484"/>
      <c r="CKJ188" s="485"/>
      <c r="CKK188" s="375"/>
      <c r="CKL188" s="377"/>
      <c r="CKM188" s="377"/>
      <c r="CKN188" s="377"/>
      <c r="CKO188" s="377"/>
      <c r="CKP188" s="484"/>
      <c r="CKQ188" s="485"/>
      <c r="CKR188" s="375"/>
      <c r="CKS188" s="377"/>
      <c r="CKT188" s="377"/>
      <c r="CKU188" s="377"/>
      <c r="CKV188" s="377"/>
      <c r="CKW188" s="484"/>
      <c r="CKX188" s="485"/>
      <c r="CKY188" s="375"/>
      <c r="CKZ188" s="377"/>
      <c r="CLA188" s="377"/>
      <c r="CLB188" s="377"/>
      <c r="CLC188" s="377"/>
      <c r="CLD188" s="484"/>
      <c r="CLE188" s="485"/>
      <c r="CLF188" s="375"/>
      <c r="CLG188" s="377"/>
      <c r="CLH188" s="377"/>
      <c r="CLI188" s="377"/>
      <c r="CLJ188" s="377"/>
      <c r="CLK188" s="484"/>
      <c r="CLL188" s="485"/>
      <c r="CLM188" s="375"/>
      <c r="CLN188" s="377"/>
      <c r="CLO188" s="377"/>
      <c r="CLP188" s="377"/>
      <c r="CLQ188" s="377"/>
      <c r="CLR188" s="484"/>
      <c r="CLS188" s="485"/>
      <c r="CLT188" s="375"/>
      <c r="CLU188" s="377"/>
      <c r="CLV188" s="377"/>
      <c r="CLW188" s="377"/>
      <c r="CLX188" s="377"/>
      <c r="CLY188" s="484"/>
      <c r="CLZ188" s="485"/>
      <c r="CMA188" s="375"/>
      <c r="CMB188" s="377"/>
      <c r="CMC188" s="377"/>
      <c r="CMD188" s="377"/>
      <c r="CME188" s="377"/>
      <c r="CMF188" s="484"/>
      <c r="CMG188" s="485"/>
      <c r="CMH188" s="375"/>
      <c r="CMI188" s="377"/>
      <c r="CMJ188" s="377"/>
      <c r="CMK188" s="377"/>
      <c r="CML188" s="377"/>
      <c r="CMM188" s="484"/>
      <c r="CMN188" s="485"/>
      <c r="CMO188" s="375"/>
      <c r="CMP188" s="377"/>
      <c r="CMQ188" s="377"/>
      <c r="CMR188" s="377"/>
      <c r="CMS188" s="377"/>
      <c r="CMT188" s="484"/>
      <c r="CMU188" s="485"/>
      <c r="CMV188" s="375"/>
      <c r="CMW188" s="377"/>
      <c r="CMX188" s="377"/>
      <c r="CMY188" s="377"/>
      <c r="CMZ188" s="377"/>
      <c r="CNA188" s="484"/>
      <c r="CNB188" s="485"/>
      <c r="CNC188" s="375"/>
      <c r="CND188" s="377"/>
      <c r="CNE188" s="377"/>
      <c r="CNF188" s="377"/>
      <c r="CNG188" s="377"/>
      <c r="CNH188" s="484"/>
      <c r="CNI188" s="485"/>
      <c r="CNJ188" s="375"/>
      <c r="CNK188" s="377"/>
      <c r="CNL188" s="377"/>
      <c r="CNM188" s="377"/>
      <c r="CNN188" s="377"/>
      <c r="CNO188" s="484"/>
      <c r="CNP188" s="485"/>
      <c r="CNQ188" s="375"/>
      <c r="CNR188" s="377"/>
      <c r="CNS188" s="377"/>
      <c r="CNT188" s="377"/>
      <c r="CNU188" s="377"/>
      <c r="CNV188" s="484"/>
      <c r="CNW188" s="485"/>
      <c r="CNX188" s="375"/>
      <c r="CNY188" s="377"/>
      <c r="CNZ188" s="377"/>
      <c r="COA188" s="377"/>
      <c r="COB188" s="377"/>
      <c r="COC188" s="484"/>
      <c r="COD188" s="485"/>
      <c r="COE188" s="375"/>
      <c r="COF188" s="377"/>
      <c r="COG188" s="377"/>
      <c r="COH188" s="377"/>
      <c r="COI188" s="377"/>
      <c r="COJ188" s="484"/>
      <c r="COK188" s="485"/>
      <c r="COL188" s="375"/>
      <c r="COM188" s="377"/>
      <c r="CON188" s="377"/>
      <c r="COO188" s="377"/>
      <c r="COP188" s="377"/>
      <c r="COQ188" s="484"/>
      <c r="COR188" s="485"/>
      <c r="COS188" s="375"/>
      <c r="COT188" s="377"/>
      <c r="COU188" s="377"/>
      <c r="COV188" s="377"/>
      <c r="COW188" s="377"/>
      <c r="COX188" s="484"/>
      <c r="COY188" s="485"/>
      <c r="COZ188" s="375"/>
      <c r="CPA188" s="377"/>
      <c r="CPB188" s="377"/>
      <c r="CPC188" s="377"/>
      <c r="CPD188" s="377"/>
      <c r="CPE188" s="484"/>
      <c r="CPF188" s="485"/>
      <c r="CPG188" s="375"/>
      <c r="CPH188" s="377"/>
      <c r="CPI188" s="377"/>
      <c r="CPJ188" s="377"/>
      <c r="CPK188" s="377"/>
      <c r="CPL188" s="484"/>
      <c r="CPM188" s="485"/>
      <c r="CPN188" s="375"/>
      <c r="CPO188" s="377"/>
      <c r="CPP188" s="377"/>
      <c r="CPQ188" s="377"/>
      <c r="CPR188" s="377"/>
      <c r="CPS188" s="484"/>
      <c r="CPT188" s="485"/>
      <c r="CPU188" s="375"/>
      <c r="CPV188" s="377"/>
      <c r="CPW188" s="377"/>
      <c r="CPX188" s="377"/>
      <c r="CPY188" s="377"/>
      <c r="CPZ188" s="484"/>
      <c r="CQA188" s="485"/>
      <c r="CQB188" s="375"/>
      <c r="CQC188" s="377"/>
      <c r="CQD188" s="377"/>
      <c r="CQE188" s="377"/>
      <c r="CQF188" s="377"/>
      <c r="CQG188" s="484"/>
      <c r="CQH188" s="485"/>
      <c r="CQI188" s="375"/>
      <c r="CQJ188" s="377"/>
      <c r="CQK188" s="377"/>
      <c r="CQL188" s="377"/>
      <c r="CQM188" s="377"/>
      <c r="CQN188" s="484"/>
      <c r="CQO188" s="485"/>
      <c r="CQP188" s="375"/>
      <c r="CQQ188" s="377"/>
      <c r="CQR188" s="377"/>
      <c r="CQS188" s="377"/>
      <c r="CQT188" s="377"/>
      <c r="CQU188" s="484"/>
      <c r="CQV188" s="485"/>
      <c r="CQW188" s="375"/>
      <c r="CQX188" s="377"/>
      <c r="CQY188" s="377"/>
      <c r="CQZ188" s="377"/>
      <c r="CRA188" s="377"/>
      <c r="CRB188" s="484"/>
      <c r="CRC188" s="485"/>
      <c r="CRD188" s="375"/>
      <c r="CRE188" s="377"/>
      <c r="CRF188" s="377"/>
      <c r="CRG188" s="377"/>
      <c r="CRH188" s="377"/>
      <c r="CRI188" s="484"/>
      <c r="CRJ188" s="485"/>
      <c r="CRK188" s="375"/>
      <c r="CRL188" s="377"/>
      <c r="CRM188" s="377"/>
      <c r="CRN188" s="377"/>
      <c r="CRO188" s="377"/>
      <c r="CRP188" s="484"/>
      <c r="CRQ188" s="485"/>
      <c r="CRR188" s="375"/>
      <c r="CRS188" s="377"/>
      <c r="CRT188" s="377"/>
      <c r="CRU188" s="377"/>
      <c r="CRV188" s="377"/>
      <c r="CRW188" s="484"/>
      <c r="CRX188" s="485"/>
      <c r="CRY188" s="375"/>
      <c r="CRZ188" s="377"/>
      <c r="CSA188" s="377"/>
      <c r="CSB188" s="377"/>
      <c r="CSC188" s="377"/>
      <c r="CSD188" s="484"/>
      <c r="CSE188" s="485"/>
      <c r="CSF188" s="375"/>
      <c r="CSG188" s="377"/>
      <c r="CSH188" s="377"/>
      <c r="CSI188" s="377"/>
      <c r="CSJ188" s="377"/>
      <c r="CSK188" s="484"/>
      <c r="CSL188" s="485"/>
      <c r="CSM188" s="375"/>
      <c r="CSN188" s="377"/>
      <c r="CSO188" s="377"/>
      <c r="CSP188" s="377"/>
      <c r="CSQ188" s="377"/>
      <c r="CSR188" s="484"/>
      <c r="CSS188" s="485"/>
      <c r="CST188" s="375"/>
      <c r="CSU188" s="377"/>
      <c r="CSV188" s="377"/>
      <c r="CSW188" s="377"/>
      <c r="CSX188" s="377"/>
      <c r="CSY188" s="484"/>
      <c r="CSZ188" s="485"/>
      <c r="CTA188" s="375"/>
      <c r="CTB188" s="377"/>
      <c r="CTC188" s="377"/>
      <c r="CTD188" s="377"/>
      <c r="CTE188" s="377"/>
      <c r="CTF188" s="484"/>
      <c r="CTG188" s="485"/>
      <c r="CTH188" s="375"/>
      <c r="CTI188" s="377"/>
      <c r="CTJ188" s="377"/>
      <c r="CTK188" s="377"/>
      <c r="CTL188" s="377"/>
      <c r="CTM188" s="484"/>
      <c r="CTN188" s="485"/>
      <c r="CTO188" s="375"/>
      <c r="CTP188" s="377"/>
      <c r="CTQ188" s="377"/>
      <c r="CTR188" s="377"/>
      <c r="CTS188" s="377"/>
      <c r="CTT188" s="484"/>
      <c r="CTU188" s="485"/>
      <c r="CTV188" s="375"/>
      <c r="CTW188" s="377"/>
      <c r="CTX188" s="377"/>
      <c r="CTY188" s="377"/>
      <c r="CTZ188" s="377"/>
      <c r="CUA188" s="484"/>
      <c r="CUB188" s="485"/>
      <c r="CUC188" s="375"/>
      <c r="CUD188" s="377"/>
      <c r="CUE188" s="377"/>
      <c r="CUF188" s="377"/>
      <c r="CUG188" s="377"/>
      <c r="CUH188" s="484"/>
      <c r="CUI188" s="485"/>
      <c r="CUJ188" s="375"/>
      <c r="CUK188" s="377"/>
      <c r="CUL188" s="377"/>
      <c r="CUM188" s="377"/>
      <c r="CUN188" s="377"/>
      <c r="CUO188" s="484"/>
      <c r="CUP188" s="485"/>
      <c r="CUQ188" s="375"/>
      <c r="CUR188" s="377"/>
      <c r="CUS188" s="377"/>
      <c r="CUT188" s="377"/>
      <c r="CUU188" s="377"/>
      <c r="CUV188" s="484"/>
      <c r="CUW188" s="485"/>
      <c r="CUX188" s="375"/>
      <c r="CUY188" s="377"/>
      <c r="CUZ188" s="377"/>
      <c r="CVA188" s="377"/>
      <c r="CVB188" s="377"/>
      <c r="CVC188" s="484"/>
      <c r="CVD188" s="485"/>
      <c r="CVE188" s="375"/>
      <c r="CVF188" s="377"/>
      <c r="CVG188" s="377"/>
      <c r="CVH188" s="377"/>
      <c r="CVI188" s="377"/>
      <c r="CVJ188" s="484"/>
      <c r="CVK188" s="485"/>
      <c r="CVL188" s="375"/>
      <c r="CVM188" s="377"/>
      <c r="CVN188" s="377"/>
      <c r="CVO188" s="377"/>
      <c r="CVP188" s="377"/>
      <c r="CVQ188" s="484"/>
      <c r="CVR188" s="485"/>
      <c r="CVS188" s="375"/>
      <c r="CVT188" s="377"/>
      <c r="CVU188" s="377"/>
      <c r="CVV188" s="377"/>
      <c r="CVW188" s="377"/>
      <c r="CVX188" s="484"/>
      <c r="CVY188" s="485"/>
      <c r="CVZ188" s="375"/>
      <c r="CWA188" s="377"/>
      <c r="CWB188" s="377"/>
      <c r="CWC188" s="377"/>
      <c r="CWD188" s="377"/>
      <c r="CWE188" s="484"/>
      <c r="CWF188" s="485"/>
      <c r="CWG188" s="375"/>
      <c r="CWH188" s="377"/>
      <c r="CWI188" s="377"/>
      <c r="CWJ188" s="377"/>
      <c r="CWK188" s="377"/>
      <c r="CWL188" s="484"/>
      <c r="CWM188" s="485"/>
      <c r="CWN188" s="375"/>
      <c r="CWO188" s="377"/>
      <c r="CWP188" s="377"/>
      <c r="CWQ188" s="377"/>
      <c r="CWR188" s="377"/>
      <c r="CWS188" s="484"/>
      <c r="CWT188" s="485"/>
      <c r="CWU188" s="375"/>
      <c r="CWV188" s="377"/>
      <c r="CWW188" s="377"/>
      <c r="CWX188" s="377"/>
      <c r="CWY188" s="377"/>
      <c r="CWZ188" s="484"/>
      <c r="CXA188" s="485"/>
      <c r="CXB188" s="375"/>
      <c r="CXC188" s="377"/>
      <c r="CXD188" s="377"/>
      <c r="CXE188" s="377"/>
      <c r="CXF188" s="377"/>
      <c r="CXG188" s="484"/>
      <c r="CXH188" s="485"/>
      <c r="CXI188" s="375"/>
      <c r="CXJ188" s="377"/>
      <c r="CXK188" s="377"/>
      <c r="CXL188" s="377"/>
      <c r="CXM188" s="377"/>
      <c r="CXN188" s="484"/>
      <c r="CXO188" s="485"/>
      <c r="CXP188" s="375"/>
      <c r="CXQ188" s="377"/>
      <c r="CXR188" s="377"/>
      <c r="CXS188" s="377"/>
      <c r="CXT188" s="377"/>
      <c r="CXU188" s="484"/>
      <c r="CXV188" s="485"/>
      <c r="CXW188" s="375"/>
      <c r="CXX188" s="377"/>
      <c r="CXY188" s="377"/>
      <c r="CXZ188" s="377"/>
      <c r="CYA188" s="377"/>
      <c r="CYB188" s="484"/>
      <c r="CYC188" s="485"/>
      <c r="CYD188" s="375"/>
      <c r="CYE188" s="377"/>
      <c r="CYF188" s="377"/>
      <c r="CYG188" s="377"/>
      <c r="CYH188" s="377"/>
      <c r="CYI188" s="484"/>
      <c r="CYJ188" s="485"/>
      <c r="CYK188" s="375"/>
      <c r="CYL188" s="377"/>
      <c r="CYM188" s="377"/>
      <c r="CYN188" s="377"/>
      <c r="CYO188" s="377"/>
      <c r="CYP188" s="484"/>
      <c r="CYQ188" s="485"/>
      <c r="CYR188" s="375"/>
      <c r="CYS188" s="377"/>
      <c r="CYT188" s="377"/>
      <c r="CYU188" s="377"/>
      <c r="CYV188" s="377"/>
      <c r="CYW188" s="484"/>
      <c r="CYX188" s="485"/>
      <c r="CYY188" s="375"/>
      <c r="CYZ188" s="377"/>
      <c r="CZA188" s="377"/>
      <c r="CZB188" s="377"/>
      <c r="CZC188" s="377"/>
      <c r="CZD188" s="484"/>
      <c r="CZE188" s="485"/>
      <c r="CZF188" s="375"/>
      <c r="CZG188" s="377"/>
      <c r="CZH188" s="377"/>
      <c r="CZI188" s="377"/>
      <c r="CZJ188" s="377"/>
      <c r="CZK188" s="484"/>
      <c r="CZL188" s="485"/>
      <c r="CZM188" s="375"/>
      <c r="CZN188" s="377"/>
      <c r="CZO188" s="377"/>
      <c r="CZP188" s="377"/>
      <c r="CZQ188" s="377"/>
      <c r="CZR188" s="484"/>
      <c r="CZS188" s="485"/>
      <c r="CZT188" s="375"/>
      <c r="CZU188" s="377"/>
      <c r="CZV188" s="377"/>
      <c r="CZW188" s="377"/>
      <c r="CZX188" s="377"/>
      <c r="CZY188" s="484"/>
      <c r="CZZ188" s="485"/>
      <c r="DAA188" s="375"/>
      <c r="DAB188" s="377"/>
      <c r="DAC188" s="377"/>
      <c r="DAD188" s="377"/>
      <c r="DAE188" s="377"/>
      <c r="DAF188" s="484"/>
      <c r="DAG188" s="485"/>
      <c r="DAH188" s="375"/>
      <c r="DAI188" s="377"/>
      <c r="DAJ188" s="377"/>
      <c r="DAK188" s="377"/>
      <c r="DAL188" s="377"/>
      <c r="DAM188" s="484"/>
      <c r="DAN188" s="485"/>
      <c r="DAO188" s="375"/>
      <c r="DAP188" s="377"/>
      <c r="DAQ188" s="377"/>
      <c r="DAR188" s="377"/>
      <c r="DAS188" s="377"/>
      <c r="DAT188" s="484"/>
      <c r="DAU188" s="485"/>
      <c r="DAV188" s="375"/>
      <c r="DAW188" s="377"/>
      <c r="DAX188" s="377"/>
      <c r="DAY188" s="377"/>
      <c r="DAZ188" s="377"/>
      <c r="DBA188" s="484"/>
      <c r="DBB188" s="485"/>
      <c r="DBC188" s="375"/>
      <c r="DBD188" s="377"/>
      <c r="DBE188" s="377"/>
      <c r="DBF188" s="377"/>
      <c r="DBG188" s="377"/>
      <c r="DBH188" s="484"/>
      <c r="DBI188" s="485"/>
      <c r="DBJ188" s="375"/>
      <c r="DBK188" s="377"/>
      <c r="DBL188" s="377"/>
      <c r="DBM188" s="377"/>
      <c r="DBN188" s="377"/>
      <c r="DBO188" s="484"/>
      <c r="DBP188" s="485"/>
      <c r="DBQ188" s="375"/>
      <c r="DBR188" s="377"/>
      <c r="DBS188" s="377"/>
      <c r="DBT188" s="377"/>
      <c r="DBU188" s="377"/>
      <c r="DBV188" s="484"/>
      <c r="DBW188" s="485"/>
      <c r="DBX188" s="375"/>
      <c r="DBY188" s="377"/>
      <c r="DBZ188" s="377"/>
      <c r="DCA188" s="377"/>
      <c r="DCB188" s="377"/>
      <c r="DCC188" s="484"/>
      <c r="DCD188" s="485"/>
      <c r="DCE188" s="375"/>
      <c r="DCF188" s="377"/>
      <c r="DCG188" s="377"/>
      <c r="DCH188" s="377"/>
      <c r="DCI188" s="377"/>
      <c r="DCJ188" s="484"/>
      <c r="DCK188" s="485"/>
      <c r="DCL188" s="375"/>
      <c r="DCM188" s="377"/>
      <c r="DCN188" s="377"/>
      <c r="DCO188" s="377"/>
      <c r="DCP188" s="377"/>
      <c r="DCQ188" s="484"/>
      <c r="DCR188" s="485"/>
      <c r="DCS188" s="375"/>
      <c r="DCT188" s="377"/>
      <c r="DCU188" s="377"/>
      <c r="DCV188" s="377"/>
      <c r="DCW188" s="377"/>
      <c r="DCX188" s="484"/>
      <c r="DCY188" s="485"/>
      <c r="DCZ188" s="375"/>
      <c r="DDA188" s="377"/>
      <c r="DDB188" s="377"/>
      <c r="DDC188" s="377"/>
      <c r="DDD188" s="377"/>
      <c r="DDE188" s="484"/>
      <c r="DDF188" s="485"/>
      <c r="DDG188" s="375"/>
      <c r="DDH188" s="377"/>
      <c r="DDI188" s="377"/>
      <c r="DDJ188" s="377"/>
      <c r="DDK188" s="377"/>
      <c r="DDL188" s="484"/>
      <c r="DDM188" s="485"/>
      <c r="DDN188" s="375"/>
      <c r="DDO188" s="377"/>
      <c r="DDP188" s="377"/>
      <c r="DDQ188" s="377"/>
      <c r="DDR188" s="377"/>
      <c r="DDS188" s="484"/>
      <c r="DDT188" s="485"/>
      <c r="DDU188" s="375"/>
      <c r="DDV188" s="377"/>
      <c r="DDW188" s="377"/>
      <c r="DDX188" s="377"/>
      <c r="DDY188" s="377"/>
      <c r="DDZ188" s="484"/>
      <c r="DEA188" s="485"/>
      <c r="DEB188" s="375"/>
      <c r="DEC188" s="377"/>
      <c r="DED188" s="377"/>
      <c r="DEE188" s="377"/>
      <c r="DEF188" s="377"/>
      <c r="DEG188" s="484"/>
      <c r="DEH188" s="485"/>
      <c r="DEI188" s="375"/>
      <c r="DEJ188" s="377"/>
      <c r="DEK188" s="377"/>
      <c r="DEL188" s="377"/>
      <c r="DEM188" s="377"/>
      <c r="DEN188" s="484"/>
      <c r="DEO188" s="485"/>
      <c r="DEP188" s="375"/>
      <c r="DEQ188" s="377"/>
      <c r="DER188" s="377"/>
      <c r="DES188" s="377"/>
      <c r="DET188" s="377"/>
      <c r="DEU188" s="484"/>
      <c r="DEV188" s="485"/>
      <c r="DEW188" s="375"/>
      <c r="DEX188" s="377"/>
      <c r="DEY188" s="377"/>
      <c r="DEZ188" s="377"/>
      <c r="DFA188" s="377"/>
      <c r="DFB188" s="484"/>
      <c r="DFC188" s="485"/>
      <c r="DFD188" s="375"/>
      <c r="DFE188" s="377"/>
      <c r="DFF188" s="377"/>
      <c r="DFG188" s="377"/>
      <c r="DFH188" s="377"/>
      <c r="DFI188" s="484"/>
      <c r="DFJ188" s="485"/>
      <c r="DFK188" s="375"/>
      <c r="DFL188" s="377"/>
      <c r="DFM188" s="377"/>
      <c r="DFN188" s="377"/>
      <c r="DFO188" s="377"/>
      <c r="DFP188" s="484"/>
      <c r="DFQ188" s="485"/>
      <c r="DFR188" s="375"/>
      <c r="DFS188" s="377"/>
      <c r="DFT188" s="377"/>
      <c r="DFU188" s="377"/>
      <c r="DFV188" s="377"/>
      <c r="DFW188" s="484"/>
      <c r="DFX188" s="485"/>
      <c r="DFY188" s="375"/>
      <c r="DFZ188" s="377"/>
      <c r="DGA188" s="377"/>
      <c r="DGB188" s="377"/>
      <c r="DGC188" s="377"/>
      <c r="DGD188" s="484"/>
      <c r="DGE188" s="485"/>
      <c r="DGF188" s="375"/>
      <c r="DGG188" s="377"/>
      <c r="DGH188" s="377"/>
      <c r="DGI188" s="377"/>
      <c r="DGJ188" s="377"/>
      <c r="DGK188" s="484"/>
      <c r="DGL188" s="485"/>
      <c r="DGM188" s="375"/>
      <c r="DGN188" s="377"/>
      <c r="DGO188" s="377"/>
      <c r="DGP188" s="377"/>
      <c r="DGQ188" s="377"/>
      <c r="DGR188" s="484"/>
      <c r="DGS188" s="485"/>
      <c r="DGT188" s="375"/>
      <c r="DGU188" s="377"/>
      <c r="DGV188" s="377"/>
      <c r="DGW188" s="377"/>
      <c r="DGX188" s="377"/>
      <c r="DGY188" s="484"/>
      <c r="DGZ188" s="485"/>
      <c r="DHA188" s="375"/>
      <c r="DHB188" s="377"/>
      <c r="DHC188" s="377"/>
      <c r="DHD188" s="377"/>
      <c r="DHE188" s="377"/>
      <c r="DHF188" s="484"/>
      <c r="DHG188" s="485"/>
      <c r="DHH188" s="375"/>
      <c r="DHI188" s="377"/>
      <c r="DHJ188" s="377"/>
      <c r="DHK188" s="377"/>
      <c r="DHL188" s="377"/>
      <c r="DHM188" s="484"/>
      <c r="DHN188" s="485"/>
      <c r="DHO188" s="375"/>
      <c r="DHP188" s="377"/>
      <c r="DHQ188" s="377"/>
      <c r="DHR188" s="377"/>
      <c r="DHS188" s="377"/>
      <c r="DHT188" s="484"/>
      <c r="DHU188" s="485"/>
      <c r="DHV188" s="375"/>
      <c r="DHW188" s="377"/>
      <c r="DHX188" s="377"/>
      <c r="DHY188" s="377"/>
      <c r="DHZ188" s="377"/>
      <c r="DIA188" s="484"/>
      <c r="DIB188" s="485"/>
      <c r="DIC188" s="375"/>
      <c r="DID188" s="377"/>
      <c r="DIE188" s="377"/>
      <c r="DIF188" s="377"/>
      <c r="DIG188" s="377"/>
      <c r="DIH188" s="484"/>
      <c r="DII188" s="485"/>
      <c r="DIJ188" s="375"/>
      <c r="DIK188" s="377"/>
      <c r="DIL188" s="377"/>
      <c r="DIM188" s="377"/>
      <c r="DIN188" s="377"/>
      <c r="DIO188" s="484"/>
      <c r="DIP188" s="485"/>
      <c r="DIQ188" s="375"/>
      <c r="DIR188" s="377"/>
      <c r="DIS188" s="377"/>
      <c r="DIT188" s="377"/>
      <c r="DIU188" s="377"/>
      <c r="DIV188" s="484"/>
      <c r="DIW188" s="485"/>
      <c r="DIX188" s="375"/>
      <c r="DIY188" s="377"/>
      <c r="DIZ188" s="377"/>
      <c r="DJA188" s="377"/>
      <c r="DJB188" s="377"/>
      <c r="DJC188" s="484"/>
      <c r="DJD188" s="485"/>
      <c r="DJE188" s="375"/>
      <c r="DJF188" s="377"/>
      <c r="DJG188" s="377"/>
      <c r="DJH188" s="377"/>
      <c r="DJI188" s="377"/>
      <c r="DJJ188" s="484"/>
      <c r="DJK188" s="485"/>
      <c r="DJL188" s="375"/>
      <c r="DJM188" s="377"/>
      <c r="DJN188" s="377"/>
      <c r="DJO188" s="377"/>
      <c r="DJP188" s="377"/>
      <c r="DJQ188" s="484"/>
      <c r="DJR188" s="485"/>
      <c r="DJS188" s="375"/>
      <c r="DJT188" s="377"/>
      <c r="DJU188" s="377"/>
      <c r="DJV188" s="377"/>
      <c r="DJW188" s="377"/>
      <c r="DJX188" s="484"/>
      <c r="DJY188" s="485"/>
      <c r="DJZ188" s="375"/>
      <c r="DKA188" s="377"/>
      <c r="DKB188" s="377"/>
      <c r="DKC188" s="377"/>
      <c r="DKD188" s="377"/>
      <c r="DKE188" s="484"/>
      <c r="DKF188" s="485"/>
      <c r="DKG188" s="375"/>
      <c r="DKH188" s="377"/>
      <c r="DKI188" s="377"/>
      <c r="DKJ188" s="377"/>
      <c r="DKK188" s="377"/>
      <c r="DKL188" s="484"/>
      <c r="DKM188" s="485"/>
      <c r="DKN188" s="375"/>
      <c r="DKO188" s="377"/>
      <c r="DKP188" s="377"/>
      <c r="DKQ188" s="377"/>
      <c r="DKR188" s="377"/>
      <c r="DKS188" s="484"/>
      <c r="DKT188" s="485"/>
      <c r="DKU188" s="375"/>
      <c r="DKV188" s="377"/>
      <c r="DKW188" s="377"/>
      <c r="DKX188" s="377"/>
      <c r="DKY188" s="377"/>
      <c r="DKZ188" s="484"/>
      <c r="DLA188" s="485"/>
      <c r="DLB188" s="375"/>
      <c r="DLC188" s="377"/>
      <c r="DLD188" s="377"/>
      <c r="DLE188" s="377"/>
      <c r="DLF188" s="377"/>
      <c r="DLG188" s="484"/>
      <c r="DLH188" s="485"/>
      <c r="DLI188" s="375"/>
      <c r="DLJ188" s="377"/>
      <c r="DLK188" s="377"/>
      <c r="DLL188" s="377"/>
      <c r="DLM188" s="377"/>
      <c r="DLN188" s="484"/>
      <c r="DLO188" s="485"/>
      <c r="DLP188" s="375"/>
      <c r="DLQ188" s="377"/>
      <c r="DLR188" s="377"/>
      <c r="DLS188" s="377"/>
      <c r="DLT188" s="377"/>
      <c r="DLU188" s="484"/>
      <c r="DLV188" s="485"/>
      <c r="DLW188" s="375"/>
      <c r="DLX188" s="377"/>
      <c r="DLY188" s="377"/>
      <c r="DLZ188" s="377"/>
      <c r="DMA188" s="377"/>
      <c r="DMB188" s="484"/>
      <c r="DMC188" s="485"/>
      <c r="DMD188" s="375"/>
      <c r="DME188" s="377"/>
      <c r="DMF188" s="377"/>
      <c r="DMG188" s="377"/>
      <c r="DMH188" s="377"/>
      <c r="DMI188" s="484"/>
      <c r="DMJ188" s="485"/>
      <c r="DMK188" s="375"/>
      <c r="DML188" s="377"/>
      <c r="DMM188" s="377"/>
      <c r="DMN188" s="377"/>
      <c r="DMO188" s="377"/>
      <c r="DMP188" s="484"/>
      <c r="DMQ188" s="485"/>
      <c r="DMR188" s="375"/>
      <c r="DMS188" s="377"/>
      <c r="DMT188" s="377"/>
      <c r="DMU188" s="377"/>
      <c r="DMV188" s="377"/>
      <c r="DMW188" s="484"/>
      <c r="DMX188" s="485"/>
      <c r="DMY188" s="375"/>
      <c r="DMZ188" s="377"/>
      <c r="DNA188" s="377"/>
      <c r="DNB188" s="377"/>
      <c r="DNC188" s="377"/>
      <c r="DND188" s="484"/>
      <c r="DNE188" s="485"/>
      <c r="DNF188" s="375"/>
      <c r="DNG188" s="377"/>
      <c r="DNH188" s="377"/>
      <c r="DNI188" s="377"/>
      <c r="DNJ188" s="377"/>
      <c r="DNK188" s="484"/>
      <c r="DNL188" s="485"/>
      <c r="DNM188" s="375"/>
      <c r="DNN188" s="377"/>
      <c r="DNO188" s="377"/>
      <c r="DNP188" s="377"/>
      <c r="DNQ188" s="377"/>
      <c r="DNR188" s="484"/>
      <c r="DNS188" s="485"/>
      <c r="DNT188" s="375"/>
      <c r="DNU188" s="377"/>
      <c r="DNV188" s="377"/>
      <c r="DNW188" s="377"/>
      <c r="DNX188" s="377"/>
      <c r="DNY188" s="484"/>
      <c r="DNZ188" s="485"/>
      <c r="DOA188" s="375"/>
      <c r="DOB188" s="377"/>
      <c r="DOC188" s="377"/>
      <c r="DOD188" s="377"/>
      <c r="DOE188" s="377"/>
      <c r="DOF188" s="484"/>
      <c r="DOG188" s="485"/>
      <c r="DOH188" s="375"/>
      <c r="DOI188" s="377"/>
      <c r="DOJ188" s="377"/>
      <c r="DOK188" s="377"/>
      <c r="DOL188" s="377"/>
      <c r="DOM188" s="484"/>
      <c r="DON188" s="485"/>
      <c r="DOO188" s="375"/>
      <c r="DOP188" s="377"/>
      <c r="DOQ188" s="377"/>
      <c r="DOR188" s="377"/>
      <c r="DOS188" s="377"/>
      <c r="DOT188" s="484"/>
      <c r="DOU188" s="485"/>
      <c r="DOV188" s="375"/>
      <c r="DOW188" s="377"/>
      <c r="DOX188" s="377"/>
      <c r="DOY188" s="377"/>
      <c r="DOZ188" s="377"/>
      <c r="DPA188" s="484"/>
      <c r="DPB188" s="485"/>
      <c r="DPC188" s="375"/>
      <c r="DPD188" s="377"/>
      <c r="DPE188" s="377"/>
      <c r="DPF188" s="377"/>
      <c r="DPG188" s="377"/>
      <c r="DPH188" s="484"/>
      <c r="DPI188" s="485"/>
      <c r="DPJ188" s="375"/>
      <c r="DPK188" s="377"/>
      <c r="DPL188" s="377"/>
      <c r="DPM188" s="377"/>
      <c r="DPN188" s="377"/>
      <c r="DPO188" s="484"/>
      <c r="DPP188" s="485"/>
      <c r="DPQ188" s="375"/>
      <c r="DPR188" s="377"/>
      <c r="DPS188" s="377"/>
      <c r="DPT188" s="377"/>
      <c r="DPU188" s="377"/>
      <c r="DPV188" s="484"/>
      <c r="DPW188" s="485"/>
      <c r="DPX188" s="375"/>
      <c r="DPY188" s="377"/>
      <c r="DPZ188" s="377"/>
      <c r="DQA188" s="377"/>
      <c r="DQB188" s="377"/>
      <c r="DQC188" s="484"/>
      <c r="DQD188" s="485"/>
      <c r="DQE188" s="375"/>
      <c r="DQF188" s="377"/>
      <c r="DQG188" s="377"/>
      <c r="DQH188" s="377"/>
      <c r="DQI188" s="377"/>
      <c r="DQJ188" s="484"/>
      <c r="DQK188" s="485"/>
      <c r="DQL188" s="375"/>
      <c r="DQM188" s="377"/>
      <c r="DQN188" s="377"/>
      <c r="DQO188" s="377"/>
      <c r="DQP188" s="377"/>
      <c r="DQQ188" s="484"/>
      <c r="DQR188" s="485"/>
      <c r="DQS188" s="375"/>
      <c r="DQT188" s="377"/>
      <c r="DQU188" s="377"/>
      <c r="DQV188" s="377"/>
      <c r="DQW188" s="377"/>
      <c r="DQX188" s="484"/>
      <c r="DQY188" s="485"/>
      <c r="DQZ188" s="375"/>
      <c r="DRA188" s="377"/>
      <c r="DRB188" s="377"/>
      <c r="DRC188" s="377"/>
      <c r="DRD188" s="377"/>
      <c r="DRE188" s="484"/>
      <c r="DRF188" s="485"/>
      <c r="DRG188" s="375"/>
      <c r="DRH188" s="377"/>
      <c r="DRI188" s="377"/>
      <c r="DRJ188" s="377"/>
      <c r="DRK188" s="377"/>
      <c r="DRL188" s="484"/>
      <c r="DRM188" s="485"/>
      <c r="DRN188" s="375"/>
      <c r="DRO188" s="377"/>
      <c r="DRP188" s="377"/>
      <c r="DRQ188" s="377"/>
      <c r="DRR188" s="377"/>
      <c r="DRS188" s="484"/>
      <c r="DRT188" s="485"/>
      <c r="DRU188" s="375"/>
      <c r="DRV188" s="377"/>
      <c r="DRW188" s="377"/>
      <c r="DRX188" s="377"/>
      <c r="DRY188" s="377"/>
      <c r="DRZ188" s="484"/>
      <c r="DSA188" s="485"/>
      <c r="DSB188" s="375"/>
      <c r="DSC188" s="377"/>
      <c r="DSD188" s="377"/>
      <c r="DSE188" s="377"/>
      <c r="DSF188" s="377"/>
      <c r="DSG188" s="484"/>
      <c r="DSH188" s="485"/>
      <c r="DSI188" s="375"/>
      <c r="DSJ188" s="377"/>
      <c r="DSK188" s="377"/>
      <c r="DSL188" s="377"/>
      <c r="DSM188" s="377"/>
      <c r="DSN188" s="484"/>
      <c r="DSO188" s="485"/>
      <c r="DSP188" s="375"/>
      <c r="DSQ188" s="377"/>
      <c r="DSR188" s="377"/>
      <c r="DSS188" s="377"/>
      <c r="DST188" s="377"/>
      <c r="DSU188" s="484"/>
      <c r="DSV188" s="485"/>
      <c r="DSW188" s="375"/>
      <c r="DSX188" s="377"/>
      <c r="DSY188" s="377"/>
      <c r="DSZ188" s="377"/>
      <c r="DTA188" s="377"/>
      <c r="DTB188" s="484"/>
      <c r="DTC188" s="485"/>
      <c r="DTD188" s="375"/>
      <c r="DTE188" s="377"/>
      <c r="DTF188" s="377"/>
      <c r="DTG188" s="377"/>
      <c r="DTH188" s="377"/>
      <c r="DTI188" s="484"/>
      <c r="DTJ188" s="485"/>
      <c r="DTK188" s="375"/>
      <c r="DTL188" s="377"/>
      <c r="DTM188" s="377"/>
      <c r="DTN188" s="377"/>
      <c r="DTO188" s="377"/>
      <c r="DTP188" s="484"/>
      <c r="DTQ188" s="485"/>
      <c r="DTR188" s="375"/>
      <c r="DTS188" s="377"/>
      <c r="DTT188" s="377"/>
      <c r="DTU188" s="377"/>
      <c r="DTV188" s="377"/>
      <c r="DTW188" s="484"/>
      <c r="DTX188" s="485"/>
      <c r="DTY188" s="375"/>
      <c r="DTZ188" s="377"/>
      <c r="DUA188" s="377"/>
      <c r="DUB188" s="377"/>
      <c r="DUC188" s="377"/>
      <c r="DUD188" s="484"/>
      <c r="DUE188" s="485"/>
      <c r="DUF188" s="375"/>
      <c r="DUG188" s="377"/>
      <c r="DUH188" s="377"/>
      <c r="DUI188" s="377"/>
      <c r="DUJ188" s="377"/>
      <c r="DUK188" s="484"/>
      <c r="DUL188" s="485"/>
      <c r="DUM188" s="375"/>
      <c r="DUN188" s="377"/>
      <c r="DUO188" s="377"/>
      <c r="DUP188" s="377"/>
      <c r="DUQ188" s="377"/>
      <c r="DUR188" s="484"/>
      <c r="DUS188" s="485"/>
      <c r="DUT188" s="375"/>
      <c r="DUU188" s="377"/>
      <c r="DUV188" s="377"/>
      <c r="DUW188" s="377"/>
      <c r="DUX188" s="377"/>
      <c r="DUY188" s="484"/>
      <c r="DUZ188" s="485"/>
      <c r="DVA188" s="375"/>
      <c r="DVB188" s="377"/>
      <c r="DVC188" s="377"/>
      <c r="DVD188" s="377"/>
      <c r="DVE188" s="377"/>
      <c r="DVF188" s="484"/>
      <c r="DVG188" s="485"/>
      <c r="DVH188" s="375"/>
      <c r="DVI188" s="377"/>
      <c r="DVJ188" s="377"/>
      <c r="DVK188" s="377"/>
      <c r="DVL188" s="377"/>
      <c r="DVM188" s="484"/>
      <c r="DVN188" s="485"/>
      <c r="DVO188" s="375"/>
      <c r="DVP188" s="377"/>
      <c r="DVQ188" s="377"/>
      <c r="DVR188" s="377"/>
      <c r="DVS188" s="377"/>
      <c r="DVT188" s="484"/>
      <c r="DVU188" s="485"/>
      <c r="DVV188" s="375"/>
      <c r="DVW188" s="377"/>
      <c r="DVX188" s="377"/>
      <c r="DVY188" s="377"/>
      <c r="DVZ188" s="377"/>
      <c r="DWA188" s="484"/>
      <c r="DWB188" s="485"/>
      <c r="DWC188" s="375"/>
      <c r="DWD188" s="377"/>
      <c r="DWE188" s="377"/>
      <c r="DWF188" s="377"/>
      <c r="DWG188" s="377"/>
      <c r="DWH188" s="484"/>
      <c r="DWI188" s="485"/>
      <c r="DWJ188" s="375"/>
      <c r="DWK188" s="377"/>
      <c r="DWL188" s="377"/>
      <c r="DWM188" s="377"/>
      <c r="DWN188" s="377"/>
      <c r="DWO188" s="484"/>
      <c r="DWP188" s="485"/>
      <c r="DWQ188" s="375"/>
      <c r="DWR188" s="377"/>
      <c r="DWS188" s="377"/>
      <c r="DWT188" s="377"/>
      <c r="DWU188" s="377"/>
      <c r="DWV188" s="484"/>
      <c r="DWW188" s="485"/>
      <c r="DWX188" s="375"/>
      <c r="DWY188" s="377"/>
      <c r="DWZ188" s="377"/>
      <c r="DXA188" s="377"/>
      <c r="DXB188" s="377"/>
      <c r="DXC188" s="484"/>
      <c r="DXD188" s="485"/>
      <c r="DXE188" s="375"/>
      <c r="DXF188" s="377"/>
      <c r="DXG188" s="377"/>
      <c r="DXH188" s="377"/>
      <c r="DXI188" s="377"/>
      <c r="DXJ188" s="484"/>
      <c r="DXK188" s="485"/>
      <c r="DXL188" s="375"/>
      <c r="DXM188" s="377"/>
      <c r="DXN188" s="377"/>
      <c r="DXO188" s="377"/>
      <c r="DXP188" s="377"/>
      <c r="DXQ188" s="484"/>
      <c r="DXR188" s="485"/>
      <c r="DXS188" s="375"/>
      <c r="DXT188" s="377"/>
      <c r="DXU188" s="377"/>
      <c r="DXV188" s="377"/>
      <c r="DXW188" s="377"/>
      <c r="DXX188" s="484"/>
      <c r="DXY188" s="485"/>
      <c r="DXZ188" s="375"/>
      <c r="DYA188" s="377"/>
      <c r="DYB188" s="377"/>
      <c r="DYC188" s="377"/>
      <c r="DYD188" s="377"/>
      <c r="DYE188" s="484"/>
      <c r="DYF188" s="485"/>
      <c r="DYG188" s="375"/>
      <c r="DYH188" s="377"/>
      <c r="DYI188" s="377"/>
      <c r="DYJ188" s="377"/>
      <c r="DYK188" s="377"/>
      <c r="DYL188" s="484"/>
      <c r="DYM188" s="485"/>
      <c r="DYN188" s="375"/>
      <c r="DYO188" s="377"/>
      <c r="DYP188" s="377"/>
      <c r="DYQ188" s="377"/>
      <c r="DYR188" s="377"/>
      <c r="DYS188" s="484"/>
      <c r="DYT188" s="485"/>
      <c r="DYU188" s="375"/>
      <c r="DYV188" s="377"/>
      <c r="DYW188" s="377"/>
      <c r="DYX188" s="377"/>
      <c r="DYY188" s="377"/>
      <c r="DYZ188" s="484"/>
      <c r="DZA188" s="485"/>
      <c r="DZB188" s="375"/>
      <c r="DZC188" s="377"/>
      <c r="DZD188" s="377"/>
      <c r="DZE188" s="377"/>
      <c r="DZF188" s="377"/>
      <c r="DZG188" s="484"/>
      <c r="DZH188" s="485"/>
      <c r="DZI188" s="375"/>
      <c r="DZJ188" s="377"/>
      <c r="DZK188" s="377"/>
      <c r="DZL188" s="377"/>
      <c r="DZM188" s="377"/>
      <c r="DZN188" s="484"/>
      <c r="DZO188" s="485"/>
      <c r="DZP188" s="375"/>
      <c r="DZQ188" s="377"/>
      <c r="DZR188" s="377"/>
      <c r="DZS188" s="377"/>
      <c r="DZT188" s="377"/>
      <c r="DZU188" s="484"/>
      <c r="DZV188" s="485"/>
      <c r="DZW188" s="375"/>
      <c r="DZX188" s="377"/>
      <c r="DZY188" s="377"/>
      <c r="DZZ188" s="377"/>
      <c r="EAA188" s="377"/>
      <c r="EAB188" s="484"/>
      <c r="EAC188" s="485"/>
      <c r="EAD188" s="375"/>
      <c r="EAE188" s="377"/>
      <c r="EAF188" s="377"/>
      <c r="EAG188" s="377"/>
      <c r="EAH188" s="377"/>
      <c r="EAI188" s="484"/>
      <c r="EAJ188" s="485"/>
      <c r="EAK188" s="375"/>
      <c r="EAL188" s="377"/>
      <c r="EAM188" s="377"/>
      <c r="EAN188" s="377"/>
      <c r="EAO188" s="377"/>
      <c r="EAP188" s="484"/>
      <c r="EAQ188" s="485"/>
      <c r="EAR188" s="375"/>
      <c r="EAS188" s="377"/>
      <c r="EAT188" s="377"/>
      <c r="EAU188" s="377"/>
      <c r="EAV188" s="377"/>
      <c r="EAW188" s="484"/>
      <c r="EAX188" s="485"/>
      <c r="EAY188" s="375"/>
      <c r="EAZ188" s="377"/>
      <c r="EBA188" s="377"/>
      <c r="EBB188" s="377"/>
      <c r="EBC188" s="377"/>
      <c r="EBD188" s="484"/>
      <c r="EBE188" s="485"/>
      <c r="EBF188" s="375"/>
      <c r="EBG188" s="377"/>
      <c r="EBH188" s="377"/>
      <c r="EBI188" s="377"/>
      <c r="EBJ188" s="377"/>
      <c r="EBK188" s="484"/>
      <c r="EBL188" s="485"/>
      <c r="EBM188" s="375"/>
      <c r="EBN188" s="377"/>
      <c r="EBO188" s="377"/>
      <c r="EBP188" s="377"/>
      <c r="EBQ188" s="377"/>
      <c r="EBR188" s="484"/>
      <c r="EBS188" s="485"/>
      <c r="EBT188" s="375"/>
      <c r="EBU188" s="377"/>
      <c r="EBV188" s="377"/>
      <c r="EBW188" s="377"/>
      <c r="EBX188" s="377"/>
      <c r="EBY188" s="484"/>
      <c r="EBZ188" s="485"/>
      <c r="ECA188" s="375"/>
      <c r="ECB188" s="377"/>
      <c r="ECC188" s="377"/>
      <c r="ECD188" s="377"/>
      <c r="ECE188" s="377"/>
      <c r="ECF188" s="484"/>
      <c r="ECG188" s="485"/>
      <c r="ECH188" s="375"/>
      <c r="ECI188" s="377"/>
      <c r="ECJ188" s="377"/>
      <c r="ECK188" s="377"/>
      <c r="ECL188" s="377"/>
      <c r="ECM188" s="484"/>
      <c r="ECN188" s="485"/>
      <c r="ECO188" s="375"/>
      <c r="ECP188" s="377"/>
      <c r="ECQ188" s="377"/>
      <c r="ECR188" s="377"/>
      <c r="ECS188" s="377"/>
      <c r="ECT188" s="484"/>
      <c r="ECU188" s="485"/>
      <c r="ECV188" s="375"/>
      <c r="ECW188" s="377"/>
      <c r="ECX188" s="377"/>
      <c r="ECY188" s="377"/>
      <c r="ECZ188" s="377"/>
      <c r="EDA188" s="484"/>
      <c r="EDB188" s="485"/>
      <c r="EDC188" s="375"/>
      <c r="EDD188" s="377"/>
      <c r="EDE188" s="377"/>
      <c r="EDF188" s="377"/>
      <c r="EDG188" s="377"/>
      <c r="EDH188" s="484"/>
      <c r="EDI188" s="485"/>
      <c r="EDJ188" s="375"/>
      <c r="EDK188" s="377"/>
      <c r="EDL188" s="377"/>
      <c r="EDM188" s="377"/>
      <c r="EDN188" s="377"/>
      <c r="EDO188" s="484"/>
      <c r="EDP188" s="485"/>
      <c r="EDQ188" s="375"/>
      <c r="EDR188" s="377"/>
      <c r="EDS188" s="377"/>
      <c r="EDT188" s="377"/>
      <c r="EDU188" s="377"/>
      <c r="EDV188" s="484"/>
      <c r="EDW188" s="485"/>
      <c r="EDX188" s="375"/>
      <c r="EDY188" s="377"/>
      <c r="EDZ188" s="377"/>
      <c r="EEA188" s="377"/>
      <c r="EEB188" s="377"/>
      <c r="EEC188" s="484"/>
      <c r="EED188" s="485"/>
      <c r="EEE188" s="375"/>
      <c r="EEF188" s="377"/>
      <c r="EEG188" s="377"/>
      <c r="EEH188" s="377"/>
      <c r="EEI188" s="377"/>
      <c r="EEJ188" s="484"/>
      <c r="EEK188" s="485"/>
      <c r="EEL188" s="375"/>
      <c r="EEM188" s="377"/>
      <c r="EEN188" s="377"/>
      <c r="EEO188" s="377"/>
      <c r="EEP188" s="377"/>
      <c r="EEQ188" s="484"/>
      <c r="EER188" s="485"/>
      <c r="EES188" s="375"/>
      <c r="EET188" s="377"/>
      <c r="EEU188" s="377"/>
      <c r="EEV188" s="377"/>
      <c r="EEW188" s="377"/>
      <c r="EEX188" s="484"/>
      <c r="EEY188" s="485"/>
      <c r="EEZ188" s="375"/>
      <c r="EFA188" s="377"/>
      <c r="EFB188" s="377"/>
      <c r="EFC188" s="377"/>
      <c r="EFD188" s="377"/>
      <c r="EFE188" s="484"/>
      <c r="EFF188" s="485"/>
      <c r="EFG188" s="375"/>
      <c r="EFH188" s="377"/>
      <c r="EFI188" s="377"/>
      <c r="EFJ188" s="377"/>
      <c r="EFK188" s="377"/>
      <c r="EFL188" s="484"/>
      <c r="EFM188" s="485"/>
      <c r="EFN188" s="375"/>
      <c r="EFO188" s="377"/>
      <c r="EFP188" s="377"/>
      <c r="EFQ188" s="377"/>
      <c r="EFR188" s="377"/>
      <c r="EFS188" s="484"/>
      <c r="EFT188" s="485"/>
      <c r="EFU188" s="375"/>
      <c r="EFV188" s="377"/>
      <c r="EFW188" s="377"/>
      <c r="EFX188" s="377"/>
      <c r="EFY188" s="377"/>
      <c r="EFZ188" s="484"/>
      <c r="EGA188" s="485"/>
      <c r="EGB188" s="375"/>
      <c r="EGC188" s="377"/>
      <c r="EGD188" s="377"/>
      <c r="EGE188" s="377"/>
      <c r="EGF188" s="377"/>
      <c r="EGG188" s="484"/>
      <c r="EGH188" s="485"/>
      <c r="EGI188" s="375"/>
      <c r="EGJ188" s="377"/>
      <c r="EGK188" s="377"/>
      <c r="EGL188" s="377"/>
      <c r="EGM188" s="377"/>
      <c r="EGN188" s="484"/>
      <c r="EGO188" s="485"/>
      <c r="EGP188" s="375"/>
      <c r="EGQ188" s="377"/>
      <c r="EGR188" s="377"/>
      <c r="EGS188" s="377"/>
      <c r="EGT188" s="377"/>
      <c r="EGU188" s="484"/>
      <c r="EGV188" s="485"/>
      <c r="EGW188" s="375"/>
      <c r="EGX188" s="377"/>
      <c r="EGY188" s="377"/>
      <c r="EGZ188" s="377"/>
      <c r="EHA188" s="377"/>
      <c r="EHB188" s="484"/>
      <c r="EHC188" s="485"/>
      <c r="EHD188" s="375"/>
      <c r="EHE188" s="377"/>
      <c r="EHF188" s="377"/>
      <c r="EHG188" s="377"/>
      <c r="EHH188" s="377"/>
      <c r="EHI188" s="484"/>
      <c r="EHJ188" s="485"/>
      <c r="EHK188" s="375"/>
      <c r="EHL188" s="377"/>
      <c r="EHM188" s="377"/>
      <c r="EHN188" s="377"/>
      <c r="EHO188" s="377"/>
      <c r="EHP188" s="484"/>
      <c r="EHQ188" s="485"/>
      <c r="EHR188" s="375"/>
      <c r="EHS188" s="377"/>
      <c r="EHT188" s="377"/>
      <c r="EHU188" s="377"/>
      <c r="EHV188" s="377"/>
      <c r="EHW188" s="484"/>
      <c r="EHX188" s="485"/>
      <c r="EHY188" s="375"/>
      <c r="EHZ188" s="377"/>
      <c r="EIA188" s="377"/>
      <c r="EIB188" s="377"/>
      <c r="EIC188" s="377"/>
      <c r="EID188" s="484"/>
      <c r="EIE188" s="485"/>
      <c r="EIF188" s="375"/>
      <c r="EIG188" s="377"/>
      <c r="EIH188" s="377"/>
      <c r="EII188" s="377"/>
      <c r="EIJ188" s="377"/>
      <c r="EIK188" s="484"/>
      <c r="EIL188" s="485"/>
      <c r="EIM188" s="375"/>
      <c r="EIN188" s="377"/>
      <c r="EIO188" s="377"/>
      <c r="EIP188" s="377"/>
      <c r="EIQ188" s="377"/>
      <c r="EIR188" s="484"/>
      <c r="EIS188" s="485"/>
      <c r="EIT188" s="375"/>
      <c r="EIU188" s="377"/>
      <c r="EIV188" s="377"/>
      <c r="EIW188" s="377"/>
      <c r="EIX188" s="377"/>
      <c r="EIY188" s="484"/>
      <c r="EIZ188" s="485"/>
      <c r="EJA188" s="375"/>
      <c r="EJB188" s="377"/>
      <c r="EJC188" s="377"/>
      <c r="EJD188" s="377"/>
      <c r="EJE188" s="377"/>
      <c r="EJF188" s="484"/>
      <c r="EJG188" s="485"/>
      <c r="EJH188" s="375"/>
      <c r="EJI188" s="377"/>
      <c r="EJJ188" s="377"/>
      <c r="EJK188" s="377"/>
      <c r="EJL188" s="377"/>
      <c r="EJM188" s="484"/>
      <c r="EJN188" s="485"/>
      <c r="EJO188" s="375"/>
      <c r="EJP188" s="377"/>
      <c r="EJQ188" s="377"/>
      <c r="EJR188" s="377"/>
      <c r="EJS188" s="377"/>
      <c r="EJT188" s="484"/>
      <c r="EJU188" s="485"/>
      <c r="EJV188" s="375"/>
      <c r="EJW188" s="377"/>
      <c r="EJX188" s="377"/>
      <c r="EJY188" s="377"/>
      <c r="EJZ188" s="377"/>
      <c r="EKA188" s="484"/>
      <c r="EKB188" s="485"/>
      <c r="EKC188" s="375"/>
      <c r="EKD188" s="377"/>
      <c r="EKE188" s="377"/>
      <c r="EKF188" s="377"/>
      <c r="EKG188" s="377"/>
      <c r="EKH188" s="484"/>
      <c r="EKI188" s="485"/>
      <c r="EKJ188" s="375"/>
      <c r="EKK188" s="377"/>
      <c r="EKL188" s="377"/>
      <c r="EKM188" s="377"/>
      <c r="EKN188" s="377"/>
      <c r="EKO188" s="484"/>
      <c r="EKP188" s="485"/>
      <c r="EKQ188" s="375"/>
      <c r="EKR188" s="377"/>
      <c r="EKS188" s="377"/>
      <c r="EKT188" s="377"/>
      <c r="EKU188" s="377"/>
      <c r="EKV188" s="484"/>
      <c r="EKW188" s="485"/>
      <c r="EKX188" s="375"/>
      <c r="EKY188" s="377"/>
      <c r="EKZ188" s="377"/>
      <c r="ELA188" s="377"/>
      <c r="ELB188" s="377"/>
      <c r="ELC188" s="484"/>
      <c r="ELD188" s="485"/>
      <c r="ELE188" s="375"/>
      <c r="ELF188" s="377"/>
      <c r="ELG188" s="377"/>
      <c r="ELH188" s="377"/>
      <c r="ELI188" s="377"/>
      <c r="ELJ188" s="484"/>
      <c r="ELK188" s="485"/>
      <c r="ELL188" s="375"/>
      <c r="ELM188" s="377"/>
      <c r="ELN188" s="377"/>
      <c r="ELO188" s="377"/>
      <c r="ELP188" s="377"/>
      <c r="ELQ188" s="484"/>
      <c r="ELR188" s="485"/>
      <c r="ELS188" s="375"/>
      <c r="ELT188" s="377"/>
      <c r="ELU188" s="377"/>
      <c r="ELV188" s="377"/>
      <c r="ELW188" s="377"/>
      <c r="ELX188" s="484"/>
      <c r="ELY188" s="485"/>
      <c r="ELZ188" s="375"/>
      <c r="EMA188" s="377"/>
      <c r="EMB188" s="377"/>
      <c r="EMC188" s="377"/>
      <c r="EMD188" s="377"/>
      <c r="EME188" s="484"/>
      <c r="EMF188" s="485"/>
      <c r="EMG188" s="375"/>
      <c r="EMH188" s="377"/>
      <c r="EMI188" s="377"/>
      <c r="EMJ188" s="377"/>
      <c r="EMK188" s="377"/>
      <c r="EML188" s="484"/>
      <c r="EMM188" s="485"/>
      <c r="EMN188" s="375"/>
      <c r="EMO188" s="377"/>
      <c r="EMP188" s="377"/>
      <c r="EMQ188" s="377"/>
      <c r="EMR188" s="377"/>
      <c r="EMS188" s="484"/>
      <c r="EMT188" s="485"/>
      <c r="EMU188" s="375"/>
      <c r="EMV188" s="377"/>
      <c r="EMW188" s="377"/>
      <c r="EMX188" s="377"/>
      <c r="EMY188" s="377"/>
      <c r="EMZ188" s="484"/>
      <c r="ENA188" s="485"/>
      <c r="ENB188" s="375"/>
      <c r="ENC188" s="377"/>
      <c r="END188" s="377"/>
      <c r="ENE188" s="377"/>
      <c r="ENF188" s="377"/>
      <c r="ENG188" s="484"/>
      <c r="ENH188" s="485"/>
      <c r="ENI188" s="375"/>
      <c r="ENJ188" s="377"/>
      <c r="ENK188" s="377"/>
      <c r="ENL188" s="377"/>
      <c r="ENM188" s="377"/>
      <c r="ENN188" s="484"/>
      <c r="ENO188" s="485"/>
      <c r="ENP188" s="375"/>
      <c r="ENQ188" s="377"/>
      <c r="ENR188" s="377"/>
      <c r="ENS188" s="377"/>
      <c r="ENT188" s="377"/>
      <c r="ENU188" s="484"/>
      <c r="ENV188" s="485"/>
      <c r="ENW188" s="375"/>
      <c r="ENX188" s="377"/>
      <c r="ENY188" s="377"/>
      <c r="ENZ188" s="377"/>
      <c r="EOA188" s="377"/>
      <c r="EOB188" s="484"/>
      <c r="EOC188" s="485"/>
      <c r="EOD188" s="375"/>
      <c r="EOE188" s="377"/>
      <c r="EOF188" s="377"/>
      <c r="EOG188" s="377"/>
      <c r="EOH188" s="377"/>
      <c r="EOI188" s="484"/>
      <c r="EOJ188" s="485"/>
      <c r="EOK188" s="375"/>
      <c r="EOL188" s="377"/>
      <c r="EOM188" s="377"/>
      <c r="EON188" s="377"/>
      <c r="EOO188" s="377"/>
      <c r="EOP188" s="484"/>
      <c r="EOQ188" s="485"/>
      <c r="EOR188" s="375"/>
      <c r="EOS188" s="377"/>
      <c r="EOT188" s="377"/>
      <c r="EOU188" s="377"/>
      <c r="EOV188" s="377"/>
      <c r="EOW188" s="484"/>
      <c r="EOX188" s="485"/>
      <c r="EOY188" s="375"/>
      <c r="EOZ188" s="377"/>
      <c r="EPA188" s="377"/>
      <c r="EPB188" s="377"/>
      <c r="EPC188" s="377"/>
      <c r="EPD188" s="484"/>
      <c r="EPE188" s="485"/>
      <c r="EPF188" s="375"/>
      <c r="EPG188" s="377"/>
      <c r="EPH188" s="377"/>
      <c r="EPI188" s="377"/>
      <c r="EPJ188" s="377"/>
      <c r="EPK188" s="484"/>
      <c r="EPL188" s="485"/>
      <c r="EPM188" s="375"/>
      <c r="EPN188" s="377"/>
      <c r="EPO188" s="377"/>
      <c r="EPP188" s="377"/>
      <c r="EPQ188" s="377"/>
      <c r="EPR188" s="484"/>
      <c r="EPS188" s="485"/>
      <c r="EPT188" s="375"/>
      <c r="EPU188" s="377"/>
      <c r="EPV188" s="377"/>
      <c r="EPW188" s="377"/>
      <c r="EPX188" s="377"/>
      <c r="EPY188" s="484"/>
      <c r="EPZ188" s="485"/>
      <c r="EQA188" s="375"/>
      <c r="EQB188" s="377"/>
      <c r="EQC188" s="377"/>
      <c r="EQD188" s="377"/>
      <c r="EQE188" s="377"/>
      <c r="EQF188" s="484"/>
      <c r="EQG188" s="485"/>
      <c r="EQH188" s="375"/>
      <c r="EQI188" s="377"/>
      <c r="EQJ188" s="377"/>
      <c r="EQK188" s="377"/>
      <c r="EQL188" s="377"/>
      <c r="EQM188" s="484"/>
      <c r="EQN188" s="485"/>
      <c r="EQO188" s="375"/>
      <c r="EQP188" s="377"/>
      <c r="EQQ188" s="377"/>
      <c r="EQR188" s="377"/>
      <c r="EQS188" s="377"/>
      <c r="EQT188" s="484"/>
      <c r="EQU188" s="485"/>
      <c r="EQV188" s="375"/>
      <c r="EQW188" s="377"/>
      <c r="EQX188" s="377"/>
      <c r="EQY188" s="377"/>
      <c r="EQZ188" s="377"/>
      <c r="ERA188" s="484"/>
      <c r="ERB188" s="485"/>
      <c r="ERC188" s="375"/>
      <c r="ERD188" s="377"/>
      <c r="ERE188" s="377"/>
      <c r="ERF188" s="377"/>
      <c r="ERG188" s="377"/>
      <c r="ERH188" s="484"/>
      <c r="ERI188" s="485"/>
      <c r="ERJ188" s="375"/>
      <c r="ERK188" s="377"/>
      <c r="ERL188" s="377"/>
      <c r="ERM188" s="377"/>
      <c r="ERN188" s="377"/>
      <c r="ERO188" s="484"/>
      <c r="ERP188" s="485"/>
      <c r="ERQ188" s="375"/>
      <c r="ERR188" s="377"/>
      <c r="ERS188" s="377"/>
      <c r="ERT188" s="377"/>
      <c r="ERU188" s="377"/>
      <c r="ERV188" s="484"/>
      <c r="ERW188" s="485"/>
      <c r="ERX188" s="375"/>
      <c r="ERY188" s="377"/>
      <c r="ERZ188" s="377"/>
      <c r="ESA188" s="377"/>
      <c r="ESB188" s="377"/>
      <c r="ESC188" s="484"/>
      <c r="ESD188" s="485"/>
      <c r="ESE188" s="375"/>
      <c r="ESF188" s="377"/>
      <c r="ESG188" s="377"/>
      <c r="ESH188" s="377"/>
      <c r="ESI188" s="377"/>
      <c r="ESJ188" s="484"/>
      <c r="ESK188" s="485"/>
      <c r="ESL188" s="375"/>
      <c r="ESM188" s="377"/>
      <c r="ESN188" s="377"/>
      <c r="ESO188" s="377"/>
      <c r="ESP188" s="377"/>
      <c r="ESQ188" s="484"/>
      <c r="ESR188" s="485"/>
      <c r="ESS188" s="375"/>
      <c r="EST188" s="377"/>
      <c r="ESU188" s="377"/>
      <c r="ESV188" s="377"/>
      <c r="ESW188" s="377"/>
      <c r="ESX188" s="484"/>
      <c r="ESY188" s="485"/>
      <c r="ESZ188" s="375"/>
      <c r="ETA188" s="377"/>
      <c r="ETB188" s="377"/>
      <c r="ETC188" s="377"/>
      <c r="ETD188" s="377"/>
      <c r="ETE188" s="484"/>
      <c r="ETF188" s="485"/>
      <c r="ETG188" s="375"/>
      <c r="ETH188" s="377"/>
      <c r="ETI188" s="377"/>
      <c r="ETJ188" s="377"/>
      <c r="ETK188" s="377"/>
      <c r="ETL188" s="484"/>
      <c r="ETM188" s="485"/>
      <c r="ETN188" s="375"/>
      <c r="ETO188" s="377"/>
      <c r="ETP188" s="377"/>
      <c r="ETQ188" s="377"/>
      <c r="ETR188" s="377"/>
      <c r="ETS188" s="484"/>
      <c r="ETT188" s="485"/>
      <c r="ETU188" s="375"/>
      <c r="ETV188" s="377"/>
      <c r="ETW188" s="377"/>
      <c r="ETX188" s="377"/>
      <c r="ETY188" s="377"/>
      <c r="ETZ188" s="484"/>
      <c r="EUA188" s="485"/>
      <c r="EUB188" s="375"/>
      <c r="EUC188" s="377"/>
      <c r="EUD188" s="377"/>
      <c r="EUE188" s="377"/>
      <c r="EUF188" s="377"/>
      <c r="EUG188" s="484"/>
      <c r="EUH188" s="485"/>
      <c r="EUI188" s="375"/>
      <c r="EUJ188" s="377"/>
      <c r="EUK188" s="377"/>
      <c r="EUL188" s="377"/>
      <c r="EUM188" s="377"/>
      <c r="EUN188" s="484"/>
      <c r="EUO188" s="485"/>
      <c r="EUP188" s="375"/>
      <c r="EUQ188" s="377"/>
      <c r="EUR188" s="377"/>
      <c r="EUS188" s="377"/>
      <c r="EUT188" s="377"/>
      <c r="EUU188" s="484"/>
      <c r="EUV188" s="485"/>
      <c r="EUW188" s="375"/>
      <c r="EUX188" s="377"/>
      <c r="EUY188" s="377"/>
      <c r="EUZ188" s="377"/>
      <c r="EVA188" s="377"/>
      <c r="EVB188" s="484"/>
      <c r="EVC188" s="485"/>
      <c r="EVD188" s="375"/>
      <c r="EVE188" s="377"/>
      <c r="EVF188" s="377"/>
      <c r="EVG188" s="377"/>
      <c r="EVH188" s="377"/>
      <c r="EVI188" s="484"/>
      <c r="EVJ188" s="485"/>
      <c r="EVK188" s="375"/>
      <c r="EVL188" s="377"/>
      <c r="EVM188" s="377"/>
      <c r="EVN188" s="377"/>
      <c r="EVO188" s="377"/>
      <c r="EVP188" s="484"/>
      <c r="EVQ188" s="485"/>
      <c r="EVR188" s="375"/>
      <c r="EVS188" s="377"/>
      <c r="EVT188" s="377"/>
      <c r="EVU188" s="377"/>
      <c r="EVV188" s="377"/>
      <c r="EVW188" s="484"/>
      <c r="EVX188" s="485"/>
      <c r="EVY188" s="375"/>
      <c r="EVZ188" s="377"/>
      <c r="EWA188" s="377"/>
      <c r="EWB188" s="377"/>
      <c r="EWC188" s="377"/>
      <c r="EWD188" s="484"/>
      <c r="EWE188" s="485"/>
      <c r="EWF188" s="375"/>
      <c r="EWG188" s="377"/>
      <c r="EWH188" s="377"/>
      <c r="EWI188" s="377"/>
      <c r="EWJ188" s="377"/>
      <c r="EWK188" s="484"/>
      <c r="EWL188" s="485"/>
      <c r="EWM188" s="375"/>
      <c r="EWN188" s="377"/>
      <c r="EWO188" s="377"/>
      <c r="EWP188" s="377"/>
      <c r="EWQ188" s="377"/>
      <c r="EWR188" s="484"/>
      <c r="EWS188" s="485"/>
      <c r="EWT188" s="375"/>
      <c r="EWU188" s="377"/>
      <c r="EWV188" s="377"/>
      <c r="EWW188" s="377"/>
      <c r="EWX188" s="377"/>
      <c r="EWY188" s="484"/>
      <c r="EWZ188" s="485"/>
      <c r="EXA188" s="375"/>
      <c r="EXB188" s="377"/>
      <c r="EXC188" s="377"/>
      <c r="EXD188" s="377"/>
      <c r="EXE188" s="377"/>
      <c r="EXF188" s="484"/>
      <c r="EXG188" s="485"/>
      <c r="EXH188" s="375"/>
      <c r="EXI188" s="377"/>
      <c r="EXJ188" s="377"/>
      <c r="EXK188" s="377"/>
      <c r="EXL188" s="377"/>
      <c r="EXM188" s="484"/>
      <c r="EXN188" s="485"/>
      <c r="EXO188" s="375"/>
      <c r="EXP188" s="377"/>
      <c r="EXQ188" s="377"/>
      <c r="EXR188" s="377"/>
      <c r="EXS188" s="377"/>
      <c r="EXT188" s="484"/>
      <c r="EXU188" s="485"/>
      <c r="EXV188" s="375"/>
      <c r="EXW188" s="377"/>
      <c r="EXX188" s="377"/>
      <c r="EXY188" s="377"/>
      <c r="EXZ188" s="377"/>
      <c r="EYA188" s="484"/>
      <c r="EYB188" s="485"/>
      <c r="EYC188" s="375"/>
      <c r="EYD188" s="377"/>
      <c r="EYE188" s="377"/>
      <c r="EYF188" s="377"/>
      <c r="EYG188" s="377"/>
      <c r="EYH188" s="484"/>
      <c r="EYI188" s="485"/>
      <c r="EYJ188" s="375"/>
      <c r="EYK188" s="377"/>
      <c r="EYL188" s="377"/>
      <c r="EYM188" s="377"/>
      <c r="EYN188" s="377"/>
      <c r="EYO188" s="484"/>
      <c r="EYP188" s="485"/>
      <c r="EYQ188" s="375"/>
      <c r="EYR188" s="377"/>
      <c r="EYS188" s="377"/>
      <c r="EYT188" s="377"/>
      <c r="EYU188" s="377"/>
      <c r="EYV188" s="484"/>
      <c r="EYW188" s="485"/>
      <c r="EYX188" s="375"/>
      <c r="EYY188" s="377"/>
      <c r="EYZ188" s="377"/>
      <c r="EZA188" s="377"/>
      <c r="EZB188" s="377"/>
      <c r="EZC188" s="484"/>
      <c r="EZD188" s="485"/>
      <c r="EZE188" s="375"/>
      <c r="EZF188" s="377"/>
      <c r="EZG188" s="377"/>
      <c r="EZH188" s="377"/>
      <c r="EZI188" s="377"/>
      <c r="EZJ188" s="484"/>
      <c r="EZK188" s="485"/>
      <c r="EZL188" s="375"/>
      <c r="EZM188" s="377"/>
      <c r="EZN188" s="377"/>
      <c r="EZO188" s="377"/>
      <c r="EZP188" s="377"/>
      <c r="EZQ188" s="484"/>
      <c r="EZR188" s="485"/>
      <c r="EZS188" s="375"/>
      <c r="EZT188" s="377"/>
      <c r="EZU188" s="377"/>
      <c r="EZV188" s="377"/>
      <c r="EZW188" s="377"/>
      <c r="EZX188" s="484"/>
      <c r="EZY188" s="485"/>
      <c r="EZZ188" s="375"/>
      <c r="FAA188" s="377"/>
      <c r="FAB188" s="377"/>
      <c r="FAC188" s="377"/>
      <c r="FAD188" s="377"/>
      <c r="FAE188" s="484"/>
      <c r="FAF188" s="485"/>
      <c r="FAG188" s="375"/>
      <c r="FAH188" s="377"/>
      <c r="FAI188" s="377"/>
      <c r="FAJ188" s="377"/>
      <c r="FAK188" s="377"/>
      <c r="FAL188" s="484"/>
      <c r="FAM188" s="485"/>
      <c r="FAN188" s="375"/>
      <c r="FAO188" s="377"/>
      <c r="FAP188" s="377"/>
      <c r="FAQ188" s="377"/>
      <c r="FAR188" s="377"/>
      <c r="FAS188" s="484"/>
      <c r="FAT188" s="485"/>
      <c r="FAU188" s="375"/>
      <c r="FAV188" s="377"/>
      <c r="FAW188" s="377"/>
      <c r="FAX188" s="377"/>
      <c r="FAY188" s="377"/>
      <c r="FAZ188" s="484"/>
      <c r="FBA188" s="485"/>
      <c r="FBB188" s="375"/>
      <c r="FBC188" s="377"/>
      <c r="FBD188" s="377"/>
      <c r="FBE188" s="377"/>
      <c r="FBF188" s="377"/>
      <c r="FBG188" s="484"/>
      <c r="FBH188" s="485"/>
      <c r="FBI188" s="375"/>
      <c r="FBJ188" s="377"/>
      <c r="FBK188" s="377"/>
      <c r="FBL188" s="377"/>
      <c r="FBM188" s="377"/>
      <c r="FBN188" s="484"/>
      <c r="FBO188" s="485"/>
      <c r="FBP188" s="375"/>
      <c r="FBQ188" s="377"/>
      <c r="FBR188" s="377"/>
      <c r="FBS188" s="377"/>
      <c r="FBT188" s="377"/>
      <c r="FBU188" s="484"/>
      <c r="FBV188" s="485"/>
      <c r="FBW188" s="375"/>
      <c r="FBX188" s="377"/>
      <c r="FBY188" s="377"/>
      <c r="FBZ188" s="377"/>
      <c r="FCA188" s="377"/>
      <c r="FCB188" s="484"/>
      <c r="FCC188" s="485"/>
      <c r="FCD188" s="375"/>
      <c r="FCE188" s="377"/>
      <c r="FCF188" s="377"/>
      <c r="FCG188" s="377"/>
      <c r="FCH188" s="377"/>
      <c r="FCI188" s="484"/>
      <c r="FCJ188" s="485"/>
      <c r="FCK188" s="375"/>
      <c r="FCL188" s="377"/>
      <c r="FCM188" s="377"/>
      <c r="FCN188" s="377"/>
      <c r="FCO188" s="377"/>
      <c r="FCP188" s="484"/>
      <c r="FCQ188" s="485"/>
      <c r="FCR188" s="375"/>
      <c r="FCS188" s="377"/>
      <c r="FCT188" s="377"/>
      <c r="FCU188" s="377"/>
      <c r="FCV188" s="377"/>
      <c r="FCW188" s="484"/>
      <c r="FCX188" s="485"/>
      <c r="FCY188" s="375"/>
      <c r="FCZ188" s="377"/>
      <c r="FDA188" s="377"/>
      <c r="FDB188" s="377"/>
      <c r="FDC188" s="377"/>
      <c r="FDD188" s="484"/>
      <c r="FDE188" s="485"/>
      <c r="FDF188" s="375"/>
      <c r="FDG188" s="377"/>
      <c r="FDH188" s="377"/>
      <c r="FDI188" s="377"/>
      <c r="FDJ188" s="377"/>
      <c r="FDK188" s="484"/>
      <c r="FDL188" s="485"/>
      <c r="FDM188" s="375"/>
      <c r="FDN188" s="377"/>
      <c r="FDO188" s="377"/>
      <c r="FDP188" s="377"/>
      <c r="FDQ188" s="377"/>
      <c r="FDR188" s="484"/>
      <c r="FDS188" s="485"/>
      <c r="FDT188" s="375"/>
      <c r="FDU188" s="377"/>
      <c r="FDV188" s="377"/>
      <c r="FDW188" s="377"/>
      <c r="FDX188" s="377"/>
      <c r="FDY188" s="484"/>
      <c r="FDZ188" s="485"/>
      <c r="FEA188" s="375"/>
      <c r="FEB188" s="377"/>
      <c r="FEC188" s="377"/>
      <c r="FED188" s="377"/>
      <c r="FEE188" s="377"/>
      <c r="FEF188" s="484"/>
      <c r="FEG188" s="485"/>
      <c r="FEH188" s="375"/>
      <c r="FEI188" s="377"/>
      <c r="FEJ188" s="377"/>
      <c r="FEK188" s="377"/>
      <c r="FEL188" s="377"/>
      <c r="FEM188" s="484"/>
      <c r="FEN188" s="485"/>
      <c r="FEO188" s="375"/>
      <c r="FEP188" s="377"/>
      <c r="FEQ188" s="377"/>
      <c r="FER188" s="377"/>
      <c r="FES188" s="377"/>
      <c r="FET188" s="484"/>
      <c r="FEU188" s="485"/>
      <c r="FEV188" s="375"/>
      <c r="FEW188" s="377"/>
      <c r="FEX188" s="377"/>
      <c r="FEY188" s="377"/>
      <c r="FEZ188" s="377"/>
      <c r="FFA188" s="484"/>
      <c r="FFB188" s="485"/>
      <c r="FFC188" s="375"/>
      <c r="FFD188" s="377"/>
      <c r="FFE188" s="377"/>
      <c r="FFF188" s="377"/>
      <c r="FFG188" s="377"/>
      <c r="FFH188" s="484"/>
      <c r="FFI188" s="485"/>
      <c r="FFJ188" s="375"/>
      <c r="FFK188" s="377"/>
      <c r="FFL188" s="377"/>
      <c r="FFM188" s="377"/>
      <c r="FFN188" s="377"/>
      <c r="FFO188" s="484"/>
      <c r="FFP188" s="485"/>
      <c r="FFQ188" s="375"/>
      <c r="FFR188" s="377"/>
      <c r="FFS188" s="377"/>
      <c r="FFT188" s="377"/>
      <c r="FFU188" s="377"/>
      <c r="FFV188" s="484"/>
      <c r="FFW188" s="485"/>
      <c r="FFX188" s="375"/>
      <c r="FFY188" s="377"/>
      <c r="FFZ188" s="377"/>
      <c r="FGA188" s="377"/>
      <c r="FGB188" s="377"/>
      <c r="FGC188" s="484"/>
      <c r="FGD188" s="485"/>
      <c r="FGE188" s="375"/>
      <c r="FGF188" s="377"/>
      <c r="FGG188" s="377"/>
      <c r="FGH188" s="377"/>
      <c r="FGI188" s="377"/>
      <c r="FGJ188" s="484"/>
      <c r="FGK188" s="485"/>
      <c r="FGL188" s="375"/>
      <c r="FGM188" s="377"/>
      <c r="FGN188" s="377"/>
      <c r="FGO188" s="377"/>
      <c r="FGP188" s="377"/>
      <c r="FGQ188" s="484"/>
      <c r="FGR188" s="485"/>
      <c r="FGS188" s="375"/>
      <c r="FGT188" s="377"/>
      <c r="FGU188" s="377"/>
      <c r="FGV188" s="377"/>
      <c r="FGW188" s="377"/>
      <c r="FGX188" s="484"/>
      <c r="FGY188" s="485"/>
      <c r="FGZ188" s="375"/>
      <c r="FHA188" s="377"/>
      <c r="FHB188" s="377"/>
      <c r="FHC188" s="377"/>
      <c r="FHD188" s="377"/>
      <c r="FHE188" s="484"/>
      <c r="FHF188" s="485"/>
      <c r="FHG188" s="375"/>
      <c r="FHH188" s="377"/>
      <c r="FHI188" s="377"/>
      <c r="FHJ188" s="377"/>
      <c r="FHK188" s="377"/>
      <c r="FHL188" s="484"/>
      <c r="FHM188" s="485"/>
      <c r="FHN188" s="375"/>
      <c r="FHO188" s="377"/>
      <c r="FHP188" s="377"/>
      <c r="FHQ188" s="377"/>
      <c r="FHR188" s="377"/>
      <c r="FHS188" s="484"/>
      <c r="FHT188" s="485"/>
      <c r="FHU188" s="375"/>
      <c r="FHV188" s="377"/>
      <c r="FHW188" s="377"/>
      <c r="FHX188" s="377"/>
      <c r="FHY188" s="377"/>
      <c r="FHZ188" s="484"/>
      <c r="FIA188" s="485"/>
      <c r="FIB188" s="375"/>
      <c r="FIC188" s="377"/>
      <c r="FID188" s="377"/>
      <c r="FIE188" s="377"/>
      <c r="FIF188" s="377"/>
      <c r="FIG188" s="484"/>
      <c r="FIH188" s="485"/>
      <c r="FII188" s="375"/>
      <c r="FIJ188" s="377"/>
      <c r="FIK188" s="377"/>
      <c r="FIL188" s="377"/>
      <c r="FIM188" s="377"/>
      <c r="FIN188" s="484"/>
      <c r="FIO188" s="485"/>
      <c r="FIP188" s="375"/>
      <c r="FIQ188" s="377"/>
      <c r="FIR188" s="377"/>
      <c r="FIS188" s="377"/>
      <c r="FIT188" s="377"/>
      <c r="FIU188" s="484"/>
      <c r="FIV188" s="485"/>
      <c r="FIW188" s="375"/>
      <c r="FIX188" s="377"/>
      <c r="FIY188" s="377"/>
      <c r="FIZ188" s="377"/>
      <c r="FJA188" s="377"/>
      <c r="FJB188" s="484"/>
      <c r="FJC188" s="485"/>
      <c r="FJD188" s="375"/>
      <c r="FJE188" s="377"/>
      <c r="FJF188" s="377"/>
      <c r="FJG188" s="377"/>
      <c r="FJH188" s="377"/>
      <c r="FJI188" s="484"/>
      <c r="FJJ188" s="485"/>
      <c r="FJK188" s="375"/>
      <c r="FJL188" s="377"/>
      <c r="FJM188" s="377"/>
      <c r="FJN188" s="377"/>
      <c r="FJO188" s="377"/>
      <c r="FJP188" s="484"/>
      <c r="FJQ188" s="485"/>
      <c r="FJR188" s="375"/>
      <c r="FJS188" s="377"/>
      <c r="FJT188" s="377"/>
      <c r="FJU188" s="377"/>
      <c r="FJV188" s="377"/>
      <c r="FJW188" s="484"/>
      <c r="FJX188" s="485"/>
      <c r="FJY188" s="375"/>
      <c r="FJZ188" s="377"/>
      <c r="FKA188" s="377"/>
      <c r="FKB188" s="377"/>
      <c r="FKC188" s="377"/>
      <c r="FKD188" s="484"/>
      <c r="FKE188" s="485"/>
      <c r="FKF188" s="375"/>
      <c r="FKG188" s="377"/>
      <c r="FKH188" s="377"/>
      <c r="FKI188" s="377"/>
      <c r="FKJ188" s="377"/>
      <c r="FKK188" s="484"/>
      <c r="FKL188" s="485"/>
      <c r="FKM188" s="375"/>
      <c r="FKN188" s="377"/>
      <c r="FKO188" s="377"/>
      <c r="FKP188" s="377"/>
      <c r="FKQ188" s="377"/>
      <c r="FKR188" s="484"/>
      <c r="FKS188" s="485"/>
      <c r="FKT188" s="375"/>
      <c r="FKU188" s="377"/>
      <c r="FKV188" s="377"/>
      <c r="FKW188" s="377"/>
      <c r="FKX188" s="377"/>
      <c r="FKY188" s="484"/>
      <c r="FKZ188" s="485"/>
      <c r="FLA188" s="375"/>
      <c r="FLB188" s="377"/>
      <c r="FLC188" s="377"/>
      <c r="FLD188" s="377"/>
      <c r="FLE188" s="377"/>
      <c r="FLF188" s="484"/>
      <c r="FLG188" s="485"/>
      <c r="FLH188" s="375"/>
      <c r="FLI188" s="377"/>
      <c r="FLJ188" s="377"/>
      <c r="FLK188" s="377"/>
      <c r="FLL188" s="377"/>
      <c r="FLM188" s="484"/>
      <c r="FLN188" s="485"/>
      <c r="FLO188" s="375"/>
      <c r="FLP188" s="377"/>
      <c r="FLQ188" s="377"/>
      <c r="FLR188" s="377"/>
      <c r="FLS188" s="377"/>
      <c r="FLT188" s="484"/>
      <c r="FLU188" s="485"/>
      <c r="FLV188" s="375"/>
      <c r="FLW188" s="377"/>
      <c r="FLX188" s="377"/>
      <c r="FLY188" s="377"/>
      <c r="FLZ188" s="377"/>
      <c r="FMA188" s="484"/>
      <c r="FMB188" s="485"/>
      <c r="FMC188" s="375"/>
      <c r="FMD188" s="377"/>
      <c r="FME188" s="377"/>
      <c r="FMF188" s="377"/>
      <c r="FMG188" s="377"/>
      <c r="FMH188" s="484"/>
      <c r="FMI188" s="485"/>
      <c r="FMJ188" s="375"/>
      <c r="FMK188" s="377"/>
      <c r="FML188" s="377"/>
      <c r="FMM188" s="377"/>
      <c r="FMN188" s="377"/>
      <c r="FMO188" s="484"/>
      <c r="FMP188" s="485"/>
      <c r="FMQ188" s="375"/>
      <c r="FMR188" s="377"/>
      <c r="FMS188" s="377"/>
      <c r="FMT188" s="377"/>
      <c r="FMU188" s="377"/>
      <c r="FMV188" s="484"/>
      <c r="FMW188" s="485"/>
      <c r="FMX188" s="375"/>
      <c r="FMY188" s="377"/>
      <c r="FMZ188" s="377"/>
      <c r="FNA188" s="377"/>
      <c r="FNB188" s="377"/>
      <c r="FNC188" s="484"/>
      <c r="FND188" s="485"/>
      <c r="FNE188" s="375"/>
      <c r="FNF188" s="377"/>
      <c r="FNG188" s="377"/>
      <c r="FNH188" s="377"/>
      <c r="FNI188" s="377"/>
      <c r="FNJ188" s="484"/>
      <c r="FNK188" s="485"/>
      <c r="FNL188" s="375"/>
      <c r="FNM188" s="377"/>
      <c r="FNN188" s="377"/>
      <c r="FNO188" s="377"/>
      <c r="FNP188" s="377"/>
      <c r="FNQ188" s="484"/>
      <c r="FNR188" s="485"/>
      <c r="FNS188" s="375"/>
      <c r="FNT188" s="377"/>
      <c r="FNU188" s="377"/>
      <c r="FNV188" s="377"/>
      <c r="FNW188" s="377"/>
      <c r="FNX188" s="484"/>
      <c r="FNY188" s="485"/>
      <c r="FNZ188" s="375"/>
      <c r="FOA188" s="377"/>
      <c r="FOB188" s="377"/>
      <c r="FOC188" s="377"/>
      <c r="FOD188" s="377"/>
      <c r="FOE188" s="484"/>
      <c r="FOF188" s="485"/>
      <c r="FOG188" s="375"/>
      <c r="FOH188" s="377"/>
      <c r="FOI188" s="377"/>
      <c r="FOJ188" s="377"/>
      <c r="FOK188" s="377"/>
      <c r="FOL188" s="484"/>
      <c r="FOM188" s="485"/>
      <c r="FON188" s="375"/>
      <c r="FOO188" s="377"/>
      <c r="FOP188" s="377"/>
      <c r="FOQ188" s="377"/>
      <c r="FOR188" s="377"/>
      <c r="FOS188" s="484"/>
      <c r="FOT188" s="485"/>
      <c r="FOU188" s="375"/>
      <c r="FOV188" s="377"/>
      <c r="FOW188" s="377"/>
      <c r="FOX188" s="377"/>
      <c r="FOY188" s="377"/>
      <c r="FOZ188" s="484"/>
      <c r="FPA188" s="485"/>
      <c r="FPB188" s="375"/>
      <c r="FPC188" s="377"/>
      <c r="FPD188" s="377"/>
      <c r="FPE188" s="377"/>
      <c r="FPF188" s="377"/>
      <c r="FPG188" s="484"/>
      <c r="FPH188" s="485"/>
      <c r="FPI188" s="375"/>
      <c r="FPJ188" s="377"/>
      <c r="FPK188" s="377"/>
      <c r="FPL188" s="377"/>
      <c r="FPM188" s="377"/>
      <c r="FPN188" s="484"/>
      <c r="FPO188" s="485"/>
      <c r="FPP188" s="375"/>
      <c r="FPQ188" s="377"/>
      <c r="FPR188" s="377"/>
      <c r="FPS188" s="377"/>
      <c r="FPT188" s="377"/>
      <c r="FPU188" s="484"/>
      <c r="FPV188" s="485"/>
      <c r="FPW188" s="375"/>
      <c r="FPX188" s="377"/>
      <c r="FPY188" s="377"/>
      <c r="FPZ188" s="377"/>
      <c r="FQA188" s="377"/>
      <c r="FQB188" s="484"/>
      <c r="FQC188" s="485"/>
      <c r="FQD188" s="375"/>
      <c r="FQE188" s="377"/>
      <c r="FQF188" s="377"/>
      <c r="FQG188" s="377"/>
      <c r="FQH188" s="377"/>
      <c r="FQI188" s="484"/>
      <c r="FQJ188" s="485"/>
      <c r="FQK188" s="375"/>
      <c r="FQL188" s="377"/>
      <c r="FQM188" s="377"/>
      <c r="FQN188" s="377"/>
      <c r="FQO188" s="377"/>
      <c r="FQP188" s="484"/>
      <c r="FQQ188" s="485"/>
      <c r="FQR188" s="375"/>
      <c r="FQS188" s="377"/>
      <c r="FQT188" s="377"/>
      <c r="FQU188" s="377"/>
      <c r="FQV188" s="377"/>
      <c r="FQW188" s="484"/>
      <c r="FQX188" s="485"/>
      <c r="FQY188" s="375"/>
      <c r="FQZ188" s="377"/>
      <c r="FRA188" s="377"/>
      <c r="FRB188" s="377"/>
      <c r="FRC188" s="377"/>
      <c r="FRD188" s="484"/>
      <c r="FRE188" s="485"/>
      <c r="FRF188" s="375"/>
      <c r="FRG188" s="377"/>
      <c r="FRH188" s="377"/>
      <c r="FRI188" s="377"/>
      <c r="FRJ188" s="377"/>
      <c r="FRK188" s="484"/>
      <c r="FRL188" s="485"/>
      <c r="FRM188" s="375"/>
      <c r="FRN188" s="377"/>
      <c r="FRO188" s="377"/>
      <c r="FRP188" s="377"/>
      <c r="FRQ188" s="377"/>
      <c r="FRR188" s="484"/>
      <c r="FRS188" s="485"/>
      <c r="FRT188" s="375"/>
      <c r="FRU188" s="377"/>
      <c r="FRV188" s="377"/>
      <c r="FRW188" s="377"/>
      <c r="FRX188" s="377"/>
      <c r="FRY188" s="484"/>
      <c r="FRZ188" s="485"/>
      <c r="FSA188" s="375"/>
      <c r="FSB188" s="377"/>
      <c r="FSC188" s="377"/>
      <c r="FSD188" s="377"/>
      <c r="FSE188" s="377"/>
      <c r="FSF188" s="484"/>
      <c r="FSG188" s="485"/>
      <c r="FSH188" s="375"/>
      <c r="FSI188" s="377"/>
      <c r="FSJ188" s="377"/>
      <c r="FSK188" s="377"/>
      <c r="FSL188" s="377"/>
      <c r="FSM188" s="484"/>
      <c r="FSN188" s="485"/>
      <c r="FSO188" s="375"/>
      <c r="FSP188" s="377"/>
      <c r="FSQ188" s="377"/>
      <c r="FSR188" s="377"/>
      <c r="FSS188" s="377"/>
      <c r="FST188" s="484"/>
      <c r="FSU188" s="485"/>
      <c r="FSV188" s="375"/>
      <c r="FSW188" s="377"/>
      <c r="FSX188" s="377"/>
      <c r="FSY188" s="377"/>
      <c r="FSZ188" s="377"/>
      <c r="FTA188" s="484"/>
      <c r="FTB188" s="485"/>
      <c r="FTC188" s="375"/>
      <c r="FTD188" s="377"/>
      <c r="FTE188" s="377"/>
      <c r="FTF188" s="377"/>
      <c r="FTG188" s="377"/>
      <c r="FTH188" s="484"/>
      <c r="FTI188" s="485"/>
      <c r="FTJ188" s="375"/>
      <c r="FTK188" s="377"/>
      <c r="FTL188" s="377"/>
      <c r="FTM188" s="377"/>
      <c r="FTN188" s="377"/>
      <c r="FTO188" s="484"/>
      <c r="FTP188" s="485"/>
      <c r="FTQ188" s="375"/>
      <c r="FTR188" s="377"/>
      <c r="FTS188" s="377"/>
      <c r="FTT188" s="377"/>
      <c r="FTU188" s="377"/>
      <c r="FTV188" s="484"/>
      <c r="FTW188" s="485"/>
      <c r="FTX188" s="375"/>
      <c r="FTY188" s="377"/>
      <c r="FTZ188" s="377"/>
      <c r="FUA188" s="377"/>
      <c r="FUB188" s="377"/>
      <c r="FUC188" s="484"/>
      <c r="FUD188" s="485"/>
      <c r="FUE188" s="375"/>
      <c r="FUF188" s="377"/>
      <c r="FUG188" s="377"/>
      <c r="FUH188" s="377"/>
      <c r="FUI188" s="377"/>
      <c r="FUJ188" s="484"/>
      <c r="FUK188" s="485"/>
      <c r="FUL188" s="375"/>
      <c r="FUM188" s="377"/>
      <c r="FUN188" s="377"/>
      <c r="FUO188" s="377"/>
      <c r="FUP188" s="377"/>
      <c r="FUQ188" s="484"/>
      <c r="FUR188" s="485"/>
      <c r="FUS188" s="375"/>
      <c r="FUT188" s="377"/>
      <c r="FUU188" s="377"/>
      <c r="FUV188" s="377"/>
      <c r="FUW188" s="377"/>
      <c r="FUX188" s="484"/>
      <c r="FUY188" s="485"/>
      <c r="FUZ188" s="375"/>
      <c r="FVA188" s="377"/>
      <c r="FVB188" s="377"/>
      <c r="FVC188" s="377"/>
      <c r="FVD188" s="377"/>
      <c r="FVE188" s="484"/>
      <c r="FVF188" s="485"/>
      <c r="FVG188" s="375"/>
      <c r="FVH188" s="377"/>
      <c r="FVI188" s="377"/>
      <c r="FVJ188" s="377"/>
      <c r="FVK188" s="377"/>
      <c r="FVL188" s="484"/>
      <c r="FVM188" s="485"/>
      <c r="FVN188" s="375"/>
      <c r="FVO188" s="377"/>
      <c r="FVP188" s="377"/>
      <c r="FVQ188" s="377"/>
      <c r="FVR188" s="377"/>
      <c r="FVS188" s="484"/>
      <c r="FVT188" s="485"/>
      <c r="FVU188" s="375"/>
      <c r="FVV188" s="377"/>
      <c r="FVW188" s="377"/>
      <c r="FVX188" s="377"/>
      <c r="FVY188" s="377"/>
      <c r="FVZ188" s="484"/>
      <c r="FWA188" s="485"/>
      <c r="FWB188" s="375"/>
      <c r="FWC188" s="377"/>
      <c r="FWD188" s="377"/>
      <c r="FWE188" s="377"/>
      <c r="FWF188" s="377"/>
      <c r="FWG188" s="484"/>
      <c r="FWH188" s="485"/>
      <c r="FWI188" s="375"/>
      <c r="FWJ188" s="377"/>
      <c r="FWK188" s="377"/>
      <c r="FWL188" s="377"/>
      <c r="FWM188" s="377"/>
      <c r="FWN188" s="484"/>
      <c r="FWO188" s="485"/>
      <c r="FWP188" s="375"/>
      <c r="FWQ188" s="377"/>
      <c r="FWR188" s="377"/>
      <c r="FWS188" s="377"/>
      <c r="FWT188" s="377"/>
      <c r="FWU188" s="484"/>
      <c r="FWV188" s="485"/>
      <c r="FWW188" s="375"/>
      <c r="FWX188" s="377"/>
      <c r="FWY188" s="377"/>
      <c r="FWZ188" s="377"/>
      <c r="FXA188" s="377"/>
      <c r="FXB188" s="484"/>
      <c r="FXC188" s="485"/>
      <c r="FXD188" s="375"/>
      <c r="FXE188" s="377"/>
      <c r="FXF188" s="377"/>
      <c r="FXG188" s="377"/>
      <c r="FXH188" s="377"/>
      <c r="FXI188" s="484"/>
      <c r="FXJ188" s="485"/>
      <c r="FXK188" s="375"/>
      <c r="FXL188" s="377"/>
      <c r="FXM188" s="377"/>
      <c r="FXN188" s="377"/>
      <c r="FXO188" s="377"/>
      <c r="FXP188" s="484"/>
      <c r="FXQ188" s="485"/>
      <c r="FXR188" s="375"/>
      <c r="FXS188" s="377"/>
      <c r="FXT188" s="377"/>
      <c r="FXU188" s="377"/>
      <c r="FXV188" s="377"/>
      <c r="FXW188" s="484"/>
      <c r="FXX188" s="485"/>
      <c r="FXY188" s="375"/>
      <c r="FXZ188" s="377"/>
      <c r="FYA188" s="377"/>
      <c r="FYB188" s="377"/>
      <c r="FYC188" s="377"/>
      <c r="FYD188" s="484"/>
      <c r="FYE188" s="485"/>
      <c r="FYF188" s="375"/>
      <c r="FYG188" s="377"/>
      <c r="FYH188" s="377"/>
      <c r="FYI188" s="377"/>
      <c r="FYJ188" s="377"/>
      <c r="FYK188" s="484"/>
      <c r="FYL188" s="485"/>
      <c r="FYM188" s="375"/>
      <c r="FYN188" s="377"/>
      <c r="FYO188" s="377"/>
      <c r="FYP188" s="377"/>
      <c r="FYQ188" s="377"/>
      <c r="FYR188" s="484"/>
      <c r="FYS188" s="485"/>
      <c r="FYT188" s="375"/>
      <c r="FYU188" s="377"/>
      <c r="FYV188" s="377"/>
      <c r="FYW188" s="377"/>
      <c r="FYX188" s="377"/>
      <c r="FYY188" s="484"/>
      <c r="FYZ188" s="485"/>
      <c r="FZA188" s="375"/>
      <c r="FZB188" s="377"/>
      <c r="FZC188" s="377"/>
      <c r="FZD188" s="377"/>
      <c r="FZE188" s="377"/>
      <c r="FZF188" s="484"/>
      <c r="FZG188" s="485"/>
      <c r="FZH188" s="375"/>
      <c r="FZI188" s="377"/>
      <c r="FZJ188" s="377"/>
      <c r="FZK188" s="377"/>
      <c r="FZL188" s="377"/>
      <c r="FZM188" s="484"/>
      <c r="FZN188" s="485"/>
      <c r="FZO188" s="375"/>
      <c r="FZP188" s="377"/>
      <c r="FZQ188" s="377"/>
      <c r="FZR188" s="377"/>
      <c r="FZS188" s="377"/>
      <c r="FZT188" s="484"/>
      <c r="FZU188" s="485"/>
      <c r="FZV188" s="375"/>
      <c r="FZW188" s="377"/>
      <c r="FZX188" s="377"/>
      <c r="FZY188" s="377"/>
      <c r="FZZ188" s="377"/>
      <c r="GAA188" s="484"/>
      <c r="GAB188" s="485"/>
      <c r="GAC188" s="375"/>
      <c r="GAD188" s="377"/>
      <c r="GAE188" s="377"/>
      <c r="GAF188" s="377"/>
      <c r="GAG188" s="377"/>
      <c r="GAH188" s="484"/>
      <c r="GAI188" s="485"/>
      <c r="GAJ188" s="375"/>
      <c r="GAK188" s="377"/>
      <c r="GAL188" s="377"/>
      <c r="GAM188" s="377"/>
      <c r="GAN188" s="377"/>
      <c r="GAO188" s="484"/>
      <c r="GAP188" s="485"/>
      <c r="GAQ188" s="375"/>
      <c r="GAR188" s="377"/>
      <c r="GAS188" s="377"/>
      <c r="GAT188" s="377"/>
      <c r="GAU188" s="377"/>
      <c r="GAV188" s="484"/>
      <c r="GAW188" s="485"/>
      <c r="GAX188" s="375"/>
      <c r="GAY188" s="377"/>
      <c r="GAZ188" s="377"/>
      <c r="GBA188" s="377"/>
      <c r="GBB188" s="377"/>
      <c r="GBC188" s="484"/>
      <c r="GBD188" s="485"/>
      <c r="GBE188" s="375"/>
      <c r="GBF188" s="377"/>
      <c r="GBG188" s="377"/>
      <c r="GBH188" s="377"/>
      <c r="GBI188" s="377"/>
      <c r="GBJ188" s="484"/>
      <c r="GBK188" s="485"/>
      <c r="GBL188" s="375"/>
      <c r="GBM188" s="377"/>
      <c r="GBN188" s="377"/>
      <c r="GBO188" s="377"/>
      <c r="GBP188" s="377"/>
      <c r="GBQ188" s="484"/>
      <c r="GBR188" s="485"/>
      <c r="GBS188" s="375"/>
      <c r="GBT188" s="377"/>
      <c r="GBU188" s="377"/>
      <c r="GBV188" s="377"/>
      <c r="GBW188" s="377"/>
      <c r="GBX188" s="484"/>
      <c r="GBY188" s="485"/>
      <c r="GBZ188" s="375"/>
      <c r="GCA188" s="377"/>
      <c r="GCB188" s="377"/>
      <c r="GCC188" s="377"/>
      <c r="GCD188" s="377"/>
      <c r="GCE188" s="484"/>
      <c r="GCF188" s="485"/>
      <c r="GCG188" s="375"/>
      <c r="GCH188" s="377"/>
      <c r="GCI188" s="377"/>
      <c r="GCJ188" s="377"/>
      <c r="GCK188" s="377"/>
      <c r="GCL188" s="484"/>
      <c r="GCM188" s="485"/>
      <c r="GCN188" s="375"/>
      <c r="GCO188" s="377"/>
      <c r="GCP188" s="377"/>
      <c r="GCQ188" s="377"/>
      <c r="GCR188" s="377"/>
      <c r="GCS188" s="484"/>
      <c r="GCT188" s="485"/>
      <c r="GCU188" s="375"/>
      <c r="GCV188" s="377"/>
      <c r="GCW188" s="377"/>
      <c r="GCX188" s="377"/>
      <c r="GCY188" s="377"/>
      <c r="GCZ188" s="484"/>
      <c r="GDA188" s="485"/>
      <c r="GDB188" s="375"/>
      <c r="GDC188" s="377"/>
      <c r="GDD188" s="377"/>
      <c r="GDE188" s="377"/>
      <c r="GDF188" s="377"/>
      <c r="GDG188" s="484"/>
      <c r="GDH188" s="485"/>
      <c r="GDI188" s="375"/>
      <c r="GDJ188" s="377"/>
      <c r="GDK188" s="377"/>
      <c r="GDL188" s="377"/>
      <c r="GDM188" s="377"/>
      <c r="GDN188" s="484"/>
      <c r="GDO188" s="485"/>
      <c r="GDP188" s="375"/>
      <c r="GDQ188" s="377"/>
      <c r="GDR188" s="377"/>
      <c r="GDS188" s="377"/>
      <c r="GDT188" s="377"/>
      <c r="GDU188" s="484"/>
      <c r="GDV188" s="485"/>
      <c r="GDW188" s="375"/>
      <c r="GDX188" s="377"/>
      <c r="GDY188" s="377"/>
      <c r="GDZ188" s="377"/>
      <c r="GEA188" s="377"/>
      <c r="GEB188" s="484"/>
      <c r="GEC188" s="485"/>
      <c r="GED188" s="375"/>
      <c r="GEE188" s="377"/>
      <c r="GEF188" s="377"/>
      <c r="GEG188" s="377"/>
      <c r="GEH188" s="377"/>
      <c r="GEI188" s="484"/>
      <c r="GEJ188" s="485"/>
      <c r="GEK188" s="375"/>
      <c r="GEL188" s="377"/>
      <c r="GEM188" s="377"/>
      <c r="GEN188" s="377"/>
      <c r="GEO188" s="377"/>
      <c r="GEP188" s="484"/>
      <c r="GEQ188" s="485"/>
      <c r="GER188" s="375"/>
      <c r="GES188" s="377"/>
      <c r="GET188" s="377"/>
      <c r="GEU188" s="377"/>
      <c r="GEV188" s="377"/>
      <c r="GEW188" s="484"/>
      <c r="GEX188" s="485"/>
      <c r="GEY188" s="375"/>
      <c r="GEZ188" s="377"/>
      <c r="GFA188" s="377"/>
      <c r="GFB188" s="377"/>
      <c r="GFC188" s="377"/>
      <c r="GFD188" s="484"/>
      <c r="GFE188" s="485"/>
      <c r="GFF188" s="375"/>
      <c r="GFG188" s="377"/>
      <c r="GFH188" s="377"/>
      <c r="GFI188" s="377"/>
      <c r="GFJ188" s="377"/>
      <c r="GFK188" s="484"/>
      <c r="GFL188" s="485"/>
      <c r="GFM188" s="375"/>
      <c r="GFN188" s="377"/>
      <c r="GFO188" s="377"/>
      <c r="GFP188" s="377"/>
      <c r="GFQ188" s="377"/>
      <c r="GFR188" s="484"/>
      <c r="GFS188" s="485"/>
      <c r="GFT188" s="375"/>
      <c r="GFU188" s="377"/>
      <c r="GFV188" s="377"/>
      <c r="GFW188" s="377"/>
      <c r="GFX188" s="377"/>
      <c r="GFY188" s="484"/>
      <c r="GFZ188" s="485"/>
      <c r="GGA188" s="375"/>
      <c r="GGB188" s="377"/>
      <c r="GGC188" s="377"/>
      <c r="GGD188" s="377"/>
      <c r="GGE188" s="377"/>
      <c r="GGF188" s="484"/>
      <c r="GGG188" s="485"/>
      <c r="GGH188" s="375"/>
      <c r="GGI188" s="377"/>
      <c r="GGJ188" s="377"/>
      <c r="GGK188" s="377"/>
      <c r="GGL188" s="377"/>
      <c r="GGM188" s="484"/>
      <c r="GGN188" s="485"/>
      <c r="GGO188" s="375"/>
      <c r="GGP188" s="377"/>
      <c r="GGQ188" s="377"/>
      <c r="GGR188" s="377"/>
      <c r="GGS188" s="377"/>
      <c r="GGT188" s="484"/>
      <c r="GGU188" s="485"/>
      <c r="GGV188" s="375"/>
      <c r="GGW188" s="377"/>
      <c r="GGX188" s="377"/>
      <c r="GGY188" s="377"/>
      <c r="GGZ188" s="377"/>
      <c r="GHA188" s="484"/>
      <c r="GHB188" s="485"/>
      <c r="GHC188" s="375"/>
      <c r="GHD188" s="377"/>
      <c r="GHE188" s="377"/>
      <c r="GHF188" s="377"/>
      <c r="GHG188" s="377"/>
      <c r="GHH188" s="484"/>
      <c r="GHI188" s="485"/>
      <c r="GHJ188" s="375"/>
      <c r="GHK188" s="377"/>
      <c r="GHL188" s="377"/>
      <c r="GHM188" s="377"/>
      <c r="GHN188" s="377"/>
      <c r="GHO188" s="484"/>
      <c r="GHP188" s="485"/>
      <c r="GHQ188" s="375"/>
      <c r="GHR188" s="377"/>
      <c r="GHS188" s="377"/>
      <c r="GHT188" s="377"/>
      <c r="GHU188" s="377"/>
      <c r="GHV188" s="484"/>
      <c r="GHW188" s="485"/>
      <c r="GHX188" s="375"/>
      <c r="GHY188" s="377"/>
      <c r="GHZ188" s="377"/>
      <c r="GIA188" s="377"/>
      <c r="GIB188" s="377"/>
      <c r="GIC188" s="484"/>
      <c r="GID188" s="485"/>
      <c r="GIE188" s="375"/>
      <c r="GIF188" s="377"/>
      <c r="GIG188" s="377"/>
      <c r="GIH188" s="377"/>
      <c r="GII188" s="377"/>
      <c r="GIJ188" s="484"/>
      <c r="GIK188" s="485"/>
      <c r="GIL188" s="375"/>
      <c r="GIM188" s="377"/>
      <c r="GIN188" s="377"/>
      <c r="GIO188" s="377"/>
      <c r="GIP188" s="377"/>
      <c r="GIQ188" s="484"/>
      <c r="GIR188" s="485"/>
      <c r="GIS188" s="375"/>
      <c r="GIT188" s="377"/>
      <c r="GIU188" s="377"/>
      <c r="GIV188" s="377"/>
      <c r="GIW188" s="377"/>
      <c r="GIX188" s="484"/>
      <c r="GIY188" s="485"/>
      <c r="GIZ188" s="375"/>
      <c r="GJA188" s="377"/>
      <c r="GJB188" s="377"/>
      <c r="GJC188" s="377"/>
      <c r="GJD188" s="377"/>
      <c r="GJE188" s="484"/>
      <c r="GJF188" s="485"/>
      <c r="GJG188" s="375"/>
      <c r="GJH188" s="377"/>
      <c r="GJI188" s="377"/>
      <c r="GJJ188" s="377"/>
      <c r="GJK188" s="377"/>
      <c r="GJL188" s="484"/>
      <c r="GJM188" s="485"/>
      <c r="GJN188" s="375"/>
      <c r="GJO188" s="377"/>
      <c r="GJP188" s="377"/>
      <c r="GJQ188" s="377"/>
      <c r="GJR188" s="377"/>
      <c r="GJS188" s="484"/>
      <c r="GJT188" s="485"/>
      <c r="GJU188" s="375"/>
      <c r="GJV188" s="377"/>
      <c r="GJW188" s="377"/>
      <c r="GJX188" s="377"/>
      <c r="GJY188" s="377"/>
      <c r="GJZ188" s="484"/>
      <c r="GKA188" s="485"/>
      <c r="GKB188" s="375"/>
      <c r="GKC188" s="377"/>
      <c r="GKD188" s="377"/>
      <c r="GKE188" s="377"/>
      <c r="GKF188" s="377"/>
      <c r="GKG188" s="484"/>
      <c r="GKH188" s="485"/>
      <c r="GKI188" s="375"/>
      <c r="GKJ188" s="377"/>
      <c r="GKK188" s="377"/>
      <c r="GKL188" s="377"/>
      <c r="GKM188" s="377"/>
      <c r="GKN188" s="484"/>
      <c r="GKO188" s="485"/>
      <c r="GKP188" s="375"/>
      <c r="GKQ188" s="377"/>
      <c r="GKR188" s="377"/>
      <c r="GKS188" s="377"/>
      <c r="GKT188" s="377"/>
      <c r="GKU188" s="484"/>
      <c r="GKV188" s="485"/>
      <c r="GKW188" s="375"/>
      <c r="GKX188" s="377"/>
      <c r="GKY188" s="377"/>
      <c r="GKZ188" s="377"/>
      <c r="GLA188" s="377"/>
      <c r="GLB188" s="484"/>
      <c r="GLC188" s="485"/>
      <c r="GLD188" s="375"/>
      <c r="GLE188" s="377"/>
      <c r="GLF188" s="377"/>
      <c r="GLG188" s="377"/>
      <c r="GLH188" s="377"/>
      <c r="GLI188" s="484"/>
      <c r="GLJ188" s="485"/>
      <c r="GLK188" s="375"/>
      <c r="GLL188" s="377"/>
      <c r="GLM188" s="377"/>
      <c r="GLN188" s="377"/>
      <c r="GLO188" s="377"/>
      <c r="GLP188" s="484"/>
      <c r="GLQ188" s="485"/>
      <c r="GLR188" s="375"/>
      <c r="GLS188" s="377"/>
      <c r="GLT188" s="377"/>
      <c r="GLU188" s="377"/>
      <c r="GLV188" s="377"/>
      <c r="GLW188" s="484"/>
      <c r="GLX188" s="485"/>
      <c r="GLY188" s="375"/>
      <c r="GLZ188" s="377"/>
      <c r="GMA188" s="377"/>
      <c r="GMB188" s="377"/>
      <c r="GMC188" s="377"/>
      <c r="GMD188" s="484"/>
      <c r="GME188" s="485"/>
      <c r="GMF188" s="375"/>
      <c r="GMG188" s="377"/>
      <c r="GMH188" s="377"/>
      <c r="GMI188" s="377"/>
      <c r="GMJ188" s="377"/>
      <c r="GMK188" s="484"/>
      <c r="GML188" s="485"/>
      <c r="GMM188" s="375"/>
      <c r="GMN188" s="377"/>
      <c r="GMO188" s="377"/>
      <c r="GMP188" s="377"/>
      <c r="GMQ188" s="377"/>
      <c r="GMR188" s="484"/>
      <c r="GMS188" s="485"/>
      <c r="GMT188" s="375"/>
      <c r="GMU188" s="377"/>
      <c r="GMV188" s="377"/>
      <c r="GMW188" s="377"/>
      <c r="GMX188" s="377"/>
      <c r="GMY188" s="484"/>
      <c r="GMZ188" s="485"/>
      <c r="GNA188" s="375"/>
      <c r="GNB188" s="377"/>
      <c r="GNC188" s="377"/>
      <c r="GND188" s="377"/>
      <c r="GNE188" s="377"/>
      <c r="GNF188" s="484"/>
      <c r="GNG188" s="485"/>
      <c r="GNH188" s="375"/>
      <c r="GNI188" s="377"/>
      <c r="GNJ188" s="377"/>
      <c r="GNK188" s="377"/>
      <c r="GNL188" s="377"/>
      <c r="GNM188" s="484"/>
      <c r="GNN188" s="485"/>
      <c r="GNO188" s="375"/>
      <c r="GNP188" s="377"/>
      <c r="GNQ188" s="377"/>
      <c r="GNR188" s="377"/>
      <c r="GNS188" s="377"/>
      <c r="GNT188" s="484"/>
      <c r="GNU188" s="485"/>
      <c r="GNV188" s="375"/>
      <c r="GNW188" s="377"/>
      <c r="GNX188" s="377"/>
      <c r="GNY188" s="377"/>
      <c r="GNZ188" s="377"/>
      <c r="GOA188" s="484"/>
      <c r="GOB188" s="485"/>
      <c r="GOC188" s="375"/>
      <c r="GOD188" s="377"/>
      <c r="GOE188" s="377"/>
      <c r="GOF188" s="377"/>
      <c r="GOG188" s="377"/>
      <c r="GOH188" s="484"/>
      <c r="GOI188" s="485"/>
      <c r="GOJ188" s="375"/>
      <c r="GOK188" s="377"/>
      <c r="GOL188" s="377"/>
      <c r="GOM188" s="377"/>
      <c r="GON188" s="377"/>
      <c r="GOO188" s="484"/>
      <c r="GOP188" s="485"/>
      <c r="GOQ188" s="375"/>
      <c r="GOR188" s="377"/>
      <c r="GOS188" s="377"/>
      <c r="GOT188" s="377"/>
      <c r="GOU188" s="377"/>
      <c r="GOV188" s="484"/>
      <c r="GOW188" s="485"/>
      <c r="GOX188" s="375"/>
      <c r="GOY188" s="377"/>
      <c r="GOZ188" s="377"/>
      <c r="GPA188" s="377"/>
      <c r="GPB188" s="377"/>
      <c r="GPC188" s="484"/>
      <c r="GPD188" s="485"/>
      <c r="GPE188" s="375"/>
      <c r="GPF188" s="377"/>
      <c r="GPG188" s="377"/>
      <c r="GPH188" s="377"/>
      <c r="GPI188" s="377"/>
      <c r="GPJ188" s="484"/>
      <c r="GPK188" s="485"/>
      <c r="GPL188" s="375"/>
      <c r="GPM188" s="377"/>
      <c r="GPN188" s="377"/>
      <c r="GPO188" s="377"/>
      <c r="GPP188" s="377"/>
      <c r="GPQ188" s="484"/>
      <c r="GPR188" s="485"/>
      <c r="GPS188" s="375"/>
      <c r="GPT188" s="377"/>
      <c r="GPU188" s="377"/>
      <c r="GPV188" s="377"/>
      <c r="GPW188" s="377"/>
      <c r="GPX188" s="484"/>
      <c r="GPY188" s="485"/>
      <c r="GPZ188" s="375"/>
      <c r="GQA188" s="377"/>
      <c r="GQB188" s="377"/>
      <c r="GQC188" s="377"/>
      <c r="GQD188" s="377"/>
      <c r="GQE188" s="484"/>
      <c r="GQF188" s="485"/>
      <c r="GQG188" s="375"/>
      <c r="GQH188" s="377"/>
      <c r="GQI188" s="377"/>
      <c r="GQJ188" s="377"/>
      <c r="GQK188" s="377"/>
      <c r="GQL188" s="484"/>
      <c r="GQM188" s="485"/>
      <c r="GQN188" s="375"/>
      <c r="GQO188" s="377"/>
      <c r="GQP188" s="377"/>
      <c r="GQQ188" s="377"/>
      <c r="GQR188" s="377"/>
      <c r="GQS188" s="484"/>
      <c r="GQT188" s="485"/>
      <c r="GQU188" s="375"/>
      <c r="GQV188" s="377"/>
      <c r="GQW188" s="377"/>
      <c r="GQX188" s="377"/>
      <c r="GQY188" s="377"/>
      <c r="GQZ188" s="484"/>
      <c r="GRA188" s="485"/>
      <c r="GRB188" s="375"/>
      <c r="GRC188" s="377"/>
      <c r="GRD188" s="377"/>
      <c r="GRE188" s="377"/>
      <c r="GRF188" s="377"/>
      <c r="GRG188" s="484"/>
      <c r="GRH188" s="485"/>
      <c r="GRI188" s="375"/>
      <c r="GRJ188" s="377"/>
      <c r="GRK188" s="377"/>
      <c r="GRL188" s="377"/>
      <c r="GRM188" s="377"/>
      <c r="GRN188" s="484"/>
      <c r="GRO188" s="485"/>
      <c r="GRP188" s="375"/>
      <c r="GRQ188" s="377"/>
      <c r="GRR188" s="377"/>
      <c r="GRS188" s="377"/>
      <c r="GRT188" s="377"/>
      <c r="GRU188" s="484"/>
      <c r="GRV188" s="485"/>
      <c r="GRW188" s="375"/>
      <c r="GRX188" s="377"/>
      <c r="GRY188" s="377"/>
      <c r="GRZ188" s="377"/>
      <c r="GSA188" s="377"/>
      <c r="GSB188" s="484"/>
      <c r="GSC188" s="485"/>
      <c r="GSD188" s="375"/>
      <c r="GSE188" s="377"/>
      <c r="GSF188" s="377"/>
      <c r="GSG188" s="377"/>
      <c r="GSH188" s="377"/>
      <c r="GSI188" s="484"/>
      <c r="GSJ188" s="485"/>
      <c r="GSK188" s="375"/>
      <c r="GSL188" s="377"/>
      <c r="GSM188" s="377"/>
      <c r="GSN188" s="377"/>
      <c r="GSO188" s="377"/>
      <c r="GSP188" s="484"/>
      <c r="GSQ188" s="485"/>
      <c r="GSR188" s="375"/>
      <c r="GSS188" s="377"/>
      <c r="GST188" s="377"/>
      <c r="GSU188" s="377"/>
      <c r="GSV188" s="377"/>
      <c r="GSW188" s="484"/>
      <c r="GSX188" s="485"/>
      <c r="GSY188" s="375"/>
      <c r="GSZ188" s="377"/>
      <c r="GTA188" s="377"/>
      <c r="GTB188" s="377"/>
      <c r="GTC188" s="377"/>
      <c r="GTD188" s="484"/>
      <c r="GTE188" s="485"/>
      <c r="GTF188" s="375"/>
      <c r="GTG188" s="377"/>
      <c r="GTH188" s="377"/>
      <c r="GTI188" s="377"/>
      <c r="GTJ188" s="377"/>
      <c r="GTK188" s="484"/>
      <c r="GTL188" s="485"/>
      <c r="GTM188" s="375"/>
      <c r="GTN188" s="377"/>
      <c r="GTO188" s="377"/>
      <c r="GTP188" s="377"/>
      <c r="GTQ188" s="377"/>
      <c r="GTR188" s="484"/>
      <c r="GTS188" s="485"/>
      <c r="GTT188" s="375"/>
      <c r="GTU188" s="377"/>
      <c r="GTV188" s="377"/>
      <c r="GTW188" s="377"/>
      <c r="GTX188" s="377"/>
      <c r="GTY188" s="484"/>
      <c r="GTZ188" s="485"/>
      <c r="GUA188" s="375"/>
      <c r="GUB188" s="377"/>
      <c r="GUC188" s="377"/>
      <c r="GUD188" s="377"/>
      <c r="GUE188" s="377"/>
      <c r="GUF188" s="484"/>
      <c r="GUG188" s="485"/>
      <c r="GUH188" s="375"/>
      <c r="GUI188" s="377"/>
      <c r="GUJ188" s="377"/>
      <c r="GUK188" s="377"/>
      <c r="GUL188" s="377"/>
      <c r="GUM188" s="484"/>
      <c r="GUN188" s="485"/>
      <c r="GUO188" s="375"/>
      <c r="GUP188" s="377"/>
      <c r="GUQ188" s="377"/>
      <c r="GUR188" s="377"/>
      <c r="GUS188" s="377"/>
      <c r="GUT188" s="484"/>
      <c r="GUU188" s="485"/>
      <c r="GUV188" s="375"/>
      <c r="GUW188" s="377"/>
      <c r="GUX188" s="377"/>
      <c r="GUY188" s="377"/>
      <c r="GUZ188" s="377"/>
      <c r="GVA188" s="484"/>
      <c r="GVB188" s="485"/>
      <c r="GVC188" s="375"/>
      <c r="GVD188" s="377"/>
      <c r="GVE188" s="377"/>
      <c r="GVF188" s="377"/>
      <c r="GVG188" s="377"/>
      <c r="GVH188" s="484"/>
      <c r="GVI188" s="485"/>
      <c r="GVJ188" s="375"/>
      <c r="GVK188" s="377"/>
      <c r="GVL188" s="377"/>
      <c r="GVM188" s="377"/>
      <c r="GVN188" s="377"/>
      <c r="GVO188" s="484"/>
      <c r="GVP188" s="485"/>
      <c r="GVQ188" s="375"/>
      <c r="GVR188" s="377"/>
      <c r="GVS188" s="377"/>
      <c r="GVT188" s="377"/>
      <c r="GVU188" s="377"/>
      <c r="GVV188" s="484"/>
      <c r="GVW188" s="485"/>
      <c r="GVX188" s="375"/>
      <c r="GVY188" s="377"/>
      <c r="GVZ188" s="377"/>
      <c r="GWA188" s="377"/>
      <c r="GWB188" s="377"/>
      <c r="GWC188" s="484"/>
      <c r="GWD188" s="485"/>
      <c r="GWE188" s="375"/>
      <c r="GWF188" s="377"/>
      <c r="GWG188" s="377"/>
      <c r="GWH188" s="377"/>
      <c r="GWI188" s="377"/>
      <c r="GWJ188" s="484"/>
      <c r="GWK188" s="485"/>
      <c r="GWL188" s="375"/>
      <c r="GWM188" s="377"/>
      <c r="GWN188" s="377"/>
      <c r="GWO188" s="377"/>
      <c r="GWP188" s="377"/>
      <c r="GWQ188" s="484"/>
      <c r="GWR188" s="485"/>
      <c r="GWS188" s="375"/>
      <c r="GWT188" s="377"/>
      <c r="GWU188" s="377"/>
      <c r="GWV188" s="377"/>
      <c r="GWW188" s="377"/>
      <c r="GWX188" s="484"/>
      <c r="GWY188" s="485"/>
      <c r="GWZ188" s="375"/>
      <c r="GXA188" s="377"/>
      <c r="GXB188" s="377"/>
      <c r="GXC188" s="377"/>
      <c r="GXD188" s="377"/>
      <c r="GXE188" s="484"/>
      <c r="GXF188" s="485"/>
      <c r="GXG188" s="375"/>
      <c r="GXH188" s="377"/>
      <c r="GXI188" s="377"/>
      <c r="GXJ188" s="377"/>
      <c r="GXK188" s="377"/>
      <c r="GXL188" s="484"/>
      <c r="GXM188" s="485"/>
      <c r="GXN188" s="375"/>
      <c r="GXO188" s="377"/>
      <c r="GXP188" s="377"/>
      <c r="GXQ188" s="377"/>
      <c r="GXR188" s="377"/>
      <c r="GXS188" s="484"/>
      <c r="GXT188" s="485"/>
      <c r="GXU188" s="375"/>
      <c r="GXV188" s="377"/>
      <c r="GXW188" s="377"/>
      <c r="GXX188" s="377"/>
      <c r="GXY188" s="377"/>
      <c r="GXZ188" s="484"/>
      <c r="GYA188" s="485"/>
      <c r="GYB188" s="375"/>
      <c r="GYC188" s="377"/>
      <c r="GYD188" s="377"/>
      <c r="GYE188" s="377"/>
      <c r="GYF188" s="377"/>
      <c r="GYG188" s="484"/>
      <c r="GYH188" s="485"/>
      <c r="GYI188" s="375"/>
      <c r="GYJ188" s="377"/>
      <c r="GYK188" s="377"/>
      <c r="GYL188" s="377"/>
      <c r="GYM188" s="377"/>
      <c r="GYN188" s="484"/>
      <c r="GYO188" s="485"/>
      <c r="GYP188" s="375"/>
      <c r="GYQ188" s="377"/>
      <c r="GYR188" s="377"/>
      <c r="GYS188" s="377"/>
      <c r="GYT188" s="377"/>
      <c r="GYU188" s="484"/>
      <c r="GYV188" s="485"/>
      <c r="GYW188" s="375"/>
      <c r="GYX188" s="377"/>
      <c r="GYY188" s="377"/>
      <c r="GYZ188" s="377"/>
      <c r="GZA188" s="377"/>
      <c r="GZB188" s="484"/>
      <c r="GZC188" s="485"/>
      <c r="GZD188" s="375"/>
      <c r="GZE188" s="377"/>
      <c r="GZF188" s="377"/>
      <c r="GZG188" s="377"/>
      <c r="GZH188" s="377"/>
      <c r="GZI188" s="484"/>
      <c r="GZJ188" s="485"/>
      <c r="GZK188" s="375"/>
      <c r="GZL188" s="377"/>
      <c r="GZM188" s="377"/>
      <c r="GZN188" s="377"/>
      <c r="GZO188" s="377"/>
      <c r="GZP188" s="484"/>
      <c r="GZQ188" s="485"/>
      <c r="GZR188" s="375"/>
      <c r="GZS188" s="377"/>
      <c r="GZT188" s="377"/>
      <c r="GZU188" s="377"/>
      <c r="GZV188" s="377"/>
      <c r="GZW188" s="484"/>
      <c r="GZX188" s="485"/>
      <c r="GZY188" s="375"/>
      <c r="GZZ188" s="377"/>
      <c r="HAA188" s="377"/>
      <c r="HAB188" s="377"/>
      <c r="HAC188" s="377"/>
      <c r="HAD188" s="484"/>
      <c r="HAE188" s="485"/>
      <c r="HAF188" s="375"/>
      <c r="HAG188" s="377"/>
      <c r="HAH188" s="377"/>
      <c r="HAI188" s="377"/>
      <c r="HAJ188" s="377"/>
      <c r="HAK188" s="484"/>
      <c r="HAL188" s="485"/>
      <c r="HAM188" s="375"/>
      <c r="HAN188" s="377"/>
      <c r="HAO188" s="377"/>
      <c r="HAP188" s="377"/>
      <c r="HAQ188" s="377"/>
      <c r="HAR188" s="484"/>
      <c r="HAS188" s="485"/>
      <c r="HAT188" s="375"/>
      <c r="HAU188" s="377"/>
      <c r="HAV188" s="377"/>
      <c r="HAW188" s="377"/>
      <c r="HAX188" s="377"/>
      <c r="HAY188" s="484"/>
      <c r="HAZ188" s="485"/>
      <c r="HBA188" s="375"/>
      <c r="HBB188" s="377"/>
      <c r="HBC188" s="377"/>
      <c r="HBD188" s="377"/>
      <c r="HBE188" s="377"/>
      <c r="HBF188" s="484"/>
      <c r="HBG188" s="485"/>
      <c r="HBH188" s="375"/>
      <c r="HBI188" s="377"/>
      <c r="HBJ188" s="377"/>
      <c r="HBK188" s="377"/>
      <c r="HBL188" s="377"/>
      <c r="HBM188" s="484"/>
      <c r="HBN188" s="485"/>
      <c r="HBO188" s="375"/>
      <c r="HBP188" s="377"/>
      <c r="HBQ188" s="377"/>
      <c r="HBR188" s="377"/>
      <c r="HBS188" s="377"/>
      <c r="HBT188" s="484"/>
      <c r="HBU188" s="485"/>
      <c r="HBV188" s="375"/>
      <c r="HBW188" s="377"/>
      <c r="HBX188" s="377"/>
      <c r="HBY188" s="377"/>
      <c r="HBZ188" s="377"/>
      <c r="HCA188" s="484"/>
      <c r="HCB188" s="485"/>
      <c r="HCC188" s="375"/>
      <c r="HCD188" s="377"/>
      <c r="HCE188" s="377"/>
      <c r="HCF188" s="377"/>
      <c r="HCG188" s="377"/>
      <c r="HCH188" s="484"/>
      <c r="HCI188" s="485"/>
      <c r="HCJ188" s="375"/>
      <c r="HCK188" s="377"/>
      <c r="HCL188" s="377"/>
      <c r="HCM188" s="377"/>
      <c r="HCN188" s="377"/>
      <c r="HCO188" s="484"/>
      <c r="HCP188" s="485"/>
      <c r="HCQ188" s="375"/>
      <c r="HCR188" s="377"/>
      <c r="HCS188" s="377"/>
      <c r="HCT188" s="377"/>
      <c r="HCU188" s="377"/>
      <c r="HCV188" s="484"/>
      <c r="HCW188" s="485"/>
      <c r="HCX188" s="375"/>
      <c r="HCY188" s="377"/>
      <c r="HCZ188" s="377"/>
      <c r="HDA188" s="377"/>
      <c r="HDB188" s="377"/>
      <c r="HDC188" s="484"/>
      <c r="HDD188" s="485"/>
      <c r="HDE188" s="375"/>
      <c r="HDF188" s="377"/>
      <c r="HDG188" s="377"/>
      <c r="HDH188" s="377"/>
      <c r="HDI188" s="377"/>
      <c r="HDJ188" s="484"/>
      <c r="HDK188" s="485"/>
      <c r="HDL188" s="375"/>
      <c r="HDM188" s="377"/>
      <c r="HDN188" s="377"/>
      <c r="HDO188" s="377"/>
      <c r="HDP188" s="377"/>
      <c r="HDQ188" s="484"/>
      <c r="HDR188" s="485"/>
      <c r="HDS188" s="375"/>
      <c r="HDT188" s="377"/>
      <c r="HDU188" s="377"/>
      <c r="HDV188" s="377"/>
      <c r="HDW188" s="377"/>
      <c r="HDX188" s="484"/>
      <c r="HDY188" s="485"/>
      <c r="HDZ188" s="375"/>
      <c r="HEA188" s="377"/>
      <c r="HEB188" s="377"/>
      <c r="HEC188" s="377"/>
      <c r="HED188" s="377"/>
      <c r="HEE188" s="484"/>
      <c r="HEF188" s="485"/>
      <c r="HEG188" s="375"/>
      <c r="HEH188" s="377"/>
      <c r="HEI188" s="377"/>
      <c r="HEJ188" s="377"/>
      <c r="HEK188" s="377"/>
      <c r="HEL188" s="484"/>
      <c r="HEM188" s="485"/>
      <c r="HEN188" s="375"/>
      <c r="HEO188" s="377"/>
      <c r="HEP188" s="377"/>
      <c r="HEQ188" s="377"/>
      <c r="HER188" s="377"/>
      <c r="HES188" s="484"/>
      <c r="HET188" s="485"/>
      <c r="HEU188" s="375"/>
      <c r="HEV188" s="377"/>
      <c r="HEW188" s="377"/>
      <c r="HEX188" s="377"/>
      <c r="HEY188" s="377"/>
      <c r="HEZ188" s="484"/>
      <c r="HFA188" s="485"/>
      <c r="HFB188" s="375"/>
      <c r="HFC188" s="377"/>
      <c r="HFD188" s="377"/>
      <c r="HFE188" s="377"/>
      <c r="HFF188" s="377"/>
      <c r="HFG188" s="484"/>
      <c r="HFH188" s="485"/>
      <c r="HFI188" s="375"/>
      <c r="HFJ188" s="377"/>
      <c r="HFK188" s="377"/>
      <c r="HFL188" s="377"/>
      <c r="HFM188" s="377"/>
      <c r="HFN188" s="484"/>
      <c r="HFO188" s="485"/>
      <c r="HFP188" s="375"/>
      <c r="HFQ188" s="377"/>
      <c r="HFR188" s="377"/>
      <c r="HFS188" s="377"/>
      <c r="HFT188" s="377"/>
      <c r="HFU188" s="484"/>
      <c r="HFV188" s="485"/>
      <c r="HFW188" s="375"/>
      <c r="HFX188" s="377"/>
      <c r="HFY188" s="377"/>
      <c r="HFZ188" s="377"/>
      <c r="HGA188" s="377"/>
      <c r="HGB188" s="484"/>
      <c r="HGC188" s="485"/>
      <c r="HGD188" s="375"/>
      <c r="HGE188" s="377"/>
      <c r="HGF188" s="377"/>
      <c r="HGG188" s="377"/>
      <c r="HGH188" s="377"/>
      <c r="HGI188" s="484"/>
      <c r="HGJ188" s="485"/>
      <c r="HGK188" s="375"/>
      <c r="HGL188" s="377"/>
      <c r="HGM188" s="377"/>
      <c r="HGN188" s="377"/>
      <c r="HGO188" s="377"/>
      <c r="HGP188" s="484"/>
      <c r="HGQ188" s="485"/>
      <c r="HGR188" s="375"/>
      <c r="HGS188" s="377"/>
      <c r="HGT188" s="377"/>
      <c r="HGU188" s="377"/>
      <c r="HGV188" s="377"/>
      <c r="HGW188" s="484"/>
      <c r="HGX188" s="485"/>
      <c r="HGY188" s="375"/>
      <c r="HGZ188" s="377"/>
      <c r="HHA188" s="377"/>
      <c r="HHB188" s="377"/>
      <c r="HHC188" s="377"/>
      <c r="HHD188" s="484"/>
      <c r="HHE188" s="485"/>
      <c r="HHF188" s="375"/>
      <c r="HHG188" s="377"/>
      <c r="HHH188" s="377"/>
      <c r="HHI188" s="377"/>
      <c r="HHJ188" s="377"/>
      <c r="HHK188" s="484"/>
      <c r="HHL188" s="485"/>
      <c r="HHM188" s="375"/>
      <c r="HHN188" s="377"/>
      <c r="HHO188" s="377"/>
      <c r="HHP188" s="377"/>
      <c r="HHQ188" s="377"/>
      <c r="HHR188" s="484"/>
      <c r="HHS188" s="485"/>
      <c r="HHT188" s="375"/>
      <c r="HHU188" s="377"/>
      <c r="HHV188" s="377"/>
      <c r="HHW188" s="377"/>
      <c r="HHX188" s="377"/>
      <c r="HHY188" s="484"/>
      <c r="HHZ188" s="485"/>
      <c r="HIA188" s="375"/>
      <c r="HIB188" s="377"/>
      <c r="HIC188" s="377"/>
      <c r="HID188" s="377"/>
      <c r="HIE188" s="377"/>
      <c r="HIF188" s="484"/>
      <c r="HIG188" s="485"/>
      <c r="HIH188" s="375"/>
      <c r="HII188" s="377"/>
      <c r="HIJ188" s="377"/>
      <c r="HIK188" s="377"/>
      <c r="HIL188" s="377"/>
      <c r="HIM188" s="484"/>
      <c r="HIN188" s="485"/>
      <c r="HIO188" s="375"/>
      <c r="HIP188" s="377"/>
      <c r="HIQ188" s="377"/>
      <c r="HIR188" s="377"/>
      <c r="HIS188" s="377"/>
      <c r="HIT188" s="484"/>
      <c r="HIU188" s="485"/>
      <c r="HIV188" s="375"/>
      <c r="HIW188" s="377"/>
      <c r="HIX188" s="377"/>
      <c r="HIY188" s="377"/>
      <c r="HIZ188" s="377"/>
      <c r="HJA188" s="484"/>
      <c r="HJB188" s="485"/>
      <c r="HJC188" s="375"/>
      <c r="HJD188" s="377"/>
      <c r="HJE188" s="377"/>
      <c r="HJF188" s="377"/>
      <c r="HJG188" s="377"/>
      <c r="HJH188" s="484"/>
      <c r="HJI188" s="485"/>
      <c r="HJJ188" s="375"/>
      <c r="HJK188" s="377"/>
      <c r="HJL188" s="377"/>
      <c r="HJM188" s="377"/>
      <c r="HJN188" s="377"/>
      <c r="HJO188" s="484"/>
      <c r="HJP188" s="485"/>
      <c r="HJQ188" s="375"/>
      <c r="HJR188" s="377"/>
      <c r="HJS188" s="377"/>
      <c r="HJT188" s="377"/>
      <c r="HJU188" s="377"/>
      <c r="HJV188" s="484"/>
      <c r="HJW188" s="485"/>
      <c r="HJX188" s="375"/>
      <c r="HJY188" s="377"/>
      <c r="HJZ188" s="377"/>
      <c r="HKA188" s="377"/>
      <c r="HKB188" s="377"/>
      <c r="HKC188" s="484"/>
      <c r="HKD188" s="485"/>
      <c r="HKE188" s="375"/>
      <c r="HKF188" s="377"/>
      <c r="HKG188" s="377"/>
      <c r="HKH188" s="377"/>
      <c r="HKI188" s="377"/>
      <c r="HKJ188" s="484"/>
      <c r="HKK188" s="485"/>
      <c r="HKL188" s="375"/>
      <c r="HKM188" s="377"/>
      <c r="HKN188" s="377"/>
      <c r="HKO188" s="377"/>
      <c r="HKP188" s="377"/>
      <c r="HKQ188" s="484"/>
      <c r="HKR188" s="485"/>
      <c r="HKS188" s="375"/>
      <c r="HKT188" s="377"/>
      <c r="HKU188" s="377"/>
      <c r="HKV188" s="377"/>
      <c r="HKW188" s="377"/>
      <c r="HKX188" s="484"/>
      <c r="HKY188" s="485"/>
      <c r="HKZ188" s="375"/>
      <c r="HLA188" s="377"/>
      <c r="HLB188" s="377"/>
      <c r="HLC188" s="377"/>
      <c r="HLD188" s="377"/>
      <c r="HLE188" s="484"/>
      <c r="HLF188" s="485"/>
      <c r="HLG188" s="375"/>
      <c r="HLH188" s="377"/>
      <c r="HLI188" s="377"/>
      <c r="HLJ188" s="377"/>
      <c r="HLK188" s="377"/>
      <c r="HLL188" s="484"/>
      <c r="HLM188" s="485"/>
      <c r="HLN188" s="375"/>
      <c r="HLO188" s="377"/>
      <c r="HLP188" s="377"/>
      <c r="HLQ188" s="377"/>
      <c r="HLR188" s="377"/>
      <c r="HLS188" s="484"/>
      <c r="HLT188" s="485"/>
      <c r="HLU188" s="375"/>
      <c r="HLV188" s="377"/>
      <c r="HLW188" s="377"/>
      <c r="HLX188" s="377"/>
      <c r="HLY188" s="377"/>
      <c r="HLZ188" s="484"/>
      <c r="HMA188" s="485"/>
      <c r="HMB188" s="375"/>
      <c r="HMC188" s="377"/>
      <c r="HMD188" s="377"/>
      <c r="HME188" s="377"/>
      <c r="HMF188" s="377"/>
      <c r="HMG188" s="484"/>
      <c r="HMH188" s="485"/>
      <c r="HMI188" s="375"/>
      <c r="HMJ188" s="377"/>
      <c r="HMK188" s="377"/>
      <c r="HML188" s="377"/>
      <c r="HMM188" s="377"/>
      <c r="HMN188" s="484"/>
      <c r="HMO188" s="485"/>
      <c r="HMP188" s="375"/>
      <c r="HMQ188" s="377"/>
      <c r="HMR188" s="377"/>
      <c r="HMS188" s="377"/>
      <c r="HMT188" s="377"/>
      <c r="HMU188" s="484"/>
      <c r="HMV188" s="485"/>
      <c r="HMW188" s="375"/>
      <c r="HMX188" s="377"/>
      <c r="HMY188" s="377"/>
      <c r="HMZ188" s="377"/>
      <c r="HNA188" s="377"/>
      <c r="HNB188" s="484"/>
      <c r="HNC188" s="485"/>
      <c r="HND188" s="375"/>
      <c r="HNE188" s="377"/>
      <c r="HNF188" s="377"/>
      <c r="HNG188" s="377"/>
      <c r="HNH188" s="377"/>
      <c r="HNI188" s="484"/>
      <c r="HNJ188" s="485"/>
      <c r="HNK188" s="375"/>
      <c r="HNL188" s="377"/>
      <c r="HNM188" s="377"/>
      <c r="HNN188" s="377"/>
      <c r="HNO188" s="377"/>
      <c r="HNP188" s="484"/>
      <c r="HNQ188" s="485"/>
      <c r="HNR188" s="375"/>
      <c r="HNS188" s="377"/>
      <c r="HNT188" s="377"/>
      <c r="HNU188" s="377"/>
      <c r="HNV188" s="377"/>
      <c r="HNW188" s="484"/>
      <c r="HNX188" s="485"/>
      <c r="HNY188" s="375"/>
      <c r="HNZ188" s="377"/>
      <c r="HOA188" s="377"/>
      <c r="HOB188" s="377"/>
      <c r="HOC188" s="377"/>
      <c r="HOD188" s="484"/>
      <c r="HOE188" s="485"/>
      <c r="HOF188" s="375"/>
      <c r="HOG188" s="377"/>
      <c r="HOH188" s="377"/>
      <c r="HOI188" s="377"/>
      <c r="HOJ188" s="377"/>
      <c r="HOK188" s="484"/>
      <c r="HOL188" s="485"/>
      <c r="HOM188" s="375"/>
      <c r="HON188" s="377"/>
      <c r="HOO188" s="377"/>
      <c r="HOP188" s="377"/>
      <c r="HOQ188" s="377"/>
      <c r="HOR188" s="484"/>
      <c r="HOS188" s="485"/>
      <c r="HOT188" s="375"/>
      <c r="HOU188" s="377"/>
      <c r="HOV188" s="377"/>
      <c r="HOW188" s="377"/>
      <c r="HOX188" s="377"/>
      <c r="HOY188" s="484"/>
      <c r="HOZ188" s="485"/>
      <c r="HPA188" s="375"/>
      <c r="HPB188" s="377"/>
      <c r="HPC188" s="377"/>
      <c r="HPD188" s="377"/>
      <c r="HPE188" s="377"/>
      <c r="HPF188" s="484"/>
      <c r="HPG188" s="485"/>
      <c r="HPH188" s="375"/>
      <c r="HPI188" s="377"/>
      <c r="HPJ188" s="377"/>
      <c r="HPK188" s="377"/>
      <c r="HPL188" s="377"/>
      <c r="HPM188" s="484"/>
      <c r="HPN188" s="485"/>
      <c r="HPO188" s="375"/>
      <c r="HPP188" s="377"/>
      <c r="HPQ188" s="377"/>
      <c r="HPR188" s="377"/>
      <c r="HPS188" s="377"/>
      <c r="HPT188" s="484"/>
      <c r="HPU188" s="485"/>
      <c r="HPV188" s="375"/>
      <c r="HPW188" s="377"/>
      <c r="HPX188" s="377"/>
      <c r="HPY188" s="377"/>
      <c r="HPZ188" s="377"/>
      <c r="HQA188" s="484"/>
      <c r="HQB188" s="485"/>
      <c r="HQC188" s="375"/>
      <c r="HQD188" s="377"/>
      <c r="HQE188" s="377"/>
      <c r="HQF188" s="377"/>
      <c r="HQG188" s="377"/>
      <c r="HQH188" s="484"/>
      <c r="HQI188" s="485"/>
      <c r="HQJ188" s="375"/>
      <c r="HQK188" s="377"/>
      <c r="HQL188" s="377"/>
      <c r="HQM188" s="377"/>
      <c r="HQN188" s="377"/>
      <c r="HQO188" s="484"/>
      <c r="HQP188" s="485"/>
      <c r="HQQ188" s="375"/>
      <c r="HQR188" s="377"/>
      <c r="HQS188" s="377"/>
      <c r="HQT188" s="377"/>
      <c r="HQU188" s="377"/>
      <c r="HQV188" s="484"/>
      <c r="HQW188" s="485"/>
      <c r="HQX188" s="375"/>
      <c r="HQY188" s="377"/>
      <c r="HQZ188" s="377"/>
      <c r="HRA188" s="377"/>
      <c r="HRB188" s="377"/>
      <c r="HRC188" s="484"/>
      <c r="HRD188" s="485"/>
      <c r="HRE188" s="375"/>
      <c r="HRF188" s="377"/>
      <c r="HRG188" s="377"/>
      <c r="HRH188" s="377"/>
      <c r="HRI188" s="377"/>
      <c r="HRJ188" s="484"/>
      <c r="HRK188" s="485"/>
      <c r="HRL188" s="375"/>
      <c r="HRM188" s="377"/>
      <c r="HRN188" s="377"/>
      <c r="HRO188" s="377"/>
      <c r="HRP188" s="377"/>
      <c r="HRQ188" s="484"/>
      <c r="HRR188" s="485"/>
      <c r="HRS188" s="375"/>
      <c r="HRT188" s="377"/>
      <c r="HRU188" s="377"/>
      <c r="HRV188" s="377"/>
      <c r="HRW188" s="377"/>
      <c r="HRX188" s="484"/>
      <c r="HRY188" s="485"/>
      <c r="HRZ188" s="375"/>
      <c r="HSA188" s="377"/>
      <c r="HSB188" s="377"/>
      <c r="HSC188" s="377"/>
      <c r="HSD188" s="377"/>
      <c r="HSE188" s="484"/>
      <c r="HSF188" s="485"/>
      <c r="HSG188" s="375"/>
      <c r="HSH188" s="377"/>
      <c r="HSI188" s="377"/>
      <c r="HSJ188" s="377"/>
      <c r="HSK188" s="377"/>
      <c r="HSL188" s="484"/>
      <c r="HSM188" s="485"/>
      <c r="HSN188" s="375"/>
      <c r="HSO188" s="377"/>
      <c r="HSP188" s="377"/>
      <c r="HSQ188" s="377"/>
      <c r="HSR188" s="377"/>
      <c r="HSS188" s="484"/>
      <c r="HST188" s="485"/>
      <c r="HSU188" s="375"/>
      <c r="HSV188" s="377"/>
      <c r="HSW188" s="377"/>
      <c r="HSX188" s="377"/>
      <c r="HSY188" s="377"/>
      <c r="HSZ188" s="484"/>
      <c r="HTA188" s="485"/>
      <c r="HTB188" s="375"/>
      <c r="HTC188" s="377"/>
      <c r="HTD188" s="377"/>
      <c r="HTE188" s="377"/>
      <c r="HTF188" s="377"/>
      <c r="HTG188" s="484"/>
      <c r="HTH188" s="485"/>
      <c r="HTI188" s="375"/>
      <c r="HTJ188" s="377"/>
      <c r="HTK188" s="377"/>
      <c r="HTL188" s="377"/>
      <c r="HTM188" s="377"/>
      <c r="HTN188" s="484"/>
      <c r="HTO188" s="485"/>
      <c r="HTP188" s="375"/>
      <c r="HTQ188" s="377"/>
      <c r="HTR188" s="377"/>
      <c r="HTS188" s="377"/>
      <c r="HTT188" s="377"/>
      <c r="HTU188" s="484"/>
      <c r="HTV188" s="485"/>
      <c r="HTW188" s="375"/>
      <c r="HTX188" s="377"/>
      <c r="HTY188" s="377"/>
      <c r="HTZ188" s="377"/>
      <c r="HUA188" s="377"/>
      <c r="HUB188" s="484"/>
      <c r="HUC188" s="485"/>
      <c r="HUD188" s="375"/>
      <c r="HUE188" s="377"/>
      <c r="HUF188" s="377"/>
      <c r="HUG188" s="377"/>
      <c r="HUH188" s="377"/>
      <c r="HUI188" s="484"/>
      <c r="HUJ188" s="485"/>
      <c r="HUK188" s="375"/>
      <c r="HUL188" s="377"/>
      <c r="HUM188" s="377"/>
      <c r="HUN188" s="377"/>
      <c r="HUO188" s="377"/>
      <c r="HUP188" s="484"/>
      <c r="HUQ188" s="485"/>
      <c r="HUR188" s="375"/>
      <c r="HUS188" s="377"/>
      <c r="HUT188" s="377"/>
      <c r="HUU188" s="377"/>
      <c r="HUV188" s="377"/>
      <c r="HUW188" s="484"/>
      <c r="HUX188" s="485"/>
      <c r="HUY188" s="375"/>
      <c r="HUZ188" s="377"/>
      <c r="HVA188" s="377"/>
      <c r="HVB188" s="377"/>
      <c r="HVC188" s="377"/>
      <c r="HVD188" s="484"/>
      <c r="HVE188" s="485"/>
      <c r="HVF188" s="375"/>
      <c r="HVG188" s="377"/>
      <c r="HVH188" s="377"/>
      <c r="HVI188" s="377"/>
      <c r="HVJ188" s="377"/>
      <c r="HVK188" s="484"/>
      <c r="HVL188" s="485"/>
      <c r="HVM188" s="375"/>
      <c r="HVN188" s="377"/>
      <c r="HVO188" s="377"/>
      <c r="HVP188" s="377"/>
      <c r="HVQ188" s="377"/>
      <c r="HVR188" s="484"/>
      <c r="HVS188" s="485"/>
      <c r="HVT188" s="375"/>
      <c r="HVU188" s="377"/>
      <c r="HVV188" s="377"/>
      <c r="HVW188" s="377"/>
      <c r="HVX188" s="377"/>
      <c r="HVY188" s="484"/>
      <c r="HVZ188" s="485"/>
      <c r="HWA188" s="375"/>
      <c r="HWB188" s="377"/>
      <c r="HWC188" s="377"/>
      <c r="HWD188" s="377"/>
      <c r="HWE188" s="377"/>
      <c r="HWF188" s="484"/>
      <c r="HWG188" s="485"/>
      <c r="HWH188" s="375"/>
      <c r="HWI188" s="377"/>
      <c r="HWJ188" s="377"/>
      <c r="HWK188" s="377"/>
      <c r="HWL188" s="377"/>
      <c r="HWM188" s="484"/>
      <c r="HWN188" s="485"/>
      <c r="HWO188" s="375"/>
      <c r="HWP188" s="377"/>
      <c r="HWQ188" s="377"/>
      <c r="HWR188" s="377"/>
      <c r="HWS188" s="377"/>
      <c r="HWT188" s="484"/>
      <c r="HWU188" s="485"/>
      <c r="HWV188" s="375"/>
      <c r="HWW188" s="377"/>
      <c r="HWX188" s="377"/>
      <c r="HWY188" s="377"/>
      <c r="HWZ188" s="377"/>
      <c r="HXA188" s="484"/>
      <c r="HXB188" s="485"/>
      <c r="HXC188" s="375"/>
      <c r="HXD188" s="377"/>
      <c r="HXE188" s="377"/>
      <c r="HXF188" s="377"/>
      <c r="HXG188" s="377"/>
      <c r="HXH188" s="484"/>
      <c r="HXI188" s="485"/>
      <c r="HXJ188" s="375"/>
      <c r="HXK188" s="377"/>
      <c r="HXL188" s="377"/>
      <c r="HXM188" s="377"/>
      <c r="HXN188" s="377"/>
      <c r="HXO188" s="484"/>
      <c r="HXP188" s="485"/>
      <c r="HXQ188" s="375"/>
      <c r="HXR188" s="377"/>
      <c r="HXS188" s="377"/>
      <c r="HXT188" s="377"/>
      <c r="HXU188" s="377"/>
      <c r="HXV188" s="484"/>
      <c r="HXW188" s="485"/>
      <c r="HXX188" s="375"/>
      <c r="HXY188" s="377"/>
      <c r="HXZ188" s="377"/>
      <c r="HYA188" s="377"/>
      <c r="HYB188" s="377"/>
      <c r="HYC188" s="484"/>
      <c r="HYD188" s="485"/>
      <c r="HYE188" s="375"/>
      <c r="HYF188" s="377"/>
      <c r="HYG188" s="377"/>
      <c r="HYH188" s="377"/>
      <c r="HYI188" s="377"/>
      <c r="HYJ188" s="484"/>
      <c r="HYK188" s="485"/>
      <c r="HYL188" s="375"/>
      <c r="HYM188" s="377"/>
      <c r="HYN188" s="377"/>
      <c r="HYO188" s="377"/>
      <c r="HYP188" s="377"/>
      <c r="HYQ188" s="484"/>
      <c r="HYR188" s="485"/>
      <c r="HYS188" s="375"/>
      <c r="HYT188" s="377"/>
      <c r="HYU188" s="377"/>
      <c r="HYV188" s="377"/>
      <c r="HYW188" s="377"/>
      <c r="HYX188" s="484"/>
      <c r="HYY188" s="485"/>
      <c r="HYZ188" s="375"/>
      <c r="HZA188" s="377"/>
      <c r="HZB188" s="377"/>
      <c r="HZC188" s="377"/>
      <c r="HZD188" s="377"/>
      <c r="HZE188" s="484"/>
      <c r="HZF188" s="485"/>
      <c r="HZG188" s="375"/>
      <c r="HZH188" s="377"/>
      <c r="HZI188" s="377"/>
      <c r="HZJ188" s="377"/>
      <c r="HZK188" s="377"/>
      <c r="HZL188" s="484"/>
      <c r="HZM188" s="485"/>
      <c r="HZN188" s="375"/>
      <c r="HZO188" s="377"/>
      <c r="HZP188" s="377"/>
      <c r="HZQ188" s="377"/>
      <c r="HZR188" s="377"/>
      <c r="HZS188" s="484"/>
      <c r="HZT188" s="485"/>
      <c r="HZU188" s="375"/>
      <c r="HZV188" s="377"/>
      <c r="HZW188" s="377"/>
      <c r="HZX188" s="377"/>
      <c r="HZY188" s="377"/>
      <c r="HZZ188" s="484"/>
      <c r="IAA188" s="485"/>
      <c r="IAB188" s="375"/>
      <c r="IAC188" s="377"/>
      <c r="IAD188" s="377"/>
      <c r="IAE188" s="377"/>
      <c r="IAF188" s="377"/>
      <c r="IAG188" s="484"/>
      <c r="IAH188" s="485"/>
      <c r="IAI188" s="375"/>
      <c r="IAJ188" s="377"/>
      <c r="IAK188" s="377"/>
      <c r="IAL188" s="377"/>
      <c r="IAM188" s="377"/>
      <c r="IAN188" s="484"/>
      <c r="IAO188" s="485"/>
      <c r="IAP188" s="375"/>
      <c r="IAQ188" s="377"/>
      <c r="IAR188" s="377"/>
      <c r="IAS188" s="377"/>
      <c r="IAT188" s="377"/>
      <c r="IAU188" s="484"/>
      <c r="IAV188" s="485"/>
      <c r="IAW188" s="375"/>
      <c r="IAX188" s="377"/>
      <c r="IAY188" s="377"/>
      <c r="IAZ188" s="377"/>
      <c r="IBA188" s="377"/>
      <c r="IBB188" s="484"/>
      <c r="IBC188" s="485"/>
      <c r="IBD188" s="375"/>
      <c r="IBE188" s="377"/>
      <c r="IBF188" s="377"/>
      <c r="IBG188" s="377"/>
      <c r="IBH188" s="377"/>
      <c r="IBI188" s="484"/>
      <c r="IBJ188" s="485"/>
      <c r="IBK188" s="375"/>
      <c r="IBL188" s="377"/>
      <c r="IBM188" s="377"/>
      <c r="IBN188" s="377"/>
      <c r="IBO188" s="377"/>
      <c r="IBP188" s="484"/>
      <c r="IBQ188" s="485"/>
      <c r="IBR188" s="375"/>
      <c r="IBS188" s="377"/>
      <c r="IBT188" s="377"/>
      <c r="IBU188" s="377"/>
      <c r="IBV188" s="377"/>
      <c r="IBW188" s="484"/>
      <c r="IBX188" s="485"/>
      <c r="IBY188" s="375"/>
      <c r="IBZ188" s="377"/>
      <c r="ICA188" s="377"/>
      <c r="ICB188" s="377"/>
      <c r="ICC188" s="377"/>
      <c r="ICD188" s="484"/>
      <c r="ICE188" s="485"/>
      <c r="ICF188" s="375"/>
      <c r="ICG188" s="377"/>
      <c r="ICH188" s="377"/>
      <c r="ICI188" s="377"/>
      <c r="ICJ188" s="377"/>
      <c r="ICK188" s="484"/>
      <c r="ICL188" s="485"/>
      <c r="ICM188" s="375"/>
      <c r="ICN188" s="377"/>
      <c r="ICO188" s="377"/>
      <c r="ICP188" s="377"/>
      <c r="ICQ188" s="377"/>
      <c r="ICR188" s="484"/>
      <c r="ICS188" s="485"/>
      <c r="ICT188" s="375"/>
      <c r="ICU188" s="377"/>
      <c r="ICV188" s="377"/>
      <c r="ICW188" s="377"/>
      <c r="ICX188" s="377"/>
      <c r="ICY188" s="484"/>
      <c r="ICZ188" s="485"/>
      <c r="IDA188" s="375"/>
      <c r="IDB188" s="377"/>
      <c r="IDC188" s="377"/>
      <c r="IDD188" s="377"/>
      <c r="IDE188" s="377"/>
      <c r="IDF188" s="484"/>
      <c r="IDG188" s="485"/>
      <c r="IDH188" s="375"/>
      <c r="IDI188" s="377"/>
      <c r="IDJ188" s="377"/>
      <c r="IDK188" s="377"/>
      <c r="IDL188" s="377"/>
      <c r="IDM188" s="484"/>
      <c r="IDN188" s="485"/>
      <c r="IDO188" s="375"/>
      <c r="IDP188" s="377"/>
      <c r="IDQ188" s="377"/>
      <c r="IDR188" s="377"/>
      <c r="IDS188" s="377"/>
      <c r="IDT188" s="484"/>
      <c r="IDU188" s="485"/>
      <c r="IDV188" s="375"/>
      <c r="IDW188" s="377"/>
      <c r="IDX188" s="377"/>
      <c r="IDY188" s="377"/>
      <c r="IDZ188" s="377"/>
      <c r="IEA188" s="484"/>
      <c r="IEB188" s="485"/>
      <c r="IEC188" s="375"/>
      <c r="IED188" s="377"/>
      <c r="IEE188" s="377"/>
      <c r="IEF188" s="377"/>
      <c r="IEG188" s="377"/>
      <c r="IEH188" s="484"/>
      <c r="IEI188" s="485"/>
      <c r="IEJ188" s="375"/>
      <c r="IEK188" s="377"/>
      <c r="IEL188" s="377"/>
      <c r="IEM188" s="377"/>
      <c r="IEN188" s="377"/>
      <c r="IEO188" s="484"/>
      <c r="IEP188" s="485"/>
      <c r="IEQ188" s="375"/>
      <c r="IER188" s="377"/>
      <c r="IES188" s="377"/>
      <c r="IET188" s="377"/>
      <c r="IEU188" s="377"/>
      <c r="IEV188" s="484"/>
      <c r="IEW188" s="485"/>
      <c r="IEX188" s="375"/>
      <c r="IEY188" s="377"/>
      <c r="IEZ188" s="377"/>
      <c r="IFA188" s="377"/>
      <c r="IFB188" s="377"/>
      <c r="IFC188" s="484"/>
      <c r="IFD188" s="485"/>
      <c r="IFE188" s="375"/>
      <c r="IFF188" s="377"/>
      <c r="IFG188" s="377"/>
      <c r="IFH188" s="377"/>
      <c r="IFI188" s="377"/>
      <c r="IFJ188" s="484"/>
      <c r="IFK188" s="485"/>
      <c r="IFL188" s="375"/>
      <c r="IFM188" s="377"/>
      <c r="IFN188" s="377"/>
      <c r="IFO188" s="377"/>
      <c r="IFP188" s="377"/>
      <c r="IFQ188" s="484"/>
      <c r="IFR188" s="485"/>
      <c r="IFS188" s="375"/>
      <c r="IFT188" s="377"/>
      <c r="IFU188" s="377"/>
      <c r="IFV188" s="377"/>
      <c r="IFW188" s="377"/>
      <c r="IFX188" s="484"/>
      <c r="IFY188" s="485"/>
      <c r="IFZ188" s="375"/>
      <c r="IGA188" s="377"/>
      <c r="IGB188" s="377"/>
      <c r="IGC188" s="377"/>
      <c r="IGD188" s="377"/>
      <c r="IGE188" s="484"/>
      <c r="IGF188" s="485"/>
      <c r="IGG188" s="375"/>
      <c r="IGH188" s="377"/>
      <c r="IGI188" s="377"/>
      <c r="IGJ188" s="377"/>
      <c r="IGK188" s="377"/>
      <c r="IGL188" s="484"/>
      <c r="IGM188" s="485"/>
      <c r="IGN188" s="375"/>
      <c r="IGO188" s="377"/>
      <c r="IGP188" s="377"/>
      <c r="IGQ188" s="377"/>
      <c r="IGR188" s="377"/>
      <c r="IGS188" s="484"/>
      <c r="IGT188" s="485"/>
      <c r="IGU188" s="375"/>
      <c r="IGV188" s="377"/>
      <c r="IGW188" s="377"/>
      <c r="IGX188" s="377"/>
      <c r="IGY188" s="377"/>
      <c r="IGZ188" s="484"/>
      <c r="IHA188" s="485"/>
      <c r="IHB188" s="375"/>
      <c r="IHC188" s="377"/>
      <c r="IHD188" s="377"/>
      <c r="IHE188" s="377"/>
      <c r="IHF188" s="377"/>
      <c r="IHG188" s="484"/>
      <c r="IHH188" s="485"/>
      <c r="IHI188" s="375"/>
      <c r="IHJ188" s="377"/>
      <c r="IHK188" s="377"/>
      <c r="IHL188" s="377"/>
      <c r="IHM188" s="377"/>
      <c r="IHN188" s="484"/>
      <c r="IHO188" s="485"/>
      <c r="IHP188" s="375"/>
      <c r="IHQ188" s="377"/>
      <c r="IHR188" s="377"/>
      <c r="IHS188" s="377"/>
      <c r="IHT188" s="377"/>
      <c r="IHU188" s="484"/>
      <c r="IHV188" s="485"/>
      <c r="IHW188" s="375"/>
      <c r="IHX188" s="377"/>
      <c r="IHY188" s="377"/>
      <c r="IHZ188" s="377"/>
      <c r="IIA188" s="377"/>
      <c r="IIB188" s="484"/>
      <c r="IIC188" s="485"/>
      <c r="IID188" s="375"/>
      <c r="IIE188" s="377"/>
      <c r="IIF188" s="377"/>
      <c r="IIG188" s="377"/>
      <c r="IIH188" s="377"/>
      <c r="III188" s="484"/>
      <c r="IIJ188" s="485"/>
      <c r="IIK188" s="375"/>
      <c r="IIL188" s="377"/>
      <c r="IIM188" s="377"/>
      <c r="IIN188" s="377"/>
      <c r="IIO188" s="377"/>
      <c r="IIP188" s="484"/>
      <c r="IIQ188" s="485"/>
      <c r="IIR188" s="375"/>
      <c r="IIS188" s="377"/>
      <c r="IIT188" s="377"/>
      <c r="IIU188" s="377"/>
      <c r="IIV188" s="377"/>
      <c r="IIW188" s="484"/>
      <c r="IIX188" s="485"/>
      <c r="IIY188" s="375"/>
      <c r="IIZ188" s="377"/>
      <c r="IJA188" s="377"/>
      <c r="IJB188" s="377"/>
      <c r="IJC188" s="377"/>
      <c r="IJD188" s="484"/>
      <c r="IJE188" s="485"/>
      <c r="IJF188" s="375"/>
      <c r="IJG188" s="377"/>
      <c r="IJH188" s="377"/>
      <c r="IJI188" s="377"/>
      <c r="IJJ188" s="377"/>
      <c r="IJK188" s="484"/>
      <c r="IJL188" s="485"/>
      <c r="IJM188" s="375"/>
      <c r="IJN188" s="377"/>
      <c r="IJO188" s="377"/>
      <c r="IJP188" s="377"/>
      <c r="IJQ188" s="377"/>
      <c r="IJR188" s="484"/>
      <c r="IJS188" s="485"/>
      <c r="IJT188" s="375"/>
      <c r="IJU188" s="377"/>
      <c r="IJV188" s="377"/>
      <c r="IJW188" s="377"/>
      <c r="IJX188" s="377"/>
      <c r="IJY188" s="484"/>
      <c r="IJZ188" s="485"/>
      <c r="IKA188" s="375"/>
      <c r="IKB188" s="377"/>
      <c r="IKC188" s="377"/>
      <c r="IKD188" s="377"/>
      <c r="IKE188" s="377"/>
      <c r="IKF188" s="484"/>
      <c r="IKG188" s="485"/>
      <c r="IKH188" s="375"/>
      <c r="IKI188" s="377"/>
      <c r="IKJ188" s="377"/>
      <c r="IKK188" s="377"/>
      <c r="IKL188" s="377"/>
      <c r="IKM188" s="484"/>
      <c r="IKN188" s="485"/>
      <c r="IKO188" s="375"/>
      <c r="IKP188" s="377"/>
      <c r="IKQ188" s="377"/>
      <c r="IKR188" s="377"/>
      <c r="IKS188" s="377"/>
      <c r="IKT188" s="484"/>
      <c r="IKU188" s="485"/>
      <c r="IKV188" s="375"/>
      <c r="IKW188" s="377"/>
      <c r="IKX188" s="377"/>
      <c r="IKY188" s="377"/>
      <c r="IKZ188" s="377"/>
      <c r="ILA188" s="484"/>
      <c r="ILB188" s="485"/>
      <c r="ILC188" s="375"/>
      <c r="ILD188" s="377"/>
      <c r="ILE188" s="377"/>
      <c r="ILF188" s="377"/>
      <c r="ILG188" s="377"/>
      <c r="ILH188" s="484"/>
      <c r="ILI188" s="485"/>
      <c r="ILJ188" s="375"/>
      <c r="ILK188" s="377"/>
      <c r="ILL188" s="377"/>
      <c r="ILM188" s="377"/>
      <c r="ILN188" s="377"/>
      <c r="ILO188" s="484"/>
      <c r="ILP188" s="485"/>
      <c r="ILQ188" s="375"/>
      <c r="ILR188" s="377"/>
      <c r="ILS188" s="377"/>
      <c r="ILT188" s="377"/>
      <c r="ILU188" s="377"/>
      <c r="ILV188" s="484"/>
      <c r="ILW188" s="485"/>
      <c r="ILX188" s="375"/>
      <c r="ILY188" s="377"/>
      <c r="ILZ188" s="377"/>
      <c r="IMA188" s="377"/>
      <c r="IMB188" s="377"/>
      <c r="IMC188" s="484"/>
      <c r="IMD188" s="485"/>
      <c r="IME188" s="375"/>
      <c r="IMF188" s="377"/>
      <c r="IMG188" s="377"/>
      <c r="IMH188" s="377"/>
      <c r="IMI188" s="377"/>
      <c r="IMJ188" s="484"/>
      <c r="IMK188" s="485"/>
      <c r="IML188" s="375"/>
      <c r="IMM188" s="377"/>
      <c r="IMN188" s="377"/>
      <c r="IMO188" s="377"/>
      <c r="IMP188" s="377"/>
      <c r="IMQ188" s="484"/>
      <c r="IMR188" s="485"/>
      <c r="IMS188" s="375"/>
      <c r="IMT188" s="377"/>
      <c r="IMU188" s="377"/>
      <c r="IMV188" s="377"/>
      <c r="IMW188" s="377"/>
      <c r="IMX188" s="484"/>
      <c r="IMY188" s="485"/>
      <c r="IMZ188" s="375"/>
      <c r="INA188" s="377"/>
      <c r="INB188" s="377"/>
      <c r="INC188" s="377"/>
      <c r="IND188" s="377"/>
      <c r="INE188" s="484"/>
      <c r="INF188" s="485"/>
      <c r="ING188" s="375"/>
      <c r="INH188" s="377"/>
      <c r="INI188" s="377"/>
      <c r="INJ188" s="377"/>
      <c r="INK188" s="377"/>
      <c r="INL188" s="484"/>
      <c r="INM188" s="485"/>
      <c r="INN188" s="375"/>
      <c r="INO188" s="377"/>
      <c r="INP188" s="377"/>
      <c r="INQ188" s="377"/>
      <c r="INR188" s="377"/>
      <c r="INS188" s="484"/>
      <c r="INT188" s="485"/>
      <c r="INU188" s="375"/>
      <c r="INV188" s="377"/>
      <c r="INW188" s="377"/>
      <c r="INX188" s="377"/>
      <c r="INY188" s="377"/>
      <c r="INZ188" s="484"/>
      <c r="IOA188" s="485"/>
      <c r="IOB188" s="375"/>
      <c r="IOC188" s="377"/>
      <c r="IOD188" s="377"/>
      <c r="IOE188" s="377"/>
      <c r="IOF188" s="377"/>
      <c r="IOG188" s="484"/>
      <c r="IOH188" s="485"/>
      <c r="IOI188" s="375"/>
      <c r="IOJ188" s="377"/>
      <c r="IOK188" s="377"/>
      <c r="IOL188" s="377"/>
      <c r="IOM188" s="377"/>
      <c r="ION188" s="484"/>
      <c r="IOO188" s="485"/>
      <c r="IOP188" s="375"/>
      <c r="IOQ188" s="377"/>
      <c r="IOR188" s="377"/>
      <c r="IOS188" s="377"/>
      <c r="IOT188" s="377"/>
      <c r="IOU188" s="484"/>
      <c r="IOV188" s="485"/>
      <c r="IOW188" s="375"/>
      <c r="IOX188" s="377"/>
      <c r="IOY188" s="377"/>
      <c r="IOZ188" s="377"/>
      <c r="IPA188" s="377"/>
      <c r="IPB188" s="484"/>
      <c r="IPC188" s="485"/>
      <c r="IPD188" s="375"/>
      <c r="IPE188" s="377"/>
      <c r="IPF188" s="377"/>
      <c r="IPG188" s="377"/>
      <c r="IPH188" s="377"/>
      <c r="IPI188" s="484"/>
      <c r="IPJ188" s="485"/>
      <c r="IPK188" s="375"/>
      <c r="IPL188" s="377"/>
      <c r="IPM188" s="377"/>
      <c r="IPN188" s="377"/>
      <c r="IPO188" s="377"/>
      <c r="IPP188" s="484"/>
      <c r="IPQ188" s="485"/>
      <c r="IPR188" s="375"/>
      <c r="IPS188" s="377"/>
      <c r="IPT188" s="377"/>
      <c r="IPU188" s="377"/>
      <c r="IPV188" s="377"/>
      <c r="IPW188" s="484"/>
      <c r="IPX188" s="485"/>
      <c r="IPY188" s="375"/>
      <c r="IPZ188" s="377"/>
      <c r="IQA188" s="377"/>
      <c r="IQB188" s="377"/>
      <c r="IQC188" s="377"/>
      <c r="IQD188" s="484"/>
      <c r="IQE188" s="485"/>
      <c r="IQF188" s="375"/>
      <c r="IQG188" s="377"/>
      <c r="IQH188" s="377"/>
      <c r="IQI188" s="377"/>
      <c r="IQJ188" s="377"/>
      <c r="IQK188" s="484"/>
      <c r="IQL188" s="485"/>
      <c r="IQM188" s="375"/>
      <c r="IQN188" s="377"/>
      <c r="IQO188" s="377"/>
      <c r="IQP188" s="377"/>
      <c r="IQQ188" s="377"/>
      <c r="IQR188" s="484"/>
      <c r="IQS188" s="485"/>
      <c r="IQT188" s="375"/>
      <c r="IQU188" s="377"/>
      <c r="IQV188" s="377"/>
      <c r="IQW188" s="377"/>
      <c r="IQX188" s="377"/>
      <c r="IQY188" s="484"/>
      <c r="IQZ188" s="485"/>
      <c r="IRA188" s="375"/>
      <c r="IRB188" s="377"/>
      <c r="IRC188" s="377"/>
      <c r="IRD188" s="377"/>
      <c r="IRE188" s="377"/>
      <c r="IRF188" s="484"/>
      <c r="IRG188" s="485"/>
      <c r="IRH188" s="375"/>
      <c r="IRI188" s="377"/>
      <c r="IRJ188" s="377"/>
      <c r="IRK188" s="377"/>
      <c r="IRL188" s="377"/>
      <c r="IRM188" s="484"/>
      <c r="IRN188" s="485"/>
      <c r="IRO188" s="375"/>
      <c r="IRP188" s="377"/>
      <c r="IRQ188" s="377"/>
      <c r="IRR188" s="377"/>
      <c r="IRS188" s="377"/>
      <c r="IRT188" s="484"/>
      <c r="IRU188" s="485"/>
      <c r="IRV188" s="375"/>
      <c r="IRW188" s="377"/>
      <c r="IRX188" s="377"/>
      <c r="IRY188" s="377"/>
      <c r="IRZ188" s="377"/>
      <c r="ISA188" s="484"/>
      <c r="ISB188" s="485"/>
      <c r="ISC188" s="375"/>
      <c r="ISD188" s="377"/>
      <c r="ISE188" s="377"/>
      <c r="ISF188" s="377"/>
      <c r="ISG188" s="377"/>
      <c r="ISH188" s="484"/>
      <c r="ISI188" s="485"/>
      <c r="ISJ188" s="375"/>
      <c r="ISK188" s="377"/>
      <c r="ISL188" s="377"/>
      <c r="ISM188" s="377"/>
      <c r="ISN188" s="377"/>
      <c r="ISO188" s="484"/>
      <c r="ISP188" s="485"/>
      <c r="ISQ188" s="375"/>
      <c r="ISR188" s="377"/>
      <c r="ISS188" s="377"/>
      <c r="IST188" s="377"/>
      <c r="ISU188" s="377"/>
      <c r="ISV188" s="484"/>
      <c r="ISW188" s="485"/>
      <c r="ISX188" s="375"/>
      <c r="ISY188" s="377"/>
      <c r="ISZ188" s="377"/>
      <c r="ITA188" s="377"/>
      <c r="ITB188" s="377"/>
      <c r="ITC188" s="484"/>
      <c r="ITD188" s="485"/>
      <c r="ITE188" s="375"/>
      <c r="ITF188" s="377"/>
      <c r="ITG188" s="377"/>
      <c r="ITH188" s="377"/>
      <c r="ITI188" s="377"/>
      <c r="ITJ188" s="484"/>
      <c r="ITK188" s="485"/>
      <c r="ITL188" s="375"/>
      <c r="ITM188" s="377"/>
      <c r="ITN188" s="377"/>
      <c r="ITO188" s="377"/>
      <c r="ITP188" s="377"/>
      <c r="ITQ188" s="484"/>
      <c r="ITR188" s="485"/>
      <c r="ITS188" s="375"/>
      <c r="ITT188" s="377"/>
      <c r="ITU188" s="377"/>
      <c r="ITV188" s="377"/>
      <c r="ITW188" s="377"/>
      <c r="ITX188" s="484"/>
      <c r="ITY188" s="485"/>
      <c r="ITZ188" s="375"/>
      <c r="IUA188" s="377"/>
      <c r="IUB188" s="377"/>
      <c r="IUC188" s="377"/>
      <c r="IUD188" s="377"/>
      <c r="IUE188" s="484"/>
      <c r="IUF188" s="485"/>
      <c r="IUG188" s="375"/>
      <c r="IUH188" s="377"/>
      <c r="IUI188" s="377"/>
      <c r="IUJ188" s="377"/>
      <c r="IUK188" s="377"/>
      <c r="IUL188" s="484"/>
      <c r="IUM188" s="485"/>
      <c r="IUN188" s="375"/>
      <c r="IUO188" s="377"/>
      <c r="IUP188" s="377"/>
      <c r="IUQ188" s="377"/>
      <c r="IUR188" s="377"/>
      <c r="IUS188" s="484"/>
      <c r="IUT188" s="485"/>
      <c r="IUU188" s="375"/>
      <c r="IUV188" s="377"/>
      <c r="IUW188" s="377"/>
      <c r="IUX188" s="377"/>
      <c r="IUY188" s="377"/>
      <c r="IUZ188" s="484"/>
      <c r="IVA188" s="485"/>
      <c r="IVB188" s="375"/>
      <c r="IVC188" s="377"/>
      <c r="IVD188" s="377"/>
      <c r="IVE188" s="377"/>
      <c r="IVF188" s="377"/>
      <c r="IVG188" s="484"/>
      <c r="IVH188" s="485"/>
      <c r="IVI188" s="375"/>
      <c r="IVJ188" s="377"/>
      <c r="IVK188" s="377"/>
      <c r="IVL188" s="377"/>
      <c r="IVM188" s="377"/>
      <c r="IVN188" s="484"/>
      <c r="IVO188" s="485"/>
      <c r="IVP188" s="375"/>
      <c r="IVQ188" s="377"/>
      <c r="IVR188" s="377"/>
      <c r="IVS188" s="377"/>
      <c r="IVT188" s="377"/>
      <c r="IVU188" s="484"/>
      <c r="IVV188" s="485"/>
      <c r="IVW188" s="375"/>
      <c r="IVX188" s="377"/>
      <c r="IVY188" s="377"/>
      <c r="IVZ188" s="377"/>
      <c r="IWA188" s="377"/>
      <c r="IWB188" s="484"/>
      <c r="IWC188" s="485"/>
      <c r="IWD188" s="375"/>
      <c r="IWE188" s="377"/>
      <c r="IWF188" s="377"/>
      <c r="IWG188" s="377"/>
      <c r="IWH188" s="377"/>
      <c r="IWI188" s="484"/>
      <c r="IWJ188" s="485"/>
      <c r="IWK188" s="375"/>
      <c r="IWL188" s="377"/>
      <c r="IWM188" s="377"/>
      <c r="IWN188" s="377"/>
      <c r="IWO188" s="377"/>
      <c r="IWP188" s="484"/>
      <c r="IWQ188" s="485"/>
      <c r="IWR188" s="375"/>
      <c r="IWS188" s="377"/>
      <c r="IWT188" s="377"/>
      <c r="IWU188" s="377"/>
      <c r="IWV188" s="377"/>
      <c r="IWW188" s="484"/>
      <c r="IWX188" s="485"/>
      <c r="IWY188" s="375"/>
      <c r="IWZ188" s="377"/>
      <c r="IXA188" s="377"/>
      <c r="IXB188" s="377"/>
      <c r="IXC188" s="377"/>
      <c r="IXD188" s="484"/>
      <c r="IXE188" s="485"/>
      <c r="IXF188" s="375"/>
      <c r="IXG188" s="377"/>
      <c r="IXH188" s="377"/>
      <c r="IXI188" s="377"/>
      <c r="IXJ188" s="377"/>
      <c r="IXK188" s="484"/>
      <c r="IXL188" s="485"/>
      <c r="IXM188" s="375"/>
      <c r="IXN188" s="377"/>
      <c r="IXO188" s="377"/>
      <c r="IXP188" s="377"/>
      <c r="IXQ188" s="377"/>
      <c r="IXR188" s="484"/>
      <c r="IXS188" s="485"/>
      <c r="IXT188" s="375"/>
      <c r="IXU188" s="377"/>
      <c r="IXV188" s="377"/>
      <c r="IXW188" s="377"/>
      <c r="IXX188" s="377"/>
      <c r="IXY188" s="484"/>
      <c r="IXZ188" s="485"/>
      <c r="IYA188" s="375"/>
      <c r="IYB188" s="377"/>
      <c r="IYC188" s="377"/>
      <c r="IYD188" s="377"/>
      <c r="IYE188" s="377"/>
      <c r="IYF188" s="484"/>
      <c r="IYG188" s="485"/>
      <c r="IYH188" s="375"/>
      <c r="IYI188" s="377"/>
      <c r="IYJ188" s="377"/>
      <c r="IYK188" s="377"/>
      <c r="IYL188" s="377"/>
      <c r="IYM188" s="484"/>
      <c r="IYN188" s="485"/>
      <c r="IYO188" s="375"/>
      <c r="IYP188" s="377"/>
      <c r="IYQ188" s="377"/>
      <c r="IYR188" s="377"/>
      <c r="IYS188" s="377"/>
      <c r="IYT188" s="484"/>
      <c r="IYU188" s="485"/>
      <c r="IYV188" s="375"/>
      <c r="IYW188" s="377"/>
      <c r="IYX188" s="377"/>
      <c r="IYY188" s="377"/>
      <c r="IYZ188" s="377"/>
      <c r="IZA188" s="484"/>
      <c r="IZB188" s="485"/>
      <c r="IZC188" s="375"/>
      <c r="IZD188" s="377"/>
      <c r="IZE188" s="377"/>
      <c r="IZF188" s="377"/>
      <c r="IZG188" s="377"/>
      <c r="IZH188" s="484"/>
      <c r="IZI188" s="485"/>
      <c r="IZJ188" s="375"/>
      <c r="IZK188" s="377"/>
      <c r="IZL188" s="377"/>
      <c r="IZM188" s="377"/>
      <c r="IZN188" s="377"/>
      <c r="IZO188" s="484"/>
      <c r="IZP188" s="485"/>
      <c r="IZQ188" s="375"/>
      <c r="IZR188" s="377"/>
      <c r="IZS188" s="377"/>
      <c r="IZT188" s="377"/>
      <c r="IZU188" s="377"/>
      <c r="IZV188" s="484"/>
      <c r="IZW188" s="485"/>
      <c r="IZX188" s="375"/>
      <c r="IZY188" s="377"/>
      <c r="IZZ188" s="377"/>
      <c r="JAA188" s="377"/>
      <c r="JAB188" s="377"/>
      <c r="JAC188" s="484"/>
      <c r="JAD188" s="485"/>
      <c r="JAE188" s="375"/>
      <c r="JAF188" s="377"/>
      <c r="JAG188" s="377"/>
      <c r="JAH188" s="377"/>
      <c r="JAI188" s="377"/>
      <c r="JAJ188" s="484"/>
      <c r="JAK188" s="485"/>
      <c r="JAL188" s="375"/>
      <c r="JAM188" s="377"/>
      <c r="JAN188" s="377"/>
      <c r="JAO188" s="377"/>
      <c r="JAP188" s="377"/>
      <c r="JAQ188" s="484"/>
      <c r="JAR188" s="485"/>
      <c r="JAS188" s="375"/>
      <c r="JAT188" s="377"/>
      <c r="JAU188" s="377"/>
      <c r="JAV188" s="377"/>
      <c r="JAW188" s="377"/>
      <c r="JAX188" s="484"/>
      <c r="JAY188" s="485"/>
      <c r="JAZ188" s="375"/>
      <c r="JBA188" s="377"/>
      <c r="JBB188" s="377"/>
      <c r="JBC188" s="377"/>
      <c r="JBD188" s="377"/>
      <c r="JBE188" s="484"/>
      <c r="JBF188" s="485"/>
      <c r="JBG188" s="375"/>
      <c r="JBH188" s="377"/>
      <c r="JBI188" s="377"/>
      <c r="JBJ188" s="377"/>
      <c r="JBK188" s="377"/>
      <c r="JBL188" s="484"/>
      <c r="JBM188" s="485"/>
      <c r="JBN188" s="375"/>
      <c r="JBO188" s="377"/>
      <c r="JBP188" s="377"/>
      <c r="JBQ188" s="377"/>
      <c r="JBR188" s="377"/>
      <c r="JBS188" s="484"/>
      <c r="JBT188" s="485"/>
      <c r="JBU188" s="375"/>
      <c r="JBV188" s="377"/>
      <c r="JBW188" s="377"/>
      <c r="JBX188" s="377"/>
      <c r="JBY188" s="377"/>
      <c r="JBZ188" s="484"/>
      <c r="JCA188" s="485"/>
      <c r="JCB188" s="375"/>
      <c r="JCC188" s="377"/>
      <c r="JCD188" s="377"/>
      <c r="JCE188" s="377"/>
      <c r="JCF188" s="377"/>
      <c r="JCG188" s="484"/>
      <c r="JCH188" s="485"/>
      <c r="JCI188" s="375"/>
      <c r="JCJ188" s="377"/>
      <c r="JCK188" s="377"/>
      <c r="JCL188" s="377"/>
      <c r="JCM188" s="377"/>
      <c r="JCN188" s="484"/>
      <c r="JCO188" s="485"/>
      <c r="JCP188" s="375"/>
      <c r="JCQ188" s="377"/>
      <c r="JCR188" s="377"/>
      <c r="JCS188" s="377"/>
      <c r="JCT188" s="377"/>
      <c r="JCU188" s="484"/>
      <c r="JCV188" s="485"/>
      <c r="JCW188" s="375"/>
      <c r="JCX188" s="377"/>
      <c r="JCY188" s="377"/>
      <c r="JCZ188" s="377"/>
      <c r="JDA188" s="377"/>
      <c r="JDB188" s="484"/>
      <c r="JDC188" s="485"/>
      <c r="JDD188" s="375"/>
      <c r="JDE188" s="377"/>
      <c r="JDF188" s="377"/>
      <c r="JDG188" s="377"/>
      <c r="JDH188" s="377"/>
      <c r="JDI188" s="484"/>
      <c r="JDJ188" s="485"/>
      <c r="JDK188" s="375"/>
      <c r="JDL188" s="377"/>
      <c r="JDM188" s="377"/>
      <c r="JDN188" s="377"/>
      <c r="JDO188" s="377"/>
      <c r="JDP188" s="484"/>
      <c r="JDQ188" s="485"/>
      <c r="JDR188" s="375"/>
      <c r="JDS188" s="377"/>
      <c r="JDT188" s="377"/>
      <c r="JDU188" s="377"/>
      <c r="JDV188" s="377"/>
      <c r="JDW188" s="484"/>
      <c r="JDX188" s="485"/>
      <c r="JDY188" s="375"/>
      <c r="JDZ188" s="377"/>
      <c r="JEA188" s="377"/>
      <c r="JEB188" s="377"/>
      <c r="JEC188" s="377"/>
      <c r="JED188" s="484"/>
      <c r="JEE188" s="485"/>
      <c r="JEF188" s="375"/>
      <c r="JEG188" s="377"/>
      <c r="JEH188" s="377"/>
      <c r="JEI188" s="377"/>
      <c r="JEJ188" s="377"/>
      <c r="JEK188" s="484"/>
      <c r="JEL188" s="485"/>
      <c r="JEM188" s="375"/>
      <c r="JEN188" s="377"/>
      <c r="JEO188" s="377"/>
      <c r="JEP188" s="377"/>
      <c r="JEQ188" s="377"/>
      <c r="JER188" s="484"/>
      <c r="JES188" s="485"/>
      <c r="JET188" s="375"/>
      <c r="JEU188" s="377"/>
      <c r="JEV188" s="377"/>
      <c r="JEW188" s="377"/>
      <c r="JEX188" s="377"/>
      <c r="JEY188" s="484"/>
      <c r="JEZ188" s="485"/>
      <c r="JFA188" s="375"/>
      <c r="JFB188" s="377"/>
      <c r="JFC188" s="377"/>
      <c r="JFD188" s="377"/>
      <c r="JFE188" s="377"/>
      <c r="JFF188" s="484"/>
      <c r="JFG188" s="485"/>
      <c r="JFH188" s="375"/>
      <c r="JFI188" s="377"/>
      <c r="JFJ188" s="377"/>
      <c r="JFK188" s="377"/>
      <c r="JFL188" s="377"/>
      <c r="JFM188" s="484"/>
      <c r="JFN188" s="485"/>
      <c r="JFO188" s="375"/>
      <c r="JFP188" s="377"/>
      <c r="JFQ188" s="377"/>
      <c r="JFR188" s="377"/>
      <c r="JFS188" s="377"/>
      <c r="JFT188" s="484"/>
      <c r="JFU188" s="485"/>
      <c r="JFV188" s="375"/>
      <c r="JFW188" s="377"/>
      <c r="JFX188" s="377"/>
      <c r="JFY188" s="377"/>
      <c r="JFZ188" s="377"/>
      <c r="JGA188" s="484"/>
      <c r="JGB188" s="485"/>
      <c r="JGC188" s="375"/>
      <c r="JGD188" s="377"/>
      <c r="JGE188" s="377"/>
      <c r="JGF188" s="377"/>
      <c r="JGG188" s="377"/>
      <c r="JGH188" s="484"/>
      <c r="JGI188" s="485"/>
      <c r="JGJ188" s="375"/>
      <c r="JGK188" s="377"/>
      <c r="JGL188" s="377"/>
      <c r="JGM188" s="377"/>
      <c r="JGN188" s="377"/>
      <c r="JGO188" s="484"/>
      <c r="JGP188" s="485"/>
      <c r="JGQ188" s="375"/>
      <c r="JGR188" s="377"/>
      <c r="JGS188" s="377"/>
      <c r="JGT188" s="377"/>
      <c r="JGU188" s="377"/>
      <c r="JGV188" s="484"/>
      <c r="JGW188" s="485"/>
      <c r="JGX188" s="375"/>
      <c r="JGY188" s="377"/>
      <c r="JGZ188" s="377"/>
      <c r="JHA188" s="377"/>
      <c r="JHB188" s="377"/>
      <c r="JHC188" s="484"/>
      <c r="JHD188" s="485"/>
      <c r="JHE188" s="375"/>
      <c r="JHF188" s="377"/>
      <c r="JHG188" s="377"/>
      <c r="JHH188" s="377"/>
      <c r="JHI188" s="377"/>
      <c r="JHJ188" s="484"/>
      <c r="JHK188" s="485"/>
      <c r="JHL188" s="375"/>
      <c r="JHM188" s="377"/>
      <c r="JHN188" s="377"/>
      <c r="JHO188" s="377"/>
      <c r="JHP188" s="377"/>
      <c r="JHQ188" s="484"/>
      <c r="JHR188" s="485"/>
      <c r="JHS188" s="375"/>
      <c r="JHT188" s="377"/>
      <c r="JHU188" s="377"/>
      <c r="JHV188" s="377"/>
      <c r="JHW188" s="377"/>
      <c r="JHX188" s="484"/>
      <c r="JHY188" s="485"/>
      <c r="JHZ188" s="375"/>
      <c r="JIA188" s="377"/>
      <c r="JIB188" s="377"/>
      <c r="JIC188" s="377"/>
      <c r="JID188" s="377"/>
      <c r="JIE188" s="484"/>
      <c r="JIF188" s="485"/>
      <c r="JIG188" s="375"/>
      <c r="JIH188" s="377"/>
      <c r="JII188" s="377"/>
      <c r="JIJ188" s="377"/>
      <c r="JIK188" s="377"/>
      <c r="JIL188" s="484"/>
      <c r="JIM188" s="485"/>
      <c r="JIN188" s="375"/>
      <c r="JIO188" s="377"/>
      <c r="JIP188" s="377"/>
      <c r="JIQ188" s="377"/>
      <c r="JIR188" s="377"/>
      <c r="JIS188" s="484"/>
      <c r="JIT188" s="485"/>
      <c r="JIU188" s="375"/>
      <c r="JIV188" s="377"/>
      <c r="JIW188" s="377"/>
      <c r="JIX188" s="377"/>
      <c r="JIY188" s="377"/>
      <c r="JIZ188" s="484"/>
      <c r="JJA188" s="485"/>
      <c r="JJB188" s="375"/>
      <c r="JJC188" s="377"/>
      <c r="JJD188" s="377"/>
      <c r="JJE188" s="377"/>
      <c r="JJF188" s="377"/>
      <c r="JJG188" s="484"/>
      <c r="JJH188" s="485"/>
      <c r="JJI188" s="375"/>
      <c r="JJJ188" s="377"/>
      <c r="JJK188" s="377"/>
      <c r="JJL188" s="377"/>
      <c r="JJM188" s="377"/>
      <c r="JJN188" s="484"/>
      <c r="JJO188" s="485"/>
      <c r="JJP188" s="375"/>
      <c r="JJQ188" s="377"/>
      <c r="JJR188" s="377"/>
      <c r="JJS188" s="377"/>
      <c r="JJT188" s="377"/>
      <c r="JJU188" s="484"/>
      <c r="JJV188" s="485"/>
      <c r="JJW188" s="375"/>
      <c r="JJX188" s="377"/>
      <c r="JJY188" s="377"/>
      <c r="JJZ188" s="377"/>
      <c r="JKA188" s="377"/>
      <c r="JKB188" s="484"/>
      <c r="JKC188" s="485"/>
      <c r="JKD188" s="375"/>
      <c r="JKE188" s="377"/>
      <c r="JKF188" s="377"/>
      <c r="JKG188" s="377"/>
      <c r="JKH188" s="377"/>
      <c r="JKI188" s="484"/>
      <c r="JKJ188" s="485"/>
      <c r="JKK188" s="375"/>
      <c r="JKL188" s="377"/>
      <c r="JKM188" s="377"/>
      <c r="JKN188" s="377"/>
      <c r="JKO188" s="377"/>
      <c r="JKP188" s="484"/>
      <c r="JKQ188" s="485"/>
      <c r="JKR188" s="375"/>
      <c r="JKS188" s="377"/>
      <c r="JKT188" s="377"/>
      <c r="JKU188" s="377"/>
      <c r="JKV188" s="377"/>
      <c r="JKW188" s="484"/>
      <c r="JKX188" s="485"/>
      <c r="JKY188" s="375"/>
      <c r="JKZ188" s="377"/>
      <c r="JLA188" s="377"/>
      <c r="JLB188" s="377"/>
      <c r="JLC188" s="377"/>
      <c r="JLD188" s="484"/>
      <c r="JLE188" s="485"/>
      <c r="JLF188" s="375"/>
      <c r="JLG188" s="377"/>
      <c r="JLH188" s="377"/>
      <c r="JLI188" s="377"/>
      <c r="JLJ188" s="377"/>
      <c r="JLK188" s="484"/>
      <c r="JLL188" s="485"/>
      <c r="JLM188" s="375"/>
      <c r="JLN188" s="377"/>
      <c r="JLO188" s="377"/>
      <c r="JLP188" s="377"/>
      <c r="JLQ188" s="377"/>
      <c r="JLR188" s="484"/>
      <c r="JLS188" s="485"/>
      <c r="JLT188" s="375"/>
      <c r="JLU188" s="377"/>
      <c r="JLV188" s="377"/>
      <c r="JLW188" s="377"/>
      <c r="JLX188" s="377"/>
      <c r="JLY188" s="484"/>
      <c r="JLZ188" s="485"/>
      <c r="JMA188" s="375"/>
      <c r="JMB188" s="377"/>
      <c r="JMC188" s="377"/>
      <c r="JMD188" s="377"/>
      <c r="JME188" s="377"/>
      <c r="JMF188" s="484"/>
      <c r="JMG188" s="485"/>
      <c r="JMH188" s="375"/>
      <c r="JMI188" s="377"/>
      <c r="JMJ188" s="377"/>
      <c r="JMK188" s="377"/>
      <c r="JML188" s="377"/>
      <c r="JMM188" s="484"/>
      <c r="JMN188" s="485"/>
      <c r="JMO188" s="375"/>
      <c r="JMP188" s="377"/>
      <c r="JMQ188" s="377"/>
      <c r="JMR188" s="377"/>
      <c r="JMS188" s="377"/>
      <c r="JMT188" s="484"/>
      <c r="JMU188" s="485"/>
      <c r="JMV188" s="375"/>
      <c r="JMW188" s="377"/>
      <c r="JMX188" s="377"/>
      <c r="JMY188" s="377"/>
      <c r="JMZ188" s="377"/>
      <c r="JNA188" s="484"/>
      <c r="JNB188" s="485"/>
      <c r="JNC188" s="375"/>
      <c r="JND188" s="377"/>
      <c r="JNE188" s="377"/>
      <c r="JNF188" s="377"/>
      <c r="JNG188" s="377"/>
      <c r="JNH188" s="484"/>
      <c r="JNI188" s="485"/>
      <c r="JNJ188" s="375"/>
      <c r="JNK188" s="377"/>
      <c r="JNL188" s="377"/>
      <c r="JNM188" s="377"/>
      <c r="JNN188" s="377"/>
      <c r="JNO188" s="484"/>
      <c r="JNP188" s="485"/>
      <c r="JNQ188" s="375"/>
      <c r="JNR188" s="377"/>
      <c r="JNS188" s="377"/>
      <c r="JNT188" s="377"/>
      <c r="JNU188" s="377"/>
      <c r="JNV188" s="484"/>
      <c r="JNW188" s="485"/>
      <c r="JNX188" s="375"/>
      <c r="JNY188" s="377"/>
      <c r="JNZ188" s="377"/>
      <c r="JOA188" s="377"/>
      <c r="JOB188" s="377"/>
      <c r="JOC188" s="484"/>
      <c r="JOD188" s="485"/>
      <c r="JOE188" s="375"/>
      <c r="JOF188" s="377"/>
      <c r="JOG188" s="377"/>
      <c r="JOH188" s="377"/>
      <c r="JOI188" s="377"/>
      <c r="JOJ188" s="484"/>
      <c r="JOK188" s="485"/>
      <c r="JOL188" s="375"/>
      <c r="JOM188" s="377"/>
      <c r="JON188" s="377"/>
      <c r="JOO188" s="377"/>
      <c r="JOP188" s="377"/>
      <c r="JOQ188" s="484"/>
      <c r="JOR188" s="485"/>
      <c r="JOS188" s="375"/>
      <c r="JOT188" s="377"/>
      <c r="JOU188" s="377"/>
      <c r="JOV188" s="377"/>
      <c r="JOW188" s="377"/>
      <c r="JOX188" s="484"/>
      <c r="JOY188" s="485"/>
      <c r="JOZ188" s="375"/>
      <c r="JPA188" s="377"/>
      <c r="JPB188" s="377"/>
      <c r="JPC188" s="377"/>
      <c r="JPD188" s="377"/>
      <c r="JPE188" s="484"/>
      <c r="JPF188" s="485"/>
      <c r="JPG188" s="375"/>
      <c r="JPH188" s="377"/>
      <c r="JPI188" s="377"/>
      <c r="JPJ188" s="377"/>
      <c r="JPK188" s="377"/>
      <c r="JPL188" s="484"/>
      <c r="JPM188" s="485"/>
      <c r="JPN188" s="375"/>
      <c r="JPO188" s="377"/>
      <c r="JPP188" s="377"/>
      <c r="JPQ188" s="377"/>
      <c r="JPR188" s="377"/>
      <c r="JPS188" s="484"/>
      <c r="JPT188" s="485"/>
      <c r="JPU188" s="375"/>
      <c r="JPV188" s="377"/>
      <c r="JPW188" s="377"/>
      <c r="JPX188" s="377"/>
      <c r="JPY188" s="377"/>
      <c r="JPZ188" s="484"/>
      <c r="JQA188" s="485"/>
      <c r="JQB188" s="375"/>
      <c r="JQC188" s="377"/>
      <c r="JQD188" s="377"/>
      <c r="JQE188" s="377"/>
      <c r="JQF188" s="377"/>
      <c r="JQG188" s="484"/>
      <c r="JQH188" s="485"/>
      <c r="JQI188" s="375"/>
      <c r="JQJ188" s="377"/>
      <c r="JQK188" s="377"/>
      <c r="JQL188" s="377"/>
      <c r="JQM188" s="377"/>
      <c r="JQN188" s="484"/>
      <c r="JQO188" s="485"/>
      <c r="JQP188" s="375"/>
      <c r="JQQ188" s="377"/>
      <c r="JQR188" s="377"/>
      <c r="JQS188" s="377"/>
      <c r="JQT188" s="377"/>
      <c r="JQU188" s="484"/>
      <c r="JQV188" s="485"/>
      <c r="JQW188" s="375"/>
      <c r="JQX188" s="377"/>
      <c r="JQY188" s="377"/>
      <c r="JQZ188" s="377"/>
      <c r="JRA188" s="377"/>
      <c r="JRB188" s="484"/>
      <c r="JRC188" s="485"/>
      <c r="JRD188" s="375"/>
      <c r="JRE188" s="377"/>
      <c r="JRF188" s="377"/>
      <c r="JRG188" s="377"/>
      <c r="JRH188" s="377"/>
      <c r="JRI188" s="484"/>
      <c r="JRJ188" s="485"/>
      <c r="JRK188" s="375"/>
      <c r="JRL188" s="377"/>
      <c r="JRM188" s="377"/>
      <c r="JRN188" s="377"/>
      <c r="JRO188" s="377"/>
      <c r="JRP188" s="484"/>
      <c r="JRQ188" s="485"/>
      <c r="JRR188" s="375"/>
      <c r="JRS188" s="377"/>
      <c r="JRT188" s="377"/>
      <c r="JRU188" s="377"/>
      <c r="JRV188" s="377"/>
      <c r="JRW188" s="484"/>
      <c r="JRX188" s="485"/>
      <c r="JRY188" s="375"/>
      <c r="JRZ188" s="377"/>
      <c r="JSA188" s="377"/>
      <c r="JSB188" s="377"/>
      <c r="JSC188" s="377"/>
      <c r="JSD188" s="484"/>
      <c r="JSE188" s="485"/>
      <c r="JSF188" s="375"/>
      <c r="JSG188" s="377"/>
      <c r="JSH188" s="377"/>
      <c r="JSI188" s="377"/>
      <c r="JSJ188" s="377"/>
      <c r="JSK188" s="484"/>
      <c r="JSL188" s="485"/>
      <c r="JSM188" s="375"/>
      <c r="JSN188" s="377"/>
      <c r="JSO188" s="377"/>
      <c r="JSP188" s="377"/>
      <c r="JSQ188" s="377"/>
      <c r="JSR188" s="484"/>
      <c r="JSS188" s="485"/>
      <c r="JST188" s="375"/>
      <c r="JSU188" s="377"/>
      <c r="JSV188" s="377"/>
      <c r="JSW188" s="377"/>
      <c r="JSX188" s="377"/>
      <c r="JSY188" s="484"/>
      <c r="JSZ188" s="485"/>
      <c r="JTA188" s="375"/>
      <c r="JTB188" s="377"/>
      <c r="JTC188" s="377"/>
      <c r="JTD188" s="377"/>
      <c r="JTE188" s="377"/>
      <c r="JTF188" s="484"/>
      <c r="JTG188" s="485"/>
      <c r="JTH188" s="375"/>
      <c r="JTI188" s="377"/>
      <c r="JTJ188" s="377"/>
      <c r="JTK188" s="377"/>
      <c r="JTL188" s="377"/>
      <c r="JTM188" s="484"/>
      <c r="JTN188" s="485"/>
      <c r="JTO188" s="375"/>
      <c r="JTP188" s="377"/>
      <c r="JTQ188" s="377"/>
      <c r="JTR188" s="377"/>
      <c r="JTS188" s="377"/>
      <c r="JTT188" s="484"/>
      <c r="JTU188" s="485"/>
      <c r="JTV188" s="375"/>
      <c r="JTW188" s="377"/>
      <c r="JTX188" s="377"/>
      <c r="JTY188" s="377"/>
      <c r="JTZ188" s="377"/>
      <c r="JUA188" s="484"/>
      <c r="JUB188" s="485"/>
      <c r="JUC188" s="375"/>
      <c r="JUD188" s="377"/>
      <c r="JUE188" s="377"/>
      <c r="JUF188" s="377"/>
      <c r="JUG188" s="377"/>
      <c r="JUH188" s="484"/>
      <c r="JUI188" s="485"/>
      <c r="JUJ188" s="375"/>
      <c r="JUK188" s="377"/>
      <c r="JUL188" s="377"/>
      <c r="JUM188" s="377"/>
      <c r="JUN188" s="377"/>
      <c r="JUO188" s="484"/>
      <c r="JUP188" s="485"/>
      <c r="JUQ188" s="375"/>
      <c r="JUR188" s="377"/>
      <c r="JUS188" s="377"/>
      <c r="JUT188" s="377"/>
      <c r="JUU188" s="377"/>
      <c r="JUV188" s="484"/>
      <c r="JUW188" s="485"/>
      <c r="JUX188" s="375"/>
      <c r="JUY188" s="377"/>
      <c r="JUZ188" s="377"/>
      <c r="JVA188" s="377"/>
      <c r="JVB188" s="377"/>
      <c r="JVC188" s="484"/>
      <c r="JVD188" s="485"/>
      <c r="JVE188" s="375"/>
      <c r="JVF188" s="377"/>
      <c r="JVG188" s="377"/>
      <c r="JVH188" s="377"/>
      <c r="JVI188" s="377"/>
      <c r="JVJ188" s="484"/>
      <c r="JVK188" s="485"/>
      <c r="JVL188" s="375"/>
      <c r="JVM188" s="377"/>
      <c r="JVN188" s="377"/>
      <c r="JVO188" s="377"/>
      <c r="JVP188" s="377"/>
      <c r="JVQ188" s="484"/>
      <c r="JVR188" s="485"/>
      <c r="JVS188" s="375"/>
      <c r="JVT188" s="377"/>
      <c r="JVU188" s="377"/>
      <c r="JVV188" s="377"/>
      <c r="JVW188" s="377"/>
      <c r="JVX188" s="484"/>
      <c r="JVY188" s="485"/>
      <c r="JVZ188" s="375"/>
      <c r="JWA188" s="377"/>
      <c r="JWB188" s="377"/>
      <c r="JWC188" s="377"/>
      <c r="JWD188" s="377"/>
      <c r="JWE188" s="484"/>
      <c r="JWF188" s="485"/>
      <c r="JWG188" s="375"/>
      <c r="JWH188" s="377"/>
      <c r="JWI188" s="377"/>
      <c r="JWJ188" s="377"/>
      <c r="JWK188" s="377"/>
      <c r="JWL188" s="484"/>
      <c r="JWM188" s="485"/>
      <c r="JWN188" s="375"/>
      <c r="JWO188" s="377"/>
      <c r="JWP188" s="377"/>
      <c r="JWQ188" s="377"/>
      <c r="JWR188" s="377"/>
      <c r="JWS188" s="484"/>
      <c r="JWT188" s="485"/>
      <c r="JWU188" s="375"/>
      <c r="JWV188" s="377"/>
      <c r="JWW188" s="377"/>
      <c r="JWX188" s="377"/>
      <c r="JWY188" s="377"/>
      <c r="JWZ188" s="484"/>
      <c r="JXA188" s="485"/>
      <c r="JXB188" s="375"/>
      <c r="JXC188" s="377"/>
      <c r="JXD188" s="377"/>
      <c r="JXE188" s="377"/>
      <c r="JXF188" s="377"/>
      <c r="JXG188" s="484"/>
      <c r="JXH188" s="485"/>
      <c r="JXI188" s="375"/>
      <c r="JXJ188" s="377"/>
      <c r="JXK188" s="377"/>
      <c r="JXL188" s="377"/>
      <c r="JXM188" s="377"/>
      <c r="JXN188" s="484"/>
      <c r="JXO188" s="485"/>
      <c r="JXP188" s="375"/>
      <c r="JXQ188" s="377"/>
      <c r="JXR188" s="377"/>
      <c r="JXS188" s="377"/>
      <c r="JXT188" s="377"/>
      <c r="JXU188" s="484"/>
      <c r="JXV188" s="485"/>
      <c r="JXW188" s="375"/>
      <c r="JXX188" s="377"/>
      <c r="JXY188" s="377"/>
      <c r="JXZ188" s="377"/>
      <c r="JYA188" s="377"/>
      <c r="JYB188" s="484"/>
      <c r="JYC188" s="485"/>
      <c r="JYD188" s="375"/>
      <c r="JYE188" s="377"/>
      <c r="JYF188" s="377"/>
      <c r="JYG188" s="377"/>
      <c r="JYH188" s="377"/>
      <c r="JYI188" s="484"/>
      <c r="JYJ188" s="485"/>
      <c r="JYK188" s="375"/>
      <c r="JYL188" s="377"/>
      <c r="JYM188" s="377"/>
      <c r="JYN188" s="377"/>
      <c r="JYO188" s="377"/>
      <c r="JYP188" s="484"/>
      <c r="JYQ188" s="485"/>
      <c r="JYR188" s="375"/>
      <c r="JYS188" s="377"/>
      <c r="JYT188" s="377"/>
      <c r="JYU188" s="377"/>
      <c r="JYV188" s="377"/>
      <c r="JYW188" s="484"/>
      <c r="JYX188" s="485"/>
      <c r="JYY188" s="375"/>
      <c r="JYZ188" s="377"/>
      <c r="JZA188" s="377"/>
      <c r="JZB188" s="377"/>
      <c r="JZC188" s="377"/>
      <c r="JZD188" s="484"/>
      <c r="JZE188" s="485"/>
      <c r="JZF188" s="375"/>
      <c r="JZG188" s="377"/>
      <c r="JZH188" s="377"/>
      <c r="JZI188" s="377"/>
      <c r="JZJ188" s="377"/>
      <c r="JZK188" s="484"/>
      <c r="JZL188" s="485"/>
      <c r="JZM188" s="375"/>
      <c r="JZN188" s="377"/>
      <c r="JZO188" s="377"/>
      <c r="JZP188" s="377"/>
      <c r="JZQ188" s="377"/>
      <c r="JZR188" s="484"/>
      <c r="JZS188" s="485"/>
      <c r="JZT188" s="375"/>
      <c r="JZU188" s="377"/>
      <c r="JZV188" s="377"/>
      <c r="JZW188" s="377"/>
      <c r="JZX188" s="377"/>
      <c r="JZY188" s="484"/>
      <c r="JZZ188" s="485"/>
      <c r="KAA188" s="375"/>
      <c r="KAB188" s="377"/>
      <c r="KAC188" s="377"/>
      <c r="KAD188" s="377"/>
      <c r="KAE188" s="377"/>
      <c r="KAF188" s="484"/>
      <c r="KAG188" s="485"/>
      <c r="KAH188" s="375"/>
      <c r="KAI188" s="377"/>
      <c r="KAJ188" s="377"/>
      <c r="KAK188" s="377"/>
      <c r="KAL188" s="377"/>
      <c r="KAM188" s="484"/>
      <c r="KAN188" s="485"/>
      <c r="KAO188" s="375"/>
      <c r="KAP188" s="377"/>
      <c r="KAQ188" s="377"/>
      <c r="KAR188" s="377"/>
      <c r="KAS188" s="377"/>
      <c r="KAT188" s="484"/>
      <c r="KAU188" s="485"/>
      <c r="KAV188" s="375"/>
      <c r="KAW188" s="377"/>
      <c r="KAX188" s="377"/>
      <c r="KAY188" s="377"/>
      <c r="KAZ188" s="377"/>
      <c r="KBA188" s="484"/>
      <c r="KBB188" s="485"/>
      <c r="KBC188" s="375"/>
      <c r="KBD188" s="377"/>
      <c r="KBE188" s="377"/>
      <c r="KBF188" s="377"/>
      <c r="KBG188" s="377"/>
      <c r="KBH188" s="484"/>
      <c r="KBI188" s="485"/>
      <c r="KBJ188" s="375"/>
      <c r="KBK188" s="377"/>
      <c r="KBL188" s="377"/>
      <c r="KBM188" s="377"/>
      <c r="KBN188" s="377"/>
      <c r="KBO188" s="484"/>
      <c r="KBP188" s="485"/>
      <c r="KBQ188" s="375"/>
      <c r="KBR188" s="377"/>
      <c r="KBS188" s="377"/>
      <c r="KBT188" s="377"/>
      <c r="KBU188" s="377"/>
      <c r="KBV188" s="484"/>
      <c r="KBW188" s="485"/>
      <c r="KBX188" s="375"/>
      <c r="KBY188" s="377"/>
      <c r="KBZ188" s="377"/>
      <c r="KCA188" s="377"/>
      <c r="KCB188" s="377"/>
      <c r="KCC188" s="484"/>
      <c r="KCD188" s="485"/>
      <c r="KCE188" s="375"/>
      <c r="KCF188" s="377"/>
      <c r="KCG188" s="377"/>
      <c r="KCH188" s="377"/>
      <c r="KCI188" s="377"/>
      <c r="KCJ188" s="484"/>
      <c r="KCK188" s="485"/>
      <c r="KCL188" s="375"/>
      <c r="KCM188" s="377"/>
      <c r="KCN188" s="377"/>
      <c r="KCO188" s="377"/>
      <c r="KCP188" s="377"/>
      <c r="KCQ188" s="484"/>
      <c r="KCR188" s="485"/>
      <c r="KCS188" s="375"/>
      <c r="KCT188" s="377"/>
      <c r="KCU188" s="377"/>
      <c r="KCV188" s="377"/>
      <c r="KCW188" s="377"/>
      <c r="KCX188" s="484"/>
      <c r="KCY188" s="485"/>
      <c r="KCZ188" s="375"/>
      <c r="KDA188" s="377"/>
      <c r="KDB188" s="377"/>
      <c r="KDC188" s="377"/>
      <c r="KDD188" s="377"/>
      <c r="KDE188" s="484"/>
      <c r="KDF188" s="485"/>
      <c r="KDG188" s="375"/>
      <c r="KDH188" s="377"/>
      <c r="KDI188" s="377"/>
      <c r="KDJ188" s="377"/>
      <c r="KDK188" s="377"/>
      <c r="KDL188" s="484"/>
      <c r="KDM188" s="485"/>
      <c r="KDN188" s="375"/>
      <c r="KDO188" s="377"/>
      <c r="KDP188" s="377"/>
      <c r="KDQ188" s="377"/>
      <c r="KDR188" s="377"/>
      <c r="KDS188" s="484"/>
      <c r="KDT188" s="485"/>
      <c r="KDU188" s="375"/>
      <c r="KDV188" s="377"/>
      <c r="KDW188" s="377"/>
      <c r="KDX188" s="377"/>
      <c r="KDY188" s="377"/>
      <c r="KDZ188" s="484"/>
      <c r="KEA188" s="485"/>
      <c r="KEB188" s="375"/>
      <c r="KEC188" s="377"/>
      <c r="KED188" s="377"/>
      <c r="KEE188" s="377"/>
      <c r="KEF188" s="377"/>
      <c r="KEG188" s="484"/>
      <c r="KEH188" s="485"/>
      <c r="KEI188" s="375"/>
      <c r="KEJ188" s="377"/>
      <c r="KEK188" s="377"/>
      <c r="KEL188" s="377"/>
      <c r="KEM188" s="377"/>
      <c r="KEN188" s="484"/>
      <c r="KEO188" s="485"/>
      <c r="KEP188" s="375"/>
      <c r="KEQ188" s="377"/>
      <c r="KER188" s="377"/>
      <c r="KES188" s="377"/>
      <c r="KET188" s="377"/>
      <c r="KEU188" s="484"/>
      <c r="KEV188" s="485"/>
      <c r="KEW188" s="375"/>
      <c r="KEX188" s="377"/>
      <c r="KEY188" s="377"/>
      <c r="KEZ188" s="377"/>
      <c r="KFA188" s="377"/>
      <c r="KFB188" s="484"/>
      <c r="KFC188" s="485"/>
      <c r="KFD188" s="375"/>
      <c r="KFE188" s="377"/>
      <c r="KFF188" s="377"/>
      <c r="KFG188" s="377"/>
      <c r="KFH188" s="377"/>
      <c r="KFI188" s="484"/>
      <c r="KFJ188" s="485"/>
      <c r="KFK188" s="375"/>
      <c r="KFL188" s="377"/>
      <c r="KFM188" s="377"/>
      <c r="KFN188" s="377"/>
      <c r="KFO188" s="377"/>
      <c r="KFP188" s="484"/>
      <c r="KFQ188" s="485"/>
      <c r="KFR188" s="375"/>
      <c r="KFS188" s="377"/>
      <c r="KFT188" s="377"/>
      <c r="KFU188" s="377"/>
      <c r="KFV188" s="377"/>
      <c r="KFW188" s="484"/>
      <c r="KFX188" s="485"/>
      <c r="KFY188" s="375"/>
      <c r="KFZ188" s="377"/>
      <c r="KGA188" s="377"/>
      <c r="KGB188" s="377"/>
      <c r="KGC188" s="377"/>
      <c r="KGD188" s="484"/>
      <c r="KGE188" s="485"/>
      <c r="KGF188" s="375"/>
      <c r="KGG188" s="377"/>
      <c r="KGH188" s="377"/>
      <c r="KGI188" s="377"/>
      <c r="KGJ188" s="377"/>
      <c r="KGK188" s="484"/>
      <c r="KGL188" s="485"/>
      <c r="KGM188" s="375"/>
      <c r="KGN188" s="377"/>
      <c r="KGO188" s="377"/>
      <c r="KGP188" s="377"/>
      <c r="KGQ188" s="377"/>
      <c r="KGR188" s="484"/>
      <c r="KGS188" s="485"/>
      <c r="KGT188" s="375"/>
      <c r="KGU188" s="377"/>
      <c r="KGV188" s="377"/>
      <c r="KGW188" s="377"/>
      <c r="KGX188" s="377"/>
      <c r="KGY188" s="484"/>
      <c r="KGZ188" s="485"/>
      <c r="KHA188" s="375"/>
      <c r="KHB188" s="377"/>
      <c r="KHC188" s="377"/>
      <c r="KHD188" s="377"/>
      <c r="KHE188" s="377"/>
      <c r="KHF188" s="484"/>
      <c r="KHG188" s="485"/>
      <c r="KHH188" s="375"/>
      <c r="KHI188" s="377"/>
      <c r="KHJ188" s="377"/>
      <c r="KHK188" s="377"/>
      <c r="KHL188" s="377"/>
      <c r="KHM188" s="484"/>
      <c r="KHN188" s="485"/>
      <c r="KHO188" s="375"/>
      <c r="KHP188" s="377"/>
      <c r="KHQ188" s="377"/>
      <c r="KHR188" s="377"/>
      <c r="KHS188" s="377"/>
      <c r="KHT188" s="484"/>
      <c r="KHU188" s="485"/>
      <c r="KHV188" s="375"/>
      <c r="KHW188" s="377"/>
      <c r="KHX188" s="377"/>
      <c r="KHY188" s="377"/>
      <c r="KHZ188" s="377"/>
      <c r="KIA188" s="484"/>
      <c r="KIB188" s="485"/>
      <c r="KIC188" s="375"/>
      <c r="KID188" s="377"/>
      <c r="KIE188" s="377"/>
      <c r="KIF188" s="377"/>
      <c r="KIG188" s="377"/>
      <c r="KIH188" s="484"/>
      <c r="KII188" s="485"/>
      <c r="KIJ188" s="375"/>
      <c r="KIK188" s="377"/>
      <c r="KIL188" s="377"/>
      <c r="KIM188" s="377"/>
      <c r="KIN188" s="377"/>
      <c r="KIO188" s="484"/>
      <c r="KIP188" s="485"/>
      <c r="KIQ188" s="375"/>
      <c r="KIR188" s="377"/>
      <c r="KIS188" s="377"/>
      <c r="KIT188" s="377"/>
      <c r="KIU188" s="377"/>
      <c r="KIV188" s="484"/>
      <c r="KIW188" s="485"/>
      <c r="KIX188" s="375"/>
      <c r="KIY188" s="377"/>
      <c r="KIZ188" s="377"/>
      <c r="KJA188" s="377"/>
      <c r="KJB188" s="377"/>
      <c r="KJC188" s="484"/>
      <c r="KJD188" s="485"/>
      <c r="KJE188" s="375"/>
      <c r="KJF188" s="377"/>
      <c r="KJG188" s="377"/>
      <c r="KJH188" s="377"/>
      <c r="KJI188" s="377"/>
      <c r="KJJ188" s="484"/>
      <c r="KJK188" s="485"/>
      <c r="KJL188" s="375"/>
      <c r="KJM188" s="377"/>
      <c r="KJN188" s="377"/>
      <c r="KJO188" s="377"/>
      <c r="KJP188" s="377"/>
      <c r="KJQ188" s="484"/>
      <c r="KJR188" s="485"/>
      <c r="KJS188" s="375"/>
      <c r="KJT188" s="377"/>
      <c r="KJU188" s="377"/>
      <c r="KJV188" s="377"/>
      <c r="KJW188" s="377"/>
      <c r="KJX188" s="484"/>
      <c r="KJY188" s="485"/>
      <c r="KJZ188" s="375"/>
      <c r="KKA188" s="377"/>
      <c r="KKB188" s="377"/>
      <c r="KKC188" s="377"/>
      <c r="KKD188" s="377"/>
      <c r="KKE188" s="484"/>
      <c r="KKF188" s="485"/>
      <c r="KKG188" s="375"/>
      <c r="KKH188" s="377"/>
      <c r="KKI188" s="377"/>
      <c r="KKJ188" s="377"/>
      <c r="KKK188" s="377"/>
      <c r="KKL188" s="484"/>
      <c r="KKM188" s="485"/>
      <c r="KKN188" s="375"/>
      <c r="KKO188" s="377"/>
      <c r="KKP188" s="377"/>
      <c r="KKQ188" s="377"/>
      <c r="KKR188" s="377"/>
      <c r="KKS188" s="484"/>
      <c r="KKT188" s="485"/>
      <c r="KKU188" s="375"/>
      <c r="KKV188" s="377"/>
      <c r="KKW188" s="377"/>
      <c r="KKX188" s="377"/>
      <c r="KKY188" s="377"/>
      <c r="KKZ188" s="484"/>
      <c r="KLA188" s="485"/>
      <c r="KLB188" s="375"/>
      <c r="KLC188" s="377"/>
      <c r="KLD188" s="377"/>
      <c r="KLE188" s="377"/>
      <c r="KLF188" s="377"/>
      <c r="KLG188" s="484"/>
      <c r="KLH188" s="485"/>
      <c r="KLI188" s="375"/>
      <c r="KLJ188" s="377"/>
      <c r="KLK188" s="377"/>
      <c r="KLL188" s="377"/>
      <c r="KLM188" s="377"/>
      <c r="KLN188" s="484"/>
      <c r="KLO188" s="485"/>
      <c r="KLP188" s="375"/>
      <c r="KLQ188" s="377"/>
      <c r="KLR188" s="377"/>
      <c r="KLS188" s="377"/>
      <c r="KLT188" s="377"/>
      <c r="KLU188" s="484"/>
      <c r="KLV188" s="485"/>
      <c r="KLW188" s="375"/>
      <c r="KLX188" s="377"/>
      <c r="KLY188" s="377"/>
      <c r="KLZ188" s="377"/>
      <c r="KMA188" s="377"/>
      <c r="KMB188" s="484"/>
      <c r="KMC188" s="485"/>
      <c r="KMD188" s="375"/>
      <c r="KME188" s="377"/>
      <c r="KMF188" s="377"/>
      <c r="KMG188" s="377"/>
      <c r="KMH188" s="377"/>
      <c r="KMI188" s="484"/>
      <c r="KMJ188" s="485"/>
      <c r="KMK188" s="375"/>
      <c r="KML188" s="377"/>
      <c r="KMM188" s="377"/>
      <c r="KMN188" s="377"/>
      <c r="KMO188" s="377"/>
      <c r="KMP188" s="484"/>
      <c r="KMQ188" s="485"/>
      <c r="KMR188" s="375"/>
      <c r="KMS188" s="377"/>
      <c r="KMT188" s="377"/>
      <c r="KMU188" s="377"/>
      <c r="KMV188" s="377"/>
      <c r="KMW188" s="484"/>
      <c r="KMX188" s="485"/>
      <c r="KMY188" s="375"/>
      <c r="KMZ188" s="377"/>
      <c r="KNA188" s="377"/>
      <c r="KNB188" s="377"/>
      <c r="KNC188" s="377"/>
      <c r="KND188" s="484"/>
      <c r="KNE188" s="485"/>
      <c r="KNF188" s="375"/>
      <c r="KNG188" s="377"/>
      <c r="KNH188" s="377"/>
      <c r="KNI188" s="377"/>
      <c r="KNJ188" s="377"/>
      <c r="KNK188" s="484"/>
      <c r="KNL188" s="485"/>
      <c r="KNM188" s="375"/>
      <c r="KNN188" s="377"/>
      <c r="KNO188" s="377"/>
      <c r="KNP188" s="377"/>
      <c r="KNQ188" s="377"/>
      <c r="KNR188" s="484"/>
      <c r="KNS188" s="485"/>
      <c r="KNT188" s="375"/>
      <c r="KNU188" s="377"/>
      <c r="KNV188" s="377"/>
      <c r="KNW188" s="377"/>
      <c r="KNX188" s="377"/>
      <c r="KNY188" s="484"/>
      <c r="KNZ188" s="485"/>
      <c r="KOA188" s="375"/>
      <c r="KOB188" s="377"/>
      <c r="KOC188" s="377"/>
      <c r="KOD188" s="377"/>
      <c r="KOE188" s="377"/>
      <c r="KOF188" s="484"/>
      <c r="KOG188" s="485"/>
      <c r="KOH188" s="375"/>
      <c r="KOI188" s="377"/>
      <c r="KOJ188" s="377"/>
      <c r="KOK188" s="377"/>
      <c r="KOL188" s="377"/>
      <c r="KOM188" s="484"/>
      <c r="KON188" s="485"/>
      <c r="KOO188" s="375"/>
      <c r="KOP188" s="377"/>
      <c r="KOQ188" s="377"/>
      <c r="KOR188" s="377"/>
      <c r="KOS188" s="377"/>
      <c r="KOT188" s="484"/>
      <c r="KOU188" s="485"/>
      <c r="KOV188" s="375"/>
      <c r="KOW188" s="377"/>
      <c r="KOX188" s="377"/>
      <c r="KOY188" s="377"/>
      <c r="KOZ188" s="377"/>
      <c r="KPA188" s="484"/>
      <c r="KPB188" s="485"/>
      <c r="KPC188" s="375"/>
      <c r="KPD188" s="377"/>
      <c r="KPE188" s="377"/>
      <c r="KPF188" s="377"/>
      <c r="KPG188" s="377"/>
      <c r="KPH188" s="484"/>
      <c r="KPI188" s="485"/>
      <c r="KPJ188" s="375"/>
      <c r="KPK188" s="377"/>
      <c r="KPL188" s="377"/>
      <c r="KPM188" s="377"/>
      <c r="KPN188" s="377"/>
      <c r="KPO188" s="484"/>
      <c r="KPP188" s="485"/>
      <c r="KPQ188" s="375"/>
      <c r="KPR188" s="377"/>
      <c r="KPS188" s="377"/>
      <c r="KPT188" s="377"/>
      <c r="KPU188" s="377"/>
      <c r="KPV188" s="484"/>
      <c r="KPW188" s="485"/>
      <c r="KPX188" s="375"/>
      <c r="KPY188" s="377"/>
      <c r="KPZ188" s="377"/>
      <c r="KQA188" s="377"/>
      <c r="KQB188" s="377"/>
      <c r="KQC188" s="484"/>
      <c r="KQD188" s="485"/>
      <c r="KQE188" s="375"/>
      <c r="KQF188" s="377"/>
      <c r="KQG188" s="377"/>
      <c r="KQH188" s="377"/>
      <c r="KQI188" s="377"/>
      <c r="KQJ188" s="484"/>
      <c r="KQK188" s="485"/>
      <c r="KQL188" s="375"/>
      <c r="KQM188" s="377"/>
      <c r="KQN188" s="377"/>
      <c r="KQO188" s="377"/>
      <c r="KQP188" s="377"/>
      <c r="KQQ188" s="484"/>
      <c r="KQR188" s="485"/>
      <c r="KQS188" s="375"/>
      <c r="KQT188" s="377"/>
      <c r="KQU188" s="377"/>
      <c r="KQV188" s="377"/>
      <c r="KQW188" s="377"/>
      <c r="KQX188" s="484"/>
      <c r="KQY188" s="485"/>
      <c r="KQZ188" s="375"/>
      <c r="KRA188" s="377"/>
      <c r="KRB188" s="377"/>
      <c r="KRC188" s="377"/>
      <c r="KRD188" s="377"/>
      <c r="KRE188" s="484"/>
      <c r="KRF188" s="485"/>
      <c r="KRG188" s="375"/>
      <c r="KRH188" s="377"/>
      <c r="KRI188" s="377"/>
      <c r="KRJ188" s="377"/>
      <c r="KRK188" s="377"/>
      <c r="KRL188" s="484"/>
      <c r="KRM188" s="485"/>
      <c r="KRN188" s="375"/>
      <c r="KRO188" s="377"/>
      <c r="KRP188" s="377"/>
      <c r="KRQ188" s="377"/>
      <c r="KRR188" s="377"/>
      <c r="KRS188" s="484"/>
      <c r="KRT188" s="485"/>
      <c r="KRU188" s="375"/>
      <c r="KRV188" s="377"/>
      <c r="KRW188" s="377"/>
      <c r="KRX188" s="377"/>
      <c r="KRY188" s="377"/>
      <c r="KRZ188" s="484"/>
      <c r="KSA188" s="485"/>
      <c r="KSB188" s="375"/>
      <c r="KSC188" s="377"/>
      <c r="KSD188" s="377"/>
      <c r="KSE188" s="377"/>
      <c r="KSF188" s="377"/>
      <c r="KSG188" s="484"/>
      <c r="KSH188" s="485"/>
      <c r="KSI188" s="375"/>
      <c r="KSJ188" s="377"/>
      <c r="KSK188" s="377"/>
      <c r="KSL188" s="377"/>
      <c r="KSM188" s="377"/>
      <c r="KSN188" s="484"/>
      <c r="KSO188" s="485"/>
      <c r="KSP188" s="375"/>
      <c r="KSQ188" s="377"/>
      <c r="KSR188" s="377"/>
      <c r="KSS188" s="377"/>
      <c r="KST188" s="377"/>
      <c r="KSU188" s="484"/>
      <c r="KSV188" s="485"/>
      <c r="KSW188" s="375"/>
      <c r="KSX188" s="377"/>
      <c r="KSY188" s="377"/>
      <c r="KSZ188" s="377"/>
      <c r="KTA188" s="377"/>
      <c r="KTB188" s="484"/>
      <c r="KTC188" s="485"/>
      <c r="KTD188" s="375"/>
      <c r="KTE188" s="377"/>
      <c r="KTF188" s="377"/>
      <c r="KTG188" s="377"/>
      <c r="KTH188" s="377"/>
      <c r="KTI188" s="484"/>
      <c r="KTJ188" s="485"/>
      <c r="KTK188" s="375"/>
      <c r="KTL188" s="377"/>
      <c r="KTM188" s="377"/>
      <c r="KTN188" s="377"/>
      <c r="KTO188" s="377"/>
      <c r="KTP188" s="484"/>
      <c r="KTQ188" s="485"/>
      <c r="KTR188" s="375"/>
      <c r="KTS188" s="377"/>
      <c r="KTT188" s="377"/>
      <c r="KTU188" s="377"/>
      <c r="KTV188" s="377"/>
      <c r="KTW188" s="484"/>
      <c r="KTX188" s="485"/>
      <c r="KTY188" s="375"/>
      <c r="KTZ188" s="377"/>
      <c r="KUA188" s="377"/>
      <c r="KUB188" s="377"/>
      <c r="KUC188" s="377"/>
      <c r="KUD188" s="484"/>
      <c r="KUE188" s="485"/>
      <c r="KUF188" s="375"/>
      <c r="KUG188" s="377"/>
      <c r="KUH188" s="377"/>
      <c r="KUI188" s="377"/>
      <c r="KUJ188" s="377"/>
      <c r="KUK188" s="484"/>
      <c r="KUL188" s="485"/>
      <c r="KUM188" s="375"/>
      <c r="KUN188" s="377"/>
      <c r="KUO188" s="377"/>
      <c r="KUP188" s="377"/>
      <c r="KUQ188" s="377"/>
      <c r="KUR188" s="484"/>
      <c r="KUS188" s="485"/>
      <c r="KUT188" s="375"/>
      <c r="KUU188" s="377"/>
      <c r="KUV188" s="377"/>
      <c r="KUW188" s="377"/>
      <c r="KUX188" s="377"/>
      <c r="KUY188" s="484"/>
      <c r="KUZ188" s="485"/>
      <c r="KVA188" s="375"/>
      <c r="KVB188" s="377"/>
      <c r="KVC188" s="377"/>
      <c r="KVD188" s="377"/>
      <c r="KVE188" s="377"/>
      <c r="KVF188" s="484"/>
      <c r="KVG188" s="485"/>
      <c r="KVH188" s="375"/>
      <c r="KVI188" s="377"/>
      <c r="KVJ188" s="377"/>
      <c r="KVK188" s="377"/>
      <c r="KVL188" s="377"/>
      <c r="KVM188" s="484"/>
      <c r="KVN188" s="485"/>
      <c r="KVO188" s="375"/>
      <c r="KVP188" s="377"/>
      <c r="KVQ188" s="377"/>
      <c r="KVR188" s="377"/>
      <c r="KVS188" s="377"/>
      <c r="KVT188" s="484"/>
      <c r="KVU188" s="485"/>
      <c r="KVV188" s="375"/>
      <c r="KVW188" s="377"/>
      <c r="KVX188" s="377"/>
      <c r="KVY188" s="377"/>
      <c r="KVZ188" s="377"/>
      <c r="KWA188" s="484"/>
      <c r="KWB188" s="485"/>
      <c r="KWC188" s="375"/>
      <c r="KWD188" s="377"/>
      <c r="KWE188" s="377"/>
      <c r="KWF188" s="377"/>
      <c r="KWG188" s="377"/>
      <c r="KWH188" s="484"/>
      <c r="KWI188" s="485"/>
      <c r="KWJ188" s="375"/>
      <c r="KWK188" s="377"/>
      <c r="KWL188" s="377"/>
      <c r="KWM188" s="377"/>
      <c r="KWN188" s="377"/>
      <c r="KWO188" s="484"/>
      <c r="KWP188" s="485"/>
      <c r="KWQ188" s="375"/>
      <c r="KWR188" s="377"/>
      <c r="KWS188" s="377"/>
      <c r="KWT188" s="377"/>
      <c r="KWU188" s="377"/>
      <c r="KWV188" s="484"/>
      <c r="KWW188" s="485"/>
      <c r="KWX188" s="375"/>
      <c r="KWY188" s="377"/>
      <c r="KWZ188" s="377"/>
      <c r="KXA188" s="377"/>
      <c r="KXB188" s="377"/>
      <c r="KXC188" s="484"/>
      <c r="KXD188" s="485"/>
      <c r="KXE188" s="375"/>
      <c r="KXF188" s="377"/>
      <c r="KXG188" s="377"/>
      <c r="KXH188" s="377"/>
      <c r="KXI188" s="377"/>
      <c r="KXJ188" s="484"/>
      <c r="KXK188" s="485"/>
      <c r="KXL188" s="375"/>
      <c r="KXM188" s="377"/>
      <c r="KXN188" s="377"/>
      <c r="KXO188" s="377"/>
      <c r="KXP188" s="377"/>
      <c r="KXQ188" s="484"/>
      <c r="KXR188" s="485"/>
      <c r="KXS188" s="375"/>
      <c r="KXT188" s="377"/>
      <c r="KXU188" s="377"/>
      <c r="KXV188" s="377"/>
      <c r="KXW188" s="377"/>
      <c r="KXX188" s="484"/>
      <c r="KXY188" s="485"/>
      <c r="KXZ188" s="375"/>
      <c r="KYA188" s="377"/>
      <c r="KYB188" s="377"/>
      <c r="KYC188" s="377"/>
      <c r="KYD188" s="377"/>
      <c r="KYE188" s="484"/>
      <c r="KYF188" s="485"/>
      <c r="KYG188" s="375"/>
      <c r="KYH188" s="377"/>
      <c r="KYI188" s="377"/>
      <c r="KYJ188" s="377"/>
      <c r="KYK188" s="377"/>
      <c r="KYL188" s="484"/>
      <c r="KYM188" s="485"/>
      <c r="KYN188" s="375"/>
      <c r="KYO188" s="377"/>
      <c r="KYP188" s="377"/>
      <c r="KYQ188" s="377"/>
      <c r="KYR188" s="377"/>
      <c r="KYS188" s="484"/>
      <c r="KYT188" s="485"/>
      <c r="KYU188" s="375"/>
      <c r="KYV188" s="377"/>
      <c r="KYW188" s="377"/>
      <c r="KYX188" s="377"/>
      <c r="KYY188" s="377"/>
      <c r="KYZ188" s="484"/>
      <c r="KZA188" s="485"/>
      <c r="KZB188" s="375"/>
      <c r="KZC188" s="377"/>
      <c r="KZD188" s="377"/>
      <c r="KZE188" s="377"/>
      <c r="KZF188" s="377"/>
      <c r="KZG188" s="484"/>
      <c r="KZH188" s="485"/>
      <c r="KZI188" s="375"/>
      <c r="KZJ188" s="377"/>
      <c r="KZK188" s="377"/>
      <c r="KZL188" s="377"/>
      <c r="KZM188" s="377"/>
      <c r="KZN188" s="484"/>
      <c r="KZO188" s="485"/>
      <c r="KZP188" s="375"/>
      <c r="KZQ188" s="377"/>
      <c r="KZR188" s="377"/>
      <c r="KZS188" s="377"/>
      <c r="KZT188" s="377"/>
      <c r="KZU188" s="484"/>
      <c r="KZV188" s="485"/>
      <c r="KZW188" s="375"/>
      <c r="KZX188" s="377"/>
      <c r="KZY188" s="377"/>
      <c r="KZZ188" s="377"/>
      <c r="LAA188" s="377"/>
      <c r="LAB188" s="484"/>
      <c r="LAC188" s="485"/>
      <c r="LAD188" s="375"/>
      <c r="LAE188" s="377"/>
      <c r="LAF188" s="377"/>
      <c r="LAG188" s="377"/>
      <c r="LAH188" s="377"/>
      <c r="LAI188" s="484"/>
      <c r="LAJ188" s="485"/>
      <c r="LAK188" s="375"/>
      <c r="LAL188" s="377"/>
      <c r="LAM188" s="377"/>
      <c r="LAN188" s="377"/>
      <c r="LAO188" s="377"/>
      <c r="LAP188" s="484"/>
      <c r="LAQ188" s="485"/>
      <c r="LAR188" s="375"/>
      <c r="LAS188" s="377"/>
      <c r="LAT188" s="377"/>
      <c r="LAU188" s="377"/>
      <c r="LAV188" s="377"/>
      <c r="LAW188" s="484"/>
      <c r="LAX188" s="485"/>
      <c r="LAY188" s="375"/>
      <c r="LAZ188" s="377"/>
      <c r="LBA188" s="377"/>
      <c r="LBB188" s="377"/>
      <c r="LBC188" s="377"/>
      <c r="LBD188" s="484"/>
      <c r="LBE188" s="485"/>
      <c r="LBF188" s="375"/>
      <c r="LBG188" s="377"/>
      <c r="LBH188" s="377"/>
      <c r="LBI188" s="377"/>
      <c r="LBJ188" s="377"/>
      <c r="LBK188" s="484"/>
      <c r="LBL188" s="485"/>
      <c r="LBM188" s="375"/>
      <c r="LBN188" s="377"/>
      <c r="LBO188" s="377"/>
      <c r="LBP188" s="377"/>
      <c r="LBQ188" s="377"/>
      <c r="LBR188" s="484"/>
      <c r="LBS188" s="485"/>
      <c r="LBT188" s="375"/>
      <c r="LBU188" s="377"/>
      <c r="LBV188" s="377"/>
      <c r="LBW188" s="377"/>
      <c r="LBX188" s="377"/>
      <c r="LBY188" s="484"/>
      <c r="LBZ188" s="485"/>
      <c r="LCA188" s="375"/>
      <c r="LCB188" s="377"/>
      <c r="LCC188" s="377"/>
      <c r="LCD188" s="377"/>
      <c r="LCE188" s="377"/>
      <c r="LCF188" s="484"/>
      <c r="LCG188" s="485"/>
      <c r="LCH188" s="375"/>
      <c r="LCI188" s="377"/>
      <c r="LCJ188" s="377"/>
      <c r="LCK188" s="377"/>
      <c r="LCL188" s="377"/>
      <c r="LCM188" s="484"/>
      <c r="LCN188" s="485"/>
      <c r="LCO188" s="375"/>
      <c r="LCP188" s="377"/>
      <c r="LCQ188" s="377"/>
      <c r="LCR188" s="377"/>
      <c r="LCS188" s="377"/>
      <c r="LCT188" s="484"/>
      <c r="LCU188" s="485"/>
      <c r="LCV188" s="375"/>
      <c r="LCW188" s="377"/>
      <c r="LCX188" s="377"/>
      <c r="LCY188" s="377"/>
      <c r="LCZ188" s="377"/>
      <c r="LDA188" s="484"/>
      <c r="LDB188" s="485"/>
      <c r="LDC188" s="375"/>
      <c r="LDD188" s="377"/>
      <c r="LDE188" s="377"/>
      <c r="LDF188" s="377"/>
      <c r="LDG188" s="377"/>
      <c r="LDH188" s="484"/>
      <c r="LDI188" s="485"/>
      <c r="LDJ188" s="375"/>
      <c r="LDK188" s="377"/>
      <c r="LDL188" s="377"/>
      <c r="LDM188" s="377"/>
      <c r="LDN188" s="377"/>
      <c r="LDO188" s="484"/>
      <c r="LDP188" s="485"/>
      <c r="LDQ188" s="375"/>
      <c r="LDR188" s="377"/>
      <c r="LDS188" s="377"/>
      <c r="LDT188" s="377"/>
      <c r="LDU188" s="377"/>
      <c r="LDV188" s="484"/>
      <c r="LDW188" s="485"/>
      <c r="LDX188" s="375"/>
      <c r="LDY188" s="377"/>
      <c r="LDZ188" s="377"/>
      <c r="LEA188" s="377"/>
      <c r="LEB188" s="377"/>
      <c r="LEC188" s="484"/>
      <c r="LED188" s="485"/>
      <c r="LEE188" s="375"/>
      <c r="LEF188" s="377"/>
      <c r="LEG188" s="377"/>
      <c r="LEH188" s="377"/>
      <c r="LEI188" s="377"/>
      <c r="LEJ188" s="484"/>
      <c r="LEK188" s="485"/>
      <c r="LEL188" s="375"/>
      <c r="LEM188" s="377"/>
      <c r="LEN188" s="377"/>
      <c r="LEO188" s="377"/>
      <c r="LEP188" s="377"/>
      <c r="LEQ188" s="484"/>
      <c r="LER188" s="485"/>
      <c r="LES188" s="375"/>
      <c r="LET188" s="377"/>
      <c r="LEU188" s="377"/>
      <c r="LEV188" s="377"/>
      <c r="LEW188" s="377"/>
      <c r="LEX188" s="484"/>
      <c r="LEY188" s="485"/>
      <c r="LEZ188" s="375"/>
      <c r="LFA188" s="377"/>
      <c r="LFB188" s="377"/>
      <c r="LFC188" s="377"/>
      <c r="LFD188" s="377"/>
      <c r="LFE188" s="484"/>
      <c r="LFF188" s="485"/>
      <c r="LFG188" s="375"/>
      <c r="LFH188" s="377"/>
      <c r="LFI188" s="377"/>
      <c r="LFJ188" s="377"/>
      <c r="LFK188" s="377"/>
      <c r="LFL188" s="484"/>
      <c r="LFM188" s="485"/>
      <c r="LFN188" s="375"/>
      <c r="LFO188" s="377"/>
      <c r="LFP188" s="377"/>
      <c r="LFQ188" s="377"/>
      <c r="LFR188" s="377"/>
      <c r="LFS188" s="484"/>
      <c r="LFT188" s="485"/>
      <c r="LFU188" s="375"/>
      <c r="LFV188" s="377"/>
      <c r="LFW188" s="377"/>
      <c r="LFX188" s="377"/>
      <c r="LFY188" s="377"/>
      <c r="LFZ188" s="484"/>
      <c r="LGA188" s="485"/>
      <c r="LGB188" s="375"/>
      <c r="LGC188" s="377"/>
      <c r="LGD188" s="377"/>
      <c r="LGE188" s="377"/>
      <c r="LGF188" s="377"/>
      <c r="LGG188" s="484"/>
      <c r="LGH188" s="485"/>
      <c r="LGI188" s="375"/>
      <c r="LGJ188" s="377"/>
      <c r="LGK188" s="377"/>
      <c r="LGL188" s="377"/>
      <c r="LGM188" s="377"/>
      <c r="LGN188" s="484"/>
      <c r="LGO188" s="485"/>
      <c r="LGP188" s="375"/>
      <c r="LGQ188" s="377"/>
      <c r="LGR188" s="377"/>
      <c r="LGS188" s="377"/>
      <c r="LGT188" s="377"/>
      <c r="LGU188" s="484"/>
      <c r="LGV188" s="485"/>
      <c r="LGW188" s="375"/>
      <c r="LGX188" s="377"/>
      <c r="LGY188" s="377"/>
      <c r="LGZ188" s="377"/>
      <c r="LHA188" s="377"/>
      <c r="LHB188" s="484"/>
      <c r="LHC188" s="485"/>
      <c r="LHD188" s="375"/>
      <c r="LHE188" s="377"/>
      <c r="LHF188" s="377"/>
      <c r="LHG188" s="377"/>
      <c r="LHH188" s="377"/>
      <c r="LHI188" s="484"/>
      <c r="LHJ188" s="485"/>
      <c r="LHK188" s="375"/>
      <c r="LHL188" s="377"/>
      <c r="LHM188" s="377"/>
      <c r="LHN188" s="377"/>
      <c r="LHO188" s="377"/>
      <c r="LHP188" s="484"/>
      <c r="LHQ188" s="485"/>
      <c r="LHR188" s="375"/>
      <c r="LHS188" s="377"/>
      <c r="LHT188" s="377"/>
      <c r="LHU188" s="377"/>
      <c r="LHV188" s="377"/>
      <c r="LHW188" s="484"/>
      <c r="LHX188" s="485"/>
      <c r="LHY188" s="375"/>
      <c r="LHZ188" s="377"/>
      <c r="LIA188" s="377"/>
      <c r="LIB188" s="377"/>
      <c r="LIC188" s="377"/>
      <c r="LID188" s="484"/>
      <c r="LIE188" s="485"/>
      <c r="LIF188" s="375"/>
      <c r="LIG188" s="377"/>
      <c r="LIH188" s="377"/>
      <c r="LII188" s="377"/>
      <c r="LIJ188" s="377"/>
      <c r="LIK188" s="484"/>
      <c r="LIL188" s="485"/>
      <c r="LIM188" s="375"/>
      <c r="LIN188" s="377"/>
      <c r="LIO188" s="377"/>
      <c r="LIP188" s="377"/>
      <c r="LIQ188" s="377"/>
      <c r="LIR188" s="484"/>
      <c r="LIS188" s="485"/>
      <c r="LIT188" s="375"/>
      <c r="LIU188" s="377"/>
      <c r="LIV188" s="377"/>
      <c r="LIW188" s="377"/>
      <c r="LIX188" s="377"/>
      <c r="LIY188" s="484"/>
      <c r="LIZ188" s="485"/>
      <c r="LJA188" s="375"/>
      <c r="LJB188" s="377"/>
      <c r="LJC188" s="377"/>
      <c r="LJD188" s="377"/>
      <c r="LJE188" s="377"/>
      <c r="LJF188" s="484"/>
      <c r="LJG188" s="485"/>
      <c r="LJH188" s="375"/>
      <c r="LJI188" s="377"/>
      <c r="LJJ188" s="377"/>
      <c r="LJK188" s="377"/>
      <c r="LJL188" s="377"/>
      <c r="LJM188" s="484"/>
      <c r="LJN188" s="485"/>
      <c r="LJO188" s="375"/>
      <c r="LJP188" s="377"/>
      <c r="LJQ188" s="377"/>
      <c r="LJR188" s="377"/>
      <c r="LJS188" s="377"/>
      <c r="LJT188" s="484"/>
      <c r="LJU188" s="485"/>
      <c r="LJV188" s="375"/>
      <c r="LJW188" s="377"/>
      <c r="LJX188" s="377"/>
      <c r="LJY188" s="377"/>
      <c r="LJZ188" s="377"/>
      <c r="LKA188" s="484"/>
      <c r="LKB188" s="485"/>
      <c r="LKC188" s="375"/>
      <c r="LKD188" s="377"/>
      <c r="LKE188" s="377"/>
      <c r="LKF188" s="377"/>
      <c r="LKG188" s="377"/>
      <c r="LKH188" s="484"/>
      <c r="LKI188" s="485"/>
      <c r="LKJ188" s="375"/>
      <c r="LKK188" s="377"/>
      <c r="LKL188" s="377"/>
      <c r="LKM188" s="377"/>
      <c r="LKN188" s="377"/>
      <c r="LKO188" s="484"/>
      <c r="LKP188" s="485"/>
      <c r="LKQ188" s="375"/>
      <c r="LKR188" s="377"/>
      <c r="LKS188" s="377"/>
      <c r="LKT188" s="377"/>
      <c r="LKU188" s="377"/>
      <c r="LKV188" s="484"/>
      <c r="LKW188" s="485"/>
      <c r="LKX188" s="375"/>
      <c r="LKY188" s="377"/>
      <c r="LKZ188" s="377"/>
      <c r="LLA188" s="377"/>
      <c r="LLB188" s="377"/>
      <c r="LLC188" s="484"/>
      <c r="LLD188" s="485"/>
      <c r="LLE188" s="375"/>
      <c r="LLF188" s="377"/>
      <c r="LLG188" s="377"/>
      <c r="LLH188" s="377"/>
      <c r="LLI188" s="377"/>
      <c r="LLJ188" s="484"/>
      <c r="LLK188" s="485"/>
      <c r="LLL188" s="375"/>
      <c r="LLM188" s="377"/>
      <c r="LLN188" s="377"/>
      <c r="LLO188" s="377"/>
      <c r="LLP188" s="377"/>
      <c r="LLQ188" s="484"/>
      <c r="LLR188" s="485"/>
      <c r="LLS188" s="375"/>
      <c r="LLT188" s="377"/>
      <c r="LLU188" s="377"/>
      <c r="LLV188" s="377"/>
      <c r="LLW188" s="377"/>
      <c r="LLX188" s="484"/>
      <c r="LLY188" s="485"/>
      <c r="LLZ188" s="375"/>
      <c r="LMA188" s="377"/>
      <c r="LMB188" s="377"/>
      <c r="LMC188" s="377"/>
      <c r="LMD188" s="377"/>
      <c r="LME188" s="484"/>
      <c r="LMF188" s="485"/>
      <c r="LMG188" s="375"/>
      <c r="LMH188" s="377"/>
      <c r="LMI188" s="377"/>
      <c r="LMJ188" s="377"/>
      <c r="LMK188" s="377"/>
      <c r="LML188" s="484"/>
      <c r="LMM188" s="485"/>
      <c r="LMN188" s="375"/>
      <c r="LMO188" s="377"/>
      <c r="LMP188" s="377"/>
      <c r="LMQ188" s="377"/>
      <c r="LMR188" s="377"/>
      <c r="LMS188" s="484"/>
      <c r="LMT188" s="485"/>
      <c r="LMU188" s="375"/>
      <c r="LMV188" s="377"/>
      <c r="LMW188" s="377"/>
      <c r="LMX188" s="377"/>
      <c r="LMY188" s="377"/>
      <c r="LMZ188" s="484"/>
      <c r="LNA188" s="485"/>
      <c r="LNB188" s="375"/>
      <c r="LNC188" s="377"/>
      <c r="LND188" s="377"/>
      <c r="LNE188" s="377"/>
      <c r="LNF188" s="377"/>
      <c r="LNG188" s="484"/>
      <c r="LNH188" s="485"/>
      <c r="LNI188" s="375"/>
      <c r="LNJ188" s="377"/>
      <c r="LNK188" s="377"/>
      <c r="LNL188" s="377"/>
      <c r="LNM188" s="377"/>
      <c r="LNN188" s="484"/>
      <c r="LNO188" s="485"/>
      <c r="LNP188" s="375"/>
      <c r="LNQ188" s="377"/>
      <c r="LNR188" s="377"/>
      <c r="LNS188" s="377"/>
      <c r="LNT188" s="377"/>
      <c r="LNU188" s="484"/>
      <c r="LNV188" s="485"/>
      <c r="LNW188" s="375"/>
      <c r="LNX188" s="377"/>
      <c r="LNY188" s="377"/>
      <c r="LNZ188" s="377"/>
      <c r="LOA188" s="377"/>
      <c r="LOB188" s="484"/>
      <c r="LOC188" s="485"/>
      <c r="LOD188" s="375"/>
      <c r="LOE188" s="377"/>
      <c r="LOF188" s="377"/>
      <c r="LOG188" s="377"/>
      <c r="LOH188" s="377"/>
      <c r="LOI188" s="484"/>
      <c r="LOJ188" s="485"/>
      <c r="LOK188" s="375"/>
      <c r="LOL188" s="377"/>
      <c r="LOM188" s="377"/>
      <c r="LON188" s="377"/>
      <c r="LOO188" s="377"/>
      <c r="LOP188" s="484"/>
      <c r="LOQ188" s="485"/>
      <c r="LOR188" s="375"/>
      <c r="LOS188" s="377"/>
      <c r="LOT188" s="377"/>
      <c r="LOU188" s="377"/>
      <c r="LOV188" s="377"/>
      <c r="LOW188" s="484"/>
      <c r="LOX188" s="485"/>
      <c r="LOY188" s="375"/>
      <c r="LOZ188" s="377"/>
      <c r="LPA188" s="377"/>
      <c r="LPB188" s="377"/>
      <c r="LPC188" s="377"/>
      <c r="LPD188" s="484"/>
      <c r="LPE188" s="485"/>
      <c r="LPF188" s="375"/>
      <c r="LPG188" s="377"/>
      <c r="LPH188" s="377"/>
      <c r="LPI188" s="377"/>
      <c r="LPJ188" s="377"/>
      <c r="LPK188" s="484"/>
      <c r="LPL188" s="485"/>
      <c r="LPM188" s="375"/>
      <c r="LPN188" s="377"/>
      <c r="LPO188" s="377"/>
      <c r="LPP188" s="377"/>
      <c r="LPQ188" s="377"/>
      <c r="LPR188" s="484"/>
      <c r="LPS188" s="485"/>
      <c r="LPT188" s="375"/>
      <c r="LPU188" s="377"/>
      <c r="LPV188" s="377"/>
      <c r="LPW188" s="377"/>
      <c r="LPX188" s="377"/>
      <c r="LPY188" s="484"/>
      <c r="LPZ188" s="485"/>
      <c r="LQA188" s="375"/>
      <c r="LQB188" s="377"/>
      <c r="LQC188" s="377"/>
      <c r="LQD188" s="377"/>
      <c r="LQE188" s="377"/>
      <c r="LQF188" s="484"/>
      <c r="LQG188" s="485"/>
      <c r="LQH188" s="375"/>
      <c r="LQI188" s="377"/>
      <c r="LQJ188" s="377"/>
      <c r="LQK188" s="377"/>
      <c r="LQL188" s="377"/>
      <c r="LQM188" s="484"/>
      <c r="LQN188" s="485"/>
      <c r="LQO188" s="375"/>
      <c r="LQP188" s="377"/>
      <c r="LQQ188" s="377"/>
      <c r="LQR188" s="377"/>
      <c r="LQS188" s="377"/>
      <c r="LQT188" s="484"/>
      <c r="LQU188" s="485"/>
      <c r="LQV188" s="375"/>
      <c r="LQW188" s="377"/>
      <c r="LQX188" s="377"/>
      <c r="LQY188" s="377"/>
      <c r="LQZ188" s="377"/>
      <c r="LRA188" s="484"/>
      <c r="LRB188" s="485"/>
      <c r="LRC188" s="375"/>
      <c r="LRD188" s="377"/>
      <c r="LRE188" s="377"/>
      <c r="LRF188" s="377"/>
      <c r="LRG188" s="377"/>
      <c r="LRH188" s="484"/>
      <c r="LRI188" s="485"/>
      <c r="LRJ188" s="375"/>
      <c r="LRK188" s="377"/>
      <c r="LRL188" s="377"/>
      <c r="LRM188" s="377"/>
      <c r="LRN188" s="377"/>
      <c r="LRO188" s="484"/>
      <c r="LRP188" s="485"/>
      <c r="LRQ188" s="375"/>
      <c r="LRR188" s="377"/>
      <c r="LRS188" s="377"/>
      <c r="LRT188" s="377"/>
      <c r="LRU188" s="377"/>
      <c r="LRV188" s="484"/>
      <c r="LRW188" s="485"/>
      <c r="LRX188" s="375"/>
      <c r="LRY188" s="377"/>
      <c r="LRZ188" s="377"/>
      <c r="LSA188" s="377"/>
      <c r="LSB188" s="377"/>
      <c r="LSC188" s="484"/>
      <c r="LSD188" s="485"/>
      <c r="LSE188" s="375"/>
      <c r="LSF188" s="377"/>
      <c r="LSG188" s="377"/>
      <c r="LSH188" s="377"/>
      <c r="LSI188" s="377"/>
      <c r="LSJ188" s="484"/>
      <c r="LSK188" s="485"/>
      <c r="LSL188" s="375"/>
      <c r="LSM188" s="377"/>
      <c r="LSN188" s="377"/>
      <c r="LSO188" s="377"/>
      <c r="LSP188" s="377"/>
      <c r="LSQ188" s="484"/>
      <c r="LSR188" s="485"/>
      <c r="LSS188" s="375"/>
      <c r="LST188" s="377"/>
      <c r="LSU188" s="377"/>
      <c r="LSV188" s="377"/>
      <c r="LSW188" s="377"/>
      <c r="LSX188" s="484"/>
      <c r="LSY188" s="485"/>
      <c r="LSZ188" s="375"/>
      <c r="LTA188" s="377"/>
      <c r="LTB188" s="377"/>
      <c r="LTC188" s="377"/>
      <c r="LTD188" s="377"/>
      <c r="LTE188" s="484"/>
      <c r="LTF188" s="485"/>
      <c r="LTG188" s="375"/>
      <c r="LTH188" s="377"/>
      <c r="LTI188" s="377"/>
      <c r="LTJ188" s="377"/>
      <c r="LTK188" s="377"/>
      <c r="LTL188" s="484"/>
      <c r="LTM188" s="485"/>
      <c r="LTN188" s="375"/>
      <c r="LTO188" s="377"/>
      <c r="LTP188" s="377"/>
      <c r="LTQ188" s="377"/>
      <c r="LTR188" s="377"/>
      <c r="LTS188" s="484"/>
      <c r="LTT188" s="485"/>
      <c r="LTU188" s="375"/>
      <c r="LTV188" s="377"/>
      <c r="LTW188" s="377"/>
      <c r="LTX188" s="377"/>
      <c r="LTY188" s="377"/>
      <c r="LTZ188" s="484"/>
      <c r="LUA188" s="485"/>
      <c r="LUB188" s="375"/>
      <c r="LUC188" s="377"/>
      <c r="LUD188" s="377"/>
      <c r="LUE188" s="377"/>
      <c r="LUF188" s="377"/>
      <c r="LUG188" s="484"/>
      <c r="LUH188" s="485"/>
      <c r="LUI188" s="375"/>
      <c r="LUJ188" s="377"/>
      <c r="LUK188" s="377"/>
      <c r="LUL188" s="377"/>
      <c r="LUM188" s="377"/>
      <c r="LUN188" s="484"/>
      <c r="LUO188" s="485"/>
      <c r="LUP188" s="375"/>
      <c r="LUQ188" s="377"/>
      <c r="LUR188" s="377"/>
      <c r="LUS188" s="377"/>
      <c r="LUT188" s="377"/>
      <c r="LUU188" s="484"/>
      <c r="LUV188" s="485"/>
      <c r="LUW188" s="375"/>
      <c r="LUX188" s="377"/>
      <c r="LUY188" s="377"/>
      <c r="LUZ188" s="377"/>
      <c r="LVA188" s="377"/>
      <c r="LVB188" s="484"/>
      <c r="LVC188" s="485"/>
      <c r="LVD188" s="375"/>
      <c r="LVE188" s="377"/>
      <c r="LVF188" s="377"/>
      <c r="LVG188" s="377"/>
      <c r="LVH188" s="377"/>
      <c r="LVI188" s="484"/>
      <c r="LVJ188" s="485"/>
      <c r="LVK188" s="375"/>
      <c r="LVL188" s="377"/>
      <c r="LVM188" s="377"/>
      <c r="LVN188" s="377"/>
      <c r="LVO188" s="377"/>
      <c r="LVP188" s="484"/>
      <c r="LVQ188" s="485"/>
      <c r="LVR188" s="375"/>
      <c r="LVS188" s="377"/>
      <c r="LVT188" s="377"/>
      <c r="LVU188" s="377"/>
      <c r="LVV188" s="377"/>
      <c r="LVW188" s="484"/>
      <c r="LVX188" s="485"/>
      <c r="LVY188" s="375"/>
      <c r="LVZ188" s="377"/>
      <c r="LWA188" s="377"/>
      <c r="LWB188" s="377"/>
      <c r="LWC188" s="377"/>
      <c r="LWD188" s="484"/>
      <c r="LWE188" s="485"/>
      <c r="LWF188" s="375"/>
      <c r="LWG188" s="377"/>
      <c r="LWH188" s="377"/>
      <c r="LWI188" s="377"/>
      <c r="LWJ188" s="377"/>
      <c r="LWK188" s="484"/>
      <c r="LWL188" s="485"/>
      <c r="LWM188" s="375"/>
      <c r="LWN188" s="377"/>
      <c r="LWO188" s="377"/>
      <c r="LWP188" s="377"/>
      <c r="LWQ188" s="377"/>
      <c r="LWR188" s="484"/>
      <c r="LWS188" s="485"/>
      <c r="LWT188" s="375"/>
      <c r="LWU188" s="377"/>
      <c r="LWV188" s="377"/>
      <c r="LWW188" s="377"/>
      <c r="LWX188" s="377"/>
      <c r="LWY188" s="484"/>
      <c r="LWZ188" s="485"/>
      <c r="LXA188" s="375"/>
      <c r="LXB188" s="377"/>
      <c r="LXC188" s="377"/>
      <c r="LXD188" s="377"/>
      <c r="LXE188" s="377"/>
      <c r="LXF188" s="484"/>
      <c r="LXG188" s="485"/>
      <c r="LXH188" s="375"/>
      <c r="LXI188" s="377"/>
      <c r="LXJ188" s="377"/>
      <c r="LXK188" s="377"/>
      <c r="LXL188" s="377"/>
      <c r="LXM188" s="484"/>
      <c r="LXN188" s="485"/>
      <c r="LXO188" s="375"/>
      <c r="LXP188" s="377"/>
      <c r="LXQ188" s="377"/>
      <c r="LXR188" s="377"/>
      <c r="LXS188" s="377"/>
      <c r="LXT188" s="484"/>
      <c r="LXU188" s="485"/>
      <c r="LXV188" s="375"/>
      <c r="LXW188" s="377"/>
      <c r="LXX188" s="377"/>
      <c r="LXY188" s="377"/>
      <c r="LXZ188" s="377"/>
      <c r="LYA188" s="484"/>
      <c r="LYB188" s="485"/>
      <c r="LYC188" s="375"/>
      <c r="LYD188" s="377"/>
      <c r="LYE188" s="377"/>
      <c r="LYF188" s="377"/>
      <c r="LYG188" s="377"/>
      <c r="LYH188" s="484"/>
      <c r="LYI188" s="485"/>
      <c r="LYJ188" s="375"/>
      <c r="LYK188" s="377"/>
      <c r="LYL188" s="377"/>
      <c r="LYM188" s="377"/>
      <c r="LYN188" s="377"/>
      <c r="LYO188" s="484"/>
      <c r="LYP188" s="485"/>
      <c r="LYQ188" s="375"/>
      <c r="LYR188" s="377"/>
      <c r="LYS188" s="377"/>
      <c r="LYT188" s="377"/>
      <c r="LYU188" s="377"/>
      <c r="LYV188" s="484"/>
      <c r="LYW188" s="485"/>
      <c r="LYX188" s="375"/>
      <c r="LYY188" s="377"/>
      <c r="LYZ188" s="377"/>
      <c r="LZA188" s="377"/>
      <c r="LZB188" s="377"/>
      <c r="LZC188" s="484"/>
      <c r="LZD188" s="485"/>
      <c r="LZE188" s="375"/>
      <c r="LZF188" s="377"/>
      <c r="LZG188" s="377"/>
      <c r="LZH188" s="377"/>
      <c r="LZI188" s="377"/>
      <c r="LZJ188" s="484"/>
      <c r="LZK188" s="485"/>
      <c r="LZL188" s="375"/>
      <c r="LZM188" s="377"/>
      <c r="LZN188" s="377"/>
      <c r="LZO188" s="377"/>
      <c r="LZP188" s="377"/>
      <c r="LZQ188" s="484"/>
      <c r="LZR188" s="485"/>
      <c r="LZS188" s="375"/>
      <c r="LZT188" s="377"/>
      <c r="LZU188" s="377"/>
      <c r="LZV188" s="377"/>
      <c r="LZW188" s="377"/>
      <c r="LZX188" s="484"/>
      <c r="LZY188" s="485"/>
      <c r="LZZ188" s="375"/>
      <c r="MAA188" s="377"/>
      <c r="MAB188" s="377"/>
      <c r="MAC188" s="377"/>
      <c r="MAD188" s="377"/>
      <c r="MAE188" s="484"/>
      <c r="MAF188" s="485"/>
      <c r="MAG188" s="375"/>
      <c r="MAH188" s="377"/>
      <c r="MAI188" s="377"/>
      <c r="MAJ188" s="377"/>
      <c r="MAK188" s="377"/>
      <c r="MAL188" s="484"/>
      <c r="MAM188" s="485"/>
      <c r="MAN188" s="375"/>
      <c r="MAO188" s="377"/>
      <c r="MAP188" s="377"/>
      <c r="MAQ188" s="377"/>
      <c r="MAR188" s="377"/>
      <c r="MAS188" s="484"/>
      <c r="MAT188" s="485"/>
      <c r="MAU188" s="375"/>
      <c r="MAV188" s="377"/>
      <c r="MAW188" s="377"/>
      <c r="MAX188" s="377"/>
      <c r="MAY188" s="377"/>
      <c r="MAZ188" s="484"/>
      <c r="MBA188" s="485"/>
      <c r="MBB188" s="375"/>
      <c r="MBC188" s="377"/>
      <c r="MBD188" s="377"/>
      <c r="MBE188" s="377"/>
      <c r="MBF188" s="377"/>
      <c r="MBG188" s="484"/>
      <c r="MBH188" s="485"/>
      <c r="MBI188" s="375"/>
      <c r="MBJ188" s="377"/>
      <c r="MBK188" s="377"/>
      <c r="MBL188" s="377"/>
      <c r="MBM188" s="377"/>
      <c r="MBN188" s="484"/>
      <c r="MBO188" s="485"/>
      <c r="MBP188" s="375"/>
      <c r="MBQ188" s="377"/>
      <c r="MBR188" s="377"/>
      <c r="MBS188" s="377"/>
      <c r="MBT188" s="377"/>
      <c r="MBU188" s="484"/>
      <c r="MBV188" s="485"/>
      <c r="MBW188" s="375"/>
      <c r="MBX188" s="377"/>
      <c r="MBY188" s="377"/>
      <c r="MBZ188" s="377"/>
      <c r="MCA188" s="377"/>
      <c r="MCB188" s="484"/>
      <c r="MCC188" s="485"/>
      <c r="MCD188" s="375"/>
      <c r="MCE188" s="377"/>
      <c r="MCF188" s="377"/>
      <c r="MCG188" s="377"/>
      <c r="MCH188" s="377"/>
      <c r="MCI188" s="484"/>
      <c r="MCJ188" s="485"/>
      <c r="MCK188" s="375"/>
      <c r="MCL188" s="377"/>
      <c r="MCM188" s="377"/>
      <c r="MCN188" s="377"/>
      <c r="MCO188" s="377"/>
      <c r="MCP188" s="484"/>
      <c r="MCQ188" s="485"/>
      <c r="MCR188" s="375"/>
      <c r="MCS188" s="377"/>
      <c r="MCT188" s="377"/>
      <c r="MCU188" s="377"/>
      <c r="MCV188" s="377"/>
      <c r="MCW188" s="484"/>
      <c r="MCX188" s="485"/>
      <c r="MCY188" s="375"/>
      <c r="MCZ188" s="377"/>
      <c r="MDA188" s="377"/>
      <c r="MDB188" s="377"/>
      <c r="MDC188" s="377"/>
      <c r="MDD188" s="484"/>
      <c r="MDE188" s="485"/>
      <c r="MDF188" s="375"/>
      <c r="MDG188" s="377"/>
      <c r="MDH188" s="377"/>
      <c r="MDI188" s="377"/>
      <c r="MDJ188" s="377"/>
      <c r="MDK188" s="484"/>
      <c r="MDL188" s="485"/>
      <c r="MDM188" s="375"/>
      <c r="MDN188" s="377"/>
      <c r="MDO188" s="377"/>
      <c r="MDP188" s="377"/>
      <c r="MDQ188" s="377"/>
      <c r="MDR188" s="484"/>
      <c r="MDS188" s="485"/>
      <c r="MDT188" s="375"/>
      <c r="MDU188" s="377"/>
      <c r="MDV188" s="377"/>
      <c r="MDW188" s="377"/>
      <c r="MDX188" s="377"/>
      <c r="MDY188" s="484"/>
      <c r="MDZ188" s="485"/>
      <c r="MEA188" s="375"/>
      <c r="MEB188" s="377"/>
      <c r="MEC188" s="377"/>
      <c r="MED188" s="377"/>
      <c r="MEE188" s="377"/>
      <c r="MEF188" s="484"/>
      <c r="MEG188" s="485"/>
      <c r="MEH188" s="375"/>
      <c r="MEI188" s="377"/>
      <c r="MEJ188" s="377"/>
      <c r="MEK188" s="377"/>
      <c r="MEL188" s="377"/>
      <c r="MEM188" s="484"/>
      <c r="MEN188" s="485"/>
      <c r="MEO188" s="375"/>
      <c r="MEP188" s="377"/>
      <c r="MEQ188" s="377"/>
      <c r="MER188" s="377"/>
      <c r="MES188" s="377"/>
      <c r="MET188" s="484"/>
      <c r="MEU188" s="485"/>
      <c r="MEV188" s="375"/>
      <c r="MEW188" s="377"/>
      <c r="MEX188" s="377"/>
      <c r="MEY188" s="377"/>
      <c r="MEZ188" s="377"/>
      <c r="MFA188" s="484"/>
      <c r="MFB188" s="485"/>
      <c r="MFC188" s="375"/>
      <c r="MFD188" s="377"/>
      <c r="MFE188" s="377"/>
      <c r="MFF188" s="377"/>
      <c r="MFG188" s="377"/>
      <c r="MFH188" s="484"/>
      <c r="MFI188" s="485"/>
      <c r="MFJ188" s="375"/>
      <c r="MFK188" s="377"/>
      <c r="MFL188" s="377"/>
      <c r="MFM188" s="377"/>
      <c r="MFN188" s="377"/>
      <c r="MFO188" s="484"/>
      <c r="MFP188" s="485"/>
      <c r="MFQ188" s="375"/>
      <c r="MFR188" s="377"/>
      <c r="MFS188" s="377"/>
      <c r="MFT188" s="377"/>
      <c r="MFU188" s="377"/>
      <c r="MFV188" s="484"/>
      <c r="MFW188" s="485"/>
      <c r="MFX188" s="375"/>
      <c r="MFY188" s="377"/>
      <c r="MFZ188" s="377"/>
      <c r="MGA188" s="377"/>
      <c r="MGB188" s="377"/>
      <c r="MGC188" s="484"/>
      <c r="MGD188" s="485"/>
      <c r="MGE188" s="375"/>
      <c r="MGF188" s="377"/>
      <c r="MGG188" s="377"/>
      <c r="MGH188" s="377"/>
      <c r="MGI188" s="377"/>
      <c r="MGJ188" s="484"/>
      <c r="MGK188" s="485"/>
      <c r="MGL188" s="375"/>
      <c r="MGM188" s="377"/>
      <c r="MGN188" s="377"/>
      <c r="MGO188" s="377"/>
      <c r="MGP188" s="377"/>
      <c r="MGQ188" s="484"/>
      <c r="MGR188" s="485"/>
      <c r="MGS188" s="375"/>
      <c r="MGT188" s="377"/>
      <c r="MGU188" s="377"/>
      <c r="MGV188" s="377"/>
      <c r="MGW188" s="377"/>
      <c r="MGX188" s="484"/>
      <c r="MGY188" s="485"/>
      <c r="MGZ188" s="375"/>
      <c r="MHA188" s="377"/>
      <c r="MHB188" s="377"/>
      <c r="MHC188" s="377"/>
      <c r="MHD188" s="377"/>
      <c r="MHE188" s="484"/>
      <c r="MHF188" s="485"/>
      <c r="MHG188" s="375"/>
      <c r="MHH188" s="377"/>
      <c r="MHI188" s="377"/>
      <c r="MHJ188" s="377"/>
      <c r="MHK188" s="377"/>
      <c r="MHL188" s="484"/>
      <c r="MHM188" s="485"/>
      <c r="MHN188" s="375"/>
      <c r="MHO188" s="377"/>
      <c r="MHP188" s="377"/>
      <c r="MHQ188" s="377"/>
      <c r="MHR188" s="377"/>
      <c r="MHS188" s="484"/>
      <c r="MHT188" s="485"/>
      <c r="MHU188" s="375"/>
      <c r="MHV188" s="377"/>
      <c r="MHW188" s="377"/>
      <c r="MHX188" s="377"/>
      <c r="MHY188" s="377"/>
      <c r="MHZ188" s="484"/>
      <c r="MIA188" s="485"/>
      <c r="MIB188" s="375"/>
      <c r="MIC188" s="377"/>
      <c r="MID188" s="377"/>
      <c r="MIE188" s="377"/>
      <c r="MIF188" s="377"/>
      <c r="MIG188" s="484"/>
      <c r="MIH188" s="485"/>
      <c r="MII188" s="375"/>
      <c r="MIJ188" s="377"/>
      <c r="MIK188" s="377"/>
      <c r="MIL188" s="377"/>
      <c r="MIM188" s="377"/>
      <c r="MIN188" s="484"/>
      <c r="MIO188" s="485"/>
      <c r="MIP188" s="375"/>
      <c r="MIQ188" s="377"/>
      <c r="MIR188" s="377"/>
      <c r="MIS188" s="377"/>
      <c r="MIT188" s="377"/>
      <c r="MIU188" s="484"/>
      <c r="MIV188" s="485"/>
      <c r="MIW188" s="375"/>
      <c r="MIX188" s="377"/>
      <c r="MIY188" s="377"/>
      <c r="MIZ188" s="377"/>
      <c r="MJA188" s="377"/>
      <c r="MJB188" s="484"/>
      <c r="MJC188" s="485"/>
      <c r="MJD188" s="375"/>
      <c r="MJE188" s="377"/>
      <c r="MJF188" s="377"/>
      <c r="MJG188" s="377"/>
      <c r="MJH188" s="377"/>
      <c r="MJI188" s="484"/>
      <c r="MJJ188" s="485"/>
      <c r="MJK188" s="375"/>
      <c r="MJL188" s="377"/>
      <c r="MJM188" s="377"/>
      <c r="MJN188" s="377"/>
      <c r="MJO188" s="377"/>
      <c r="MJP188" s="484"/>
      <c r="MJQ188" s="485"/>
      <c r="MJR188" s="375"/>
      <c r="MJS188" s="377"/>
      <c r="MJT188" s="377"/>
      <c r="MJU188" s="377"/>
      <c r="MJV188" s="377"/>
      <c r="MJW188" s="484"/>
      <c r="MJX188" s="485"/>
      <c r="MJY188" s="375"/>
      <c r="MJZ188" s="377"/>
      <c r="MKA188" s="377"/>
      <c r="MKB188" s="377"/>
      <c r="MKC188" s="377"/>
      <c r="MKD188" s="484"/>
      <c r="MKE188" s="485"/>
      <c r="MKF188" s="375"/>
      <c r="MKG188" s="377"/>
      <c r="MKH188" s="377"/>
      <c r="MKI188" s="377"/>
      <c r="MKJ188" s="377"/>
      <c r="MKK188" s="484"/>
      <c r="MKL188" s="485"/>
      <c r="MKM188" s="375"/>
      <c r="MKN188" s="377"/>
      <c r="MKO188" s="377"/>
      <c r="MKP188" s="377"/>
      <c r="MKQ188" s="377"/>
      <c r="MKR188" s="484"/>
      <c r="MKS188" s="485"/>
      <c r="MKT188" s="375"/>
      <c r="MKU188" s="377"/>
      <c r="MKV188" s="377"/>
      <c r="MKW188" s="377"/>
      <c r="MKX188" s="377"/>
      <c r="MKY188" s="484"/>
      <c r="MKZ188" s="485"/>
      <c r="MLA188" s="375"/>
      <c r="MLB188" s="377"/>
      <c r="MLC188" s="377"/>
      <c r="MLD188" s="377"/>
      <c r="MLE188" s="377"/>
      <c r="MLF188" s="484"/>
      <c r="MLG188" s="485"/>
      <c r="MLH188" s="375"/>
      <c r="MLI188" s="377"/>
      <c r="MLJ188" s="377"/>
      <c r="MLK188" s="377"/>
      <c r="MLL188" s="377"/>
      <c r="MLM188" s="484"/>
      <c r="MLN188" s="485"/>
      <c r="MLO188" s="375"/>
      <c r="MLP188" s="377"/>
      <c r="MLQ188" s="377"/>
      <c r="MLR188" s="377"/>
      <c r="MLS188" s="377"/>
      <c r="MLT188" s="484"/>
      <c r="MLU188" s="485"/>
      <c r="MLV188" s="375"/>
      <c r="MLW188" s="377"/>
      <c r="MLX188" s="377"/>
      <c r="MLY188" s="377"/>
      <c r="MLZ188" s="377"/>
      <c r="MMA188" s="484"/>
      <c r="MMB188" s="485"/>
      <c r="MMC188" s="375"/>
      <c r="MMD188" s="377"/>
      <c r="MME188" s="377"/>
      <c r="MMF188" s="377"/>
      <c r="MMG188" s="377"/>
      <c r="MMH188" s="484"/>
      <c r="MMI188" s="485"/>
      <c r="MMJ188" s="375"/>
      <c r="MMK188" s="377"/>
      <c r="MML188" s="377"/>
      <c r="MMM188" s="377"/>
      <c r="MMN188" s="377"/>
      <c r="MMO188" s="484"/>
      <c r="MMP188" s="485"/>
      <c r="MMQ188" s="375"/>
      <c r="MMR188" s="377"/>
      <c r="MMS188" s="377"/>
      <c r="MMT188" s="377"/>
      <c r="MMU188" s="377"/>
      <c r="MMV188" s="484"/>
      <c r="MMW188" s="485"/>
      <c r="MMX188" s="375"/>
      <c r="MMY188" s="377"/>
      <c r="MMZ188" s="377"/>
      <c r="MNA188" s="377"/>
      <c r="MNB188" s="377"/>
      <c r="MNC188" s="484"/>
      <c r="MND188" s="485"/>
      <c r="MNE188" s="375"/>
      <c r="MNF188" s="377"/>
      <c r="MNG188" s="377"/>
      <c r="MNH188" s="377"/>
      <c r="MNI188" s="377"/>
      <c r="MNJ188" s="484"/>
      <c r="MNK188" s="485"/>
      <c r="MNL188" s="375"/>
      <c r="MNM188" s="377"/>
      <c r="MNN188" s="377"/>
      <c r="MNO188" s="377"/>
      <c r="MNP188" s="377"/>
      <c r="MNQ188" s="484"/>
      <c r="MNR188" s="485"/>
      <c r="MNS188" s="375"/>
      <c r="MNT188" s="377"/>
      <c r="MNU188" s="377"/>
      <c r="MNV188" s="377"/>
      <c r="MNW188" s="377"/>
      <c r="MNX188" s="484"/>
      <c r="MNY188" s="485"/>
      <c r="MNZ188" s="375"/>
      <c r="MOA188" s="377"/>
      <c r="MOB188" s="377"/>
      <c r="MOC188" s="377"/>
      <c r="MOD188" s="377"/>
      <c r="MOE188" s="484"/>
      <c r="MOF188" s="485"/>
      <c r="MOG188" s="375"/>
      <c r="MOH188" s="377"/>
      <c r="MOI188" s="377"/>
      <c r="MOJ188" s="377"/>
      <c r="MOK188" s="377"/>
      <c r="MOL188" s="484"/>
      <c r="MOM188" s="485"/>
      <c r="MON188" s="375"/>
      <c r="MOO188" s="377"/>
      <c r="MOP188" s="377"/>
      <c r="MOQ188" s="377"/>
      <c r="MOR188" s="377"/>
      <c r="MOS188" s="484"/>
      <c r="MOT188" s="485"/>
      <c r="MOU188" s="375"/>
      <c r="MOV188" s="377"/>
      <c r="MOW188" s="377"/>
      <c r="MOX188" s="377"/>
      <c r="MOY188" s="377"/>
      <c r="MOZ188" s="484"/>
      <c r="MPA188" s="485"/>
      <c r="MPB188" s="375"/>
      <c r="MPC188" s="377"/>
      <c r="MPD188" s="377"/>
      <c r="MPE188" s="377"/>
      <c r="MPF188" s="377"/>
      <c r="MPG188" s="484"/>
      <c r="MPH188" s="485"/>
      <c r="MPI188" s="375"/>
      <c r="MPJ188" s="377"/>
      <c r="MPK188" s="377"/>
      <c r="MPL188" s="377"/>
      <c r="MPM188" s="377"/>
      <c r="MPN188" s="484"/>
      <c r="MPO188" s="485"/>
      <c r="MPP188" s="375"/>
      <c r="MPQ188" s="377"/>
      <c r="MPR188" s="377"/>
      <c r="MPS188" s="377"/>
      <c r="MPT188" s="377"/>
      <c r="MPU188" s="484"/>
      <c r="MPV188" s="485"/>
      <c r="MPW188" s="375"/>
      <c r="MPX188" s="377"/>
      <c r="MPY188" s="377"/>
      <c r="MPZ188" s="377"/>
      <c r="MQA188" s="377"/>
      <c r="MQB188" s="484"/>
      <c r="MQC188" s="485"/>
      <c r="MQD188" s="375"/>
      <c r="MQE188" s="377"/>
      <c r="MQF188" s="377"/>
      <c r="MQG188" s="377"/>
      <c r="MQH188" s="377"/>
      <c r="MQI188" s="484"/>
      <c r="MQJ188" s="485"/>
      <c r="MQK188" s="375"/>
      <c r="MQL188" s="377"/>
      <c r="MQM188" s="377"/>
      <c r="MQN188" s="377"/>
      <c r="MQO188" s="377"/>
      <c r="MQP188" s="484"/>
      <c r="MQQ188" s="485"/>
      <c r="MQR188" s="375"/>
      <c r="MQS188" s="377"/>
      <c r="MQT188" s="377"/>
      <c r="MQU188" s="377"/>
      <c r="MQV188" s="377"/>
      <c r="MQW188" s="484"/>
      <c r="MQX188" s="485"/>
      <c r="MQY188" s="375"/>
      <c r="MQZ188" s="377"/>
      <c r="MRA188" s="377"/>
      <c r="MRB188" s="377"/>
      <c r="MRC188" s="377"/>
      <c r="MRD188" s="484"/>
      <c r="MRE188" s="485"/>
      <c r="MRF188" s="375"/>
      <c r="MRG188" s="377"/>
      <c r="MRH188" s="377"/>
      <c r="MRI188" s="377"/>
      <c r="MRJ188" s="377"/>
      <c r="MRK188" s="484"/>
      <c r="MRL188" s="485"/>
      <c r="MRM188" s="375"/>
      <c r="MRN188" s="377"/>
      <c r="MRO188" s="377"/>
      <c r="MRP188" s="377"/>
      <c r="MRQ188" s="377"/>
      <c r="MRR188" s="484"/>
      <c r="MRS188" s="485"/>
      <c r="MRT188" s="375"/>
      <c r="MRU188" s="377"/>
      <c r="MRV188" s="377"/>
      <c r="MRW188" s="377"/>
      <c r="MRX188" s="377"/>
      <c r="MRY188" s="484"/>
      <c r="MRZ188" s="485"/>
      <c r="MSA188" s="375"/>
      <c r="MSB188" s="377"/>
      <c r="MSC188" s="377"/>
      <c r="MSD188" s="377"/>
      <c r="MSE188" s="377"/>
      <c r="MSF188" s="484"/>
      <c r="MSG188" s="485"/>
      <c r="MSH188" s="375"/>
      <c r="MSI188" s="377"/>
      <c r="MSJ188" s="377"/>
      <c r="MSK188" s="377"/>
      <c r="MSL188" s="377"/>
      <c r="MSM188" s="484"/>
      <c r="MSN188" s="485"/>
      <c r="MSO188" s="375"/>
      <c r="MSP188" s="377"/>
      <c r="MSQ188" s="377"/>
      <c r="MSR188" s="377"/>
      <c r="MSS188" s="377"/>
      <c r="MST188" s="484"/>
      <c r="MSU188" s="485"/>
      <c r="MSV188" s="375"/>
      <c r="MSW188" s="377"/>
      <c r="MSX188" s="377"/>
      <c r="MSY188" s="377"/>
      <c r="MSZ188" s="377"/>
      <c r="MTA188" s="484"/>
      <c r="MTB188" s="485"/>
      <c r="MTC188" s="375"/>
      <c r="MTD188" s="377"/>
      <c r="MTE188" s="377"/>
      <c r="MTF188" s="377"/>
      <c r="MTG188" s="377"/>
      <c r="MTH188" s="484"/>
      <c r="MTI188" s="485"/>
      <c r="MTJ188" s="375"/>
      <c r="MTK188" s="377"/>
      <c r="MTL188" s="377"/>
      <c r="MTM188" s="377"/>
      <c r="MTN188" s="377"/>
      <c r="MTO188" s="484"/>
      <c r="MTP188" s="485"/>
      <c r="MTQ188" s="375"/>
      <c r="MTR188" s="377"/>
      <c r="MTS188" s="377"/>
      <c r="MTT188" s="377"/>
      <c r="MTU188" s="377"/>
      <c r="MTV188" s="484"/>
      <c r="MTW188" s="485"/>
      <c r="MTX188" s="375"/>
      <c r="MTY188" s="377"/>
      <c r="MTZ188" s="377"/>
      <c r="MUA188" s="377"/>
      <c r="MUB188" s="377"/>
      <c r="MUC188" s="484"/>
      <c r="MUD188" s="485"/>
      <c r="MUE188" s="375"/>
      <c r="MUF188" s="377"/>
      <c r="MUG188" s="377"/>
      <c r="MUH188" s="377"/>
      <c r="MUI188" s="377"/>
      <c r="MUJ188" s="484"/>
      <c r="MUK188" s="485"/>
      <c r="MUL188" s="375"/>
      <c r="MUM188" s="377"/>
      <c r="MUN188" s="377"/>
      <c r="MUO188" s="377"/>
      <c r="MUP188" s="377"/>
      <c r="MUQ188" s="484"/>
      <c r="MUR188" s="485"/>
      <c r="MUS188" s="375"/>
      <c r="MUT188" s="377"/>
      <c r="MUU188" s="377"/>
      <c r="MUV188" s="377"/>
      <c r="MUW188" s="377"/>
      <c r="MUX188" s="484"/>
      <c r="MUY188" s="485"/>
      <c r="MUZ188" s="375"/>
      <c r="MVA188" s="377"/>
      <c r="MVB188" s="377"/>
      <c r="MVC188" s="377"/>
      <c r="MVD188" s="377"/>
      <c r="MVE188" s="484"/>
      <c r="MVF188" s="485"/>
      <c r="MVG188" s="375"/>
      <c r="MVH188" s="377"/>
      <c r="MVI188" s="377"/>
      <c r="MVJ188" s="377"/>
      <c r="MVK188" s="377"/>
      <c r="MVL188" s="484"/>
      <c r="MVM188" s="485"/>
      <c r="MVN188" s="375"/>
      <c r="MVO188" s="377"/>
      <c r="MVP188" s="377"/>
      <c r="MVQ188" s="377"/>
      <c r="MVR188" s="377"/>
      <c r="MVS188" s="484"/>
      <c r="MVT188" s="485"/>
      <c r="MVU188" s="375"/>
      <c r="MVV188" s="377"/>
      <c r="MVW188" s="377"/>
      <c r="MVX188" s="377"/>
      <c r="MVY188" s="377"/>
      <c r="MVZ188" s="484"/>
      <c r="MWA188" s="485"/>
      <c r="MWB188" s="375"/>
      <c r="MWC188" s="377"/>
      <c r="MWD188" s="377"/>
      <c r="MWE188" s="377"/>
      <c r="MWF188" s="377"/>
      <c r="MWG188" s="484"/>
      <c r="MWH188" s="485"/>
      <c r="MWI188" s="375"/>
      <c r="MWJ188" s="377"/>
      <c r="MWK188" s="377"/>
      <c r="MWL188" s="377"/>
      <c r="MWM188" s="377"/>
      <c r="MWN188" s="484"/>
      <c r="MWO188" s="485"/>
      <c r="MWP188" s="375"/>
      <c r="MWQ188" s="377"/>
      <c r="MWR188" s="377"/>
      <c r="MWS188" s="377"/>
      <c r="MWT188" s="377"/>
      <c r="MWU188" s="484"/>
      <c r="MWV188" s="485"/>
      <c r="MWW188" s="375"/>
      <c r="MWX188" s="377"/>
      <c r="MWY188" s="377"/>
      <c r="MWZ188" s="377"/>
      <c r="MXA188" s="377"/>
      <c r="MXB188" s="484"/>
      <c r="MXC188" s="485"/>
      <c r="MXD188" s="375"/>
      <c r="MXE188" s="377"/>
      <c r="MXF188" s="377"/>
      <c r="MXG188" s="377"/>
      <c r="MXH188" s="377"/>
      <c r="MXI188" s="484"/>
      <c r="MXJ188" s="485"/>
      <c r="MXK188" s="375"/>
      <c r="MXL188" s="377"/>
      <c r="MXM188" s="377"/>
      <c r="MXN188" s="377"/>
      <c r="MXO188" s="377"/>
      <c r="MXP188" s="484"/>
      <c r="MXQ188" s="485"/>
      <c r="MXR188" s="375"/>
      <c r="MXS188" s="377"/>
      <c r="MXT188" s="377"/>
      <c r="MXU188" s="377"/>
      <c r="MXV188" s="377"/>
      <c r="MXW188" s="484"/>
      <c r="MXX188" s="485"/>
      <c r="MXY188" s="375"/>
      <c r="MXZ188" s="377"/>
      <c r="MYA188" s="377"/>
      <c r="MYB188" s="377"/>
      <c r="MYC188" s="377"/>
      <c r="MYD188" s="484"/>
      <c r="MYE188" s="485"/>
      <c r="MYF188" s="375"/>
      <c r="MYG188" s="377"/>
      <c r="MYH188" s="377"/>
      <c r="MYI188" s="377"/>
      <c r="MYJ188" s="377"/>
      <c r="MYK188" s="484"/>
      <c r="MYL188" s="485"/>
      <c r="MYM188" s="375"/>
      <c r="MYN188" s="377"/>
      <c r="MYO188" s="377"/>
      <c r="MYP188" s="377"/>
      <c r="MYQ188" s="377"/>
      <c r="MYR188" s="484"/>
      <c r="MYS188" s="485"/>
      <c r="MYT188" s="375"/>
      <c r="MYU188" s="377"/>
      <c r="MYV188" s="377"/>
      <c r="MYW188" s="377"/>
      <c r="MYX188" s="377"/>
      <c r="MYY188" s="484"/>
      <c r="MYZ188" s="485"/>
      <c r="MZA188" s="375"/>
      <c r="MZB188" s="377"/>
      <c r="MZC188" s="377"/>
      <c r="MZD188" s="377"/>
      <c r="MZE188" s="377"/>
      <c r="MZF188" s="484"/>
      <c r="MZG188" s="485"/>
      <c r="MZH188" s="375"/>
      <c r="MZI188" s="377"/>
      <c r="MZJ188" s="377"/>
      <c r="MZK188" s="377"/>
      <c r="MZL188" s="377"/>
      <c r="MZM188" s="484"/>
      <c r="MZN188" s="485"/>
      <c r="MZO188" s="375"/>
      <c r="MZP188" s="377"/>
      <c r="MZQ188" s="377"/>
      <c r="MZR188" s="377"/>
      <c r="MZS188" s="377"/>
      <c r="MZT188" s="484"/>
      <c r="MZU188" s="485"/>
      <c r="MZV188" s="375"/>
      <c r="MZW188" s="377"/>
      <c r="MZX188" s="377"/>
      <c r="MZY188" s="377"/>
      <c r="MZZ188" s="377"/>
      <c r="NAA188" s="484"/>
      <c r="NAB188" s="485"/>
      <c r="NAC188" s="375"/>
      <c r="NAD188" s="377"/>
      <c r="NAE188" s="377"/>
      <c r="NAF188" s="377"/>
      <c r="NAG188" s="377"/>
      <c r="NAH188" s="484"/>
      <c r="NAI188" s="485"/>
      <c r="NAJ188" s="375"/>
      <c r="NAK188" s="377"/>
      <c r="NAL188" s="377"/>
      <c r="NAM188" s="377"/>
      <c r="NAN188" s="377"/>
      <c r="NAO188" s="484"/>
      <c r="NAP188" s="485"/>
      <c r="NAQ188" s="375"/>
      <c r="NAR188" s="377"/>
      <c r="NAS188" s="377"/>
      <c r="NAT188" s="377"/>
      <c r="NAU188" s="377"/>
      <c r="NAV188" s="484"/>
      <c r="NAW188" s="485"/>
      <c r="NAX188" s="375"/>
      <c r="NAY188" s="377"/>
      <c r="NAZ188" s="377"/>
      <c r="NBA188" s="377"/>
      <c r="NBB188" s="377"/>
      <c r="NBC188" s="484"/>
      <c r="NBD188" s="485"/>
      <c r="NBE188" s="375"/>
      <c r="NBF188" s="377"/>
      <c r="NBG188" s="377"/>
      <c r="NBH188" s="377"/>
      <c r="NBI188" s="377"/>
      <c r="NBJ188" s="484"/>
      <c r="NBK188" s="485"/>
      <c r="NBL188" s="375"/>
      <c r="NBM188" s="377"/>
      <c r="NBN188" s="377"/>
      <c r="NBO188" s="377"/>
      <c r="NBP188" s="377"/>
      <c r="NBQ188" s="484"/>
      <c r="NBR188" s="485"/>
      <c r="NBS188" s="375"/>
      <c r="NBT188" s="377"/>
      <c r="NBU188" s="377"/>
      <c r="NBV188" s="377"/>
      <c r="NBW188" s="377"/>
      <c r="NBX188" s="484"/>
      <c r="NBY188" s="485"/>
      <c r="NBZ188" s="375"/>
      <c r="NCA188" s="377"/>
      <c r="NCB188" s="377"/>
      <c r="NCC188" s="377"/>
      <c r="NCD188" s="377"/>
      <c r="NCE188" s="484"/>
      <c r="NCF188" s="485"/>
      <c r="NCG188" s="375"/>
      <c r="NCH188" s="377"/>
      <c r="NCI188" s="377"/>
      <c r="NCJ188" s="377"/>
      <c r="NCK188" s="377"/>
      <c r="NCL188" s="484"/>
      <c r="NCM188" s="485"/>
      <c r="NCN188" s="375"/>
      <c r="NCO188" s="377"/>
      <c r="NCP188" s="377"/>
      <c r="NCQ188" s="377"/>
      <c r="NCR188" s="377"/>
      <c r="NCS188" s="484"/>
      <c r="NCT188" s="485"/>
      <c r="NCU188" s="375"/>
      <c r="NCV188" s="377"/>
      <c r="NCW188" s="377"/>
      <c r="NCX188" s="377"/>
      <c r="NCY188" s="377"/>
      <c r="NCZ188" s="484"/>
      <c r="NDA188" s="485"/>
      <c r="NDB188" s="375"/>
      <c r="NDC188" s="377"/>
      <c r="NDD188" s="377"/>
      <c r="NDE188" s="377"/>
      <c r="NDF188" s="377"/>
      <c r="NDG188" s="484"/>
      <c r="NDH188" s="485"/>
      <c r="NDI188" s="375"/>
      <c r="NDJ188" s="377"/>
      <c r="NDK188" s="377"/>
      <c r="NDL188" s="377"/>
      <c r="NDM188" s="377"/>
      <c r="NDN188" s="484"/>
      <c r="NDO188" s="485"/>
      <c r="NDP188" s="375"/>
      <c r="NDQ188" s="377"/>
      <c r="NDR188" s="377"/>
      <c r="NDS188" s="377"/>
      <c r="NDT188" s="377"/>
      <c r="NDU188" s="484"/>
      <c r="NDV188" s="485"/>
      <c r="NDW188" s="375"/>
      <c r="NDX188" s="377"/>
      <c r="NDY188" s="377"/>
      <c r="NDZ188" s="377"/>
      <c r="NEA188" s="377"/>
      <c r="NEB188" s="484"/>
      <c r="NEC188" s="485"/>
      <c r="NED188" s="375"/>
      <c r="NEE188" s="377"/>
      <c r="NEF188" s="377"/>
      <c r="NEG188" s="377"/>
      <c r="NEH188" s="377"/>
      <c r="NEI188" s="484"/>
      <c r="NEJ188" s="485"/>
      <c r="NEK188" s="375"/>
      <c r="NEL188" s="377"/>
      <c r="NEM188" s="377"/>
      <c r="NEN188" s="377"/>
      <c r="NEO188" s="377"/>
      <c r="NEP188" s="484"/>
      <c r="NEQ188" s="485"/>
      <c r="NER188" s="375"/>
      <c r="NES188" s="377"/>
      <c r="NET188" s="377"/>
      <c r="NEU188" s="377"/>
      <c r="NEV188" s="377"/>
      <c r="NEW188" s="484"/>
      <c r="NEX188" s="485"/>
      <c r="NEY188" s="375"/>
      <c r="NEZ188" s="377"/>
      <c r="NFA188" s="377"/>
      <c r="NFB188" s="377"/>
      <c r="NFC188" s="377"/>
      <c r="NFD188" s="484"/>
      <c r="NFE188" s="485"/>
      <c r="NFF188" s="375"/>
      <c r="NFG188" s="377"/>
      <c r="NFH188" s="377"/>
      <c r="NFI188" s="377"/>
      <c r="NFJ188" s="377"/>
      <c r="NFK188" s="484"/>
      <c r="NFL188" s="485"/>
      <c r="NFM188" s="375"/>
      <c r="NFN188" s="377"/>
      <c r="NFO188" s="377"/>
      <c r="NFP188" s="377"/>
      <c r="NFQ188" s="377"/>
      <c r="NFR188" s="484"/>
      <c r="NFS188" s="485"/>
      <c r="NFT188" s="375"/>
      <c r="NFU188" s="377"/>
      <c r="NFV188" s="377"/>
      <c r="NFW188" s="377"/>
      <c r="NFX188" s="377"/>
      <c r="NFY188" s="484"/>
      <c r="NFZ188" s="485"/>
      <c r="NGA188" s="375"/>
      <c r="NGB188" s="377"/>
      <c r="NGC188" s="377"/>
      <c r="NGD188" s="377"/>
      <c r="NGE188" s="377"/>
      <c r="NGF188" s="484"/>
      <c r="NGG188" s="485"/>
      <c r="NGH188" s="375"/>
      <c r="NGI188" s="377"/>
      <c r="NGJ188" s="377"/>
      <c r="NGK188" s="377"/>
      <c r="NGL188" s="377"/>
      <c r="NGM188" s="484"/>
      <c r="NGN188" s="485"/>
      <c r="NGO188" s="375"/>
      <c r="NGP188" s="377"/>
      <c r="NGQ188" s="377"/>
      <c r="NGR188" s="377"/>
      <c r="NGS188" s="377"/>
      <c r="NGT188" s="484"/>
      <c r="NGU188" s="485"/>
      <c r="NGV188" s="375"/>
      <c r="NGW188" s="377"/>
      <c r="NGX188" s="377"/>
      <c r="NGY188" s="377"/>
      <c r="NGZ188" s="377"/>
      <c r="NHA188" s="484"/>
      <c r="NHB188" s="485"/>
      <c r="NHC188" s="375"/>
      <c r="NHD188" s="377"/>
      <c r="NHE188" s="377"/>
      <c r="NHF188" s="377"/>
      <c r="NHG188" s="377"/>
      <c r="NHH188" s="484"/>
      <c r="NHI188" s="485"/>
      <c r="NHJ188" s="375"/>
      <c r="NHK188" s="377"/>
      <c r="NHL188" s="377"/>
      <c r="NHM188" s="377"/>
      <c r="NHN188" s="377"/>
      <c r="NHO188" s="484"/>
      <c r="NHP188" s="485"/>
      <c r="NHQ188" s="375"/>
      <c r="NHR188" s="377"/>
      <c r="NHS188" s="377"/>
      <c r="NHT188" s="377"/>
      <c r="NHU188" s="377"/>
      <c r="NHV188" s="484"/>
      <c r="NHW188" s="485"/>
      <c r="NHX188" s="375"/>
      <c r="NHY188" s="377"/>
      <c r="NHZ188" s="377"/>
      <c r="NIA188" s="377"/>
      <c r="NIB188" s="377"/>
      <c r="NIC188" s="484"/>
      <c r="NID188" s="485"/>
      <c r="NIE188" s="375"/>
      <c r="NIF188" s="377"/>
      <c r="NIG188" s="377"/>
      <c r="NIH188" s="377"/>
      <c r="NII188" s="377"/>
      <c r="NIJ188" s="484"/>
      <c r="NIK188" s="485"/>
      <c r="NIL188" s="375"/>
      <c r="NIM188" s="377"/>
      <c r="NIN188" s="377"/>
      <c r="NIO188" s="377"/>
      <c r="NIP188" s="377"/>
      <c r="NIQ188" s="484"/>
      <c r="NIR188" s="485"/>
      <c r="NIS188" s="375"/>
      <c r="NIT188" s="377"/>
      <c r="NIU188" s="377"/>
      <c r="NIV188" s="377"/>
      <c r="NIW188" s="377"/>
      <c r="NIX188" s="484"/>
      <c r="NIY188" s="485"/>
      <c r="NIZ188" s="375"/>
      <c r="NJA188" s="377"/>
      <c r="NJB188" s="377"/>
      <c r="NJC188" s="377"/>
      <c r="NJD188" s="377"/>
      <c r="NJE188" s="484"/>
      <c r="NJF188" s="485"/>
      <c r="NJG188" s="375"/>
      <c r="NJH188" s="377"/>
      <c r="NJI188" s="377"/>
      <c r="NJJ188" s="377"/>
      <c r="NJK188" s="377"/>
      <c r="NJL188" s="484"/>
      <c r="NJM188" s="485"/>
      <c r="NJN188" s="375"/>
      <c r="NJO188" s="377"/>
      <c r="NJP188" s="377"/>
      <c r="NJQ188" s="377"/>
      <c r="NJR188" s="377"/>
      <c r="NJS188" s="484"/>
      <c r="NJT188" s="485"/>
      <c r="NJU188" s="375"/>
      <c r="NJV188" s="377"/>
      <c r="NJW188" s="377"/>
      <c r="NJX188" s="377"/>
      <c r="NJY188" s="377"/>
      <c r="NJZ188" s="484"/>
      <c r="NKA188" s="485"/>
      <c r="NKB188" s="375"/>
      <c r="NKC188" s="377"/>
      <c r="NKD188" s="377"/>
      <c r="NKE188" s="377"/>
      <c r="NKF188" s="377"/>
      <c r="NKG188" s="484"/>
      <c r="NKH188" s="485"/>
      <c r="NKI188" s="375"/>
      <c r="NKJ188" s="377"/>
      <c r="NKK188" s="377"/>
      <c r="NKL188" s="377"/>
      <c r="NKM188" s="377"/>
      <c r="NKN188" s="484"/>
      <c r="NKO188" s="485"/>
      <c r="NKP188" s="375"/>
      <c r="NKQ188" s="377"/>
      <c r="NKR188" s="377"/>
      <c r="NKS188" s="377"/>
      <c r="NKT188" s="377"/>
      <c r="NKU188" s="484"/>
      <c r="NKV188" s="485"/>
      <c r="NKW188" s="375"/>
      <c r="NKX188" s="377"/>
      <c r="NKY188" s="377"/>
      <c r="NKZ188" s="377"/>
      <c r="NLA188" s="377"/>
      <c r="NLB188" s="484"/>
      <c r="NLC188" s="485"/>
      <c r="NLD188" s="375"/>
      <c r="NLE188" s="377"/>
      <c r="NLF188" s="377"/>
      <c r="NLG188" s="377"/>
      <c r="NLH188" s="377"/>
      <c r="NLI188" s="484"/>
      <c r="NLJ188" s="485"/>
      <c r="NLK188" s="375"/>
      <c r="NLL188" s="377"/>
      <c r="NLM188" s="377"/>
      <c r="NLN188" s="377"/>
      <c r="NLO188" s="377"/>
      <c r="NLP188" s="484"/>
      <c r="NLQ188" s="485"/>
      <c r="NLR188" s="375"/>
      <c r="NLS188" s="377"/>
      <c r="NLT188" s="377"/>
      <c r="NLU188" s="377"/>
      <c r="NLV188" s="377"/>
      <c r="NLW188" s="484"/>
      <c r="NLX188" s="485"/>
      <c r="NLY188" s="375"/>
      <c r="NLZ188" s="377"/>
      <c r="NMA188" s="377"/>
      <c r="NMB188" s="377"/>
      <c r="NMC188" s="377"/>
      <c r="NMD188" s="484"/>
      <c r="NME188" s="485"/>
      <c r="NMF188" s="375"/>
      <c r="NMG188" s="377"/>
      <c r="NMH188" s="377"/>
      <c r="NMI188" s="377"/>
      <c r="NMJ188" s="377"/>
      <c r="NMK188" s="484"/>
      <c r="NML188" s="485"/>
      <c r="NMM188" s="375"/>
      <c r="NMN188" s="377"/>
      <c r="NMO188" s="377"/>
      <c r="NMP188" s="377"/>
      <c r="NMQ188" s="377"/>
      <c r="NMR188" s="484"/>
      <c r="NMS188" s="485"/>
      <c r="NMT188" s="375"/>
      <c r="NMU188" s="377"/>
      <c r="NMV188" s="377"/>
      <c r="NMW188" s="377"/>
      <c r="NMX188" s="377"/>
      <c r="NMY188" s="484"/>
      <c r="NMZ188" s="485"/>
      <c r="NNA188" s="375"/>
      <c r="NNB188" s="377"/>
      <c r="NNC188" s="377"/>
      <c r="NND188" s="377"/>
      <c r="NNE188" s="377"/>
      <c r="NNF188" s="484"/>
      <c r="NNG188" s="485"/>
      <c r="NNH188" s="375"/>
      <c r="NNI188" s="377"/>
      <c r="NNJ188" s="377"/>
      <c r="NNK188" s="377"/>
      <c r="NNL188" s="377"/>
      <c r="NNM188" s="484"/>
      <c r="NNN188" s="485"/>
      <c r="NNO188" s="375"/>
      <c r="NNP188" s="377"/>
      <c r="NNQ188" s="377"/>
      <c r="NNR188" s="377"/>
      <c r="NNS188" s="377"/>
      <c r="NNT188" s="484"/>
      <c r="NNU188" s="485"/>
      <c r="NNV188" s="375"/>
      <c r="NNW188" s="377"/>
      <c r="NNX188" s="377"/>
      <c r="NNY188" s="377"/>
      <c r="NNZ188" s="377"/>
      <c r="NOA188" s="484"/>
      <c r="NOB188" s="485"/>
      <c r="NOC188" s="375"/>
      <c r="NOD188" s="377"/>
      <c r="NOE188" s="377"/>
      <c r="NOF188" s="377"/>
      <c r="NOG188" s="377"/>
      <c r="NOH188" s="484"/>
      <c r="NOI188" s="485"/>
      <c r="NOJ188" s="375"/>
      <c r="NOK188" s="377"/>
      <c r="NOL188" s="377"/>
      <c r="NOM188" s="377"/>
      <c r="NON188" s="377"/>
      <c r="NOO188" s="484"/>
      <c r="NOP188" s="485"/>
      <c r="NOQ188" s="375"/>
      <c r="NOR188" s="377"/>
      <c r="NOS188" s="377"/>
      <c r="NOT188" s="377"/>
      <c r="NOU188" s="377"/>
      <c r="NOV188" s="484"/>
      <c r="NOW188" s="485"/>
      <c r="NOX188" s="375"/>
      <c r="NOY188" s="377"/>
      <c r="NOZ188" s="377"/>
      <c r="NPA188" s="377"/>
      <c r="NPB188" s="377"/>
      <c r="NPC188" s="484"/>
      <c r="NPD188" s="485"/>
      <c r="NPE188" s="375"/>
      <c r="NPF188" s="377"/>
      <c r="NPG188" s="377"/>
      <c r="NPH188" s="377"/>
      <c r="NPI188" s="377"/>
      <c r="NPJ188" s="484"/>
      <c r="NPK188" s="485"/>
      <c r="NPL188" s="375"/>
      <c r="NPM188" s="377"/>
      <c r="NPN188" s="377"/>
      <c r="NPO188" s="377"/>
      <c r="NPP188" s="377"/>
      <c r="NPQ188" s="484"/>
      <c r="NPR188" s="485"/>
      <c r="NPS188" s="375"/>
      <c r="NPT188" s="377"/>
      <c r="NPU188" s="377"/>
      <c r="NPV188" s="377"/>
      <c r="NPW188" s="377"/>
      <c r="NPX188" s="484"/>
      <c r="NPY188" s="485"/>
      <c r="NPZ188" s="375"/>
      <c r="NQA188" s="377"/>
      <c r="NQB188" s="377"/>
      <c r="NQC188" s="377"/>
      <c r="NQD188" s="377"/>
      <c r="NQE188" s="484"/>
      <c r="NQF188" s="485"/>
      <c r="NQG188" s="375"/>
      <c r="NQH188" s="377"/>
      <c r="NQI188" s="377"/>
      <c r="NQJ188" s="377"/>
      <c r="NQK188" s="377"/>
      <c r="NQL188" s="484"/>
      <c r="NQM188" s="485"/>
      <c r="NQN188" s="375"/>
      <c r="NQO188" s="377"/>
      <c r="NQP188" s="377"/>
      <c r="NQQ188" s="377"/>
      <c r="NQR188" s="377"/>
      <c r="NQS188" s="484"/>
      <c r="NQT188" s="485"/>
      <c r="NQU188" s="375"/>
      <c r="NQV188" s="377"/>
      <c r="NQW188" s="377"/>
      <c r="NQX188" s="377"/>
      <c r="NQY188" s="377"/>
      <c r="NQZ188" s="484"/>
      <c r="NRA188" s="485"/>
      <c r="NRB188" s="375"/>
      <c r="NRC188" s="377"/>
      <c r="NRD188" s="377"/>
      <c r="NRE188" s="377"/>
      <c r="NRF188" s="377"/>
      <c r="NRG188" s="484"/>
      <c r="NRH188" s="485"/>
      <c r="NRI188" s="375"/>
      <c r="NRJ188" s="377"/>
      <c r="NRK188" s="377"/>
      <c r="NRL188" s="377"/>
      <c r="NRM188" s="377"/>
      <c r="NRN188" s="484"/>
      <c r="NRO188" s="485"/>
      <c r="NRP188" s="375"/>
      <c r="NRQ188" s="377"/>
      <c r="NRR188" s="377"/>
      <c r="NRS188" s="377"/>
      <c r="NRT188" s="377"/>
      <c r="NRU188" s="484"/>
      <c r="NRV188" s="485"/>
      <c r="NRW188" s="375"/>
      <c r="NRX188" s="377"/>
      <c r="NRY188" s="377"/>
      <c r="NRZ188" s="377"/>
      <c r="NSA188" s="377"/>
      <c r="NSB188" s="484"/>
      <c r="NSC188" s="485"/>
      <c r="NSD188" s="375"/>
      <c r="NSE188" s="377"/>
      <c r="NSF188" s="377"/>
      <c r="NSG188" s="377"/>
      <c r="NSH188" s="377"/>
      <c r="NSI188" s="484"/>
      <c r="NSJ188" s="485"/>
      <c r="NSK188" s="375"/>
      <c r="NSL188" s="377"/>
      <c r="NSM188" s="377"/>
      <c r="NSN188" s="377"/>
      <c r="NSO188" s="377"/>
      <c r="NSP188" s="484"/>
      <c r="NSQ188" s="485"/>
      <c r="NSR188" s="375"/>
      <c r="NSS188" s="377"/>
      <c r="NST188" s="377"/>
      <c r="NSU188" s="377"/>
      <c r="NSV188" s="377"/>
      <c r="NSW188" s="484"/>
      <c r="NSX188" s="485"/>
      <c r="NSY188" s="375"/>
      <c r="NSZ188" s="377"/>
      <c r="NTA188" s="377"/>
      <c r="NTB188" s="377"/>
      <c r="NTC188" s="377"/>
      <c r="NTD188" s="484"/>
      <c r="NTE188" s="485"/>
      <c r="NTF188" s="375"/>
      <c r="NTG188" s="377"/>
      <c r="NTH188" s="377"/>
      <c r="NTI188" s="377"/>
      <c r="NTJ188" s="377"/>
      <c r="NTK188" s="484"/>
      <c r="NTL188" s="485"/>
      <c r="NTM188" s="375"/>
      <c r="NTN188" s="377"/>
      <c r="NTO188" s="377"/>
      <c r="NTP188" s="377"/>
      <c r="NTQ188" s="377"/>
      <c r="NTR188" s="484"/>
      <c r="NTS188" s="485"/>
      <c r="NTT188" s="375"/>
      <c r="NTU188" s="377"/>
      <c r="NTV188" s="377"/>
      <c r="NTW188" s="377"/>
      <c r="NTX188" s="377"/>
      <c r="NTY188" s="484"/>
      <c r="NTZ188" s="485"/>
      <c r="NUA188" s="375"/>
      <c r="NUB188" s="377"/>
      <c r="NUC188" s="377"/>
      <c r="NUD188" s="377"/>
      <c r="NUE188" s="377"/>
      <c r="NUF188" s="484"/>
      <c r="NUG188" s="485"/>
      <c r="NUH188" s="375"/>
      <c r="NUI188" s="377"/>
      <c r="NUJ188" s="377"/>
      <c r="NUK188" s="377"/>
      <c r="NUL188" s="377"/>
      <c r="NUM188" s="484"/>
      <c r="NUN188" s="485"/>
      <c r="NUO188" s="375"/>
      <c r="NUP188" s="377"/>
      <c r="NUQ188" s="377"/>
      <c r="NUR188" s="377"/>
      <c r="NUS188" s="377"/>
      <c r="NUT188" s="484"/>
      <c r="NUU188" s="485"/>
      <c r="NUV188" s="375"/>
      <c r="NUW188" s="377"/>
      <c r="NUX188" s="377"/>
      <c r="NUY188" s="377"/>
      <c r="NUZ188" s="377"/>
      <c r="NVA188" s="484"/>
      <c r="NVB188" s="485"/>
      <c r="NVC188" s="375"/>
      <c r="NVD188" s="377"/>
      <c r="NVE188" s="377"/>
      <c r="NVF188" s="377"/>
      <c r="NVG188" s="377"/>
      <c r="NVH188" s="484"/>
      <c r="NVI188" s="485"/>
      <c r="NVJ188" s="375"/>
      <c r="NVK188" s="377"/>
      <c r="NVL188" s="377"/>
      <c r="NVM188" s="377"/>
      <c r="NVN188" s="377"/>
      <c r="NVO188" s="484"/>
      <c r="NVP188" s="485"/>
      <c r="NVQ188" s="375"/>
      <c r="NVR188" s="377"/>
      <c r="NVS188" s="377"/>
      <c r="NVT188" s="377"/>
      <c r="NVU188" s="377"/>
      <c r="NVV188" s="484"/>
      <c r="NVW188" s="485"/>
      <c r="NVX188" s="375"/>
      <c r="NVY188" s="377"/>
      <c r="NVZ188" s="377"/>
      <c r="NWA188" s="377"/>
      <c r="NWB188" s="377"/>
      <c r="NWC188" s="484"/>
      <c r="NWD188" s="485"/>
      <c r="NWE188" s="375"/>
      <c r="NWF188" s="377"/>
      <c r="NWG188" s="377"/>
      <c r="NWH188" s="377"/>
      <c r="NWI188" s="377"/>
      <c r="NWJ188" s="484"/>
      <c r="NWK188" s="485"/>
      <c r="NWL188" s="375"/>
      <c r="NWM188" s="377"/>
      <c r="NWN188" s="377"/>
      <c r="NWO188" s="377"/>
      <c r="NWP188" s="377"/>
      <c r="NWQ188" s="484"/>
      <c r="NWR188" s="485"/>
      <c r="NWS188" s="375"/>
      <c r="NWT188" s="377"/>
      <c r="NWU188" s="377"/>
      <c r="NWV188" s="377"/>
      <c r="NWW188" s="377"/>
      <c r="NWX188" s="484"/>
      <c r="NWY188" s="485"/>
      <c r="NWZ188" s="375"/>
      <c r="NXA188" s="377"/>
      <c r="NXB188" s="377"/>
      <c r="NXC188" s="377"/>
      <c r="NXD188" s="377"/>
      <c r="NXE188" s="484"/>
      <c r="NXF188" s="485"/>
      <c r="NXG188" s="375"/>
      <c r="NXH188" s="377"/>
      <c r="NXI188" s="377"/>
      <c r="NXJ188" s="377"/>
      <c r="NXK188" s="377"/>
      <c r="NXL188" s="484"/>
      <c r="NXM188" s="485"/>
      <c r="NXN188" s="375"/>
      <c r="NXO188" s="377"/>
      <c r="NXP188" s="377"/>
      <c r="NXQ188" s="377"/>
      <c r="NXR188" s="377"/>
      <c r="NXS188" s="484"/>
      <c r="NXT188" s="485"/>
      <c r="NXU188" s="375"/>
      <c r="NXV188" s="377"/>
      <c r="NXW188" s="377"/>
      <c r="NXX188" s="377"/>
      <c r="NXY188" s="377"/>
      <c r="NXZ188" s="484"/>
      <c r="NYA188" s="485"/>
      <c r="NYB188" s="375"/>
      <c r="NYC188" s="377"/>
      <c r="NYD188" s="377"/>
      <c r="NYE188" s="377"/>
      <c r="NYF188" s="377"/>
      <c r="NYG188" s="484"/>
      <c r="NYH188" s="485"/>
      <c r="NYI188" s="375"/>
      <c r="NYJ188" s="377"/>
      <c r="NYK188" s="377"/>
      <c r="NYL188" s="377"/>
      <c r="NYM188" s="377"/>
      <c r="NYN188" s="484"/>
      <c r="NYO188" s="485"/>
      <c r="NYP188" s="375"/>
      <c r="NYQ188" s="377"/>
      <c r="NYR188" s="377"/>
      <c r="NYS188" s="377"/>
      <c r="NYT188" s="377"/>
      <c r="NYU188" s="484"/>
      <c r="NYV188" s="485"/>
      <c r="NYW188" s="375"/>
      <c r="NYX188" s="377"/>
      <c r="NYY188" s="377"/>
      <c r="NYZ188" s="377"/>
      <c r="NZA188" s="377"/>
      <c r="NZB188" s="484"/>
      <c r="NZC188" s="485"/>
      <c r="NZD188" s="375"/>
      <c r="NZE188" s="377"/>
      <c r="NZF188" s="377"/>
      <c r="NZG188" s="377"/>
      <c r="NZH188" s="377"/>
      <c r="NZI188" s="484"/>
      <c r="NZJ188" s="485"/>
      <c r="NZK188" s="375"/>
      <c r="NZL188" s="377"/>
      <c r="NZM188" s="377"/>
      <c r="NZN188" s="377"/>
      <c r="NZO188" s="377"/>
      <c r="NZP188" s="484"/>
      <c r="NZQ188" s="485"/>
      <c r="NZR188" s="375"/>
      <c r="NZS188" s="377"/>
      <c r="NZT188" s="377"/>
      <c r="NZU188" s="377"/>
      <c r="NZV188" s="377"/>
      <c r="NZW188" s="484"/>
      <c r="NZX188" s="485"/>
      <c r="NZY188" s="375"/>
      <c r="NZZ188" s="377"/>
      <c r="OAA188" s="377"/>
      <c r="OAB188" s="377"/>
      <c r="OAC188" s="377"/>
      <c r="OAD188" s="484"/>
      <c r="OAE188" s="485"/>
      <c r="OAF188" s="375"/>
      <c r="OAG188" s="377"/>
      <c r="OAH188" s="377"/>
      <c r="OAI188" s="377"/>
      <c r="OAJ188" s="377"/>
      <c r="OAK188" s="484"/>
      <c r="OAL188" s="485"/>
      <c r="OAM188" s="375"/>
      <c r="OAN188" s="377"/>
      <c r="OAO188" s="377"/>
      <c r="OAP188" s="377"/>
      <c r="OAQ188" s="377"/>
      <c r="OAR188" s="484"/>
      <c r="OAS188" s="485"/>
      <c r="OAT188" s="375"/>
      <c r="OAU188" s="377"/>
      <c r="OAV188" s="377"/>
      <c r="OAW188" s="377"/>
      <c r="OAX188" s="377"/>
      <c r="OAY188" s="484"/>
      <c r="OAZ188" s="485"/>
      <c r="OBA188" s="375"/>
      <c r="OBB188" s="377"/>
      <c r="OBC188" s="377"/>
      <c r="OBD188" s="377"/>
      <c r="OBE188" s="377"/>
      <c r="OBF188" s="484"/>
      <c r="OBG188" s="485"/>
      <c r="OBH188" s="375"/>
      <c r="OBI188" s="377"/>
      <c r="OBJ188" s="377"/>
      <c r="OBK188" s="377"/>
      <c r="OBL188" s="377"/>
      <c r="OBM188" s="484"/>
      <c r="OBN188" s="485"/>
      <c r="OBO188" s="375"/>
      <c r="OBP188" s="377"/>
      <c r="OBQ188" s="377"/>
      <c r="OBR188" s="377"/>
      <c r="OBS188" s="377"/>
      <c r="OBT188" s="484"/>
      <c r="OBU188" s="485"/>
      <c r="OBV188" s="375"/>
      <c r="OBW188" s="377"/>
      <c r="OBX188" s="377"/>
      <c r="OBY188" s="377"/>
      <c r="OBZ188" s="377"/>
      <c r="OCA188" s="484"/>
      <c r="OCB188" s="485"/>
      <c r="OCC188" s="375"/>
      <c r="OCD188" s="377"/>
      <c r="OCE188" s="377"/>
      <c r="OCF188" s="377"/>
      <c r="OCG188" s="377"/>
      <c r="OCH188" s="484"/>
      <c r="OCI188" s="485"/>
      <c r="OCJ188" s="375"/>
      <c r="OCK188" s="377"/>
      <c r="OCL188" s="377"/>
      <c r="OCM188" s="377"/>
      <c r="OCN188" s="377"/>
      <c r="OCO188" s="484"/>
      <c r="OCP188" s="485"/>
      <c r="OCQ188" s="375"/>
      <c r="OCR188" s="377"/>
      <c r="OCS188" s="377"/>
      <c r="OCT188" s="377"/>
      <c r="OCU188" s="377"/>
      <c r="OCV188" s="484"/>
      <c r="OCW188" s="485"/>
      <c r="OCX188" s="375"/>
      <c r="OCY188" s="377"/>
      <c r="OCZ188" s="377"/>
      <c r="ODA188" s="377"/>
      <c r="ODB188" s="377"/>
      <c r="ODC188" s="484"/>
      <c r="ODD188" s="485"/>
      <c r="ODE188" s="375"/>
      <c r="ODF188" s="377"/>
      <c r="ODG188" s="377"/>
      <c r="ODH188" s="377"/>
      <c r="ODI188" s="377"/>
      <c r="ODJ188" s="484"/>
      <c r="ODK188" s="485"/>
      <c r="ODL188" s="375"/>
      <c r="ODM188" s="377"/>
      <c r="ODN188" s="377"/>
      <c r="ODO188" s="377"/>
      <c r="ODP188" s="377"/>
      <c r="ODQ188" s="484"/>
      <c r="ODR188" s="485"/>
      <c r="ODS188" s="375"/>
      <c r="ODT188" s="377"/>
      <c r="ODU188" s="377"/>
      <c r="ODV188" s="377"/>
      <c r="ODW188" s="377"/>
      <c r="ODX188" s="484"/>
      <c r="ODY188" s="485"/>
      <c r="ODZ188" s="375"/>
      <c r="OEA188" s="377"/>
      <c r="OEB188" s="377"/>
      <c r="OEC188" s="377"/>
      <c r="OED188" s="377"/>
      <c r="OEE188" s="484"/>
      <c r="OEF188" s="485"/>
      <c r="OEG188" s="375"/>
      <c r="OEH188" s="377"/>
      <c r="OEI188" s="377"/>
      <c r="OEJ188" s="377"/>
      <c r="OEK188" s="377"/>
      <c r="OEL188" s="484"/>
      <c r="OEM188" s="485"/>
      <c r="OEN188" s="375"/>
      <c r="OEO188" s="377"/>
      <c r="OEP188" s="377"/>
      <c r="OEQ188" s="377"/>
      <c r="OER188" s="377"/>
      <c r="OES188" s="484"/>
      <c r="OET188" s="485"/>
      <c r="OEU188" s="375"/>
      <c r="OEV188" s="377"/>
      <c r="OEW188" s="377"/>
      <c r="OEX188" s="377"/>
      <c r="OEY188" s="377"/>
      <c r="OEZ188" s="484"/>
      <c r="OFA188" s="485"/>
      <c r="OFB188" s="375"/>
      <c r="OFC188" s="377"/>
      <c r="OFD188" s="377"/>
      <c r="OFE188" s="377"/>
      <c r="OFF188" s="377"/>
      <c r="OFG188" s="484"/>
      <c r="OFH188" s="485"/>
      <c r="OFI188" s="375"/>
      <c r="OFJ188" s="377"/>
      <c r="OFK188" s="377"/>
      <c r="OFL188" s="377"/>
      <c r="OFM188" s="377"/>
      <c r="OFN188" s="484"/>
      <c r="OFO188" s="485"/>
      <c r="OFP188" s="375"/>
      <c r="OFQ188" s="377"/>
      <c r="OFR188" s="377"/>
      <c r="OFS188" s="377"/>
      <c r="OFT188" s="377"/>
      <c r="OFU188" s="484"/>
      <c r="OFV188" s="485"/>
      <c r="OFW188" s="375"/>
      <c r="OFX188" s="377"/>
      <c r="OFY188" s="377"/>
      <c r="OFZ188" s="377"/>
      <c r="OGA188" s="377"/>
      <c r="OGB188" s="484"/>
      <c r="OGC188" s="485"/>
      <c r="OGD188" s="375"/>
      <c r="OGE188" s="377"/>
      <c r="OGF188" s="377"/>
      <c r="OGG188" s="377"/>
      <c r="OGH188" s="377"/>
      <c r="OGI188" s="484"/>
      <c r="OGJ188" s="485"/>
      <c r="OGK188" s="375"/>
      <c r="OGL188" s="377"/>
      <c r="OGM188" s="377"/>
      <c r="OGN188" s="377"/>
      <c r="OGO188" s="377"/>
      <c r="OGP188" s="484"/>
      <c r="OGQ188" s="485"/>
      <c r="OGR188" s="375"/>
      <c r="OGS188" s="377"/>
      <c r="OGT188" s="377"/>
      <c r="OGU188" s="377"/>
      <c r="OGV188" s="377"/>
      <c r="OGW188" s="484"/>
      <c r="OGX188" s="485"/>
      <c r="OGY188" s="375"/>
      <c r="OGZ188" s="377"/>
      <c r="OHA188" s="377"/>
      <c r="OHB188" s="377"/>
      <c r="OHC188" s="377"/>
      <c r="OHD188" s="484"/>
      <c r="OHE188" s="485"/>
      <c r="OHF188" s="375"/>
      <c r="OHG188" s="377"/>
      <c r="OHH188" s="377"/>
      <c r="OHI188" s="377"/>
      <c r="OHJ188" s="377"/>
      <c r="OHK188" s="484"/>
      <c r="OHL188" s="485"/>
      <c r="OHM188" s="375"/>
      <c r="OHN188" s="377"/>
      <c r="OHO188" s="377"/>
      <c r="OHP188" s="377"/>
      <c r="OHQ188" s="377"/>
      <c r="OHR188" s="484"/>
      <c r="OHS188" s="485"/>
      <c r="OHT188" s="375"/>
      <c r="OHU188" s="377"/>
      <c r="OHV188" s="377"/>
      <c r="OHW188" s="377"/>
      <c r="OHX188" s="377"/>
      <c r="OHY188" s="484"/>
      <c r="OHZ188" s="485"/>
      <c r="OIA188" s="375"/>
      <c r="OIB188" s="377"/>
      <c r="OIC188" s="377"/>
      <c r="OID188" s="377"/>
      <c r="OIE188" s="377"/>
      <c r="OIF188" s="484"/>
      <c r="OIG188" s="485"/>
      <c r="OIH188" s="375"/>
      <c r="OII188" s="377"/>
      <c r="OIJ188" s="377"/>
      <c r="OIK188" s="377"/>
      <c r="OIL188" s="377"/>
      <c r="OIM188" s="484"/>
      <c r="OIN188" s="485"/>
      <c r="OIO188" s="375"/>
      <c r="OIP188" s="377"/>
      <c r="OIQ188" s="377"/>
      <c r="OIR188" s="377"/>
      <c r="OIS188" s="377"/>
      <c r="OIT188" s="484"/>
      <c r="OIU188" s="485"/>
      <c r="OIV188" s="375"/>
      <c r="OIW188" s="377"/>
      <c r="OIX188" s="377"/>
      <c r="OIY188" s="377"/>
      <c r="OIZ188" s="377"/>
      <c r="OJA188" s="484"/>
      <c r="OJB188" s="485"/>
      <c r="OJC188" s="375"/>
      <c r="OJD188" s="377"/>
      <c r="OJE188" s="377"/>
      <c r="OJF188" s="377"/>
      <c r="OJG188" s="377"/>
      <c r="OJH188" s="484"/>
      <c r="OJI188" s="485"/>
      <c r="OJJ188" s="375"/>
      <c r="OJK188" s="377"/>
      <c r="OJL188" s="377"/>
      <c r="OJM188" s="377"/>
      <c r="OJN188" s="377"/>
      <c r="OJO188" s="484"/>
      <c r="OJP188" s="485"/>
      <c r="OJQ188" s="375"/>
      <c r="OJR188" s="377"/>
      <c r="OJS188" s="377"/>
      <c r="OJT188" s="377"/>
      <c r="OJU188" s="377"/>
      <c r="OJV188" s="484"/>
      <c r="OJW188" s="485"/>
      <c r="OJX188" s="375"/>
      <c r="OJY188" s="377"/>
      <c r="OJZ188" s="377"/>
      <c r="OKA188" s="377"/>
      <c r="OKB188" s="377"/>
      <c r="OKC188" s="484"/>
      <c r="OKD188" s="485"/>
      <c r="OKE188" s="375"/>
      <c r="OKF188" s="377"/>
      <c r="OKG188" s="377"/>
      <c r="OKH188" s="377"/>
      <c r="OKI188" s="377"/>
      <c r="OKJ188" s="484"/>
      <c r="OKK188" s="485"/>
      <c r="OKL188" s="375"/>
      <c r="OKM188" s="377"/>
      <c r="OKN188" s="377"/>
      <c r="OKO188" s="377"/>
      <c r="OKP188" s="377"/>
      <c r="OKQ188" s="484"/>
      <c r="OKR188" s="485"/>
      <c r="OKS188" s="375"/>
      <c r="OKT188" s="377"/>
      <c r="OKU188" s="377"/>
      <c r="OKV188" s="377"/>
      <c r="OKW188" s="377"/>
      <c r="OKX188" s="484"/>
      <c r="OKY188" s="485"/>
      <c r="OKZ188" s="375"/>
      <c r="OLA188" s="377"/>
      <c r="OLB188" s="377"/>
      <c r="OLC188" s="377"/>
      <c r="OLD188" s="377"/>
      <c r="OLE188" s="484"/>
      <c r="OLF188" s="485"/>
      <c r="OLG188" s="375"/>
      <c r="OLH188" s="377"/>
      <c r="OLI188" s="377"/>
      <c r="OLJ188" s="377"/>
      <c r="OLK188" s="377"/>
      <c r="OLL188" s="484"/>
      <c r="OLM188" s="485"/>
      <c r="OLN188" s="375"/>
      <c r="OLO188" s="377"/>
      <c r="OLP188" s="377"/>
      <c r="OLQ188" s="377"/>
      <c r="OLR188" s="377"/>
      <c r="OLS188" s="484"/>
      <c r="OLT188" s="485"/>
      <c r="OLU188" s="375"/>
      <c r="OLV188" s="377"/>
      <c r="OLW188" s="377"/>
      <c r="OLX188" s="377"/>
      <c r="OLY188" s="377"/>
      <c r="OLZ188" s="484"/>
      <c r="OMA188" s="485"/>
      <c r="OMB188" s="375"/>
      <c r="OMC188" s="377"/>
      <c r="OMD188" s="377"/>
      <c r="OME188" s="377"/>
      <c r="OMF188" s="377"/>
      <c r="OMG188" s="484"/>
      <c r="OMH188" s="485"/>
      <c r="OMI188" s="375"/>
      <c r="OMJ188" s="377"/>
      <c r="OMK188" s="377"/>
      <c r="OML188" s="377"/>
      <c r="OMM188" s="377"/>
      <c r="OMN188" s="484"/>
      <c r="OMO188" s="485"/>
      <c r="OMP188" s="375"/>
      <c r="OMQ188" s="377"/>
      <c r="OMR188" s="377"/>
      <c r="OMS188" s="377"/>
      <c r="OMT188" s="377"/>
      <c r="OMU188" s="484"/>
      <c r="OMV188" s="485"/>
      <c r="OMW188" s="375"/>
      <c r="OMX188" s="377"/>
      <c r="OMY188" s="377"/>
      <c r="OMZ188" s="377"/>
      <c r="ONA188" s="377"/>
      <c r="ONB188" s="484"/>
      <c r="ONC188" s="485"/>
      <c r="OND188" s="375"/>
      <c r="ONE188" s="377"/>
      <c r="ONF188" s="377"/>
      <c r="ONG188" s="377"/>
      <c r="ONH188" s="377"/>
      <c r="ONI188" s="484"/>
      <c r="ONJ188" s="485"/>
      <c r="ONK188" s="375"/>
      <c r="ONL188" s="377"/>
      <c r="ONM188" s="377"/>
      <c r="ONN188" s="377"/>
      <c r="ONO188" s="377"/>
      <c r="ONP188" s="484"/>
      <c r="ONQ188" s="485"/>
      <c r="ONR188" s="375"/>
      <c r="ONS188" s="377"/>
      <c r="ONT188" s="377"/>
      <c r="ONU188" s="377"/>
      <c r="ONV188" s="377"/>
      <c r="ONW188" s="484"/>
      <c r="ONX188" s="485"/>
      <c r="ONY188" s="375"/>
      <c r="ONZ188" s="377"/>
      <c r="OOA188" s="377"/>
      <c r="OOB188" s="377"/>
      <c r="OOC188" s="377"/>
      <c r="OOD188" s="484"/>
      <c r="OOE188" s="485"/>
      <c r="OOF188" s="375"/>
      <c r="OOG188" s="377"/>
      <c r="OOH188" s="377"/>
      <c r="OOI188" s="377"/>
      <c r="OOJ188" s="377"/>
      <c r="OOK188" s="484"/>
      <c r="OOL188" s="485"/>
      <c r="OOM188" s="375"/>
      <c r="OON188" s="377"/>
      <c r="OOO188" s="377"/>
      <c r="OOP188" s="377"/>
      <c r="OOQ188" s="377"/>
      <c r="OOR188" s="484"/>
      <c r="OOS188" s="485"/>
      <c r="OOT188" s="375"/>
      <c r="OOU188" s="377"/>
      <c r="OOV188" s="377"/>
      <c r="OOW188" s="377"/>
      <c r="OOX188" s="377"/>
      <c r="OOY188" s="484"/>
      <c r="OOZ188" s="485"/>
      <c r="OPA188" s="375"/>
      <c r="OPB188" s="377"/>
      <c r="OPC188" s="377"/>
      <c r="OPD188" s="377"/>
      <c r="OPE188" s="377"/>
      <c r="OPF188" s="484"/>
      <c r="OPG188" s="485"/>
      <c r="OPH188" s="375"/>
      <c r="OPI188" s="377"/>
      <c r="OPJ188" s="377"/>
      <c r="OPK188" s="377"/>
      <c r="OPL188" s="377"/>
      <c r="OPM188" s="484"/>
      <c r="OPN188" s="485"/>
      <c r="OPO188" s="375"/>
      <c r="OPP188" s="377"/>
      <c r="OPQ188" s="377"/>
      <c r="OPR188" s="377"/>
      <c r="OPS188" s="377"/>
      <c r="OPT188" s="484"/>
      <c r="OPU188" s="485"/>
      <c r="OPV188" s="375"/>
      <c r="OPW188" s="377"/>
      <c r="OPX188" s="377"/>
      <c r="OPY188" s="377"/>
      <c r="OPZ188" s="377"/>
      <c r="OQA188" s="484"/>
      <c r="OQB188" s="485"/>
      <c r="OQC188" s="375"/>
      <c r="OQD188" s="377"/>
      <c r="OQE188" s="377"/>
      <c r="OQF188" s="377"/>
      <c r="OQG188" s="377"/>
      <c r="OQH188" s="484"/>
      <c r="OQI188" s="485"/>
      <c r="OQJ188" s="375"/>
      <c r="OQK188" s="377"/>
      <c r="OQL188" s="377"/>
      <c r="OQM188" s="377"/>
      <c r="OQN188" s="377"/>
      <c r="OQO188" s="484"/>
      <c r="OQP188" s="485"/>
      <c r="OQQ188" s="375"/>
      <c r="OQR188" s="377"/>
      <c r="OQS188" s="377"/>
      <c r="OQT188" s="377"/>
      <c r="OQU188" s="377"/>
      <c r="OQV188" s="484"/>
      <c r="OQW188" s="485"/>
      <c r="OQX188" s="375"/>
      <c r="OQY188" s="377"/>
      <c r="OQZ188" s="377"/>
      <c r="ORA188" s="377"/>
      <c r="ORB188" s="377"/>
      <c r="ORC188" s="484"/>
      <c r="ORD188" s="485"/>
      <c r="ORE188" s="375"/>
      <c r="ORF188" s="377"/>
      <c r="ORG188" s="377"/>
      <c r="ORH188" s="377"/>
      <c r="ORI188" s="377"/>
      <c r="ORJ188" s="484"/>
      <c r="ORK188" s="485"/>
      <c r="ORL188" s="375"/>
      <c r="ORM188" s="377"/>
      <c r="ORN188" s="377"/>
      <c r="ORO188" s="377"/>
      <c r="ORP188" s="377"/>
      <c r="ORQ188" s="484"/>
      <c r="ORR188" s="485"/>
      <c r="ORS188" s="375"/>
      <c r="ORT188" s="377"/>
      <c r="ORU188" s="377"/>
      <c r="ORV188" s="377"/>
      <c r="ORW188" s="377"/>
      <c r="ORX188" s="484"/>
      <c r="ORY188" s="485"/>
      <c r="ORZ188" s="375"/>
      <c r="OSA188" s="377"/>
      <c r="OSB188" s="377"/>
      <c r="OSC188" s="377"/>
      <c r="OSD188" s="377"/>
      <c r="OSE188" s="484"/>
      <c r="OSF188" s="485"/>
      <c r="OSG188" s="375"/>
      <c r="OSH188" s="377"/>
      <c r="OSI188" s="377"/>
      <c r="OSJ188" s="377"/>
      <c r="OSK188" s="377"/>
      <c r="OSL188" s="484"/>
      <c r="OSM188" s="485"/>
      <c r="OSN188" s="375"/>
      <c r="OSO188" s="377"/>
      <c r="OSP188" s="377"/>
      <c r="OSQ188" s="377"/>
      <c r="OSR188" s="377"/>
      <c r="OSS188" s="484"/>
      <c r="OST188" s="485"/>
      <c r="OSU188" s="375"/>
      <c r="OSV188" s="377"/>
      <c r="OSW188" s="377"/>
      <c r="OSX188" s="377"/>
      <c r="OSY188" s="377"/>
      <c r="OSZ188" s="484"/>
      <c r="OTA188" s="485"/>
      <c r="OTB188" s="375"/>
      <c r="OTC188" s="377"/>
      <c r="OTD188" s="377"/>
      <c r="OTE188" s="377"/>
      <c r="OTF188" s="377"/>
      <c r="OTG188" s="484"/>
      <c r="OTH188" s="485"/>
      <c r="OTI188" s="375"/>
      <c r="OTJ188" s="377"/>
      <c r="OTK188" s="377"/>
      <c r="OTL188" s="377"/>
      <c r="OTM188" s="377"/>
      <c r="OTN188" s="484"/>
      <c r="OTO188" s="485"/>
      <c r="OTP188" s="375"/>
      <c r="OTQ188" s="377"/>
      <c r="OTR188" s="377"/>
      <c r="OTS188" s="377"/>
      <c r="OTT188" s="377"/>
      <c r="OTU188" s="484"/>
      <c r="OTV188" s="485"/>
      <c r="OTW188" s="375"/>
      <c r="OTX188" s="377"/>
      <c r="OTY188" s="377"/>
      <c r="OTZ188" s="377"/>
      <c r="OUA188" s="377"/>
      <c r="OUB188" s="484"/>
      <c r="OUC188" s="485"/>
      <c r="OUD188" s="375"/>
      <c r="OUE188" s="377"/>
      <c r="OUF188" s="377"/>
      <c r="OUG188" s="377"/>
      <c r="OUH188" s="377"/>
      <c r="OUI188" s="484"/>
      <c r="OUJ188" s="485"/>
      <c r="OUK188" s="375"/>
      <c r="OUL188" s="377"/>
      <c r="OUM188" s="377"/>
      <c r="OUN188" s="377"/>
      <c r="OUO188" s="377"/>
      <c r="OUP188" s="484"/>
      <c r="OUQ188" s="485"/>
      <c r="OUR188" s="375"/>
      <c r="OUS188" s="377"/>
      <c r="OUT188" s="377"/>
      <c r="OUU188" s="377"/>
      <c r="OUV188" s="377"/>
      <c r="OUW188" s="484"/>
      <c r="OUX188" s="485"/>
      <c r="OUY188" s="375"/>
      <c r="OUZ188" s="377"/>
      <c r="OVA188" s="377"/>
      <c r="OVB188" s="377"/>
      <c r="OVC188" s="377"/>
      <c r="OVD188" s="484"/>
      <c r="OVE188" s="485"/>
      <c r="OVF188" s="375"/>
      <c r="OVG188" s="377"/>
      <c r="OVH188" s="377"/>
      <c r="OVI188" s="377"/>
      <c r="OVJ188" s="377"/>
      <c r="OVK188" s="484"/>
      <c r="OVL188" s="485"/>
      <c r="OVM188" s="375"/>
      <c r="OVN188" s="377"/>
      <c r="OVO188" s="377"/>
      <c r="OVP188" s="377"/>
      <c r="OVQ188" s="377"/>
      <c r="OVR188" s="484"/>
      <c r="OVS188" s="485"/>
      <c r="OVT188" s="375"/>
      <c r="OVU188" s="377"/>
      <c r="OVV188" s="377"/>
      <c r="OVW188" s="377"/>
      <c r="OVX188" s="377"/>
      <c r="OVY188" s="484"/>
      <c r="OVZ188" s="485"/>
      <c r="OWA188" s="375"/>
      <c r="OWB188" s="377"/>
      <c r="OWC188" s="377"/>
      <c r="OWD188" s="377"/>
      <c r="OWE188" s="377"/>
      <c r="OWF188" s="484"/>
      <c r="OWG188" s="485"/>
      <c r="OWH188" s="375"/>
      <c r="OWI188" s="377"/>
      <c r="OWJ188" s="377"/>
      <c r="OWK188" s="377"/>
      <c r="OWL188" s="377"/>
      <c r="OWM188" s="484"/>
      <c r="OWN188" s="485"/>
      <c r="OWO188" s="375"/>
      <c r="OWP188" s="377"/>
      <c r="OWQ188" s="377"/>
      <c r="OWR188" s="377"/>
      <c r="OWS188" s="377"/>
      <c r="OWT188" s="484"/>
      <c r="OWU188" s="485"/>
      <c r="OWV188" s="375"/>
      <c r="OWW188" s="377"/>
      <c r="OWX188" s="377"/>
      <c r="OWY188" s="377"/>
      <c r="OWZ188" s="377"/>
      <c r="OXA188" s="484"/>
      <c r="OXB188" s="485"/>
      <c r="OXC188" s="375"/>
      <c r="OXD188" s="377"/>
      <c r="OXE188" s="377"/>
      <c r="OXF188" s="377"/>
      <c r="OXG188" s="377"/>
      <c r="OXH188" s="484"/>
      <c r="OXI188" s="485"/>
      <c r="OXJ188" s="375"/>
      <c r="OXK188" s="377"/>
      <c r="OXL188" s="377"/>
      <c r="OXM188" s="377"/>
      <c r="OXN188" s="377"/>
      <c r="OXO188" s="484"/>
      <c r="OXP188" s="485"/>
      <c r="OXQ188" s="375"/>
      <c r="OXR188" s="377"/>
      <c r="OXS188" s="377"/>
      <c r="OXT188" s="377"/>
      <c r="OXU188" s="377"/>
      <c r="OXV188" s="484"/>
      <c r="OXW188" s="485"/>
      <c r="OXX188" s="375"/>
      <c r="OXY188" s="377"/>
      <c r="OXZ188" s="377"/>
      <c r="OYA188" s="377"/>
      <c r="OYB188" s="377"/>
      <c r="OYC188" s="484"/>
      <c r="OYD188" s="485"/>
      <c r="OYE188" s="375"/>
      <c r="OYF188" s="377"/>
      <c r="OYG188" s="377"/>
      <c r="OYH188" s="377"/>
      <c r="OYI188" s="377"/>
      <c r="OYJ188" s="484"/>
      <c r="OYK188" s="485"/>
      <c r="OYL188" s="375"/>
      <c r="OYM188" s="377"/>
      <c r="OYN188" s="377"/>
      <c r="OYO188" s="377"/>
      <c r="OYP188" s="377"/>
      <c r="OYQ188" s="484"/>
      <c r="OYR188" s="485"/>
      <c r="OYS188" s="375"/>
      <c r="OYT188" s="377"/>
      <c r="OYU188" s="377"/>
      <c r="OYV188" s="377"/>
      <c r="OYW188" s="377"/>
      <c r="OYX188" s="484"/>
      <c r="OYY188" s="485"/>
      <c r="OYZ188" s="375"/>
      <c r="OZA188" s="377"/>
      <c r="OZB188" s="377"/>
      <c r="OZC188" s="377"/>
      <c r="OZD188" s="377"/>
      <c r="OZE188" s="484"/>
      <c r="OZF188" s="485"/>
      <c r="OZG188" s="375"/>
      <c r="OZH188" s="377"/>
      <c r="OZI188" s="377"/>
      <c r="OZJ188" s="377"/>
      <c r="OZK188" s="377"/>
      <c r="OZL188" s="484"/>
      <c r="OZM188" s="485"/>
      <c r="OZN188" s="375"/>
      <c r="OZO188" s="377"/>
      <c r="OZP188" s="377"/>
      <c r="OZQ188" s="377"/>
      <c r="OZR188" s="377"/>
      <c r="OZS188" s="484"/>
      <c r="OZT188" s="485"/>
      <c r="OZU188" s="375"/>
      <c r="OZV188" s="377"/>
      <c r="OZW188" s="377"/>
      <c r="OZX188" s="377"/>
      <c r="OZY188" s="377"/>
      <c r="OZZ188" s="484"/>
      <c r="PAA188" s="485"/>
      <c r="PAB188" s="375"/>
      <c r="PAC188" s="377"/>
      <c r="PAD188" s="377"/>
      <c r="PAE188" s="377"/>
      <c r="PAF188" s="377"/>
      <c r="PAG188" s="484"/>
      <c r="PAH188" s="485"/>
      <c r="PAI188" s="375"/>
      <c r="PAJ188" s="377"/>
      <c r="PAK188" s="377"/>
      <c r="PAL188" s="377"/>
      <c r="PAM188" s="377"/>
      <c r="PAN188" s="484"/>
      <c r="PAO188" s="485"/>
      <c r="PAP188" s="375"/>
      <c r="PAQ188" s="377"/>
      <c r="PAR188" s="377"/>
      <c r="PAS188" s="377"/>
      <c r="PAT188" s="377"/>
      <c r="PAU188" s="484"/>
      <c r="PAV188" s="485"/>
      <c r="PAW188" s="375"/>
      <c r="PAX188" s="377"/>
      <c r="PAY188" s="377"/>
      <c r="PAZ188" s="377"/>
      <c r="PBA188" s="377"/>
      <c r="PBB188" s="484"/>
      <c r="PBC188" s="485"/>
      <c r="PBD188" s="375"/>
      <c r="PBE188" s="377"/>
      <c r="PBF188" s="377"/>
      <c r="PBG188" s="377"/>
      <c r="PBH188" s="377"/>
      <c r="PBI188" s="484"/>
      <c r="PBJ188" s="485"/>
      <c r="PBK188" s="375"/>
      <c r="PBL188" s="377"/>
      <c r="PBM188" s="377"/>
      <c r="PBN188" s="377"/>
      <c r="PBO188" s="377"/>
      <c r="PBP188" s="484"/>
      <c r="PBQ188" s="485"/>
      <c r="PBR188" s="375"/>
      <c r="PBS188" s="377"/>
      <c r="PBT188" s="377"/>
      <c r="PBU188" s="377"/>
      <c r="PBV188" s="377"/>
      <c r="PBW188" s="484"/>
      <c r="PBX188" s="485"/>
      <c r="PBY188" s="375"/>
      <c r="PBZ188" s="377"/>
      <c r="PCA188" s="377"/>
      <c r="PCB188" s="377"/>
      <c r="PCC188" s="377"/>
      <c r="PCD188" s="484"/>
      <c r="PCE188" s="485"/>
      <c r="PCF188" s="375"/>
      <c r="PCG188" s="377"/>
      <c r="PCH188" s="377"/>
      <c r="PCI188" s="377"/>
      <c r="PCJ188" s="377"/>
      <c r="PCK188" s="484"/>
      <c r="PCL188" s="485"/>
      <c r="PCM188" s="375"/>
      <c r="PCN188" s="377"/>
      <c r="PCO188" s="377"/>
      <c r="PCP188" s="377"/>
      <c r="PCQ188" s="377"/>
      <c r="PCR188" s="484"/>
      <c r="PCS188" s="485"/>
      <c r="PCT188" s="375"/>
      <c r="PCU188" s="377"/>
      <c r="PCV188" s="377"/>
      <c r="PCW188" s="377"/>
      <c r="PCX188" s="377"/>
      <c r="PCY188" s="484"/>
      <c r="PCZ188" s="485"/>
      <c r="PDA188" s="375"/>
      <c r="PDB188" s="377"/>
      <c r="PDC188" s="377"/>
      <c r="PDD188" s="377"/>
      <c r="PDE188" s="377"/>
      <c r="PDF188" s="484"/>
      <c r="PDG188" s="485"/>
      <c r="PDH188" s="375"/>
      <c r="PDI188" s="377"/>
      <c r="PDJ188" s="377"/>
      <c r="PDK188" s="377"/>
      <c r="PDL188" s="377"/>
      <c r="PDM188" s="484"/>
      <c r="PDN188" s="485"/>
      <c r="PDO188" s="375"/>
      <c r="PDP188" s="377"/>
      <c r="PDQ188" s="377"/>
      <c r="PDR188" s="377"/>
      <c r="PDS188" s="377"/>
      <c r="PDT188" s="484"/>
      <c r="PDU188" s="485"/>
      <c r="PDV188" s="375"/>
      <c r="PDW188" s="377"/>
      <c r="PDX188" s="377"/>
      <c r="PDY188" s="377"/>
      <c r="PDZ188" s="377"/>
      <c r="PEA188" s="484"/>
      <c r="PEB188" s="485"/>
      <c r="PEC188" s="375"/>
      <c r="PED188" s="377"/>
      <c r="PEE188" s="377"/>
      <c r="PEF188" s="377"/>
      <c r="PEG188" s="377"/>
      <c r="PEH188" s="484"/>
      <c r="PEI188" s="485"/>
      <c r="PEJ188" s="375"/>
      <c r="PEK188" s="377"/>
      <c r="PEL188" s="377"/>
      <c r="PEM188" s="377"/>
      <c r="PEN188" s="377"/>
      <c r="PEO188" s="484"/>
      <c r="PEP188" s="485"/>
      <c r="PEQ188" s="375"/>
      <c r="PER188" s="377"/>
      <c r="PES188" s="377"/>
      <c r="PET188" s="377"/>
      <c r="PEU188" s="377"/>
      <c r="PEV188" s="484"/>
      <c r="PEW188" s="485"/>
      <c r="PEX188" s="375"/>
      <c r="PEY188" s="377"/>
      <c r="PEZ188" s="377"/>
      <c r="PFA188" s="377"/>
      <c r="PFB188" s="377"/>
      <c r="PFC188" s="484"/>
      <c r="PFD188" s="485"/>
      <c r="PFE188" s="375"/>
      <c r="PFF188" s="377"/>
      <c r="PFG188" s="377"/>
      <c r="PFH188" s="377"/>
      <c r="PFI188" s="377"/>
      <c r="PFJ188" s="484"/>
      <c r="PFK188" s="485"/>
      <c r="PFL188" s="375"/>
      <c r="PFM188" s="377"/>
      <c r="PFN188" s="377"/>
      <c r="PFO188" s="377"/>
      <c r="PFP188" s="377"/>
      <c r="PFQ188" s="484"/>
      <c r="PFR188" s="485"/>
      <c r="PFS188" s="375"/>
      <c r="PFT188" s="377"/>
      <c r="PFU188" s="377"/>
      <c r="PFV188" s="377"/>
      <c r="PFW188" s="377"/>
      <c r="PFX188" s="484"/>
      <c r="PFY188" s="485"/>
      <c r="PFZ188" s="375"/>
      <c r="PGA188" s="377"/>
      <c r="PGB188" s="377"/>
      <c r="PGC188" s="377"/>
      <c r="PGD188" s="377"/>
      <c r="PGE188" s="484"/>
      <c r="PGF188" s="485"/>
      <c r="PGG188" s="375"/>
      <c r="PGH188" s="377"/>
      <c r="PGI188" s="377"/>
      <c r="PGJ188" s="377"/>
      <c r="PGK188" s="377"/>
      <c r="PGL188" s="484"/>
      <c r="PGM188" s="485"/>
      <c r="PGN188" s="375"/>
      <c r="PGO188" s="377"/>
      <c r="PGP188" s="377"/>
      <c r="PGQ188" s="377"/>
      <c r="PGR188" s="377"/>
      <c r="PGS188" s="484"/>
      <c r="PGT188" s="485"/>
      <c r="PGU188" s="375"/>
      <c r="PGV188" s="377"/>
      <c r="PGW188" s="377"/>
      <c r="PGX188" s="377"/>
      <c r="PGY188" s="377"/>
      <c r="PGZ188" s="484"/>
      <c r="PHA188" s="485"/>
      <c r="PHB188" s="375"/>
      <c r="PHC188" s="377"/>
      <c r="PHD188" s="377"/>
      <c r="PHE188" s="377"/>
      <c r="PHF188" s="377"/>
      <c r="PHG188" s="484"/>
      <c r="PHH188" s="485"/>
      <c r="PHI188" s="375"/>
      <c r="PHJ188" s="377"/>
      <c r="PHK188" s="377"/>
      <c r="PHL188" s="377"/>
      <c r="PHM188" s="377"/>
      <c r="PHN188" s="484"/>
      <c r="PHO188" s="485"/>
      <c r="PHP188" s="375"/>
      <c r="PHQ188" s="377"/>
      <c r="PHR188" s="377"/>
      <c r="PHS188" s="377"/>
      <c r="PHT188" s="377"/>
      <c r="PHU188" s="484"/>
      <c r="PHV188" s="485"/>
      <c r="PHW188" s="375"/>
      <c r="PHX188" s="377"/>
      <c r="PHY188" s="377"/>
      <c r="PHZ188" s="377"/>
      <c r="PIA188" s="377"/>
      <c r="PIB188" s="484"/>
      <c r="PIC188" s="485"/>
      <c r="PID188" s="375"/>
      <c r="PIE188" s="377"/>
      <c r="PIF188" s="377"/>
      <c r="PIG188" s="377"/>
      <c r="PIH188" s="377"/>
      <c r="PII188" s="484"/>
      <c r="PIJ188" s="485"/>
      <c r="PIK188" s="375"/>
      <c r="PIL188" s="377"/>
      <c r="PIM188" s="377"/>
      <c r="PIN188" s="377"/>
      <c r="PIO188" s="377"/>
      <c r="PIP188" s="484"/>
      <c r="PIQ188" s="485"/>
      <c r="PIR188" s="375"/>
      <c r="PIS188" s="377"/>
      <c r="PIT188" s="377"/>
      <c r="PIU188" s="377"/>
      <c r="PIV188" s="377"/>
      <c r="PIW188" s="484"/>
      <c r="PIX188" s="485"/>
      <c r="PIY188" s="375"/>
      <c r="PIZ188" s="377"/>
      <c r="PJA188" s="377"/>
      <c r="PJB188" s="377"/>
      <c r="PJC188" s="377"/>
      <c r="PJD188" s="484"/>
      <c r="PJE188" s="485"/>
      <c r="PJF188" s="375"/>
      <c r="PJG188" s="377"/>
      <c r="PJH188" s="377"/>
      <c r="PJI188" s="377"/>
      <c r="PJJ188" s="377"/>
      <c r="PJK188" s="484"/>
      <c r="PJL188" s="485"/>
      <c r="PJM188" s="375"/>
      <c r="PJN188" s="377"/>
      <c r="PJO188" s="377"/>
      <c r="PJP188" s="377"/>
      <c r="PJQ188" s="377"/>
      <c r="PJR188" s="484"/>
      <c r="PJS188" s="485"/>
      <c r="PJT188" s="375"/>
      <c r="PJU188" s="377"/>
      <c r="PJV188" s="377"/>
      <c r="PJW188" s="377"/>
      <c r="PJX188" s="377"/>
      <c r="PJY188" s="484"/>
      <c r="PJZ188" s="485"/>
      <c r="PKA188" s="375"/>
      <c r="PKB188" s="377"/>
      <c r="PKC188" s="377"/>
      <c r="PKD188" s="377"/>
      <c r="PKE188" s="377"/>
      <c r="PKF188" s="484"/>
      <c r="PKG188" s="485"/>
      <c r="PKH188" s="375"/>
      <c r="PKI188" s="377"/>
      <c r="PKJ188" s="377"/>
      <c r="PKK188" s="377"/>
      <c r="PKL188" s="377"/>
      <c r="PKM188" s="484"/>
      <c r="PKN188" s="485"/>
      <c r="PKO188" s="375"/>
      <c r="PKP188" s="377"/>
      <c r="PKQ188" s="377"/>
      <c r="PKR188" s="377"/>
      <c r="PKS188" s="377"/>
      <c r="PKT188" s="484"/>
      <c r="PKU188" s="485"/>
      <c r="PKV188" s="375"/>
      <c r="PKW188" s="377"/>
      <c r="PKX188" s="377"/>
      <c r="PKY188" s="377"/>
      <c r="PKZ188" s="377"/>
      <c r="PLA188" s="484"/>
      <c r="PLB188" s="485"/>
      <c r="PLC188" s="375"/>
      <c r="PLD188" s="377"/>
      <c r="PLE188" s="377"/>
      <c r="PLF188" s="377"/>
      <c r="PLG188" s="377"/>
      <c r="PLH188" s="484"/>
      <c r="PLI188" s="485"/>
      <c r="PLJ188" s="375"/>
      <c r="PLK188" s="377"/>
      <c r="PLL188" s="377"/>
      <c r="PLM188" s="377"/>
      <c r="PLN188" s="377"/>
      <c r="PLO188" s="484"/>
      <c r="PLP188" s="485"/>
      <c r="PLQ188" s="375"/>
      <c r="PLR188" s="377"/>
      <c r="PLS188" s="377"/>
      <c r="PLT188" s="377"/>
      <c r="PLU188" s="377"/>
      <c r="PLV188" s="484"/>
      <c r="PLW188" s="485"/>
      <c r="PLX188" s="375"/>
      <c r="PLY188" s="377"/>
      <c r="PLZ188" s="377"/>
      <c r="PMA188" s="377"/>
      <c r="PMB188" s="377"/>
      <c r="PMC188" s="484"/>
      <c r="PMD188" s="485"/>
      <c r="PME188" s="375"/>
      <c r="PMF188" s="377"/>
      <c r="PMG188" s="377"/>
      <c r="PMH188" s="377"/>
      <c r="PMI188" s="377"/>
      <c r="PMJ188" s="484"/>
      <c r="PMK188" s="485"/>
      <c r="PML188" s="375"/>
      <c r="PMM188" s="377"/>
      <c r="PMN188" s="377"/>
      <c r="PMO188" s="377"/>
      <c r="PMP188" s="377"/>
      <c r="PMQ188" s="484"/>
      <c r="PMR188" s="485"/>
      <c r="PMS188" s="375"/>
      <c r="PMT188" s="377"/>
      <c r="PMU188" s="377"/>
      <c r="PMV188" s="377"/>
      <c r="PMW188" s="377"/>
      <c r="PMX188" s="484"/>
      <c r="PMY188" s="485"/>
      <c r="PMZ188" s="375"/>
      <c r="PNA188" s="377"/>
      <c r="PNB188" s="377"/>
      <c r="PNC188" s="377"/>
      <c r="PND188" s="377"/>
      <c r="PNE188" s="484"/>
      <c r="PNF188" s="485"/>
      <c r="PNG188" s="375"/>
      <c r="PNH188" s="377"/>
      <c r="PNI188" s="377"/>
      <c r="PNJ188" s="377"/>
      <c r="PNK188" s="377"/>
      <c r="PNL188" s="484"/>
      <c r="PNM188" s="485"/>
      <c r="PNN188" s="375"/>
      <c r="PNO188" s="377"/>
      <c r="PNP188" s="377"/>
      <c r="PNQ188" s="377"/>
      <c r="PNR188" s="377"/>
      <c r="PNS188" s="484"/>
      <c r="PNT188" s="485"/>
      <c r="PNU188" s="375"/>
      <c r="PNV188" s="377"/>
      <c r="PNW188" s="377"/>
      <c r="PNX188" s="377"/>
      <c r="PNY188" s="377"/>
      <c r="PNZ188" s="484"/>
      <c r="POA188" s="485"/>
      <c r="POB188" s="375"/>
      <c r="POC188" s="377"/>
      <c r="POD188" s="377"/>
      <c r="POE188" s="377"/>
      <c r="POF188" s="377"/>
      <c r="POG188" s="484"/>
      <c r="POH188" s="485"/>
      <c r="POI188" s="375"/>
      <c r="POJ188" s="377"/>
      <c r="POK188" s="377"/>
      <c r="POL188" s="377"/>
      <c r="POM188" s="377"/>
      <c r="PON188" s="484"/>
      <c r="POO188" s="485"/>
      <c r="POP188" s="375"/>
      <c r="POQ188" s="377"/>
      <c r="POR188" s="377"/>
      <c r="POS188" s="377"/>
      <c r="POT188" s="377"/>
      <c r="POU188" s="484"/>
      <c r="POV188" s="485"/>
      <c r="POW188" s="375"/>
      <c r="POX188" s="377"/>
      <c r="POY188" s="377"/>
      <c r="POZ188" s="377"/>
      <c r="PPA188" s="377"/>
      <c r="PPB188" s="484"/>
      <c r="PPC188" s="485"/>
      <c r="PPD188" s="375"/>
      <c r="PPE188" s="377"/>
      <c r="PPF188" s="377"/>
      <c r="PPG188" s="377"/>
      <c r="PPH188" s="377"/>
      <c r="PPI188" s="484"/>
      <c r="PPJ188" s="485"/>
      <c r="PPK188" s="375"/>
      <c r="PPL188" s="377"/>
      <c r="PPM188" s="377"/>
      <c r="PPN188" s="377"/>
      <c r="PPO188" s="377"/>
      <c r="PPP188" s="484"/>
      <c r="PPQ188" s="485"/>
      <c r="PPR188" s="375"/>
      <c r="PPS188" s="377"/>
      <c r="PPT188" s="377"/>
      <c r="PPU188" s="377"/>
      <c r="PPV188" s="377"/>
      <c r="PPW188" s="484"/>
      <c r="PPX188" s="485"/>
      <c r="PPY188" s="375"/>
      <c r="PPZ188" s="377"/>
      <c r="PQA188" s="377"/>
      <c r="PQB188" s="377"/>
      <c r="PQC188" s="377"/>
      <c r="PQD188" s="484"/>
      <c r="PQE188" s="485"/>
      <c r="PQF188" s="375"/>
      <c r="PQG188" s="377"/>
      <c r="PQH188" s="377"/>
      <c r="PQI188" s="377"/>
      <c r="PQJ188" s="377"/>
      <c r="PQK188" s="484"/>
      <c r="PQL188" s="485"/>
      <c r="PQM188" s="375"/>
      <c r="PQN188" s="377"/>
      <c r="PQO188" s="377"/>
      <c r="PQP188" s="377"/>
      <c r="PQQ188" s="377"/>
      <c r="PQR188" s="484"/>
      <c r="PQS188" s="485"/>
      <c r="PQT188" s="375"/>
      <c r="PQU188" s="377"/>
      <c r="PQV188" s="377"/>
      <c r="PQW188" s="377"/>
      <c r="PQX188" s="377"/>
      <c r="PQY188" s="484"/>
      <c r="PQZ188" s="485"/>
      <c r="PRA188" s="375"/>
      <c r="PRB188" s="377"/>
      <c r="PRC188" s="377"/>
      <c r="PRD188" s="377"/>
      <c r="PRE188" s="377"/>
      <c r="PRF188" s="484"/>
      <c r="PRG188" s="485"/>
      <c r="PRH188" s="375"/>
      <c r="PRI188" s="377"/>
      <c r="PRJ188" s="377"/>
      <c r="PRK188" s="377"/>
      <c r="PRL188" s="377"/>
      <c r="PRM188" s="484"/>
      <c r="PRN188" s="485"/>
      <c r="PRO188" s="375"/>
      <c r="PRP188" s="377"/>
      <c r="PRQ188" s="377"/>
      <c r="PRR188" s="377"/>
      <c r="PRS188" s="377"/>
      <c r="PRT188" s="484"/>
      <c r="PRU188" s="485"/>
      <c r="PRV188" s="375"/>
      <c r="PRW188" s="377"/>
      <c r="PRX188" s="377"/>
      <c r="PRY188" s="377"/>
      <c r="PRZ188" s="377"/>
      <c r="PSA188" s="484"/>
      <c r="PSB188" s="485"/>
      <c r="PSC188" s="375"/>
      <c r="PSD188" s="377"/>
      <c r="PSE188" s="377"/>
      <c r="PSF188" s="377"/>
      <c r="PSG188" s="377"/>
      <c r="PSH188" s="484"/>
      <c r="PSI188" s="485"/>
      <c r="PSJ188" s="375"/>
      <c r="PSK188" s="377"/>
      <c r="PSL188" s="377"/>
      <c r="PSM188" s="377"/>
      <c r="PSN188" s="377"/>
      <c r="PSO188" s="484"/>
      <c r="PSP188" s="485"/>
      <c r="PSQ188" s="375"/>
      <c r="PSR188" s="377"/>
      <c r="PSS188" s="377"/>
      <c r="PST188" s="377"/>
      <c r="PSU188" s="377"/>
      <c r="PSV188" s="484"/>
      <c r="PSW188" s="485"/>
      <c r="PSX188" s="375"/>
      <c r="PSY188" s="377"/>
      <c r="PSZ188" s="377"/>
      <c r="PTA188" s="377"/>
      <c r="PTB188" s="377"/>
      <c r="PTC188" s="484"/>
      <c r="PTD188" s="485"/>
      <c r="PTE188" s="375"/>
      <c r="PTF188" s="377"/>
      <c r="PTG188" s="377"/>
      <c r="PTH188" s="377"/>
      <c r="PTI188" s="377"/>
      <c r="PTJ188" s="484"/>
      <c r="PTK188" s="485"/>
      <c r="PTL188" s="375"/>
      <c r="PTM188" s="377"/>
      <c r="PTN188" s="377"/>
      <c r="PTO188" s="377"/>
      <c r="PTP188" s="377"/>
      <c r="PTQ188" s="484"/>
      <c r="PTR188" s="485"/>
      <c r="PTS188" s="375"/>
      <c r="PTT188" s="377"/>
      <c r="PTU188" s="377"/>
      <c r="PTV188" s="377"/>
      <c r="PTW188" s="377"/>
      <c r="PTX188" s="484"/>
      <c r="PTY188" s="485"/>
      <c r="PTZ188" s="375"/>
      <c r="PUA188" s="377"/>
      <c r="PUB188" s="377"/>
      <c r="PUC188" s="377"/>
      <c r="PUD188" s="377"/>
      <c r="PUE188" s="484"/>
      <c r="PUF188" s="485"/>
      <c r="PUG188" s="375"/>
      <c r="PUH188" s="377"/>
      <c r="PUI188" s="377"/>
      <c r="PUJ188" s="377"/>
      <c r="PUK188" s="377"/>
      <c r="PUL188" s="484"/>
      <c r="PUM188" s="485"/>
      <c r="PUN188" s="375"/>
      <c r="PUO188" s="377"/>
      <c r="PUP188" s="377"/>
      <c r="PUQ188" s="377"/>
      <c r="PUR188" s="377"/>
      <c r="PUS188" s="484"/>
      <c r="PUT188" s="485"/>
      <c r="PUU188" s="375"/>
      <c r="PUV188" s="377"/>
      <c r="PUW188" s="377"/>
      <c r="PUX188" s="377"/>
      <c r="PUY188" s="377"/>
      <c r="PUZ188" s="484"/>
      <c r="PVA188" s="485"/>
      <c r="PVB188" s="375"/>
      <c r="PVC188" s="377"/>
      <c r="PVD188" s="377"/>
      <c r="PVE188" s="377"/>
      <c r="PVF188" s="377"/>
      <c r="PVG188" s="484"/>
      <c r="PVH188" s="485"/>
      <c r="PVI188" s="375"/>
      <c r="PVJ188" s="377"/>
      <c r="PVK188" s="377"/>
      <c r="PVL188" s="377"/>
      <c r="PVM188" s="377"/>
      <c r="PVN188" s="484"/>
      <c r="PVO188" s="485"/>
      <c r="PVP188" s="375"/>
      <c r="PVQ188" s="377"/>
      <c r="PVR188" s="377"/>
      <c r="PVS188" s="377"/>
      <c r="PVT188" s="377"/>
      <c r="PVU188" s="484"/>
      <c r="PVV188" s="485"/>
      <c r="PVW188" s="375"/>
      <c r="PVX188" s="377"/>
      <c r="PVY188" s="377"/>
      <c r="PVZ188" s="377"/>
      <c r="PWA188" s="377"/>
      <c r="PWB188" s="484"/>
      <c r="PWC188" s="485"/>
      <c r="PWD188" s="375"/>
      <c r="PWE188" s="377"/>
      <c r="PWF188" s="377"/>
      <c r="PWG188" s="377"/>
      <c r="PWH188" s="377"/>
      <c r="PWI188" s="484"/>
      <c r="PWJ188" s="485"/>
      <c r="PWK188" s="375"/>
      <c r="PWL188" s="377"/>
      <c r="PWM188" s="377"/>
      <c r="PWN188" s="377"/>
      <c r="PWO188" s="377"/>
      <c r="PWP188" s="484"/>
      <c r="PWQ188" s="485"/>
      <c r="PWR188" s="375"/>
      <c r="PWS188" s="377"/>
      <c r="PWT188" s="377"/>
      <c r="PWU188" s="377"/>
      <c r="PWV188" s="377"/>
      <c r="PWW188" s="484"/>
      <c r="PWX188" s="485"/>
      <c r="PWY188" s="375"/>
      <c r="PWZ188" s="377"/>
      <c r="PXA188" s="377"/>
      <c r="PXB188" s="377"/>
      <c r="PXC188" s="377"/>
      <c r="PXD188" s="484"/>
      <c r="PXE188" s="485"/>
      <c r="PXF188" s="375"/>
      <c r="PXG188" s="377"/>
      <c r="PXH188" s="377"/>
      <c r="PXI188" s="377"/>
      <c r="PXJ188" s="377"/>
      <c r="PXK188" s="484"/>
      <c r="PXL188" s="485"/>
      <c r="PXM188" s="375"/>
      <c r="PXN188" s="377"/>
      <c r="PXO188" s="377"/>
      <c r="PXP188" s="377"/>
      <c r="PXQ188" s="377"/>
      <c r="PXR188" s="484"/>
      <c r="PXS188" s="485"/>
      <c r="PXT188" s="375"/>
      <c r="PXU188" s="377"/>
      <c r="PXV188" s="377"/>
      <c r="PXW188" s="377"/>
      <c r="PXX188" s="377"/>
      <c r="PXY188" s="484"/>
      <c r="PXZ188" s="485"/>
      <c r="PYA188" s="375"/>
      <c r="PYB188" s="377"/>
      <c r="PYC188" s="377"/>
      <c r="PYD188" s="377"/>
      <c r="PYE188" s="377"/>
      <c r="PYF188" s="484"/>
      <c r="PYG188" s="485"/>
      <c r="PYH188" s="375"/>
      <c r="PYI188" s="377"/>
      <c r="PYJ188" s="377"/>
      <c r="PYK188" s="377"/>
      <c r="PYL188" s="377"/>
      <c r="PYM188" s="484"/>
      <c r="PYN188" s="485"/>
      <c r="PYO188" s="375"/>
      <c r="PYP188" s="377"/>
      <c r="PYQ188" s="377"/>
      <c r="PYR188" s="377"/>
      <c r="PYS188" s="377"/>
      <c r="PYT188" s="484"/>
      <c r="PYU188" s="485"/>
      <c r="PYV188" s="375"/>
      <c r="PYW188" s="377"/>
      <c r="PYX188" s="377"/>
      <c r="PYY188" s="377"/>
      <c r="PYZ188" s="377"/>
      <c r="PZA188" s="484"/>
      <c r="PZB188" s="485"/>
      <c r="PZC188" s="375"/>
      <c r="PZD188" s="377"/>
      <c r="PZE188" s="377"/>
      <c r="PZF188" s="377"/>
      <c r="PZG188" s="377"/>
      <c r="PZH188" s="484"/>
      <c r="PZI188" s="485"/>
      <c r="PZJ188" s="375"/>
      <c r="PZK188" s="377"/>
      <c r="PZL188" s="377"/>
      <c r="PZM188" s="377"/>
      <c r="PZN188" s="377"/>
      <c r="PZO188" s="484"/>
      <c r="PZP188" s="485"/>
      <c r="PZQ188" s="375"/>
      <c r="PZR188" s="377"/>
      <c r="PZS188" s="377"/>
      <c r="PZT188" s="377"/>
      <c r="PZU188" s="377"/>
      <c r="PZV188" s="484"/>
      <c r="PZW188" s="485"/>
      <c r="PZX188" s="375"/>
      <c r="PZY188" s="377"/>
      <c r="PZZ188" s="377"/>
      <c r="QAA188" s="377"/>
      <c r="QAB188" s="377"/>
      <c r="QAC188" s="484"/>
      <c r="QAD188" s="485"/>
      <c r="QAE188" s="375"/>
      <c r="QAF188" s="377"/>
      <c r="QAG188" s="377"/>
      <c r="QAH188" s="377"/>
      <c r="QAI188" s="377"/>
      <c r="QAJ188" s="484"/>
      <c r="QAK188" s="485"/>
      <c r="QAL188" s="375"/>
      <c r="QAM188" s="377"/>
      <c r="QAN188" s="377"/>
      <c r="QAO188" s="377"/>
      <c r="QAP188" s="377"/>
      <c r="QAQ188" s="484"/>
      <c r="QAR188" s="485"/>
      <c r="QAS188" s="375"/>
      <c r="QAT188" s="377"/>
      <c r="QAU188" s="377"/>
      <c r="QAV188" s="377"/>
      <c r="QAW188" s="377"/>
      <c r="QAX188" s="484"/>
      <c r="QAY188" s="485"/>
      <c r="QAZ188" s="375"/>
      <c r="QBA188" s="377"/>
      <c r="QBB188" s="377"/>
      <c r="QBC188" s="377"/>
      <c r="QBD188" s="377"/>
      <c r="QBE188" s="484"/>
      <c r="QBF188" s="485"/>
      <c r="QBG188" s="375"/>
      <c r="QBH188" s="377"/>
      <c r="QBI188" s="377"/>
      <c r="QBJ188" s="377"/>
      <c r="QBK188" s="377"/>
      <c r="QBL188" s="484"/>
      <c r="QBM188" s="485"/>
      <c r="QBN188" s="375"/>
      <c r="QBO188" s="377"/>
      <c r="QBP188" s="377"/>
      <c r="QBQ188" s="377"/>
      <c r="QBR188" s="377"/>
      <c r="QBS188" s="484"/>
      <c r="QBT188" s="485"/>
      <c r="QBU188" s="375"/>
      <c r="QBV188" s="377"/>
      <c r="QBW188" s="377"/>
      <c r="QBX188" s="377"/>
      <c r="QBY188" s="377"/>
      <c r="QBZ188" s="484"/>
      <c r="QCA188" s="485"/>
      <c r="QCB188" s="375"/>
      <c r="QCC188" s="377"/>
      <c r="QCD188" s="377"/>
      <c r="QCE188" s="377"/>
      <c r="QCF188" s="377"/>
      <c r="QCG188" s="484"/>
      <c r="QCH188" s="485"/>
      <c r="QCI188" s="375"/>
      <c r="QCJ188" s="377"/>
      <c r="QCK188" s="377"/>
      <c r="QCL188" s="377"/>
      <c r="QCM188" s="377"/>
      <c r="QCN188" s="484"/>
      <c r="QCO188" s="485"/>
      <c r="QCP188" s="375"/>
      <c r="QCQ188" s="377"/>
      <c r="QCR188" s="377"/>
      <c r="QCS188" s="377"/>
      <c r="QCT188" s="377"/>
      <c r="QCU188" s="484"/>
      <c r="QCV188" s="485"/>
      <c r="QCW188" s="375"/>
      <c r="QCX188" s="377"/>
      <c r="QCY188" s="377"/>
      <c r="QCZ188" s="377"/>
      <c r="QDA188" s="377"/>
      <c r="QDB188" s="484"/>
      <c r="QDC188" s="485"/>
      <c r="QDD188" s="375"/>
      <c r="QDE188" s="377"/>
      <c r="QDF188" s="377"/>
      <c r="QDG188" s="377"/>
      <c r="QDH188" s="377"/>
      <c r="QDI188" s="484"/>
      <c r="QDJ188" s="485"/>
      <c r="QDK188" s="375"/>
      <c r="QDL188" s="377"/>
      <c r="QDM188" s="377"/>
      <c r="QDN188" s="377"/>
      <c r="QDO188" s="377"/>
      <c r="QDP188" s="484"/>
      <c r="QDQ188" s="485"/>
      <c r="QDR188" s="375"/>
      <c r="QDS188" s="377"/>
      <c r="QDT188" s="377"/>
      <c r="QDU188" s="377"/>
      <c r="QDV188" s="377"/>
      <c r="QDW188" s="484"/>
      <c r="QDX188" s="485"/>
      <c r="QDY188" s="375"/>
      <c r="QDZ188" s="377"/>
      <c r="QEA188" s="377"/>
      <c r="QEB188" s="377"/>
      <c r="QEC188" s="377"/>
      <c r="QED188" s="484"/>
      <c r="QEE188" s="485"/>
      <c r="QEF188" s="375"/>
      <c r="QEG188" s="377"/>
      <c r="QEH188" s="377"/>
      <c r="QEI188" s="377"/>
      <c r="QEJ188" s="377"/>
      <c r="QEK188" s="484"/>
      <c r="QEL188" s="485"/>
      <c r="QEM188" s="375"/>
      <c r="QEN188" s="377"/>
      <c r="QEO188" s="377"/>
      <c r="QEP188" s="377"/>
      <c r="QEQ188" s="377"/>
      <c r="QER188" s="484"/>
      <c r="QES188" s="485"/>
      <c r="QET188" s="375"/>
      <c r="QEU188" s="377"/>
      <c r="QEV188" s="377"/>
      <c r="QEW188" s="377"/>
      <c r="QEX188" s="377"/>
      <c r="QEY188" s="484"/>
      <c r="QEZ188" s="485"/>
      <c r="QFA188" s="375"/>
      <c r="QFB188" s="377"/>
      <c r="QFC188" s="377"/>
      <c r="QFD188" s="377"/>
      <c r="QFE188" s="377"/>
      <c r="QFF188" s="484"/>
      <c r="QFG188" s="485"/>
      <c r="QFH188" s="375"/>
      <c r="QFI188" s="377"/>
      <c r="QFJ188" s="377"/>
      <c r="QFK188" s="377"/>
      <c r="QFL188" s="377"/>
      <c r="QFM188" s="484"/>
      <c r="QFN188" s="485"/>
      <c r="QFO188" s="375"/>
      <c r="QFP188" s="377"/>
      <c r="QFQ188" s="377"/>
      <c r="QFR188" s="377"/>
      <c r="QFS188" s="377"/>
      <c r="QFT188" s="484"/>
      <c r="QFU188" s="485"/>
      <c r="QFV188" s="375"/>
      <c r="QFW188" s="377"/>
      <c r="QFX188" s="377"/>
      <c r="QFY188" s="377"/>
      <c r="QFZ188" s="377"/>
      <c r="QGA188" s="484"/>
      <c r="QGB188" s="485"/>
      <c r="QGC188" s="375"/>
      <c r="QGD188" s="377"/>
      <c r="QGE188" s="377"/>
      <c r="QGF188" s="377"/>
      <c r="QGG188" s="377"/>
      <c r="QGH188" s="484"/>
      <c r="QGI188" s="485"/>
      <c r="QGJ188" s="375"/>
      <c r="QGK188" s="377"/>
      <c r="QGL188" s="377"/>
      <c r="QGM188" s="377"/>
      <c r="QGN188" s="377"/>
      <c r="QGO188" s="484"/>
      <c r="QGP188" s="485"/>
      <c r="QGQ188" s="375"/>
      <c r="QGR188" s="377"/>
      <c r="QGS188" s="377"/>
      <c r="QGT188" s="377"/>
      <c r="QGU188" s="377"/>
      <c r="QGV188" s="484"/>
      <c r="QGW188" s="485"/>
      <c r="QGX188" s="375"/>
      <c r="QGY188" s="377"/>
      <c r="QGZ188" s="377"/>
      <c r="QHA188" s="377"/>
      <c r="QHB188" s="377"/>
      <c r="QHC188" s="484"/>
      <c r="QHD188" s="485"/>
      <c r="QHE188" s="375"/>
      <c r="QHF188" s="377"/>
      <c r="QHG188" s="377"/>
      <c r="QHH188" s="377"/>
      <c r="QHI188" s="377"/>
      <c r="QHJ188" s="484"/>
      <c r="QHK188" s="485"/>
      <c r="QHL188" s="375"/>
      <c r="QHM188" s="377"/>
      <c r="QHN188" s="377"/>
      <c r="QHO188" s="377"/>
      <c r="QHP188" s="377"/>
      <c r="QHQ188" s="484"/>
      <c r="QHR188" s="485"/>
      <c r="QHS188" s="375"/>
      <c r="QHT188" s="377"/>
      <c r="QHU188" s="377"/>
      <c r="QHV188" s="377"/>
      <c r="QHW188" s="377"/>
      <c r="QHX188" s="484"/>
      <c r="QHY188" s="485"/>
      <c r="QHZ188" s="375"/>
      <c r="QIA188" s="377"/>
      <c r="QIB188" s="377"/>
      <c r="QIC188" s="377"/>
      <c r="QID188" s="377"/>
      <c r="QIE188" s="484"/>
      <c r="QIF188" s="485"/>
      <c r="QIG188" s="375"/>
      <c r="QIH188" s="377"/>
      <c r="QII188" s="377"/>
      <c r="QIJ188" s="377"/>
      <c r="QIK188" s="377"/>
      <c r="QIL188" s="484"/>
      <c r="QIM188" s="485"/>
      <c r="QIN188" s="375"/>
      <c r="QIO188" s="377"/>
      <c r="QIP188" s="377"/>
      <c r="QIQ188" s="377"/>
      <c r="QIR188" s="377"/>
      <c r="QIS188" s="484"/>
      <c r="QIT188" s="485"/>
      <c r="QIU188" s="375"/>
      <c r="QIV188" s="377"/>
      <c r="QIW188" s="377"/>
      <c r="QIX188" s="377"/>
      <c r="QIY188" s="377"/>
      <c r="QIZ188" s="484"/>
      <c r="QJA188" s="485"/>
      <c r="QJB188" s="375"/>
      <c r="QJC188" s="377"/>
      <c r="QJD188" s="377"/>
      <c r="QJE188" s="377"/>
      <c r="QJF188" s="377"/>
      <c r="QJG188" s="484"/>
      <c r="QJH188" s="485"/>
      <c r="QJI188" s="375"/>
      <c r="QJJ188" s="377"/>
      <c r="QJK188" s="377"/>
      <c r="QJL188" s="377"/>
      <c r="QJM188" s="377"/>
      <c r="QJN188" s="484"/>
      <c r="QJO188" s="485"/>
      <c r="QJP188" s="375"/>
      <c r="QJQ188" s="377"/>
      <c r="QJR188" s="377"/>
      <c r="QJS188" s="377"/>
      <c r="QJT188" s="377"/>
      <c r="QJU188" s="484"/>
      <c r="QJV188" s="485"/>
      <c r="QJW188" s="375"/>
      <c r="QJX188" s="377"/>
      <c r="QJY188" s="377"/>
      <c r="QJZ188" s="377"/>
      <c r="QKA188" s="377"/>
      <c r="QKB188" s="484"/>
      <c r="QKC188" s="485"/>
      <c r="QKD188" s="375"/>
      <c r="QKE188" s="377"/>
      <c r="QKF188" s="377"/>
      <c r="QKG188" s="377"/>
      <c r="QKH188" s="377"/>
      <c r="QKI188" s="484"/>
      <c r="QKJ188" s="485"/>
      <c r="QKK188" s="375"/>
      <c r="QKL188" s="377"/>
      <c r="QKM188" s="377"/>
      <c r="QKN188" s="377"/>
      <c r="QKO188" s="377"/>
      <c r="QKP188" s="484"/>
      <c r="QKQ188" s="485"/>
      <c r="QKR188" s="375"/>
      <c r="QKS188" s="377"/>
      <c r="QKT188" s="377"/>
      <c r="QKU188" s="377"/>
      <c r="QKV188" s="377"/>
      <c r="QKW188" s="484"/>
      <c r="QKX188" s="485"/>
      <c r="QKY188" s="375"/>
      <c r="QKZ188" s="377"/>
      <c r="QLA188" s="377"/>
      <c r="QLB188" s="377"/>
      <c r="QLC188" s="377"/>
      <c r="QLD188" s="484"/>
      <c r="QLE188" s="485"/>
      <c r="QLF188" s="375"/>
      <c r="QLG188" s="377"/>
      <c r="QLH188" s="377"/>
      <c r="QLI188" s="377"/>
      <c r="QLJ188" s="377"/>
      <c r="QLK188" s="484"/>
      <c r="QLL188" s="485"/>
      <c r="QLM188" s="375"/>
      <c r="QLN188" s="377"/>
      <c r="QLO188" s="377"/>
      <c r="QLP188" s="377"/>
      <c r="QLQ188" s="377"/>
      <c r="QLR188" s="484"/>
      <c r="QLS188" s="485"/>
      <c r="QLT188" s="375"/>
      <c r="QLU188" s="377"/>
      <c r="QLV188" s="377"/>
      <c r="QLW188" s="377"/>
      <c r="QLX188" s="377"/>
      <c r="QLY188" s="484"/>
      <c r="QLZ188" s="485"/>
      <c r="QMA188" s="375"/>
      <c r="QMB188" s="377"/>
      <c r="QMC188" s="377"/>
      <c r="QMD188" s="377"/>
      <c r="QME188" s="377"/>
      <c r="QMF188" s="484"/>
      <c r="QMG188" s="485"/>
      <c r="QMH188" s="375"/>
      <c r="QMI188" s="377"/>
      <c r="QMJ188" s="377"/>
      <c r="QMK188" s="377"/>
      <c r="QML188" s="377"/>
      <c r="QMM188" s="484"/>
      <c r="QMN188" s="485"/>
      <c r="QMO188" s="375"/>
      <c r="QMP188" s="377"/>
      <c r="QMQ188" s="377"/>
      <c r="QMR188" s="377"/>
      <c r="QMS188" s="377"/>
      <c r="QMT188" s="484"/>
      <c r="QMU188" s="485"/>
      <c r="QMV188" s="375"/>
      <c r="QMW188" s="377"/>
      <c r="QMX188" s="377"/>
      <c r="QMY188" s="377"/>
      <c r="QMZ188" s="377"/>
      <c r="QNA188" s="484"/>
      <c r="QNB188" s="485"/>
      <c r="QNC188" s="375"/>
      <c r="QND188" s="377"/>
      <c r="QNE188" s="377"/>
      <c r="QNF188" s="377"/>
      <c r="QNG188" s="377"/>
      <c r="QNH188" s="484"/>
      <c r="QNI188" s="485"/>
      <c r="QNJ188" s="375"/>
      <c r="QNK188" s="377"/>
      <c r="QNL188" s="377"/>
      <c r="QNM188" s="377"/>
      <c r="QNN188" s="377"/>
      <c r="QNO188" s="484"/>
      <c r="QNP188" s="485"/>
      <c r="QNQ188" s="375"/>
      <c r="QNR188" s="377"/>
      <c r="QNS188" s="377"/>
      <c r="QNT188" s="377"/>
      <c r="QNU188" s="377"/>
      <c r="QNV188" s="484"/>
      <c r="QNW188" s="485"/>
      <c r="QNX188" s="375"/>
      <c r="QNY188" s="377"/>
      <c r="QNZ188" s="377"/>
      <c r="QOA188" s="377"/>
      <c r="QOB188" s="377"/>
      <c r="QOC188" s="484"/>
      <c r="QOD188" s="485"/>
      <c r="QOE188" s="375"/>
      <c r="QOF188" s="377"/>
      <c r="QOG188" s="377"/>
      <c r="QOH188" s="377"/>
      <c r="QOI188" s="377"/>
      <c r="QOJ188" s="484"/>
      <c r="QOK188" s="485"/>
      <c r="QOL188" s="375"/>
      <c r="QOM188" s="377"/>
      <c r="QON188" s="377"/>
      <c r="QOO188" s="377"/>
      <c r="QOP188" s="377"/>
      <c r="QOQ188" s="484"/>
      <c r="QOR188" s="485"/>
      <c r="QOS188" s="375"/>
      <c r="QOT188" s="377"/>
      <c r="QOU188" s="377"/>
      <c r="QOV188" s="377"/>
      <c r="QOW188" s="377"/>
      <c r="QOX188" s="484"/>
      <c r="QOY188" s="485"/>
      <c r="QOZ188" s="375"/>
      <c r="QPA188" s="377"/>
      <c r="QPB188" s="377"/>
      <c r="QPC188" s="377"/>
      <c r="QPD188" s="377"/>
      <c r="QPE188" s="484"/>
      <c r="QPF188" s="485"/>
      <c r="QPG188" s="375"/>
      <c r="QPH188" s="377"/>
      <c r="QPI188" s="377"/>
      <c r="QPJ188" s="377"/>
      <c r="QPK188" s="377"/>
      <c r="QPL188" s="484"/>
      <c r="QPM188" s="485"/>
      <c r="QPN188" s="375"/>
      <c r="QPO188" s="377"/>
      <c r="QPP188" s="377"/>
      <c r="QPQ188" s="377"/>
      <c r="QPR188" s="377"/>
      <c r="QPS188" s="484"/>
      <c r="QPT188" s="485"/>
      <c r="QPU188" s="375"/>
      <c r="QPV188" s="377"/>
      <c r="QPW188" s="377"/>
      <c r="QPX188" s="377"/>
      <c r="QPY188" s="377"/>
      <c r="QPZ188" s="484"/>
      <c r="QQA188" s="485"/>
      <c r="QQB188" s="375"/>
      <c r="QQC188" s="377"/>
      <c r="QQD188" s="377"/>
      <c r="QQE188" s="377"/>
      <c r="QQF188" s="377"/>
      <c r="QQG188" s="484"/>
      <c r="QQH188" s="485"/>
      <c r="QQI188" s="375"/>
      <c r="QQJ188" s="377"/>
      <c r="QQK188" s="377"/>
      <c r="QQL188" s="377"/>
      <c r="QQM188" s="377"/>
      <c r="QQN188" s="484"/>
      <c r="QQO188" s="485"/>
      <c r="QQP188" s="375"/>
      <c r="QQQ188" s="377"/>
      <c r="QQR188" s="377"/>
      <c r="QQS188" s="377"/>
      <c r="QQT188" s="377"/>
      <c r="QQU188" s="484"/>
      <c r="QQV188" s="485"/>
      <c r="QQW188" s="375"/>
      <c r="QQX188" s="377"/>
      <c r="QQY188" s="377"/>
      <c r="QQZ188" s="377"/>
      <c r="QRA188" s="377"/>
      <c r="QRB188" s="484"/>
      <c r="QRC188" s="485"/>
      <c r="QRD188" s="375"/>
      <c r="QRE188" s="377"/>
      <c r="QRF188" s="377"/>
      <c r="QRG188" s="377"/>
      <c r="QRH188" s="377"/>
      <c r="QRI188" s="484"/>
      <c r="QRJ188" s="485"/>
      <c r="QRK188" s="375"/>
      <c r="QRL188" s="377"/>
      <c r="QRM188" s="377"/>
      <c r="QRN188" s="377"/>
      <c r="QRO188" s="377"/>
      <c r="QRP188" s="484"/>
      <c r="QRQ188" s="485"/>
      <c r="QRR188" s="375"/>
      <c r="QRS188" s="377"/>
      <c r="QRT188" s="377"/>
      <c r="QRU188" s="377"/>
      <c r="QRV188" s="377"/>
      <c r="QRW188" s="484"/>
      <c r="QRX188" s="485"/>
      <c r="QRY188" s="375"/>
      <c r="QRZ188" s="377"/>
      <c r="QSA188" s="377"/>
      <c r="QSB188" s="377"/>
      <c r="QSC188" s="377"/>
      <c r="QSD188" s="484"/>
      <c r="QSE188" s="485"/>
      <c r="QSF188" s="375"/>
      <c r="QSG188" s="377"/>
      <c r="QSH188" s="377"/>
      <c r="QSI188" s="377"/>
      <c r="QSJ188" s="377"/>
      <c r="QSK188" s="484"/>
      <c r="QSL188" s="485"/>
      <c r="QSM188" s="375"/>
      <c r="QSN188" s="377"/>
      <c r="QSO188" s="377"/>
      <c r="QSP188" s="377"/>
      <c r="QSQ188" s="377"/>
      <c r="QSR188" s="484"/>
      <c r="QSS188" s="485"/>
      <c r="QST188" s="375"/>
      <c r="QSU188" s="377"/>
      <c r="QSV188" s="377"/>
      <c r="QSW188" s="377"/>
      <c r="QSX188" s="377"/>
      <c r="QSY188" s="484"/>
      <c r="QSZ188" s="485"/>
      <c r="QTA188" s="375"/>
      <c r="QTB188" s="377"/>
      <c r="QTC188" s="377"/>
      <c r="QTD188" s="377"/>
      <c r="QTE188" s="377"/>
      <c r="QTF188" s="484"/>
      <c r="QTG188" s="485"/>
      <c r="QTH188" s="375"/>
      <c r="QTI188" s="377"/>
      <c r="QTJ188" s="377"/>
      <c r="QTK188" s="377"/>
      <c r="QTL188" s="377"/>
      <c r="QTM188" s="484"/>
      <c r="QTN188" s="485"/>
      <c r="QTO188" s="375"/>
      <c r="QTP188" s="377"/>
      <c r="QTQ188" s="377"/>
      <c r="QTR188" s="377"/>
      <c r="QTS188" s="377"/>
      <c r="QTT188" s="484"/>
      <c r="QTU188" s="485"/>
      <c r="QTV188" s="375"/>
      <c r="QTW188" s="377"/>
      <c r="QTX188" s="377"/>
      <c r="QTY188" s="377"/>
      <c r="QTZ188" s="377"/>
      <c r="QUA188" s="484"/>
      <c r="QUB188" s="485"/>
      <c r="QUC188" s="375"/>
      <c r="QUD188" s="377"/>
      <c r="QUE188" s="377"/>
      <c r="QUF188" s="377"/>
      <c r="QUG188" s="377"/>
      <c r="QUH188" s="484"/>
      <c r="QUI188" s="485"/>
      <c r="QUJ188" s="375"/>
      <c r="QUK188" s="377"/>
      <c r="QUL188" s="377"/>
      <c r="QUM188" s="377"/>
      <c r="QUN188" s="377"/>
      <c r="QUO188" s="484"/>
      <c r="QUP188" s="485"/>
      <c r="QUQ188" s="375"/>
      <c r="QUR188" s="377"/>
      <c r="QUS188" s="377"/>
      <c r="QUT188" s="377"/>
      <c r="QUU188" s="377"/>
      <c r="QUV188" s="484"/>
      <c r="QUW188" s="485"/>
      <c r="QUX188" s="375"/>
      <c r="QUY188" s="377"/>
      <c r="QUZ188" s="377"/>
      <c r="QVA188" s="377"/>
      <c r="QVB188" s="377"/>
      <c r="QVC188" s="484"/>
      <c r="QVD188" s="485"/>
      <c r="QVE188" s="375"/>
      <c r="QVF188" s="377"/>
      <c r="QVG188" s="377"/>
      <c r="QVH188" s="377"/>
      <c r="QVI188" s="377"/>
      <c r="QVJ188" s="484"/>
      <c r="QVK188" s="485"/>
      <c r="QVL188" s="375"/>
      <c r="QVM188" s="377"/>
      <c r="QVN188" s="377"/>
      <c r="QVO188" s="377"/>
      <c r="QVP188" s="377"/>
      <c r="QVQ188" s="484"/>
      <c r="QVR188" s="485"/>
      <c r="QVS188" s="375"/>
      <c r="QVT188" s="377"/>
      <c r="QVU188" s="377"/>
      <c r="QVV188" s="377"/>
      <c r="QVW188" s="377"/>
      <c r="QVX188" s="484"/>
      <c r="QVY188" s="485"/>
      <c r="QVZ188" s="375"/>
      <c r="QWA188" s="377"/>
      <c r="QWB188" s="377"/>
      <c r="QWC188" s="377"/>
      <c r="QWD188" s="377"/>
      <c r="QWE188" s="484"/>
      <c r="QWF188" s="485"/>
      <c r="QWG188" s="375"/>
      <c r="QWH188" s="377"/>
      <c r="QWI188" s="377"/>
      <c r="QWJ188" s="377"/>
      <c r="QWK188" s="377"/>
      <c r="QWL188" s="484"/>
      <c r="QWM188" s="485"/>
      <c r="QWN188" s="375"/>
      <c r="QWO188" s="377"/>
      <c r="QWP188" s="377"/>
      <c r="QWQ188" s="377"/>
      <c r="QWR188" s="377"/>
      <c r="QWS188" s="484"/>
      <c r="QWT188" s="485"/>
      <c r="QWU188" s="375"/>
      <c r="QWV188" s="377"/>
      <c r="QWW188" s="377"/>
      <c r="QWX188" s="377"/>
      <c r="QWY188" s="377"/>
      <c r="QWZ188" s="484"/>
      <c r="QXA188" s="485"/>
      <c r="QXB188" s="375"/>
      <c r="QXC188" s="377"/>
      <c r="QXD188" s="377"/>
      <c r="QXE188" s="377"/>
      <c r="QXF188" s="377"/>
      <c r="QXG188" s="484"/>
      <c r="QXH188" s="485"/>
      <c r="QXI188" s="375"/>
      <c r="QXJ188" s="377"/>
      <c r="QXK188" s="377"/>
      <c r="QXL188" s="377"/>
      <c r="QXM188" s="377"/>
      <c r="QXN188" s="484"/>
      <c r="QXO188" s="485"/>
      <c r="QXP188" s="375"/>
      <c r="QXQ188" s="377"/>
      <c r="QXR188" s="377"/>
      <c r="QXS188" s="377"/>
      <c r="QXT188" s="377"/>
      <c r="QXU188" s="484"/>
      <c r="QXV188" s="485"/>
      <c r="QXW188" s="375"/>
      <c r="QXX188" s="377"/>
      <c r="QXY188" s="377"/>
      <c r="QXZ188" s="377"/>
      <c r="QYA188" s="377"/>
      <c r="QYB188" s="484"/>
      <c r="QYC188" s="485"/>
      <c r="QYD188" s="375"/>
      <c r="QYE188" s="377"/>
      <c r="QYF188" s="377"/>
      <c r="QYG188" s="377"/>
      <c r="QYH188" s="377"/>
      <c r="QYI188" s="484"/>
      <c r="QYJ188" s="485"/>
      <c r="QYK188" s="375"/>
      <c r="QYL188" s="377"/>
      <c r="QYM188" s="377"/>
      <c r="QYN188" s="377"/>
      <c r="QYO188" s="377"/>
      <c r="QYP188" s="484"/>
      <c r="QYQ188" s="485"/>
      <c r="QYR188" s="375"/>
      <c r="QYS188" s="377"/>
      <c r="QYT188" s="377"/>
      <c r="QYU188" s="377"/>
      <c r="QYV188" s="377"/>
      <c r="QYW188" s="484"/>
      <c r="QYX188" s="485"/>
      <c r="QYY188" s="375"/>
      <c r="QYZ188" s="377"/>
      <c r="QZA188" s="377"/>
      <c r="QZB188" s="377"/>
      <c r="QZC188" s="377"/>
      <c r="QZD188" s="484"/>
      <c r="QZE188" s="485"/>
      <c r="QZF188" s="375"/>
      <c r="QZG188" s="377"/>
      <c r="QZH188" s="377"/>
      <c r="QZI188" s="377"/>
      <c r="QZJ188" s="377"/>
      <c r="QZK188" s="484"/>
      <c r="QZL188" s="485"/>
      <c r="QZM188" s="375"/>
      <c r="QZN188" s="377"/>
      <c r="QZO188" s="377"/>
      <c r="QZP188" s="377"/>
      <c r="QZQ188" s="377"/>
      <c r="QZR188" s="484"/>
      <c r="QZS188" s="485"/>
      <c r="QZT188" s="375"/>
      <c r="QZU188" s="377"/>
      <c r="QZV188" s="377"/>
      <c r="QZW188" s="377"/>
      <c r="QZX188" s="377"/>
      <c r="QZY188" s="484"/>
      <c r="QZZ188" s="485"/>
      <c r="RAA188" s="375"/>
      <c r="RAB188" s="377"/>
      <c r="RAC188" s="377"/>
      <c r="RAD188" s="377"/>
      <c r="RAE188" s="377"/>
      <c r="RAF188" s="484"/>
      <c r="RAG188" s="485"/>
      <c r="RAH188" s="375"/>
      <c r="RAI188" s="377"/>
      <c r="RAJ188" s="377"/>
      <c r="RAK188" s="377"/>
      <c r="RAL188" s="377"/>
      <c r="RAM188" s="484"/>
      <c r="RAN188" s="485"/>
      <c r="RAO188" s="375"/>
      <c r="RAP188" s="377"/>
      <c r="RAQ188" s="377"/>
      <c r="RAR188" s="377"/>
      <c r="RAS188" s="377"/>
      <c r="RAT188" s="484"/>
      <c r="RAU188" s="485"/>
      <c r="RAV188" s="375"/>
      <c r="RAW188" s="377"/>
      <c r="RAX188" s="377"/>
      <c r="RAY188" s="377"/>
      <c r="RAZ188" s="377"/>
      <c r="RBA188" s="484"/>
      <c r="RBB188" s="485"/>
      <c r="RBC188" s="375"/>
      <c r="RBD188" s="377"/>
      <c r="RBE188" s="377"/>
      <c r="RBF188" s="377"/>
      <c r="RBG188" s="377"/>
      <c r="RBH188" s="484"/>
      <c r="RBI188" s="485"/>
      <c r="RBJ188" s="375"/>
      <c r="RBK188" s="377"/>
      <c r="RBL188" s="377"/>
      <c r="RBM188" s="377"/>
      <c r="RBN188" s="377"/>
      <c r="RBO188" s="484"/>
      <c r="RBP188" s="485"/>
      <c r="RBQ188" s="375"/>
      <c r="RBR188" s="377"/>
      <c r="RBS188" s="377"/>
      <c r="RBT188" s="377"/>
      <c r="RBU188" s="377"/>
      <c r="RBV188" s="484"/>
      <c r="RBW188" s="485"/>
      <c r="RBX188" s="375"/>
      <c r="RBY188" s="377"/>
      <c r="RBZ188" s="377"/>
      <c r="RCA188" s="377"/>
      <c r="RCB188" s="377"/>
      <c r="RCC188" s="484"/>
      <c r="RCD188" s="485"/>
      <c r="RCE188" s="375"/>
      <c r="RCF188" s="377"/>
      <c r="RCG188" s="377"/>
      <c r="RCH188" s="377"/>
      <c r="RCI188" s="377"/>
      <c r="RCJ188" s="484"/>
      <c r="RCK188" s="485"/>
      <c r="RCL188" s="375"/>
      <c r="RCM188" s="377"/>
      <c r="RCN188" s="377"/>
      <c r="RCO188" s="377"/>
      <c r="RCP188" s="377"/>
      <c r="RCQ188" s="484"/>
      <c r="RCR188" s="485"/>
      <c r="RCS188" s="375"/>
      <c r="RCT188" s="377"/>
      <c r="RCU188" s="377"/>
      <c r="RCV188" s="377"/>
      <c r="RCW188" s="377"/>
      <c r="RCX188" s="484"/>
      <c r="RCY188" s="485"/>
      <c r="RCZ188" s="375"/>
      <c r="RDA188" s="377"/>
      <c r="RDB188" s="377"/>
      <c r="RDC188" s="377"/>
      <c r="RDD188" s="377"/>
      <c r="RDE188" s="484"/>
      <c r="RDF188" s="485"/>
      <c r="RDG188" s="375"/>
      <c r="RDH188" s="377"/>
      <c r="RDI188" s="377"/>
      <c r="RDJ188" s="377"/>
      <c r="RDK188" s="377"/>
      <c r="RDL188" s="484"/>
      <c r="RDM188" s="485"/>
      <c r="RDN188" s="375"/>
      <c r="RDO188" s="377"/>
      <c r="RDP188" s="377"/>
      <c r="RDQ188" s="377"/>
      <c r="RDR188" s="377"/>
      <c r="RDS188" s="484"/>
      <c r="RDT188" s="485"/>
      <c r="RDU188" s="375"/>
      <c r="RDV188" s="377"/>
      <c r="RDW188" s="377"/>
      <c r="RDX188" s="377"/>
      <c r="RDY188" s="377"/>
      <c r="RDZ188" s="484"/>
      <c r="REA188" s="485"/>
      <c r="REB188" s="375"/>
      <c r="REC188" s="377"/>
      <c r="RED188" s="377"/>
      <c r="REE188" s="377"/>
      <c r="REF188" s="377"/>
      <c r="REG188" s="484"/>
      <c r="REH188" s="485"/>
      <c r="REI188" s="375"/>
      <c r="REJ188" s="377"/>
      <c r="REK188" s="377"/>
      <c r="REL188" s="377"/>
      <c r="REM188" s="377"/>
      <c r="REN188" s="484"/>
      <c r="REO188" s="485"/>
      <c r="REP188" s="375"/>
      <c r="REQ188" s="377"/>
      <c r="RER188" s="377"/>
      <c r="RES188" s="377"/>
      <c r="RET188" s="377"/>
      <c r="REU188" s="484"/>
      <c r="REV188" s="485"/>
      <c r="REW188" s="375"/>
      <c r="REX188" s="377"/>
      <c r="REY188" s="377"/>
      <c r="REZ188" s="377"/>
      <c r="RFA188" s="377"/>
      <c r="RFB188" s="484"/>
      <c r="RFC188" s="485"/>
      <c r="RFD188" s="375"/>
      <c r="RFE188" s="377"/>
      <c r="RFF188" s="377"/>
      <c r="RFG188" s="377"/>
      <c r="RFH188" s="377"/>
      <c r="RFI188" s="484"/>
      <c r="RFJ188" s="485"/>
      <c r="RFK188" s="375"/>
      <c r="RFL188" s="377"/>
      <c r="RFM188" s="377"/>
      <c r="RFN188" s="377"/>
      <c r="RFO188" s="377"/>
      <c r="RFP188" s="484"/>
      <c r="RFQ188" s="485"/>
      <c r="RFR188" s="375"/>
      <c r="RFS188" s="377"/>
      <c r="RFT188" s="377"/>
      <c r="RFU188" s="377"/>
      <c r="RFV188" s="377"/>
      <c r="RFW188" s="484"/>
      <c r="RFX188" s="485"/>
      <c r="RFY188" s="375"/>
      <c r="RFZ188" s="377"/>
      <c r="RGA188" s="377"/>
      <c r="RGB188" s="377"/>
      <c r="RGC188" s="377"/>
      <c r="RGD188" s="484"/>
      <c r="RGE188" s="485"/>
      <c r="RGF188" s="375"/>
      <c r="RGG188" s="377"/>
      <c r="RGH188" s="377"/>
      <c r="RGI188" s="377"/>
      <c r="RGJ188" s="377"/>
      <c r="RGK188" s="484"/>
      <c r="RGL188" s="485"/>
      <c r="RGM188" s="375"/>
      <c r="RGN188" s="377"/>
      <c r="RGO188" s="377"/>
      <c r="RGP188" s="377"/>
      <c r="RGQ188" s="377"/>
      <c r="RGR188" s="484"/>
      <c r="RGS188" s="485"/>
      <c r="RGT188" s="375"/>
      <c r="RGU188" s="377"/>
      <c r="RGV188" s="377"/>
      <c r="RGW188" s="377"/>
      <c r="RGX188" s="377"/>
      <c r="RGY188" s="484"/>
      <c r="RGZ188" s="485"/>
      <c r="RHA188" s="375"/>
      <c r="RHB188" s="377"/>
      <c r="RHC188" s="377"/>
      <c r="RHD188" s="377"/>
      <c r="RHE188" s="377"/>
      <c r="RHF188" s="484"/>
      <c r="RHG188" s="485"/>
      <c r="RHH188" s="375"/>
      <c r="RHI188" s="377"/>
      <c r="RHJ188" s="377"/>
      <c r="RHK188" s="377"/>
      <c r="RHL188" s="377"/>
      <c r="RHM188" s="484"/>
      <c r="RHN188" s="485"/>
      <c r="RHO188" s="375"/>
      <c r="RHP188" s="377"/>
      <c r="RHQ188" s="377"/>
      <c r="RHR188" s="377"/>
      <c r="RHS188" s="377"/>
      <c r="RHT188" s="484"/>
      <c r="RHU188" s="485"/>
      <c r="RHV188" s="375"/>
      <c r="RHW188" s="377"/>
      <c r="RHX188" s="377"/>
      <c r="RHY188" s="377"/>
      <c r="RHZ188" s="377"/>
      <c r="RIA188" s="484"/>
      <c r="RIB188" s="485"/>
      <c r="RIC188" s="375"/>
      <c r="RID188" s="377"/>
      <c r="RIE188" s="377"/>
      <c r="RIF188" s="377"/>
      <c r="RIG188" s="377"/>
      <c r="RIH188" s="484"/>
      <c r="RII188" s="485"/>
      <c r="RIJ188" s="375"/>
      <c r="RIK188" s="377"/>
      <c r="RIL188" s="377"/>
      <c r="RIM188" s="377"/>
      <c r="RIN188" s="377"/>
      <c r="RIO188" s="484"/>
      <c r="RIP188" s="485"/>
      <c r="RIQ188" s="375"/>
      <c r="RIR188" s="377"/>
      <c r="RIS188" s="377"/>
      <c r="RIT188" s="377"/>
      <c r="RIU188" s="377"/>
      <c r="RIV188" s="484"/>
      <c r="RIW188" s="485"/>
      <c r="RIX188" s="375"/>
      <c r="RIY188" s="377"/>
      <c r="RIZ188" s="377"/>
      <c r="RJA188" s="377"/>
      <c r="RJB188" s="377"/>
      <c r="RJC188" s="484"/>
      <c r="RJD188" s="485"/>
      <c r="RJE188" s="375"/>
      <c r="RJF188" s="377"/>
      <c r="RJG188" s="377"/>
      <c r="RJH188" s="377"/>
      <c r="RJI188" s="377"/>
      <c r="RJJ188" s="484"/>
      <c r="RJK188" s="485"/>
      <c r="RJL188" s="375"/>
      <c r="RJM188" s="377"/>
      <c r="RJN188" s="377"/>
      <c r="RJO188" s="377"/>
      <c r="RJP188" s="377"/>
      <c r="RJQ188" s="484"/>
      <c r="RJR188" s="485"/>
      <c r="RJS188" s="375"/>
      <c r="RJT188" s="377"/>
      <c r="RJU188" s="377"/>
      <c r="RJV188" s="377"/>
      <c r="RJW188" s="377"/>
      <c r="RJX188" s="484"/>
      <c r="RJY188" s="485"/>
      <c r="RJZ188" s="375"/>
      <c r="RKA188" s="377"/>
      <c r="RKB188" s="377"/>
      <c r="RKC188" s="377"/>
      <c r="RKD188" s="377"/>
      <c r="RKE188" s="484"/>
      <c r="RKF188" s="485"/>
      <c r="RKG188" s="375"/>
      <c r="RKH188" s="377"/>
      <c r="RKI188" s="377"/>
      <c r="RKJ188" s="377"/>
      <c r="RKK188" s="377"/>
      <c r="RKL188" s="484"/>
      <c r="RKM188" s="485"/>
      <c r="RKN188" s="375"/>
      <c r="RKO188" s="377"/>
      <c r="RKP188" s="377"/>
      <c r="RKQ188" s="377"/>
      <c r="RKR188" s="377"/>
      <c r="RKS188" s="484"/>
      <c r="RKT188" s="485"/>
      <c r="RKU188" s="375"/>
      <c r="RKV188" s="377"/>
      <c r="RKW188" s="377"/>
      <c r="RKX188" s="377"/>
      <c r="RKY188" s="377"/>
      <c r="RKZ188" s="484"/>
      <c r="RLA188" s="485"/>
      <c r="RLB188" s="375"/>
      <c r="RLC188" s="377"/>
      <c r="RLD188" s="377"/>
      <c r="RLE188" s="377"/>
      <c r="RLF188" s="377"/>
      <c r="RLG188" s="484"/>
      <c r="RLH188" s="485"/>
      <c r="RLI188" s="375"/>
      <c r="RLJ188" s="377"/>
      <c r="RLK188" s="377"/>
      <c r="RLL188" s="377"/>
      <c r="RLM188" s="377"/>
      <c r="RLN188" s="484"/>
      <c r="RLO188" s="485"/>
      <c r="RLP188" s="375"/>
      <c r="RLQ188" s="377"/>
      <c r="RLR188" s="377"/>
      <c r="RLS188" s="377"/>
      <c r="RLT188" s="377"/>
      <c r="RLU188" s="484"/>
      <c r="RLV188" s="485"/>
      <c r="RLW188" s="375"/>
      <c r="RLX188" s="377"/>
      <c r="RLY188" s="377"/>
      <c r="RLZ188" s="377"/>
      <c r="RMA188" s="377"/>
      <c r="RMB188" s="484"/>
      <c r="RMC188" s="485"/>
      <c r="RMD188" s="375"/>
      <c r="RME188" s="377"/>
      <c r="RMF188" s="377"/>
      <c r="RMG188" s="377"/>
      <c r="RMH188" s="377"/>
      <c r="RMI188" s="484"/>
      <c r="RMJ188" s="485"/>
      <c r="RMK188" s="375"/>
      <c r="RML188" s="377"/>
      <c r="RMM188" s="377"/>
      <c r="RMN188" s="377"/>
      <c r="RMO188" s="377"/>
      <c r="RMP188" s="484"/>
      <c r="RMQ188" s="485"/>
      <c r="RMR188" s="375"/>
      <c r="RMS188" s="377"/>
      <c r="RMT188" s="377"/>
      <c r="RMU188" s="377"/>
      <c r="RMV188" s="377"/>
      <c r="RMW188" s="484"/>
      <c r="RMX188" s="485"/>
      <c r="RMY188" s="375"/>
      <c r="RMZ188" s="377"/>
      <c r="RNA188" s="377"/>
      <c r="RNB188" s="377"/>
      <c r="RNC188" s="377"/>
      <c r="RND188" s="484"/>
      <c r="RNE188" s="485"/>
      <c r="RNF188" s="375"/>
      <c r="RNG188" s="377"/>
      <c r="RNH188" s="377"/>
      <c r="RNI188" s="377"/>
      <c r="RNJ188" s="377"/>
      <c r="RNK188" s="484"/>
      <c r="RNL188" s="485"/>
      <c r="RNM188" s="375"/>
      <c r="RNN188" s="377"/>
      <c r="RNO188" s="377"/>
      <c r="RNP188" s="377"/>
      <c r="RNQ188" s="377"/>
      <c r="RNR188" s="484"/>
      <c r="RNS188" s="485"/>
      <c r="RNT188" s="375"/>
      <c r="RNU188" s="377"/>
      <c r="RNV188" s="377"/>
      <c r="RNW188" s="377"/>
      <c r="RNX188" s="377"/>
      <c r="RNY188" s="484"/>
      <c r="RNZ188" s="485"/>
      <c r="ROA188" s="375"/>
      <c r="ROB188" s="377"/>
      <c r="ROC188" s="377"/>
      <c r="ROD188" s="377"/>
      <c r="ROE188" s="377"/>
      <c r="ROF188" s="484"/>
      <c r="ROG188" s="485"/>
      <c r="ROH188" s="375"/>
      <c r="ROI188" s="377"/>
      <c r="ROJ188" s="377"/>
      <c r="ROK188" s="377"/>
      <c r="ROL188" s="377"/>
      <c r="ROM188" s="484"/>
      <c r="RON188" s="485"/>
      <c r="ROO188" s="375"/>
      <c r="ROP188" s="377"/>
      <c r="ROQ188" s="377"/>
      <c r="ROR188" s="377"/>
      <c r="ROS188" s="377"/>
      <c r="ROT188" s="484"/>
      <c r="ROU188" s="485"/>
      <c r="ROV188" s="375"/>
      <c r="ROW188" s="377"/>
      <c r="ROX188" s="377"/>
      <c r="ROY188" s="377"/>
      <c r="ROZ188" s="377"/>
      <c r="RPA188" s="484"/>
      <c r="RPB188" s="485"/>
      <c r="RPC188" s="375"/>
      <c r="RPD188" s="377"/>
      <c r="RPE188" s="377"/>
      <c r="RPF188" s="377"/>
      <c r="RPG188" s="377"/>
      <c r="RPH188" s="484"/>
      <c r="RPI188" s="485"/>
      <c r="RPJ188" s="375"/>
      <c r="RPK188" s="377"/>
      <c r="RPL188" s="377"/>
      <c r="RPM188" s="377"/>
      <c r="RPN188" s="377"/>
      <c r="RPO188" s="484"/>
      <c r="RPP188" s="485"/>
      <c r="RPQ188" s="375"/>
      <c r="RPR188" s="377"/>
      <c r="RPS188" s="377"/>
      <c r="RPT188" s="377"/>
      <c r="RPU188" s="377"/>
      <c r="RPV188" s="484"/>
      <c r="RPW188" s="485"/>
      <c r="RPX188" s="375"/>
      <c r="RPY188" s="377"/>
      <c r="RPZ188" s="377"/>
      <c r="RQA188" s="377"/>
      <c r="RQB188" s="377"/>
      <c r="RQC188" s="484"/>
      <c r="RQD188" s="485"/>
      <c r="RQE188" s="375"/>
      <c r="RQF188" s="377"/>
      <c r="RQG188" s="377"/>
      <c r="RQH188" s="377"/>
      <c r="RQI188" s="377"/>
      <c r="RQJ188" s="484"/>
      <c r="RQK188" s="485"/>
      <c r="RQL188" s="375"/>
      <c r="RQM188" s="377"/>
      <c r="RQN188" s="377"/>
      <c r="RQO188" s="377"/>
      <c r="RQP188" s="377"/>
      <c r="RQQ188" s="484"/>
      <c r="RQR188" s="485"/>
      <c r="RQS188" s="375"/>
      <c r="RQT188" s="377"/>
      <c r="RQU188" s="377"/>
      <c r="RQV188" s="377"/>
      <c r="RQW188" s="377"/>
      <c r="RQX188" s="484"/>
      <c r="RQY188" s="485"/>
      <c r="RQZ188" s="375"/>
      <c r="RRA188" s="377"/>
      <c r="RRB188" s="377"/>
      <c r="RRC188" s="377"/>
      <c r="RRD188" s="377"/>
      <c r="RRE188" s="484"/>
      <c r="RRF188" s="485"/>
      <c r="RRG188" s="375"/>
      <c r="RRH188" s="377"/>
      <c r="RRI188" s="377"/>
      <c r="RRJ188" s="377"/>
      <c r="RRK188" s="377"/>
      <c r="RRL188" s="484"/>
      <c r="RRM188" s="485"/>
      <c r="RRN188" s="375"/>
      <c r="RRO188" s="377"/>
      <c r="RRP188" s="377"/>
      <c r="RRQ188" s="377"/>
      <c r="RRR188" s="377"/>
      <c r="RRS188" s="484"/>
      <c r="RRT188" s="485"/>
      <c r="RRU188" s="375"/>
      <c r="RRV188" s="377"/>
      <c r="RRW188" s="377"/>
      <c r="RRX188" s="377"/>
      <c r="RRY188" s="377"/>
      <c r="RRZ188" s="484"/>
      <c r="RSA188" s="485"/>
      <c r="RSB188" s="375"/>
      <c r="RSC188" s="377"/>
      <c r="RSD188" s="377"/>
      <c r="RSE188" s="377"/>
      <c r="RSF188" s="377"/>
      <c r="RSG188" s="484"/>
      <c r="RSH188" s="485"/>
      <c r="RSI188" s="375"/>
      <c r="RSJ188" s="377"/>
      <c r="RSK188" s="377"/>
      <c r="RSL188" s="377"/>
      <c r="RSM188" s="377"/>
      <c r="RSN188" s="484"/>
      <c r="RSO188" s="485"/>
      <c r="RSP188" s="375"/>
      <c r="RSQ188" s="377"/>
      <c r="RSR188" s="377"/>
      <c r="RSS188" s="377"/>
      <c r="RST188" s="377"/>
      <c r="RSU188" s="484"/>
      <c r="RSV188" s="485"/>
      <c r="RSW188" s="375"/>
      <c r="RSX188" s="377"/>
      <c r="RSY188" s="377"/>
      <c r="RSZ188" s="377"/>
      <c r="RTA188" s="377"/>
      <c r="RTB188" s="484"/>
      <c r="RTC188" s="485"/>
      <c r="RTD188" s="375"/>
      <c r="RTE188" s="377"/>
      <c r="RTF188" s="377"/>
      <c r="RTG188" s="377"/>
      <c r="RTH188" s="377"/>
      <c r="RTI188" s="484"/>
      <c r="RTJ188" s="485"/>
      <c r="RTK188" s="375"/>
      <c r="RTL188" s="377"/>
      <c r="RTM188" s="377"/>
      <c r="RTN188" s="377"/>
      <c r="RTO188" s="377"/>
      <c r="RTP188" s="484"/>
      <c r="RTQ188" s="485"/>
      <c r="RTR188" s="375"/>
      <c r="RTS188" s="377"/>
      <c r="RTT188" s="377"/>
      <c r="RTU188" s="377"/>
      <c r="RTV188" s="377"/>
      <c r="RTW188" s="484"/>
      <c r="RTX188" s="485"/>
      <c r="RTY188" s="375"/>
      <c r="RTZ188" s="377"/>
      <c r="RUA188" s="377"/>
      <c r="RUB188" s="377"/>
      <c r="RUC188" s="377"/>
      <c r="RUD188" s="484"/>
      <c r="RUE188" s="485"/>
      <c r="RUF188" s="375"/>
      <c r="RUG188" s="377"/>
      <c r="RUH188" s="377"/>
      <c r="RUI188" s="377"/>
      <c r="RUJ188" s="377"/>
      <c r="RUK188" s="484"/>
      <c r="RUL188" s="485"/>
      <c r="RUM188" s="375"/>
      <c r="RUN188" s="377"/>
      <c r="RUO188" s="377"/>
      <c r="RUP188" s="377"/>
      <c r="RUQ188" s="377"/>
      <c r="RUR188" s="484"/>
      <c r="RUS188" s="485"/>
      <c r="RUT188" s="375"/>
      <c r="RUU188" s="377"/>
      <c r="RUV188" s="377"/>
      <c r="RUW188" s="377"/>
      <c r="RUX188" s="377"/>
      <c r="RUY188" s="484"/>
      <c r="RUZ188" s="485"/>
      <c r="RVA188" s="375"/>
      <c r="RVB188" s="377"/>
      <c r="RVC188" s="377"/>
      <c r="RVD188" s="377"/>
      <c r="RVE188" s="377"/>
      <c r="RVF188" s="484"/>
      <c r="RVG188" s="485"/>
      <c r="RVH188" s="375"/>
      <c r="RVI188" s="377"/>
      <c r="RVJ188" s="377"/>
      <c r="RVK188" s="377"/>
      <c r="RVL188" s="377"/>
      <c r="RVM188" s="484"/>
      <c r="RVN188" s="485"/>
      <c r="RVO188" s="375"/>
      <c r="RVP188" s="377"/>
      <c r="RVQ188" s="377"/>
      <c r="RVR188" s="377"/>
      <c r="RVS188" s="377"/>
      <c r="RVT188" s="484"/>
      <c r="RVU188" s="485"/>
      <c r="RVV188" s="375"/>
      <c r="RVW188" s="377"/>
      <c r="RVX188" s="377"/>
      <c r="RVY188" s="377"/>
      <c r="RVZ188" s="377"/>
      <c r="RWA188" s="484"/>
      <c r="RWB188" s="485"/>
      <c r="RWC188" s="375"/>
      <c r="RWD188" s="377"/>
      <c r="RWE188" s="377"/>
      <c r="RWF188" s="377"/>
      <c r="RWG188" s="377"/>
      <c r="RWH188" s="484"/>
      <c r="RWI188" s="485"/>
      <c r="RWJ188" s="375"/>
      <c r="RWK188" s="377"/>
      <c r="RWL188" s="377"/>
      <c r="RWM188" s="377"/>
      <c r="RWN188" s="377"/>
      <c r="RWO188" s="484"/>
      <c r="RWP188" s="485"/>
      <c r="RWQ188" s="375"/>
      <c r="RWR188" s="377"/>
      <c r="RWS188" s="377"/>
      <c r="RWT188" s="377"/>
      <c r="RWU188" s="377"/>
      <c r="RWV188" s="484"/>
      <c r="RWW188" s="485"/>
      <c r="RWX188" s="375"/>
      <c r="RWY188" s="377"/>
      <c r="RWZ188" s="377"/>
      <c r="RXA188" s="377"/>
      <c r="RXB188" s="377"/>
      <c r="RXC188" s="484"/>
      <c r="RXD188" s="485"/>
      <c r="RXE188" s="375"/>
      <c r="RXF188" s="377"/>
      <c r="RXG188" s="377"/>
      <c r="RXH188" s="377"/>
      <c r="RXI188" s="377"/>
      <c r="RXJ188" s="484"/>
      <c r="RXK188" s="485"/>
      <c r="RXL188" s="375"/>
      <c r="RXM188" s="377"/>
      <c r="RXN188" s="377"/>
      <c r="RXO188" s="377"/>
      <c r="RXP188" s="377"/>
      <c r="RXQ188" s="484"/>
      <c r="RXR188" s="485"/>
      <c r="RXS188" s="375"/>
      <c r="RXT188" s="377"/>
      <c r="RXU188" s="377"/>
      <c r="RXV188" s="377"/>
      <c r="RXW188" s="377"/>
      <c r="RXX188" s="484"/>
      <c r="RXY188" s="485"/>
      <c r="RXZ188" s="375"/>
      <c r="RYA188" s="377"/>
      <c r="RYB188" s="377"/>
      <c r="RYC188" s="377"/>
      <c r="RYD188" s="377"/>
      <c r="RYE188" s="484"/>
      <c r="RYF188" s="485"/>
      <c r="RYG188" s="375"/>
      <c r="RYH188" s="377"/>
      <c r="RYI188" s="377"/>
      <c r="RYJ188" s="377"/>
      <c r="RYK188" s="377"/>
      <c r="RYL188" s="484"/>
      <c r="RYM188" s="485"/>
      <c r="RYN188" s="375"/>
      <c r="RYO188" s="377"/>
      <c r="RYP188" s="377"/>
      <c r="RYQ188" s="377"/>
      <c r="RYR188" s="377"/>
      <c r="RYS188" s="484"/>
      <c r="RYT188" s="485"/>
      <c r="RYU188" s="375"/>
      <c r="RYV188" s="377"/>
      <c r="RYW188" s="377"/>
      <c r="RYX188" s="377"/>
      <c r="RYY188" s="377"/>
      <c r="RYZ188" s="484"/>
      <c r="RZA188" s="485"/>
      <c r="RZB188" s="375"/>
      <c r="RZC188" s="377"/>
      <c r="RZD188" s="377"/>
      <c r="RZE188" s="377"/>
      <c r="RZF188" s="377"/>
      <c r="RZG188" s="484"/>
      <c r="RZH188" s="485"/>
      <c r="RZI188" s="375"/>
      <c r="RZJ188" s="377"/>
      <c r="RZK188" s="377"/>
      <c r="RZL188" s="377"/>
      <c r="RZM188" s="377"/>
      <c r="RZN188" s="484"/>
      <c r="RZO188" s="485"/>
      <c r="RZP188" s="375"/>
      <c r="RZQ188" s="377"/>
      <c r="RZR188" s="377"/>
      <c r="RZS188" s="377"/>
      <c r="RZT188" s="377"/>
      <c r="RZU188" s="484"/>
      <c r="RZV188" s="485"/>
      <c r="RZW188" s="375"/>
      <c r="RZX188" s="377"/>
      <c r="RZY188" s="377"/>
      <c r="RZZ188" s="377"/>
      <c r="SAA188" s="377"/>
      <c r="SAB188" s="484"/>
      <c r="SAC188" s="485"/>
      <c r="SAD188" s="375"/>
      <c r="SAE188" s="377"/>
      <c r="SAF188" s="377"/>
      <c r="SAG188" s="377"/>
      <c r="SAH188" s="377"/>
      <c r="SAI188" s="484"/>
      <c r="SAJ188" s="485"/>
      <c r="SAK188" s="375"/>
      <c r="SAL188" s="377"/>
      <c r="SAM188" s="377"/>
      <c r="SAN188" s="377"/>
      <c r="SAO188" s="377"/>
      <c r="SAP188" s="484"/>
      <c r="SAQ188" s="485"/>
      <c r="SAR188" s="375"/>
      <c r="SAS188" s="377"/>
      <c r="SAT188" s="377"/>
      <c r="SAU188" s="377"/>
      <c r="SAV188" s="377"/>
      <c r="SAW188" s="484"/>
      <c r="SAX188" s="485"/>
      <c r="SAY188" s="375"/>
      <c r="SAZ188" s="377"/>
      <c r="SBA188" s="377"/>
      <c r="SBB188" s="377"/>
      <c r="SBC188" s="377"/>
      <c r="SBD188" s="484"/>
      <c r="SBE188" s="485"/>
      <c r="SBF188" s="375"/>
      <c r="SBG188" s="377"/>
      <c r="SBH188" s="377"/>
      <c r="SBI188" s="377"/>
      <c r="SBJ188" s="377"/>
      <c r="SBK188" s="484"/>
      <c r="SBL188" s="485"/>
      <c r="SBM188" s="375"/>
      <c r="SBN188" s="377"/>
      <c r="SBO188" s="377"/>
      <c r="SBP188" s="377"/>
      <c r="SBQ188" s="377"/>
      <c r="SBR188" s="484"/>
      <c r="SBS188" s="485"/>
      <c r="SBT188" s="375"/>
      <c r="SBU188" s="377"/>
      <c r="SBV188" s="377"/>
      <c r="SBW188" s="377"/>
      <c r="SBX188" s="377"/>
      <c r="SBY188" s="484"/>
      <c r="SBZ188" s="485"/>
      <c r="SCA188" s="375"/>
      <c r="SCB188" s="377"/>
      <c r="SCC188" s="377"/>
      <c r="SCD188" s="377"/>
      <c r="SCE188" s="377"/>
      <c r="SCF188" s="484"/>
      <c r="SCG188" s="485"/>
      <c r="SCH188" s="375"/>
      <c r="SCI188" s="377"/>
      <c r="SCJ188" s="377"/>
      <c r="SCK188" s="377"/>
      <c r="SCL188" s="377"/>
      <c r="SCM188" s="484"/>
      <c r="SCN188" s="485"/>
      <c r="SCO188" s="375"/>
      <c r="SCP188" s="377"/>
      <c r="SCQ188" s="377"/>
      <c r="SCR188" s="377"/>
      <c r="SCS188" s="377"/>
      <c r="SCT188" s="484"/>
      <c r="SCU188" s="485"/>
      <c r="SCV188" s="375"/>
      <c r="SCW188" s="377"/>
      <c r="SCX188" s="377"/>
      <c r="SCY188" s="377"/>
      <c r="SCZ188" s="377"/>
      <c r="SDA188" s="484"/>
      <c r="SDB188" s="485"/>
      <c r="SDC188" s="375"/>
      <c r="SDD188" s="377"/>
      <c r="SDE188" s="377"/>
      <c r="SDF188" s="377"/>
      <c r="SDG188" s="377"/>
      <c r="SDH188" s="484"/>
      <c r="SDI188" s="485"/>
      <c r="SDJ188" s="375"/>
      <c r="SDK188" s="377"/>
      <c r="SDL188" s="377"/>
      <c r="SDM188" s="377"/>
      <c r="SDN188" s="377"/>
      <c r="SDO188" s="484"/>
      <c r="SDP188" s="485"/>
      <c r="SDQ188" s="375"/>
      <c r="SDR188" s="377"/>
      <c r="SDS188" s="377"/>
      <c r="SDT188" s="377"/>
      <c r="SDU188" s="377"/>
      <c r="SDV188" s="484"/>
      <c r="SDW188" s="485"/>
      <c r="SDX188" s="375"/>
      <c r="SDY188" s="377"/>
      <c r="SDZ188" s="377"/>
      <c r="SEA188" s="377"/>
      <c r="SEB188" s="377"/>
      <c r="SEC188" s="484"/>
      <c r="SED188" s="485"/>
      <c r="SEE188" s="375"/>
      <c r="SEF188" s="377"/>
      <c r="SEG188" s="377"/>
      <c r="SEH188" s="377"/>
      <c r="SEI188" s="377"/>
      <c r="SEJ188" s="484"/>
      <c r="SEK188" s="485"/>
      <c r="SEL188" s="375"/>
      <c r="SEM188" s="377"/>
      <c r="SEN188" s="377"/>
      <c r="SEO188" s="377"/>
      <c r="SEP188" s="377"/>
      <c r="SEQ188" s="484"/>
      <c r="SER188" s="485"/>
      <c r="SES188" s="375"/>
      <c r="SET188" s="377"/>
      <c r="SEU188" s="377"/>
      <c r="SEV188" s="377"/>
      <c r="SEW188" s="377"/>
      <c r="SEX188" s="484"/>
      <c r="SEY188" s="485"/>
      <c r="SEZ188" s="375"/>
      <c r="SFA188" s="377"/>
      <c r="SFB188" s="377"/>
      <c r="SFC188" s="377"/>
      <c r="SFD188" s="377"/>
      <c r="SFE188" s="484"/>
      <c r="SFF188" s="485"/>
      <c r="SFG188" s="375"/>
      <c r="SFH188" s="377"/>
      <c r="SFI188" s="377"/>
      <c r="SFJ188" s="377"/>
      <c r="SFK188" s="377"/>
      <c r="SFL188" s="484"/>
      <c r="SFM188" s="485"/>
      <c r="SFN188" s="375"/>
      <c r="SFO188" s="377"/>
      <c r="SFP188" s="377"/>
      <c r="SFQ188" s="377"/>
      <c r="SFR188" s="377"/>
      <c r="SFS188" s="484"/>
      <c r="SFT188" s="485"/>
      <c r="SFU188" s="375"/>
      <c r="SFV188" s="377"/>
      <c r="SFW188" s="377"/>
      <c r="SFX188" s="377"/>
      <c r="SFY188" s="377"/>
      <c r="SFZ188" s="484"/>
      <c r="SGA188" s="485"/>
      <c r="SGB188" s="375"/>
      <c r="SGC188" s="377"/>
      <c r="SGD188" s="377"/>
      <c r="SGE188" s="377"/>
      <c r="SGF188" s="377"/>
      <c r="SGG188" s="484"/>
      <c r="SGH188" s="485"/>
      <c r="SGI188" s="375"/>
      <c r="SGJ188" s="377"/>
      <c r="SGK188" s="377"/>
      <c r="SGL188" s="377"/>
      <c r="SGM188" s="377"/>
      <c r="SGN188" s="484"/>
      <c r="SGO188" s="485"/>
      <c r="SGP188" s="375"/>
      <c r="SGQ188" s="377"/>
      <c r="SGR188" s="377"/>
      <c r="SGS188" s="377"/>
      <c r="SGT188" s="377"/>
      <c r="SGU188" s="484"/>
      <c r="SGV188" s="485"/>
      <c r="SGW188" s="375"/>
      <c r="SGX188" s="377"/>
      <c r="SGY188" s="377"/>
      <c r="SGZ188" s="377"/>
      <c r="SHA188" s="377"/>
      <c r="SHB188" s="484"/>
      <c r="SHC188" s="485"/>
      <c r="SHD188" s="375"/>
      <c r="SHE188" s="377"/>
      <c r="SHF188" s="377"/>
      <c r="SHG188" s="377"/>
      <c r="SHH188" s="377"/>
      <c r="SHI188" s="484"/>
      <c r="SHJ188" s="485"/>
      <c r="SHK188" s="375"/>
      <c r="SHL188" s="377"/>
      <c r="SHM188" s="377"/>
      <c r="SHN188" s="377"/>
      <c r="SHO188" s="377"/>
      <c r="SHP188" s="484"/>
      <c r="SHQ188" s="485"/>
      <c r="SHR188" s="375"/>
      <c r="SHS188" s="377"/>
      <c r="SHT188" s="377"/>
      <c r="SHU188" s="377"/>
      <c r="SHV188" s="377"/>
      <c r="SHW188" s="484"/>
      <c r="SHX188" s="485"/>
      <c r="SHY188" s="375"/>
      <c r="SHZ188" s="377"/>
      <c r="SIA188" s="377"/>
      <c r="SIB188" s="377"/>
      <c r="SIC188" s="377"/>
      <c r="SID188" s="484"/>
      <c r="SIE188" s="485"/>
      <c r="SIF188" s="375"/>
      <c r="SIG188" s="377"/>
      <c r="SIH188" s="377"/>
      <c r="SII188" s="377"/>
      <c r="SIJ188" s="377"/>
      <c r="SIK188" s="484"/>
      <c r="SIL188" s="485"/>
      <c r="SIM188" s="375"/>
      <c r="SIN188" s="377"/>
      <c r="SIO188" s="377"/>
      <c r="SIP188" s="377"/>
      <c r="SIQ188" s="377"/>
      <c r="SIR188" s="484"/>
      <c r="SIS188" s="485"/>
      <c r="SIT188" s="375"/>
      <c r="SIU188" s="377"/>
      <c r="SIV188" s="377"/>
      <c r="SIW188" s="377"/>
      <c r="SIX188" s="377"/>
      <c r="SIY188" s="484"/>
      <c r="SIZ188" s="485"/>
      <c r="SJA188" s="375"/>
      <c r="SJB188" s="377"/>
      <c r="SJC188" s="377"/>
      <c r="SJD188" s="377"/>
      <c r="SJE188" s="377"/>
      <c r="SJF188" s="484"/>
      <c r="SJG188" s="485"/>
      <c r="SJH188" s="375"/>
      <c r="SJI188" s="377"/>
      <c r="SJJ188" s="377"/>
      <c r="SJK188" s="377"/>
      <c r="SJL188" s="377"/>
      <c r="SJM188" s="484"/>
      <c r="SJN188" s="485"/>
      <c r="SJO188" s="375"/>
      <c r="SJP188" s="377"/>
      <c r="SJQ188" s="377"/>
      <c r="SJR188" s="377"/>
      <c r="SJS188" s="377"/>
      <c r="SJT188" s="484"/>
      <c r="SJU188" s="485"/>
      <c r="SJV188" s="375"/>
      <c r="SJW188" s="377"/>
      <c r="SJX188" s="377"/>
      <c r="SJY188" s="377"/>
      <c r="SJZ188" s="377"/>
      <c r="SKA188" s="484"/>
      <c r="SKB188" s="485"/>
      <c r="SKC188" s="375"/>
      <c r="SKD188" s="377"/>
      <c r="SKE188" s="377"/>
      <c r="SKF188" s="377"/>
      <c r="SKG188" s="377"/>
      <c r="SKH188" s="484"/>
      <c r="SKI188" s="485"/>
      <c r="SKJ188" s="375"/>
      <c r="SKK188" s="377"/>
      <c r="SKL188" s="377"/>
      <c r="SKM188" s="377"/>
      <c r="SKN188" s="377"/>
      <c r="SKO188" s="484"/>
      <c r="SKP188" s="485"/>
      <c r="SKQ188" s="375"/>
      <c r="SKR188" s="377"/>
      <c r="SKS188" s="377"/>
      <c r="SKT188" s="377"/>
      <c r="SKU188" s="377"/>
      <c r="SKV188" s="484"/>
      <c r="SKW188" s="485"/>
      <c r="SKX188" s="375"/>
      <c r="SKY188" s="377"/>
      <c r="SKZ188" s="377"/>
      <c r="SLA188" s="377"/>
      <c r="SLB188" s="377"/>
      <c r="SLC188" s="484"/>
      <c r="SLD188" s="485"/>
      <c r="SLE188" s="375"/>
      <c r="SLF188" s="377"/>
      <c r="SLG188" s="377"/>
      <c r="SLH188" s="377"/>
      <c r="SLI188" s="377"/>
      <c r="SLJ188" s="484"/>
      <c r="SLK188" s="485"/>
      <c r="SLL188" s="375"/>
      <c r="SLM188" s="377"/>
      <c r="SLN188" s="377"/>
      <c r="SLO188" s="377"/>
      <c r="SLP188" s="377"/>
      <c r="SLQ188" s="484"/>
      <c r="SLR188" s="485"/>
      <c r="SLS188" s="375"/>
      <c r="SLT188" s="377"/>
      <c r="SLU188" s="377"/>
      <c r="SLV188" s="377"/>
      <c r="SLW188" s="377"/>
      <c r="SLX188" s="484"/>
      <c r="SLY188" s="485"/>
      <c r="SLZ188" s="375"/>
      <c r="SMA188" s="377"/>
      <c r="SMB188" s="377"/>
      <c r="SMC188" s="377"/>
      <c r="SMD188" s="377"/>
      <c r="SME188" s="484"/>
      <c r="SMF188" s="485"/>
      <c r="SMG188" s="375"/>
      <c r="SMH188" s="377"/>
      <c r="SMI188" s="377"/>
      <c r="SMJ188" s="377"/>
      <c r="SMK188" s="377"/>
      <c r="SML188" s="484"/>
      <c r="SMM188" s="485"/>
      <c r="SMN188" s="375"/>
      <c r="SMO188" s="377"/>
      <c r="SMP188" s="377"/>
      <c r="SMQ188" s="377"/>
      <c r="SMR188" s="377"/>
      <c r="SMS188" s="484"/>
      <c r="SMT188" s="485"/>
      <c r="SMU188" s="375"/>
      <c r="SMV188" s="377"/>
      <c r="SMW188" s="377"/>
      <c r="SMX188" s="377"/>
      <c r="SMY188" s="377"/>
      <c r="SMZ188" s="484"/>
      <c r="SNA188" s="485"/>
      <c r="SNB188" s="375"/>
      <c r="SNC188" s="377"/>
      <c r="SND188" s="377"/>
      <c r="SNE188" s="377"/>
      <c r="SNF188" s="377"/>
      <c r="SNG188" s="484"/>
      <c r="SNH188" s="485"/>
      <c r="SNI188" s="375"/>
      <c r="SNJ188" s="377"/>
      <c r="SNK188" s="377"/>
      <c r="SNL188" s="377"/>
      <c r="SNM188" s="377"/>
      <c r="SNN188" s="484"/>
      <c r="SNO188" s="485"/>
      <c r="SNP188" s="375"/>
      <c r="SNQ188" s="377"/>
      <c r="SNR188" s="377"/>
      <c r="SNS188" s="377"/>
      <c r="SNT188" s="377"/>
      <c r="SNU188" s="484"/>
      <c r="SNV188" s="485"/>
      <c r="SNW188" s="375"/>
      <c r="SNX188" s="377"/>
      <c r="SNY188" s="377"/>
      <c r="SNZ188" s="377"/>
      <c r="SOA188" s="377"/>
      <c r="SOB188" s="484"/>
      <c r="SOC188" s="485"/>
      <c r="SOD188" s="375"/>
      <c r="SOE188" s="377"/>
      <c r="SOF188" s="377"/>
      <c r="SOG188" s="377"/>
      <c r="SOH188" s="377"/>
      <c r="SOI188" s="484"/>
      <c r="SOJ188" s="485"/>
      <c r="SOK188" s="375"/>
      <c r="SOL188" s="377"/>
      <c r="SOM188" s="377"/>
      <c r="SON188" s="377"/>
      <c r="SOO188" s="377"/>
      <c r="SOP188" s="484"/>
      <c r="SOQ188" s="485"/>
      <c r="SOR188" s="375"/>
      <c r="SOS188" s="377"/>
      <c r="SOT188" s="377"/>
      <c r="SOU188" s="377"/>
      <c r="SOV188" s="377"/>
      <c r="SOW188" s="484"/>
      <c r="SOX188" s="485"/>
      <c r="SOY188" s="375"/>
      <c r="SOZ188" s="377"/>
      <c r="SPA188" s="377"/>
      <c r="SPB188" s="377"/>
      <c r="SPC188" s="377"/>
      <c r="SPD188" s="484"/>
      <c r="SPE188" s="485"/>
      <c r="SPF188" s="375"/>
      <c r="SPG188" s="377"/>
      <c r="SPH188" s="377"/>
      <c r="SPI188" s="377"/>
      <c r="SPJ188" s="377"/>
      <c r="SPK188" s="484"/>
      <c r="SPL188" s="485"/>
      <c r="SPM188" s="375"/>
      <c r="SPN188" s="377"/>
      <c r="SPO188" s="377"/>
      <c r="SPP188" s="377"/>
      <c r="SPQ188" s="377"/>
      <c r="SPR188" s="484"/>
      <c r="SPS188" s="485"/>
      <c r="SPT188" s="375"/>
      <c r="SPU188" s="377"/>
      <c r="SPV188" s="377"/>
      <c r="SPW188" s="377"/>
      <c r="SPX188" s="377"/>
      <c r="SPY188" s="484"/>
      <c r="SPZ188" s="485"/>
      <c r="SQA188" s="375"/>
      <c r="SQB188" s="377"/>
      <c r="SQC188" s="377"/>
      <c r="SQD188" s="377"/>
      <c r="SQE188" s="377"/>
      <c r="SQF188" s="484"/>
      <c r="SQG188" s="485"/>
      <c r="SQH188" s="375"/>
      <c r="SQI188" s="377"/>
      <c r="SQJ188" s="377"/>
      <c r="SQK188" s="377"/>
      <c r="SQL188" s="377"/>
      <c r="SQM188" s="484"/>
      <c r="SQN188" s="485"/>
      <c r="SQO188" s="375"/>
      <c r="SQP188" s="377"/>
      <c r="SQQ188" s="377"/>
      <c r="SQR188" s="377"/>
      <c r="SQS188" s="377"/>
      <c r="SQT188" s="484"/>
      <c r="SQU188" s="485"/>
      <c r="SQV188" s="375"/>
      <c r="SQW188" s="377"/>
      <c r="SQX188" s="377"/>
      <c r="SQY188" s="377"/>
      <c r="SQZ188" s="377"/>
      <c r="SRA188" s="484"/>
      <c r="SRB188" s="485"/>
      <c r="SRC188" s="375"/>
      <c r="SRD188" s="377"/>
      <c r="SRE188" s="377"/>
      <c r="SRF188" s="377"/>
      <c r="SRG188" s="377"/>
      <c r="SRH188" s="484"/>
      <c r="SRI188" s="485"/>
      <c r="SRJ188" s="375"/>
      <c r="SRK188" s="377"/>
      <c r="SRL188" s="377"/>
      <c r="SRM188" s="377"/>
      <c r="SRN188" s="377"/>
      <c r="SRO188" s="484"/>
      <c r="SRP188" s="485"/>
      <c r="SRQ188" s="375"/>
      <c r="SRR188" s="377"/>
      <c r="SRS188" s="377"/>
      <c r="SRT188" s="377"/>
      <c r="SRU188" s="377"/>
      <c r="SRV188" s="484"/>
      <c r="SRW188" s="485"/>
      <c r="SRX188" s="375"/>
      <c r="SRY188" s="377"/>
      <c r="SRZ188" s="377"/>
      <c r="SSA188" s="377"/>
      <c r="SSB188" s="377"/>
      <c r="SSC188" s="484"/>
      <c r="SSD188" s="485"/>
      <c r="SSE188" s="375"/>
      <c r="SSF188" s="377"/>
      <c r="SSG188" s="377"/>
      <c r="SSH188" s="377"/>
      <c r="SSI188" s="377"/>
      <c r="SSJ188" s="484"/>
      <c r="SSK188" s="485"/>
      <c r="SSL188" s="375"/>
      <c r="SSM188" s="377"/>
      <c r="SSN188" s="377"/>
      <c r="SSO188" s="377"/>
      <c r="SSP188" s="377"/>
      <c r="SSQ188" s="484"/>
      <c r="SSR188" s="485"/>
      <c r="SSS188" s="375"/>
      <c r="SST188" s="377"/>
      <c r="SSU188" s="377"/>
      <c r="SSV188" s="377"/>
      <c r="SSW188" s="377"/>
      <c r="SSX188" s="484"/>
      <c r="SSY188" s="485"/>
      <c r="SSZ188" s="375"/>
      <c r="STA188" s="377"/>
      <c r="STB188" s="377"/>
      <c r="STC188" s="377"/>
      <c r="STD188" s="377"/>
      <c r="STE188" s="484"/>
      <c r="STF188" s="485"/>
      <c r="STG188" s="375"/>
      <c r="STH188" s="377"/>
      <c r="STI188" s="377"/>
      <c r="STJ188" s="377"/>
      <c r="STK188" s="377"/>
      <c r="STL188" s="484"/>
      <c r="STM188" s="485"/>
      <c r="STN188" s="375"/>
      <c r="STO188" s="377"/>
      <c r="STP188" s="377"/>
      <c r="STQ188" s="377"/>
      <c r="STR188" s="377"/>
      <c r="STS188" s="484"/>
      <c r="STT188" s="485"/>
      <c r="STU188" s="375"/>
      <c r="STV188" s="377"/>
      <c r="STW188" s="377"/>
      <c r="STX188" s="377"/>
      <c r="STY188" s="377"/>
      <c r="STZ188" s="484"/>
      <c r="SUA188" s="485"/>
      <c r="SUB188" s="375"/>
      <c r="SUC188" s="377"/>
      <c r="SUD188" s="377"/>
      <c r="SUE188" s="377"/>
      <c r="SUF188" s="377"/>
      <c r="SUG188" s="484"/>
      <c r="SUH188" s="485"/>
      <c r="SUI188" s="375"/>
      <c r="SUJ188" s="377"/>
      <c r="SUK188" s="377"/>
      <c r="SUL188" s="377"/>
      <c r="SUM188" s="377"/>
      <c r="SUN188" s="484"/>
      <c r="SUO188" s="485"/>
      <c r="SUP188" s="375"/>
      <c r="SUQ188" s="377"/>
      <c r="SUR188" s="377"/>
      <c r="SUS188" s="377"/>
      <c r="SUT188" s="377"/>
      <c r="SUU188" s="484"/>
      <c r="SUV188" s="485"/>
      <c r="SUW188" s="375"/>
      <c r="SUX188" s="377"/>
      <c r="SUY188" s="377"/>
      <c r="SUZ188" s="377"/>
      <c r="SVA188" s="377"/>
      <c r="SVB188" s="484"/>
      <c r="SVC188" s="485"/>
      <c r="SVD188" s="375"/>
      <c r="SVE188" s="377"/>
      <c r="SVF188" s="377"/>
      <c r="SVG188" s="377"/>
      <c r="SVH188" s="377"/>
      <c r="SVI188" s="484"/>
      <c r="SVJ188" s="485"/>
      <c r="SVK188" s="375"/>
      <c r="SVL188" s="377"/>
      <c r="SVM188" s="377"/>
      <c r="SVN188" s="377"/>
      <c r="SVO188" s="377"/>
      <c r="SVP188" s="484"/>
      <c r="SVQ188" s="485"/>
      <c r="SVR188" s="375"/>
      <c r="SVS188" s="377"/>
      <c r="SVT188" s="377"/>
      <c r="SVU188" s="377"/>
      <c r="SVV188" s="377"/>
      <c r="SVW188" s="484"/>
      <c r="SVX188" s="485"/>
      <c r="SVY188" s="375"/>
      <c r="SVZ188" s="377"/>
      <c r="SWA188" s="377"/>
      <c r="SWB188" s="377"/>
      <c r="SWC188" s="377"/>
      <c r="SWD188" s="484"/>
      <c r="SWE188" s="485"/>
      <c r="SWF188" s="375"/>
      <c r="SWG188" s="377"/>
      <c r="SWH188" s="377"/>
      <c r="SWI188" s="377"/>
      <c r="SWJ188" s="377"/>
      <c r="SWK188" s="484"/>
      <c r="SWL188" s="485"/>
      <c r="SWM188" s="375"/>
      <c r="SWN188" s="377"/>
      <c r="SWO188" s="377"/>
      <c r="SWP188" s="377"/>
      <c r="SWQ188" s="377"/>
      <c r="SWR188" s="484"/>
      <c r="SWS188" s="485"/>
      <c r="SWT188" s="375"/>
      <c r="SWU188" s="377"/>
      <c r="SWV188" s="377"/>
      <c r="SWW188" s="377"/>
      <c r="SWX188" s="377"/>
      <c r="SWY188" s="484"/>
      <c r="SWZ188" s="485"/>
      <c r="SXA188" s="375"/>
      <c r="SXB188" s="377"/>
      <c r="SXC188" s="377"/>
      <c r="SXD188" s="377"/>
      <c r="SXE188" s="377"/>
      <c r="SXF188" s="484"/>
      <c r="SXG188" s="485"/>
      <c r="SXH188" s="375"/>
      <c r="SXI188" s="377"/>
      <c r="SXJ188" s="377"/>
      <c r="SXK188" s="377"/>
      <c r="SXL188" s="377"/>
      <c r="SXM188" s="484"/>
      <c r="SXN188" s="485"/>
      <c r="SXO188" s="375"/>
      <c r="SXP188" s="377"/>
      <c r="SXQ188" s="377"/>
      <c r="SXR188" s="377"/>
      <c r="SXS188" s="377"/>
      <c r="SXT188" s="484"/>
      <c r="SXU188" s="485"/>
      <c r="SXV188" s="375"/>
      <c r="SXW188" s="377"/>
      <c r="SXX188" s="377"/>
      <c r="SXY188" s="377"/>
      <c r="SXZ188" s="377"/>
      <c r="SYA188" s="484"/>
      <c r="SYB188" s="485"/>
      <c r="SYC188" s="375"/>
      <c r="SYD188" s="377"/>
      <c r="SYE188" s="377"/>
      <c r="SYF188" s="377"/>
      <c r="SYG188" s="377"/>
      <c r="SYH188" s="484"/>
      <c r="SYI188" s="485"/>
      <c r="SYJ188" s="375"/>
      <c r="SYK188" s="377"/>
      <c r="SYL188" s="377"/>
      <c r="SYM188" s="377"/>
      <c r="SYN188" s="377"/>
      <c r="SYO188" s="484"/>
      <c r="SYP188" s="485"/>
      <c r="SYQ188" s="375"/>
      <c r="SYR188" s="377"/>
      <c r="SYS188" s="377"/>
      <c r="SYT188" s="377"/>
      <c r="SYU188" s="377"/>
      <c r="SYV188" s="484"/>
      <c r="SYW188" s="485"/>
      <c r="SYX188" s="375"/>
      <c r="SYY188" s="377"/>
      <c r="SYZ188" s="377"/>
      <c r="SZA188" s="377"/>
      <c r="SZB188" s="377"/>
      <c r="SZC188" s="484"/>
      <c r="SZD188" s="485"/>
      <c r="SZE188" s="375"/>
      <c r="SZF188" s="377"/>
      <c r="SZG188" s="377"/>
      <c r="SZH188" s="377"/>
      <c r="SZI188" s="377"/>
      <c r="SZJ188" s="484"/>
      <c r="SZK188" s="485"/>
      <c r="SZL188" s="375"/>
      <c r="SZM188" s="377"/>
      <c r="SZN188" s="377"/>
      <c r="SZO188" s="377"/>
      <c r="SZP188" s="377"/>
      <c r="SZQ188" s="484"/>
      <c r="SZR188" s="485"/>
      <c r="SZS188" s="375"/>
      <c r="SZT188" s="377"/>
      <c r="SZU188" s="377"/>
      <c r="SZV188" s="377"/>
      <c r="SZW188" s="377"/>
      <c r="SZX188" s="484"/>
      <c r="SZY188" s="485"/>
      <c r="SZZ188" s="375"/>
      <c r="TAA188" s="377"/>
      <c r="TAB188" s="377"/>
      <c r="TAC188" s="377"/>
      <c r="TAD188" s="377"/>
      <c r="TAE188" s="484"/>
      <c r="TAF188" s="485"/>
      <c r="TAG188" s="375"/>
      <c r="TAH188" s="377"/>
      <c r="TAI188" s="377"/>
      <c r="TAJ188" s="377"/>
      <c r="TAK188" s="377"/>
      <c r="TAL188" s="484"/>
      <c r="TAM188" s="485"/>
      <c r="TAN188" s="375"/>
      <c r="TAO188" s="377"/>
      <c r="TAP188" s="377"/>
      <c r="TAQ188" s="377"/>
      <c r="TAR188" s="377"/>
      <c r="TAS188" s="484"/>
      <c r="TAT188" s="485"/>
      <c r="TAU188" s="375"/>
      <c r="TAV188" s="377"/>
      <c r="TAW188" s="377"/>
      <c r="TAX188" s="377"/>
      <c r="TAY188" s="377"/>
      <c r="TAZ188" s="484"/>
      <c r="TBA188" s="485"/>
      <c r="TBB188" s="375"/>
      <c r="TBC188" s="377"/>
      <c r="TBD188" s="377"/>
      <c r="TBE188" s="377"/>
      <c r="TBF188" s="377"/>
      <c r="TBG188" s="484"/>
      <c r="TBH188" s="485"/>
      <c r="TBI188" s="375"/>
      <c r="TBJ188" s="377"/>
      <c r="TBK188" s="377"/>
      <c r="TBL188" s="377"/>
      <c r="TBM188" s="377"/>
      <c r="TBN188" s="484"/>
      <c r="TBO188" s="485"/>
      <c r="TBP188" s="375"/>
      <c r="TBQ188" s="377"/>
      <c r="TBR188" s="377"/>
      <c r="TBS188" s="377"/>
      <c r="TBT188" s="377"/>
      <c r="TBU188" s="484"/>
      <c r="TBV188" s="485"/>
      <c r="TBW188" s="375"/>
      <c r="TBX188" s="377"/>
      <c r="TBY188" s="377"/>
      <c r="TBZ188" s="377"/>
      <c r="TCA188" s="377"/>
      <c r="TCB188" s="484"/>
      <c r="TCC188" s="485"/>
      <c r="TCD188" s="375"/>
      <c r="TCE188" s="377"/>
      <c r="TCF188" s="377"/>
      <c r="TCG188" s="377"/>
      <c r="TCH188" s="377"/>
      <c r="TCI188" s="484"/>
      <c r="TCJ188" s="485"/>
      <c r="TCK188" s="375"/>
      <c r="TCL188" s="377"/>
      <c r="TCM188" s="377"/>
      <c r="TCN188" s="377"/>
      <c r="TCO188" s="377"/>
      <c r="TCP188" s="484"/>
      <c r="TCQ188" s="485"/>
      <c r="TCR188" s="375"/>
      <c r="TCS188" s="377"/>
      <c r="TCT188" s="377"/>
      <c r="TCU188" s="377"/>
      <c r="TCV188" s="377"/>
      <c r="TCW188" s="484"/>
      <c r="TCX188" s="485"/>
      <c r="TCY188" s="375"/>
      <c r="TCZ188" s="377"/>
      <c r="TDA188" s="377"/>
      <c r="TDB188" s="377"/>
      <c r="TDC188" s="377"/>
      <c r="TDD188" s="484"/>
      <c r="TDE188" s="485"/>
      <c r="TDF188" s="375"/>
      <c r="TDG188" s="377"/>
      <c r="TDH188" s="377"/>
      <c r="TDI188" s="377"/>
      <c r="TDJ188" s="377"/>
      <c r="TDK188" s="484"/>
      <c r="TDL188" s="485"/>
      <c r="TDM188" s="375"/>
      <c r="TDN188" s="377"/>
      <c r="TDO188" s="377"/>
      <c r="TDP188" s="377"/>
      <c r="TDQ188" s="377"/>
      <c r="TDR188" s="484"/>
      <c r="TDS188" s="485"/>
      <c r="TDT188" s="375"/>
      <c r="TDU188" s="377"/>
      <c r="TDV188" s="377"/>
      <c r="TDW188" s="377"/>
      <c r="TDX188" s="377"/>
      <c r="TDY188" s="484"/>
      <c r="TDZ188" s="485"/>
      <c r="TEA188" s="375"/>
      <c r="TEB188" s="377"/>
      <c r="TEC188" s="377"/>
      <c r="TED188" s="377"/>
      <c r="TEE188" s="377"/>
      <c r="TEF188" s="484"/>
      <c r="TEG188" s="485"/>
      <c r="TEH188" s="375"/>
      <c r="TEI188" s="377"/>
      <c r="TEJ188" s="377"/>
      <c r="TEK188" s="377"/>
      <c r="TEL188" s="377"/>
      <c r="TEM188" s="484"/>
      <c r="TEN188" s="485"/>
      <c r="TEO188" s="375"/>
      <c r="TEP188" s="377"/>
      <c r="TEQ188" s="377"/>
      <c r="TER188" s="377"/>
      <c r="TES188" s="377"/>
      <c r="TET188" s="484"/>
      <c r="TEU188" s="485"/>
      <c r="TEV188" s="375"/>
      <c r="TEW188" s="377"/>
      <c r="TEX188" s="377"/>
      <c r="TEY188" s="377"/>
      <c r="TEZ188" s="377"/>
      <c r="TFA188" s="484"/>
      <c r="TFB188" s="485"/>
      <c r="TFC188" s="375"/>
      <c r="TFD188" s="377"/>
      <c r="TFE188" s="377"/>
      <c r="TFF188" s="377"/>
      <c r="TFG188" s="377"/>
      <c r="TFH188" s="484"/>
      <c r="TFI188" s="485"/>
      <c r="TFJ188" s="375"/>
      <c r="TFK188" s="377"/>
      <c r="TFL188" s="377"/>
      <c r="TFM188" s="377"/>
      <c r="TFN188" s="377"/>
      <c r="TFO188" s="484"/>
      <c r="TFP188" s="485"/>
      <c r="TFQ188" s="375"/>
      <c r="TFR188" s="377"/>
      <c r="TFS188" s="377"/>
      <c r="TFT188" s="377"/>
      <c r="TFU188" s="377"/>
      <c r="TFV188" s="484"/>
      <c r="TFW188" s="485"/>
      <c r="TFX188" s="375"/>
      <c r="TFY188" s="377"/>
      <c r="TFZ188" s="377"/>
      <c r="TGA188" s="377"/>
      <c r="TGB188" s="377"/>
      <c r="TGC188" s="484"/>
      <c r="TGD188" s="485"/>
      <c r="TGE188" s="375"/>
      <c r="TGF188" s="377"/>
      <c r="TGG188" s="377"/>
      <c r="TGH188" s="377"/>
      <c r="TGI188" s="377"/>
      <c r="TGJ188" s="484"/>
      <c r="TGK188" s="485"/>
      <c r="TGL188" s="375"/>
      <c r="TGM188" s="377"/>
      <c r="TGN188" s="377"/>
      <c r="TGO188" s="377"/>
      <c r="TGP188" s="377"/>
      <c r="TGQ188" s="484"/>
      <c r="TGR188" s="485"/>
      <c r="TGS188" s="375"/>
      <c r="TGT188" s="377"/>
      <c r="TGU188" s="377"/>
      <c r="TGV188" s="377"/>
      <c r="TGW188" s="377"/>
      <c r="TGX188" s="484"/>
      <c r="TGY188" s="485"/>
      <c r="TGZ188" s="375"/>
      <c r="THA188" s="377"/>
      <c r="THB188" s="377"/>
      <c r="THC188" s="377"/>
      <c r="THD188" s="377"/>
      <c r="THE188" s="484"/>
      <c r="THF188" s="485"/>
      <c r="THG188" s="375"/>
      <c r="THH188" s="377"/>
      <c r="THI188" s="377"/>
      <c r="THJ188" s="377"/>
      <c r="THK188" s="377"/>
      <c r="THL188" s="484"/>
      <c r="THM188" s="485"/>
      <c r="THN188" s="375"/>
      <c r="THO188" s="377"/>
      <c r="THP188" s="377"/>
      <c r="THQ188" s="377"/>
      <c r="THR188" s="377"/>
      <c r="THS188" s="484"/>
      <c r="THT188" s="485"/>
      <c r="THU188" s="375"/>
      <c r="THV188" s="377"/>
      <c r="THW188" s="377"/>
      <c r="THX188" s="377"/>
      <c r="THY188" s="377"/>
      <c r="THZ188" s="484"/>
      <c r="TIA188" s="485"/>
      <c r="TIB188" s="375"/>
      <c r="TIC188" s="377"/>
      <c r="TID188" s="377"/>
      <c r="TIE188" s="377"/>
      <c r="TIF188" s="377"/>
      <c r="TIG188" s="484"/>
      <c r="TIH188" s="485"/>
      <c r="TII188" s="375"/>
      <c r="TIJ188" s="377"/>
      <c r="TIK188" s="377"/>
      <c r="TIL188" s="377"/>
      <c r="TIM188" s="377"/>
      <c r="TIN188" s="484"/>
      <c r="TIO188" s="485"/>
      <c r="TIP188" s="375"/>
      <c r="TIQ188" s="377"/>
      <c r="TIR188" s="377"/>
      <c r="TIS188" s="377"/>
      <c r="TIT188" s="377"/>
      <c r="TIU188" s="484"/>
      <c r="TIV188" s="485"/>
      <c r="TIW188" s="375"/>
      <c r="TIX188" s="377"/>
      <c r="TIY188" s="377"/>
      <c r="TIZ188" s="377"/>
      <c r="TJA188" s="377"/>
      <c r="TJB188" s="484"/>
      <c r="TJC188" s="485"/>
      <c r="TJD188" s="375"/>
      <c r="TJE188" s="377"/>
      <c r="TJF188" s="377"/>
      <c r="TJG188" s="377"/>
      <c r="TJH188" s="377"/>
      <c r="TJI188" s="484"/>
      <c r="TJJ188" s="485"/>
      <c r="TJK188" s="375"/>
      <c r="TJL188" s="377"/>
      <c r="TJM188" s="377"/>
      <c r="TJN188" s="377"/>
      <c r="TJO188" s="377"/>
      <c r="TJP188" s="484"/>
      <c r="TJQ188" s="485"/>
      <c r="TJR188" s="375"/>
      <c r="TJS188" s="377"/>
      <c r="TJT188" s="377"/>
      <c r="TJU188" s="377"/>
      <c r="TJV188" s="377"/>
      <c r="TJW188" s="484"/>
      <c r="TJX188" s="485"/>
      <c r="TJY188" s="375"/>
      <c r="TJZ188" s="377"/>
      <c r="TKA188" s="377"/>
      <c r="TKB188" s="377"/>
      <c r="TKC188" s="377"/>
      <c r="TKD188" s="484"/>
      <c r="TKE188" s="485"/>
      <c r="TKF188" s="375"/>
      <c r="TKG188" s="377"/>
      <c r="TKH188" s="377"/>
      <c r="TKI188" s="377"/>
      <c r="TKJ188" s="377"/>
      <c r="TKK188" s="484"/>
      <c r="TKL188" s="485"/>
      <c r="TKM188" s="375"/>
      <c r="TKN188" s="377"/>
      <c r="TKO188" s="377"/>
      <c r="TKP188" s="377"/>
      <c r="TKQ188" s="377"/>
      <c r="TKR188" s="484"/>
      <c r="TKS188" s="485"/>
      <c r="TKT188" s="375"/>
      <c r="TKU188" s="377"/>
      <c r="TKV188" s="377"/>
      <c r="TKW188" s="377"/>
      <c r="TKX188" s="377"/>
      <c r="TKY188" s="484"/>
      <c r="TKZ188" s="485"/>
      <c r="TLA188" s="375"/>
      <c r="TLB188" s="377"/>
      <c r="TLC188" s="377"/>
      <c r="TLD188" s="377"/>
      <c r="TLE188" s="377"/>
      <c r="TLF188" s="484"/>
      <c r="TLG188" s="485"/>
      <c r="TLH188" s="375"/>
      <c r="TLI188" s="377"/>
      <c r="TLJ188" s="377"/>
      <c r="TLK188" s="377"/>
      <c r="TLL188" s="377"/>
      <c r="TLM188" s="484"/>
      <c r="TLN188" s="485"/>
      <c r="TLO188" s="375"/>
      <c r="TLP188" s="377"/>
      <c r="TLQ188" s="377"/>
      <c r="TLR188" s="377"/>
      <c r="TLS188" s="377"/>
      <c r="TLT188" s="484"/>
      <c r="TLU188" s="485"/>
      <c r="TLV188" s="375"/>
      <c r="TLW188" s="377"/>
      <c r="TLX188" s="377"/>
      <c r="TLY188" s="377"/>
      <c r="TLZ188" s="377"/>
      <c r="TMA188" s="484"/>
      <c r="TMB188" s="485"/>
      <c r="TMC188" s="375"/>
      <c r="TMD188" s="377"/>
      <c r="TME188" s="377"/>
      <c r="TMF188" s="377"/>
      <c r="TMG188" s="377"/>
      <c r="TMH188" s="484"/>
      <c r="TMI188" s="485"/>
      <c r="TMJ188" s="375"/>
      <c r="TMK188" s="377"/>
      <c r="TML188" s="377"/>
      <c r="TMM188" s="377"/>
      <c r="TMN188" s="377"/>
      <c r="TMO188" s="484"/>
      <c r="TMP188" s="485"/>
      <c r="TMQ188" s="375"/>
      <c r="TMR188" s="377"/>
      <c r="TMS188" s="377"/>
      <c r="TMT188" s="377"/>
      <c r="TMU188" s="377"/>
      <c r="TMV188" s="484"/>
      <c r="TMW188" s="485"/>
      <c r="TMX188" s="375"/>
      <c r="TMY188" s="377"/>
      <c r="TMZ188" s="377"/>
      <c r="TNA188" s="377"/>
      <c r="TNB188" s="377"/>
      <c r="TNC188" s="484"/>
      <c r="TND188" s="485"/>
      <c r="TNE188" s="375"/>
      <c r="TNF188" s="377"/>
      <c r="TNG188" s="377"/>
      <c r="TNH188" s="377"/>
      <c r="TNI188" s="377"/>
      <c r="TNJ188" s="484"/>
      <c r="TNK188" s="485"/>
      <c r="TNL188" s="375"/>
      <c r="TNM188" s="377"/>
      <c r="TNN188" s="377"/>
      <c r="TNO188" s="377"/>
      <c r="TNP188" s="377"/>
      <c r="TNQ188" s="484"/>
      <c r="TNR188" s="485"/>
      <c r="TNS188" s="375"/>
      <c r="TNT188" s="377"/>
      <c r="TNU188" s="377"/>
      <c r="TNV188" s="377"/>
      <c r="TNW188" s="377"/>
      <c r="TNX188" s="484"/>
      <c r="TNY188" s="485"/>
      <c r="TNZ188" s="375"/>
      <c r="TOA188" s="377"/>
      <c r="TOB188" s="377"/>
      <c r="TOC188" s="377"/>
      <c r="TOD188" s="377"/>
      <c r="TOE188" s="484"/>
      <c r="TOF188" s="485"/>
      <c r="TOG188" s="375"/>
      <c r="TOH188" s="377"/>
      <c r="TOI188" s="377"/>
      <c r="TOJ188" s="377"/>
      <c r="TOK188" s="377"/>
      <c r="TOL188" s="484"/>
      <c r="TOM188" s="485"/>
      <c r="TON188" s="375"/>
      <c r="TOO188" s="377"/>
      <c r="TOP188" s="377"/>
      <c r="TOQ188" s="377"/>
      <c r="TOR188" s="377"/>
      <c r="TOS188" s="484"/>
      <c r="TOT188" s="485"/>
      <c r="TOU188" s="375"/>
      <c r="TOV188" s="377"/>
      <c r="TOW188" s="377"/>
      <c r="TOX188" s="377"/>
      <c r="TOY188" s="377"/>
      <c r="TOZ188" s="484"/>
      <c r="TPA188" s="485"/>
      <c r="TPB188" s="375"/>
      <c r="TPC188" s="377"/>
      <c r="TPD188" s="377"/>
      <c r="TPE188" s="377"/>
      <c r="TPF188" s="377"/>
      <c r="TPG188" s="484"/>
      <c r="TPH188" s="485"/>
      <c r="TPI188" s="375"/>
      <c r="TPJ188" s="377"/>
      <c r="TPK188" s="377"/>
      <c r="TPL188" s="377"/>
      <c r="TPM188" s="377"/>
      <c r="TPN188" s="484"/>
      <c r="TPO188" s="485"/>
      <c r="TPP188" s="375"/>
      <c r="TPQ188" s="377"/>
      <c r="TPR188" s="377"/>
      <c r="TPS188" s="377"/>
      <c r="TPT188" s="377"/>
      <c r="TPU188" s="484"/>
      <c r="TPV188" s="485"/>
      <c r="TPW188" s="375"/>
      <c r="TPX188" s="377"/>
      <c r="TPY188" s="377"/>
      <c r="TPZ188" s="377"/>
      <c r="TQA188" s="377"/>
      <c r="TQB188" s="484"/>
      <c r="TQC188" s="485"/>
      <c r="TQD188" s="375"/>
      <c r="TQE188" s="377"/>
      <c r="TQF188" s="377"/>
      <c r="TQG188" s="377"/>
      <c r="TQH188" s="377"/>
      <c r="TQI188" s="484"/>
      <c r="TQJ188" s="485"/>
      <c r="TQK188" s="375"/>
      <c r="TQL188" s="377"/>
      <c r="TQM188" s="377"/>
      <c r="TQN188" s="377"/>
      <c r="TQO188" s="377"/>
      <c r="TQP188" s="484"/>
      <c r="TQQ188" s="485"/>
      <c r="TQR188" s="375"/>
      <c r="TQS188" s="377"/>
      <c r="TQT188" s="377"/>
      <c r="TQU188" s="377"/>
      <c r="TQV188" s="377"/>
      <c r="TQW188" s="484"/>
      <c r="TQX188" s="485"/>
      <c r="TQY188" s="375"/>
      <c r="TQZ188" s="377"/>
      <c r="TRA188" s="377"/>
      <c r="TRB188" s="377"/>
      <c r="TRC188" s="377"/>
      <c r="TRD188" s="484"/>
      <c r="TRE188" s="485"/>
      <c r="TRF188" s="375"/>
      <c r="TRG188" s="377"/>
      <c r="TRH188" s="377"/>
      <c r="TRI188" s="377"/>
      <c r="TRJ188" s="377"/>
      <c r="TRK188" s="484"/>
      <c r="TRL188" s="485"/>
      <c r="TRM188" s="375"/>
      <c r="TRN188" s="377"/>
      <c r="TRO188" s="377"/>
      <c r="TRP188" s="377"/>
      <c r="TRQ188" s="377"/>
      <c r="TRR188" s="484"/>
      <c r="TRS188" s="485"/>
      <c r="TRT188" s="375"/>
      <c r="TRU188" s="377"/>
      <c r="TRV188" s="377"/>
      <c r="TRW188" s="377"/>
      <c r="TRX188" s="377"/>
      <c r="TRY188" s="484"/>
      <c r="TRZ188" s="485"/>
      <c r="TSA188" s="375"/>
      <c r="TSB188" s="377"/>
      <c r="TSC188" s="377"/>
      <c r="TSD188" s="377"/>
      <c r="TSE188" s="377"/>
      <c r="TSF188" s="484"/>
      <c r="TSG188" s="485"/>
      <c r="TSH188" s="375"/>
      <c r="TSI188" s="377"/>
      <c r="TSJ188" s="377"/>
      <c r="TSK188" s="377"/>
      <c r="TSL188" s="377"/>
      <c r="TSM188" s="484"/>
      <c r="TSN188" s="485"/>
      <c r="TSO188" s="375"/>
      <c r="TSP188" s="377"/>
      <c r="TSQ188" s="377"/>
      <c r="TSR188" s="377"/>
      <c r="TSS188" s="377"/>
      <c r="TST188" s="484"/>
      <c r="TSU188" s="485"/>
      <c r="TSV188" s="375"/>
      <c r="TSW188" s="377"/>
      <c r="TSX188" s="377"/>
      <c r="TSY188" s="377"/>
      <c r="TSZ188" s="377"/>
      <c r="TTA188" s="484"/>
      <c r="TTB188" s="485"/>
      <c r="TTC188" s="375"/>
      <c r="TTD188" s="377"/>
      <c r="TTE188" s="377"/>
      <c r="TTF188" s="377"/>
      <c r="TTG188" s="377"/>
      <c r="TTH188" s="484"/>
      <c r="TTI188" s="485"/>
      <c r="TTJ188" s="375"/>
      <c r="TTK188" s="377"/>
      <c r="TTL188" s="377"/>
      <c r="TTM188" s="377"/>
      <c r="TTN188" s="377"/>
      <c r="TTO188" s="484"/>
      <c r="TTP188" s="485"/>
      <c r="TTQ188" s="375"/>
      <c r="TTR188" s="377"/>
      <c r="TTS188" s="377"/>
      <c r="TTT188" s="377"/>
      <c r="TTU188" s="377"/>
      <c r="TTV188" s="484"/>
      <c r="TTW188" s="485"/>
      <c r="TTX188" s="375"/>
      <c r="TTY188" s="377"/>
      <c r="TTZ188" s="377"/>
      <c r="TUA188" s="377"/>
      <c r="TUB188" s="377"/>
      <c r="TUC188" s="484"/>
      <c r="TUD188" s="485"/>
      <c r="TUE188" s="375"/>
      <c r="TUF188" s="377"/>
      <c r="TUG188" s="377"/>
      <c r="TUH188" s="377"/>
      <c r="TUI188" s="377"/>
      <c r="TUJ188" s="484"/>
      <c r="TUK188" s="485"/>
      <c r="TUL188" s="375"/>
      <c r="TUM188" s="377"/>
      <c r="TUN188" s="377"/>
      <c r="TUO188" s="377"/>
      <c r="TUP188" s="377"/>
      <c r="TUQ188" s="484"/>
      <c r="TUR188" s="485"/>
      <c r="TUS188" s="375"/>
      <c r="TUT188" s="377"/>
      <c r="TUU188" s="377"/>
      <c r="TUV188" s="377"/>
      <c r="TUW188" s="377"/>
      <c r="TUX188" s="484"/>
      <c r="TUY188" s="485"/>
      <c r="TUZ188" s="375"/>
      <c r="TVA188" s="377"/>
      <c r="TVB188" s="377"/>
      <c r="TVC188" s="377"/>
      <c r="TVD188" s="377"/>
      <c r="TVE188" s="484"/>
      <c r="TVF188" s="485"/>
      <c r="TVG188" s="375"/>
      <c r="TVH188" s="377"/>
      <c r="TVI188" s="377"/>
      <c r="TVJ188" s="377"/>
      <c r="TVK188" s="377"/>
      <c r="TVL188" s="484"/>
      <c r="TVM188" s="485"/>
      <c r="TVN188" s="375"/>
      <c r="TVO188" s="377"/>
      <c r="TVP188" s="377"/>
      <c r="TVQ188" s="377"/>
      <c r="TVR188" s="377"/>
      <c r="TVS188" s="484"/>
      <c r="TVT188" s="485"/>
      <c r="TVU188" s="375"/>
      <c r="TVV188" s="377"/>
      <c r="TVW188" s="377"/>
      <c r="TVX188" s="377"/>
      <c r="TVY188" s="377"/>
      <c r="TVZ188" s="484"/>
      <c r="TWA188" s="485"/>
      <c r="TWB188" s="375"/>
      <c r="TWC188" s="377"/>
      <c r="TWD188" s="377"/>
      <c r="TWE188" s="377"/>
      <c r="TWF188" s="377"/>
      <c r="TWG188" s="484"/>
      <c r="TWH188" s="485"/>
      <c r="TWI188" s="375"/>
      <c r="TWJ188" s="377"/>
      <c r="TWK188" s="377"/>
      <c r="TWL188" s="377"/>
      <c r="TWM188" s="377"/>
      <c r="TWN188" s="484"/>
      <c r="TWO188" s="485"/>
      <c r="TWP188" s="375"/>
      <c r="TWQ188" s="377"/>
      <c r="TWR188" s="377"/>
      <c r="TWS188" s="377"/>
      <c r="TWT188" s="377"/>
      <c r="TWU188" s="484"/>
      <c r="TWV188" s="485"/>
      <c r="TWW188" s="375"/>
      <c r="TWX188" s="377"/>
      <c r="TWY188" s="377"/>
      <c r="TWZ188" s="377"/>
      <c r="TXA188" s="377"/>
      <c r="TXB188" s="484"/>
      <c r="TXC188" s="485"/>
      <c r="TXD188" s="375"/>
      <c r="TXE188" s="377"/>
      <c r="TXF188" s="377"/>
      <c r="TXG188" s="377"/>
      <c r="TXH188" s="377"/>
      <c r="TXI188" s="484"/>
      <c r="TXJ188" s="485"/>
      <c r="TXK188" s="375"/>
      <c r="TXL188" s="377"/>
      <c r="TXM188" s="377"/>
      <c r="TXN188" s="377"/>
      <c r="TXO188" s="377"/>
      <c r="TXP188" s="484"/>
      <c r="TXQ188" s="485"/>
      <c r="TXR188" s="375"/>
      <c r="TXS188" s="377"/>
      <c r="TXT188" s="377"/>
      <c r="TXU188" s="377"/>
      <c r="TXV188" s="377"/>
      <c r="TXW188" s="484"/>
      <c r="TXX188" s="485"/>
      <c r="TXY188" s="375"/>
      <c r="TXZ188" s="377"/>
      <c r="TYA188" s="377"/>
      <c r="TYB188" s="377"/>
      <c r="TYC188" s="377"/>
      <c r="TYD188" s="484"/>
      <c r="TYE188" s="485"/>
      <c r="TYF188" s="375"/>
      <c r="TYG188" s="377"/>
      <c r="TYH188" s="377"/>
      <c r="TYI188" s="377"/>
      <c r="TYJ188" s="377"/>
      <c r="TYK188" s="484"/>
      <c r="TYL188" s="485"/>
      <c r="TYM188" s="375"/>
      <c r="TYN188" s="377"/>
      <c r="TYO188" s="377"/>
      <c r="TYP188" s="377"/>
      <c r="TYQ188" s="377"/>
      <c r="TYR188" s="484"/>
      <c r="TYS188" s="485"/>
      <c r="TYT188" s="375"/>
      <c r="TYU188" s="377"/>
      <c r="TYV188" s="377"/>
      <c r="TYW188" s="377"/>
      <c r="TYX188" s="377"/>
      <c r="TYY188" s="484"/>
      <c r="TYZ188" s="485"/>
      <c r="TZA188" s="375"/>
      <c r="TZB188" s="377"/>
      <c r="TZC188" s="377"/>
      <c r="TZD188" s="377"/>
      <c r="TZE188" s="377"/>
      <c r="TZF188" s="484"/>
      <c r="TZG188" s="485"/>
      <c r="TZH188" s="375"/>
      <c r="TZI188" s="377"/>
      <c r="TZJ188" s="377"/>
      <c r="TZK188" s="377"/>
      <c r="TZL188" s="377"/>
      <c r="TZM188" s="484"/>
      <c r="TZN188" s="485"/>
      <c r="TZO188" s="375"/>
      <c r="TZP188" s="377"/>
      <c r="TZQ188" s="377"/>
      <c r="TZR188" s="377"/>
      <c r="TZS188" s="377"/>
      <c r="TZT188" s="484"/>
      <c r="TZU188" s="485"/>
      <c r="TZV188" s="375"/>
      <c r="TZW188" s="377"/>
      <c r="TZX188" s="377"/>
      <c r="TZY188" s="377"/>
      <c r="TZZ188" s="377"/>
      <c r="UAA188" s="484"/>
      <c r="UAB188" s="485"/>
      <c r="UAC188" s="375"/>
      <c r="UAD188" s="377"/>
      <c r="UAE188" s="377"/>
      <c r="UAF188" s="377"/>
      <c r="UAG188" s="377"/>
      <c r="UAH188" s="484"/>
      <c r="UAI188" s="485"/>
      <c r="UAJ188" s="375"/>
      <c r="UAK188" s="377"/>
      <c r="UAL188" s="377"/>
      <c r="UAM188" s="377"/>
      <c r="UAN188" s="377"/>
      <c r="UAO188" s="484"/>
      <c r="UAP188" s="485"/>
      <c r="UAQ188" s="375"/>
      <c r="UAR188" s="377"/>
      <c r="UAS188" s="377"/>
      <c r="UAT188" s="377"/>
      <c r="UAU188" s="377"/>
      <c r="UAV188" s="484"/>
      <c r="UAW188" s="485"/>
      <c r="UAX188" s="375"/>
      <c r="UAY188" s="377"/>
      <c r="UAZ188" s="377"/>
      <c r="UBA188" s="377"/>
      <c r="UBB188" s="377"/>
      <c r="UBC188" s="484"/>
      <c r="UBD188" s="485"/>
      <c r="UBE188" s="375"/>
      <c r="UBF188" s="377"/>
      <c r="UBG188" s="377"/>
      <c r="UBH188" s="377"/>
      <c r="UBI188" s="377"/>
      <c r="UBJ188" s="484"/>
      <c r="UBK188" s="485"/>
      <c r="UBL188" s="375"/>
      <c r="UBM188" s="377"/>
      <c r="UBN188" s="377"/>
      <c r="UBO188" s="377"/>
      <c r="UBP188" s="377"/>
      <c r="UBQ188" s="484"/>
      <c r="UBR188" s="485"/>
      <c r="UBS188" s="375"/>
      <c r="UBT188" s="377"/>
      <c r="UBU188" s="377"/>
      <c r="UBV188" s="377"/>
      <c r="UBW188" s="377"/>
      <c r="UBX188" s="484"/>
      <c r="UBY188" s="485"/>
      <c r="UBZ188" s="375"/>
      <c r="UCA188" s="377"/>
      <c r="UCB188" s="377"/>
      <c r="UCC188" s="377"/>
      <c r="UCD188" s="377"/>
      <c r="UCE188" s="484"/>
      <c r="UCF188" s="485"/>
      <c r="UCG188" s="375"/>
      <c r="UCH188" s="377"/>
      <c r="UCI188" s="377"/>
      <c r="UCJ188" s="377"/>
      <c r="UCK188" s="377"/>
      <c r="UCL188" s="484"/>
      <c r="UCM188" s="485"/>
      <c r="UCN188" s="375"/>
      <c r="UCO188" s="377"/>
      <c r="UCP188" s="377"/>
      <c r="UCQ188" s="377"/>
      <c r="UCR188" s="377"/>
      <c r="UCS188" s="484"/>
      <c r="UCT188" s="485"/>
      <c r="UCU188" s="375"/>
      <c r="UCV188" s="377"/>
      <c r="UCW188" s="377"/>
      <c r="UCX188" s="377"/>
      <c r="UCY188" s="377"/>
      <c r="UCZ188" s="484"/>
      <c r="UDA188" s="485"/>
      <c r="UDB188" s="375"/>
      <c r="UDC188" s="377"/>
      <c r="UDD188" s="377"/>
      <c r="UDE188" s="377"/>
      <c r="UDF188" s="377"/>
      <c r="UDG188" s="484"/>
      <c r="UDH188" s="485"/>
      <c r="UDI188" s="375"/>
      <c r="UDJ188" s="377"/>
      <c r="UDK188" s="377"/>
      <c r="UDL188" s="377"/>
      <c r="UDM188" s="377"/>
      <c r="UDN188" s="484"/>
      <c r="UDO188" s="485"/>
      <c r="UDP188" s="375"/>
      <c r="UDQ188" s="377"/>
      <c r="UDR188" s="377"/>
      <c r="UDS188" s="377"/>
      <c r="UDT188" s="377"/>
      <c r="UDU188" s="484"/>
      <c r="UDV188" s="485"/>
      <c r="UDW188" s="375"/>
      <c r="UDX188" s="377"/>
      <c r="UDY188" s="377"/>
      <c r="UDZ188" s="377"/>
      <c r="UEA188" s="377"/>
      <c r="UEB188" s="484"/>
      <c r="UEC188" s="485"/>
      <c r="UED188" s="375"/>
      <c r="UEE188" s="377"/>
      <c r="UEF188" s="377"/>
      <c r="UEG188" s="377"/>
      <c r="UEH188" s="377"/>
      <c r="UEI188" s="484"/>
      <c r="UEJ188" s="485"/>
      <c r="UEK188" s="375"/>
      <c r="UEL188" s="377"/>
      <c r="UEM188" s="377"/>
      <c r="UEN188" s="377"/>
      <c r="UEO188" s="377"/>
      <c r="UEP188" s="484"/>
      <c r="UEQ188" s="485"/>
      <c r="UER188" s="375"/>
      <c r="UES188" s="377"/>
      <c r="UET188" s="377"/>
      <c r="UEU188" s="377"/>
      <c r="UEV188" s="377"/>
      <c r="UEW188" s="484"/>
      <c r="UEX188" s="485"/>
      <c r="UEY188" s="375"/>
      <c r="UEZ188" s="377"/>
      <c r="UFA188" s="377"/>
      <c r="UFB188" s="377"/>
      <c r="UFC188" s="377"/>
      <c r="UFD188" s="484"/>
      <c r="UFE188" s="485"/>
      <c r="UFF188" s="375"/>
      <c r="UFG188" s="377"/>
      <c r="UFH188" s="377"/>
      <c r="UFI188" s="377"/>
      <c r="UFJ188" s="377"/>
      <c r="UFK188" s="484"/>
      <c r="UFL188" s="485"/>
      <c r="UFM188" s="375"/>
      <c r="UFN188" s="377"/>
      <c r="UFO188" s="377"/>
      <c r="UFP188" s="377"/>
      <c r="UFQ188" s="377"/>
      <c r="UFR188" s="484"/>
      <c r="UFS188" s="485"/>
      <c r="UFT188" s="375"/>
      <c r="UFU188" s="377"/>
      <c r="UFV188" s="377"/>
      <c r="UFW188" s="377"/>
      <c r="UFX188" s="377"/>
      <c r="UFY188" s="484"/>
      <c r="UFZ188" s="485"/>
      <c r="UGA188" s="375"/>
      <c r="UGB188" s="377"/>
      <c r="UGC188" s="377"/>
      <c r="UGD188" s="377"/>
      <c r="UGE188" s="377"/>
      <c r="UGF188" s="484"/>
      <c r="UGG188" s="485"/>
      <c r="UGH188" s="375"/>
      <c r="UGI188" s="377"/>
      <c r="UGJ188" s="377"/>
      <c r="UGK188" s="377"/>
      <c r="UGL188" s="377"/>
      <c r="UGM188" s="484"/>
      <c r="UGN188" s="485"/>
      <c r="UGO188" s="375"/>
      <c r="UGP188" s="377"/>
      <c r="UGQ188" s="377"/>
      <c r="UGR188" s="377"/>
      <c r="UGS188" s="377"/>
      <c r="UGT188" s="484"/>
      <c r="UGU188" s="485"/>
      <c r="UGV188" s="375"/>
      <c r="UGW188" s="377"/>
      <c r="UGX188" s="377"/>
      <c r="UGY188" s="377"/>
      <c r="UGZ188" s="377"/>
      <c r="UHA188" s="484"/>
      <c r="UHB188" s="485"/>
      <c r="UHC188" s="375"/>
      <c r="UHD188" s="377"/>
      <c r="UHE188" s="377"/>
      <c r="UHF188" s="377"/>
      <c r="UHG188" s="377"/>
      <c r="UHH188" s="484"/>
      <c r="UHI188" s="485"/>
      <c r="UHJ188" s="375"/>
      <c r="UHK188" s="377"/>
      <c r="UHL188" s="377"/>
      <c r="UHM188" s="377"/>
      <c r="UHN188" s="377"/>
      <c r="UHO188" s="484"/>
      <c r="UHP188" s="485"/>
      <c r="UHQ188" s="375"/>
      <c r="UHR188" s="377"/>
      <c r="UHS188" s="377"/>
      <c r="UHT188" s="377"/>
      <c r="UHU188" s="377"/>
      <c r="UHV188" s="484"/>
      <c r="UHW188" s="485"/>
      <c r="UHX188" s="375"/>
      <c r="UHY188" s="377"/>
      <c r="UHZ188" s="377"/>
      <c r="UIA188" s="377"/>
      <c r="UIB188" s="377"/>
      <c r="UIC188" s="484"/>
      <c r="UID188" s="485"/>
      <c r="UIE188" s="375"/>
      <c r="UIF188" s="377"/>
      <c r="UIG188" s="377"/>
      <c r="UIH188" s="377"/>
      <c r="UII188" s="377"/>
      <c r="UIJ188" s="484"/>
      <c r="UIK188" s="485"/>
      <c r="UIL188" s="375"/>
      <c r="UIM188" s="377"/>
      <c r="UIN188" s="377"/>
      <c r="UIO188" s="377"/>
      <c r="UIP188" s="377"/>
      <c r="UIQ188" s="484"/>
      <c r="UIR188" s="485"/>
      <c r="UIS188" s="375"/>
      <c r="UIT188" s="377"/>
      <c r="UIU188" s="377"/>
      <c r="UIV188" s="377"/>
      <c r="UIW188" s="377"/>
      <c r="UIX188" s="484"/>
      <c r="UIY188" s="485"/>
      <c r="UIZ188" s="375"/>
      <c r="UJA188" s="377"/>
      <c r="UJB188" s="377"/>
      <c r="UJC188" s="377"/>
      <c r="UJD188" s="377"/>
      <c r="UJE188" s="484"/>
      <c r="UJF188" s="485"/>
      <c r="UJG188" s="375"/>
      <c r="UJH188" s="377"/>
      <c r="UJI188" s="377"/>
      <c r="UJJ188" s="377"/>
      <c r="UJK188" s="377"/>
      <c r="UJL188" s="484"/>
      <c r="UJM188" s="485"/>
      <c r="UJN188" s="375"/>
      <c r="UJO188" s="377"/>
      <c r="UJP188" s="377"/>
      <c r="UJQ188" s="377"/>
      <c r="UJR188" s="377"/>
      <c r="UJS188" s="484"/>
      <c r="UJT188" s="485"/>
      <c r="UJU188" s="375"/>
      <c r="UJV188" s="377"/>
      <c r="UJW188" s="377"/>
      <c r="UJX188" s="377"/>
      <c r="UJY188" s="377"/>
      <c r="UJZ188" s="484"/>
      <c r="UKA188" s="485"/>
      <c r="UKB188" s="375"/>
      <c r="UKC188" s="377"/>
      <c r="UKD188" s="377"/>
      <c r="UKE188" s="377"/>
      <c r="UKF188" s="377"/>
      <c r="UKG188" s="484"/>
      <c r="UKH188" s="485"/>
      <c r="UKI188" s="375"/>
      <c r="UKJ188" s="377"/>
      <c r="UKK188" s="377"/>
      <c r="UKL188" s="377"/>
      <c r="UKM188" s="377"/>
      <c r="UKN188" s="484"/>
      <c r="UKO188" s="485"/>
      <c r="UKP188" s="375"/>
      <c r="UKQ188" s="377"/>
      <c r="UKR188" s="377"/>
      <c r="UKS188" s="377"/>
      <c r="UKT188" s="377"/>
      <c r="UKU188" s="484"/>
      <c r="UKV188" s="485"/>
      <c r="UKW188" s="375"/>
      <c r="UKX188" s="377"/>
      <c r="UKY188" s="377"/>
      <c r="UKZ188" s="377"/>
      <c r="ULA188" s="377"/>
      <c r="ULB188" s="484"/>
      <c r="ULC188" s="485"/>
      <c r="ULD188" s="375"/>
      <c r="ULE188" s="377"/>
      <c r="ULF188" s="377"/>
      <c r="ULG188" s="377"/>
      <c r="ULH188" s="377"/>
      <c r="ULI188" s="484"/>
      <c r="ULJ188" s="485"/>
      <c r="ULK188" s="375"/>
      <c r="ULL188" s="377"/>
      <c r="ULM188" s="377"/>
      <c r="ULN188" s="377"/>
      <c r="ULO188" s="377"/>
      <c r="ULP188" s="484"/>
      <c r="ULQ188" s="485"/>
      <c r="ULR188" s="375"/>
      <c r="ULS188" s="377"/>
      <c r="ULT188" s="377"/>
      <c r="ULU188" s="377"/>
      <c r="ULV188" s="377"/>
      <c r="ULW188" s="484"/>
      <c r="ULX188" s="485"/>
      <c r="ULY188" s="375"/>
      <c r="ULZ188" s="377"/>
      <c r="UMA188" s="377"/>
      <c r="UMB188" s="377"/>
      <c r="UMC188" s="377"/>
      <c r="UMD188" s="484"/>
      <c r="UME188" s="485"/>
      <c r="UMF188" s="375"/>
      <c r="UMG188" s="377"/>
      <c r="UMH188" s="377"/>
      <c r="UMI188" s="377"/>
      <c r="UMJ188" s="377"/>
      <c r="UMK188" s="484"/>
      <c r="UML188" s="485"/>
      <c r="UMM188" s="375"/>
      <c r="UMN188" s="377"/>
      <c r="UMO188" s="377"/>
      <c r="UMP188" s="377"/>
      <c r="UMQ188" s="377"/>
      <c r="UMR188" s="484"/>
      <c r="UMS188" s="485"/>
      <c r="UMT188" s="375"/>
      <c r="UMU188" s="377"/>
      <c r="UMV188" s="377"/>
      <c r="UMW188" s="377"/>
      <c r="UMX188" s="377"/>
      <c r="UMY188" s="484"/>
      <c r="UMZ188" s="485"/>
      <c r="UNA188" s="375"/>
      <c r="UNB188" s="377"/>
      <c r="UNC188" s="377"/>
      <c r="UND188" s="377"/>
      <c r="UNE188" s="377"/>
      <c r="UNF188" s="484"/>
      <c r="UNG188" s="485"/>
      <c r="UNH188" s="375"/>
      <c r="UNI188" s="377"/>
      <c r="UNJ188" s="377"/>
      <c r="UNK188" s="377"/>
      <c r="UNL188" s="377"/>
      <c r="UNM188" s="484"/>
      <c r="UNN188" s="485"/>
      <c r="UNO188" s="375"/>
      <c r="UNP188" s="377"/>
      <c r="UNQ188" s="377"/>
      <c r="UNR188" s="377"/>
      <c r="UNS188" s="377"/>
      <c r="UNT188" s="484"/>
      <c r="UNU188" s="485"/>
      <c r="UNV188" s="375"/>
      <c r="UNW188" s="377"/>
      <c r="UNX188" s="377"/>
      <c r="UNY188" s="377"/>
      <c r="UNZ188" s="377"/>
      <c r="UOA188" s="484"/>
      <c r="UOB188" s="485"/>
      <c r="UOC188" s="375"/>
      <c r="UOD188" s="377"/>
      <c r="UOE188" s="377"/>
      <c r="UOF188" s="377"/>
      <c r="UOG188" s="377"/>
      <c r="UOH188" s="484"/>
      <c r="UOI188" s="485"/>
      <c r="UOJ188" s="375"/>
      <c r="UOK188" s="377"/>
      <c r="UOL188" s="377"/>
      <c r="UOM188" s="377"/>
      <c r="UON188" s="377"/>
      <c r="UOO188" s="484"/>
      <c r="UOP188" s="485"/>
      <c r="UOQ188" s="375"/>
      <c r="UOR188" s="377"/>
      <c r="UOS188" s="377"/>
      <c r="UOT188" s="377"/>
      <c r="UOU188" s="377"/>
      <c r="UOV188" s="484"/>
      <c r="UOW188" s="485"/>
      <c r="UOX188" s="375"/>
      <c r="UOY188" s="377"/>
      <c r="UOZ188" s="377"/>
      <c r="UPA188" s="377"/>
      <c r="UPB188" s="377"/>
      <c r="UPC188" s="484"/>
      <c r="UPD188" s="485"/>
      <c r="UPE188" s="375"/>
      <c r="UPF188" s="377"/>
      <c r="UPG188" s="377"/>
      <c r="UPH188" s="377"/>
      <c r="UPI188" s="377"/>
      <c r="UPJ188" s="484"/>
      <c r="UPK188" s="485"/>
      <c r="UPL188" s="375"/>
      <c r="UPM188" s="377"/>
      <c r="UPN188" s="377"/>
      <c r="UPO188" s="377"/>
      <c r="UPP188" s="377"/>
      <c r="UPQ188" s="484"/>
      <c r="UPR188" s="485"/>
      <c r="UPS188" s="375"/>
      <c r="UPT188" s="377"/>
      <c r="UPU188" s="377"/>
      <c r="UPV188" s="377"/>
      <c r="UPW188" s="377"/>
      <c r="UPX188" s="484"/>
      <c r="UPY188" s="485"/>
      <c r="UPZ188" s="375"/>
      <c r="UQA188" s="377"/>
      <c r="UQB188" s="377"/>
      <c r="UQC188" s="377"/>
      <c r="UQD188" s="377"/>
      <c r="UQE188" s="484"/>
      <c r="UQF188" s="485"/>
      <c r="UQG188" s="375"/>
      <c r="UQH188" s="377"/>
      <c r="UQI188" s="377"/>
      <c r="UQJ188" s="377"/>
      <c r="UQK188" s="377"/>
      <c r="UQL188" s="484"/>
      <c r="UQM188" s="485"/>
      <c r="UQN188" s="375"/>
      <c r="UQO188" s="377"/>
      <c r="UQP188" s="377"/>
      <c r="UQQ188" s="377"/>
      <c r="UQR188" s="377"/>
      <c r="UQS188" s="484"/>
      <c r="UQT188" s="485"/>
      <c r="UQU188" s="375"/>
      <c r="UQV188" s="377"/>
      <c r="UQW188" s="377"/>
      <c r="UQX188" s="377"/>
      <c r="UQY188" s="377"/>
      <c r="UQZ188" s="484"/>
      <c r="URA188" s="485"/>
      <c r="URB188" s="375"/>
      <c r="URC188" s="377"/>
      <c r="URD188" s="377"/>
      <c r="URE188" s="377"/>
      <c r="URF188" s="377"/>
      <c r="URG188" s="484"/>
      <c r="URH188" s="485"/>
      <c r="URI188" s="375"/>
      <c r="URJ188" s="377"/>
      <c r="URK188" s="377"/>
      <c r="URL188" s="377"/>
      <c r="URM188" s="377"/>
      <c r="URN188" s="484"/>
      <c r="URO188" s="485"/>
      <c r="URP188" s="375"/>
      <c r="URQ188" s="377"/>
      <c r="URR188" s="377"/>
      <c r="URS188" s="377"/>
      <c r="URT188" s="377"/>
      <c r="URU188" s="484"/>
      <c r="URV188" s="485"/>
      <c r="URW188" s="375"/>
      <c r="URX188" s="377"/>
      <c r="URY188" s="377"/>
      <c r="URZ188" s="377"/>
      <c r="USA188" s="377"/>
      <c r="USB188" s="484"/>
      <c r="USC188" s="485"/>
      <c r="USD188" s="375"/>
      <c r="USE188" s="377"/>
      <c r="USF188" s="377"/>
      <c r="USG188" s="377"/>
      <c r="USH188" s="377"/>
      <c r="USI188" s="484"/>
      <c r="USJ188" s="485"/>
      <c r="USK188" s="375"/>
      <c r="USL188" s="377"/>
      <c r="USM188" s="377"/>
      <c r="USN188" s="377"/>
      <c r="USO188" s="377"/>
      <c r="USP188" s="484"/>
      <c r="USQ188" s="485"/>
      <c r="USR188" s="375"/>
      <c r="USS188" s="377"/>
      <c r="UST188" s="377"/>
      <c r="USU188" s="377"/>
      <c r="USV188" s="377"/>
      <c r="USW188" s="484"/>
      <c r="USX188" s="485"/>
      <c r="USY188" s="375"/>
      <c r="USZ188" s="377"/>
      <c r="UTA188" s="377"/>
      <c r="UTB188" s="377"/>
      <c r="UTC188" s="377"/>
      <c r="UTD188" s="484"/>
      <c r="UTE188" s="485"/>
      <c r="UTF188" s="375"/>
      <c r="UTG188" s="377"/>
      <c r="UTH188" s="377"/>
      <c r="UTI188" s="377"/>
      <c r="UTJ188" s="377"/>
      <c r="UTK188" s="484"/>
      <c r="UTL188" s="485"/>
      <c r="UTM188" s="375"/>
      <c r="UTN188" s="377"/>
      <c r="UTO188" s="377"/>
      <c r="UTP188" s="377"/>
      <c r="UTQ188" s="377"/>
      <c r="UTR188" s="484"/>
      <c r="UTS188" s="485"/>
      <c r="UTT188" s="375"/>
      <c r="UTU188" s="377"/>
      <c r="UTV188" s="377"/>
      <c r="UTW188" s="377"/>
      <c r="UTX188" s="377"/>
      <c r="UTY188" s="484"/>
      <c r="UTZ188" s="485"/>
      <c r="UUA188" s="375"/>
      <c r="UUB188" s="377"/>
      <c r="UUC188" s="377"/>
      <c r="UUD188" s="377"/>
      <c r="UUE188" s="377"/>
      <c r="UUF188" s="484"/>
      <c r="UUG188" s="485"/>
      <c r="UUH188" s="375"/>
      <c r="UUI188" s="377"/>
      <c r="UUJ188" s="377"/>
      <c r="UUK188" s="377"/>
      <c r="UUL188" s="377"/>
      <c r="UUM188" s="484"/>
      <c r="UUN188" s="485"/>
      <c r="UUO188" s="375"/>
      <c r="UUP188" s="377"/>
      <c r="UUQ188" s="377"/>
      <c r="UUR188" s="377"/>
      <c r="UUS188" s="377"/>
      <c r="UUT188" s="484"/>
      <c r="UUU188" s="485"/>
      <c r="UUV188" s="375"/>
      <c r="UUW188" s="377"/>
      <c r="UUX188" s="377"/>
      <c r="UUY188" s="377"/>
      <c r="UUZ188" s="377"/>
      <c r="UVA188" s="484"/>
      <c r="UVB188" s="485"/>
      <c r="UVC188" s="375"/>
      <c r="UVD188" s="377"/>
      <c r="UVE188" s="377"/>
      <c r="UVF188" s="377"/>
      <c r="UVG188" s="377"/>
      <c r="UVH188" s="484"/>
      <c r="UVI188" s="485"/>
      <c r="UVJ188" s="375"/>
      <c r="UVK188" s="377"/>
      <c r="UVL188" s="377"/>
      <c r="UVM188" s="377"/>
      <c r="UVN188" s="377"/>
      <c r="UVO188" s="484"/>
      <c r="UVP188" s="485"/>
      <c r="UVQ188" s="375"/>
      <c r="UVR188" s="377"/>
      <c r="UVS188" s="377"/>
      <c r="UVT188" s="377"/>
      <c r="UVU188" s="377"/>
      <c r="UVV188" s="484"/>
      <c r="UVW188" s="485"/>
      <c r="UVX188" s="375"/>
      <c r="UVY188" s="377"/>
      <c r="UVZ188" s="377"/>
      <c r="UWA188" s="377"/>
      <c r="UWB188" s="377"/>
      <c r="UWC188" s="484"/>
      <c r="UWD188" s="485"/>
      <c r="UWE188" s="375"/>
      <c r="UWF188" s="377"/>
      <c r="UWG188" s="377"/>
      <c r="UWH188" s="377"/>
      <c r="UWI188" s="377"/>
      <c r="UWJ188" s="484"/>
      <c r="UWK188" s="485"/>
      <c r="UWL188" s="375"/>
      <c r="UWM188" s="377"/>
      <c r="UWN188" s="377"/>
      <c r="UWO188" s="377"/>
      <c r="UWP188" s="377"/>
      <c r="UWQ188" s="484"/>
      <c r="UWR188" s="485"/>
      <c r="UWS188" s="375"/>
      <c r="UWT188" s="377"/>
      <c r="UWU188" s="377"/>
      <c r="UWV188" s="377"/>
      <c r="UWW188" s="377"/>
      <c r="UWX188" s="484"/>
      <c r="UWY188" s="485"/>
      <c r="UWZ188" s="375"/>
      <c r="UXA188" s="377"/>
      <c r="UXB188" s="377"/>
      <c r="UXC188" s="377"/>
      <c r="UXD188" s="377"/>
      <c r="UXE188" s="484"/>
      <c r="UXF188" s="485"/>
      <c r="UXG188" s="375"/>
      <c r="UXH188" s="377"/>
      <c r="UXI188" s="377"/>
      <c r="UXJ188" s="377"/>
      <c r="UXK188" s="377"/>
      <c r="UXL188" s="484"/>
      <c r="UXM188" s="485"/>
      <c r="UXN188" s="375"/>
      <c r="UXO188" s="377"/>
      <c r="UXP188" s="377"/>
      <c r="UXQ188" s="377"/>
      <c r="UXR188" s="377"/>
      <c r="UXS188" s="484"/>
      <c r="UXT188" s="485"/>
      <c r="UXU188" s="375"/>
      <c r="UXV188" s="377"/>
      <c r="UXW188" s="377"/>
      <c r="UXX188" s="377"/>
      <c r="UXY188" s="377"/>
      <c r="UXZ188" s="484"/>
      <c r="UYA188" s="485"/>
      <c r="UYB188" s="375"/>
      <c r="UYC188" s="377"/>
      <c r="UYD188" s="377"/>
      <c r="UYE188" s="377"/>
      <c r="UYF188" s="377"/>
      <c r="UYG188" s="484"/>
      <c r="UYH188" s="485"/>
      <c r="UYI188" s="375"/>
      <c r="UYJ188" s="377"/>
      <c r="UYK188" s="377"/>
      <c r="UYL188" s="377"/>
      <c r="UYM188" s="377"/>
      <c r="UYN188" s="484"/>
      <c r="UYO188" s="485"/>
      <c r="UYP188" s="375"/>
      <c r="UYQ188" s="377"/>
      <c r="UYR188" s="377"/>
      <c r="UYS188" s="377"/>
      <c r="UYT188" s="377"/>
      <c r="UYU188" s="484"/>
      <c r="UYV188" s="485"/>
      <c r="UYW188" s="375"/>
      <c r="UYX188" s="377"/>
      <c r="UYY188" s="377"/>
      <c r="UYZ188" s="377"/>
      <c r="UZA188" s="377"/>
      <c r="UZB188" s="484"/>
      <c r="UZC188" s="485"/>
      <c r="UZD188" s="375"/>
      <c r="UZE188" s="377"/>
      <c r="UZF188" s="377"/>
      <c r="UZG188" s="377"/>
      <c r="UZH188" s="377"/>
      <c r="UZI188" s="484"/>
      <c r="UZJ188" s="485"/>
      <c r="UZK188" s="375"/>
      <c r="UZL188" s="377"/>
      <c r="UZM188" s="377"/>
      <c r="UZN188" s="377"/>
      <c r="UZO188" s="377"/>
      <c r="UZP188" s="484"/>
      <c r="UZQ188" s="485"/>
      <c r="UZR188" s="375"/>
      <c r="UZS188" s="377"/>
      <c r="UZT188" s="377"/>
      <c r="UZU188" s="377"/>
      <c r="UZV188" s="377"/>
      <c r="UZW188" s="484"/>
      <c r="UZX188" s="485"/>
      <c r="UZY188" s="375"/>
      <c r="UZZ188" s="377"/>
      <c r="VAA188" s="377"/>
      <c r="VAB188" s="377"/>
      <c r="VAC188" s="377"/>
      <c r="VAD188" s="484"/>
      <c r="VAE188" s="485"/>
      <c r="VAF188" s="375"/>
      <c r="VAG188" s="377"/>
      <c r="VAH188" s="377"/>
      <c r="VAI188" s="377"/>
      <c r="VAJ188" s="377"/>
      <c r="VAK188" s="484"/>
      <c r="VAL188" s="485"/>
      <c r="VAM188" s="375"/>
      <c r="VAN188" s="377"/>
      <c r="VAO188" s="377"/>
      <c r="VAP188" s="377"/>
      <c r="VAQ188" s="377"/>
      <c r="VAR188" s="484"/>
      <c r="VAS188" s="485"/>
      <c r="VAT188" s="375"/>
      <c r="VAU188" s="377"/>
      <c r="VAV188" s="377"/>
      <c r="VAW188" s="377"/>
      <c r="VAX188" s="377"/>
      <c r="VAY188" s="484"/>
      <c r="VAZ188" s="485"/>
      <c r="VBA188" s="375"/>
      <c r="VBB188" s="377"/>
      <c r="VBC188" s="377"/>
      <c r="VBD188" s="377"/>
      <c r="VBE188" s="377"/>
      <c r="VBF188" s="484"/>
      <c r="VBG188" s="485"/>
      <c r="VBH188" s="375"/>
      <c r="VBI188" s="377"/>
      <c r="VBJ188" s="377"/>
      <c r="VBK188" s="377"/>
      <c r="VBL188" s="377"/>
      <c r="VBM188" s="484"/>
      <c r="VBN188" s="485"/>
      <c r="VBO188" s="375"/>
      <c r="VBP188" s="377"/>
      <c r="VBQ188" s="377"/>
      <c r="VBR188" s="377"/>
      <c r="VBS188" s="377"/>
      <c r="VBT188" s="484"/>
      <c r="VBU188" s="485"/>
      <c r="VBV188" s="375"/>
      <c r="VBW188" s="377"/>
      <c r="VBX188" s="377"/>
      <c r="VBY188" s="377"/>
      <c r="VBZ188" s="377"/>
      <c r="VCA188" s="484"/>
      <c r="VCB188" s="485"/>
      <c r="VCC188" s="375"/>
      <c r="VCD188" s="377"/>
      <c r="VCE188" s="377"/>
      <c r="VCF188" s="377"/>
      <c r="VCG188" s="377"/>
      <c r="VCH188" s="484"/>
      <c r="VCI188" s="485"/>
      <c r="VCJ188" s="375"/>
      <c r="VCK188" s="377"/>
      <c r="VCL188" s="377"/>
      <c r="VCM188" s="377"/>
      <c r="VCN188" s="377"/>
      <c r="VCO188" s="484"/>
      <c r="VCP188" s="485"/>
      <c r="VCQ188" s="375"/>
      <c r="VCR188" s="377"/>
      <c r="VCS188" s="377"/>
      <c r="VCT188" s="377"/>
      <c r="VCU188" s="377"/>
      <c r="VCV188" s="484"/>
      <c r="VCW188" s="485"/>
      <c r="VCX188" s="375"/>
      <c r="VCY188" s="377"/>
      <c r="VCZ188" s="377"/>
      <c r="VDA188" s="377"/>
      <c r="VDB188" s="377"/>
      <c r="VDC188" s="484"/>
      <c r="VDD188" s="485"/>
      <c r="VDE188" s="375"/>
      <c r="VDF188" s="377"/>
      <c r="VDG188" s="377"/>
      <c r="VDH188" s="377"/>
      <c r="VDI188" s="377"/>
      <c r="VDJ188" s="484"/>
      <c r="VDK188" s="485"/>
      <c r="VDL188" s="375"/>
      <c r="VDM188" s="377"/>
      <c r="VDN188" s="377"/>
      <c r="VDO188" s="377"/>
      <c r="VDP188" s="377"/>
      <c r="VDQ188" s="484"/>
      <c r="VDR188" s="485"/>
      <c r="VDS188" s="375"/>
      <c r="VDT188" s="377"/>
      <c r="VDU188" s="377"/>
      <c r="VDV188" s="377"/>
      <c r="VDW188" s="377"/>
      <c r="VDX188" s="484"/>
      <c r="VDY188" s="485"/>
      <c r="VDZ188" s="375"/>
      <c r="VEA188" s="377"/>
      <c r="VEB188" s="377"/>
      <c r="VEC188" s="377"/>
      <c r="VED188" s="377"/>
      <c r="VEE188" s="484"/>
      <c r="VEF188" s="485"/>
      <c r="VEG188" s="375"/>
      <c r="VEH188" s="377"/>
      <c r="VEI188" s="377"/>
      <c r="VEJ188" s="377"/>
      <c r="VEK188" s="377"/>
      <c r="VEL188" s="484"/>
      <c r="VEM188" s="485"/>
      <c r="VEN188" s="375"/>
      <c r="VEO188" s="377"/>
      <c r="VEP188" s="377"/>
      <c r="VEQ188" s="377"/>
      <c r="VER188" s="377"/>
      <c r="VES188" s="484"/>
      <c r="VET188" s="485"/>
      <c r="VEU188" s="375"/>
      <c r="VEV188" s="377"/>
      <c r="VEW188" s="377"/>
      <c r="VEX188" s="377"/>
      <c r="VEY188" s="377"/>
      <c r="VEZ188" s="484"/>
      <c r="VFA188" s="485"/>
      <c r="VFB188" s="375"/>
      <c r="VFC188" s="377"/>
      <c r="VFD188" s="377"/>
      <c r="VFE188" s="377"/>
      <c r="VFF188" s="377"/>
      <c r="VFG188" s="484"/>
      <c r="VFH188" s="485"/>
      <c r="VFI188" s="375"/>
      <c r="VFJ188" s="377"/>
      <c r="VFK188" s="377"/>
      <c r="VFL188" s="377"/>
      <c r="VFM188" s="377"/>
      <c r="VFN188" s="484"/>
      <c r="VFO188" s="485"/>
      <c r="VFP188" s="375"/>
      <c r="VFQ188" s="377"/>
      <c r="VFR188" s="377"/>
      <c r="VFS188" s="377"/>
      <c r="VFT188" s="377"/>
      <c r="VFU188" s="484"/>
      <c r="VFV188" s="485"/>
      <c r="VFW188" s="375"/>
      <c r="VFX188" s="377"/>
      <c r="VFY188" s="377"/>
      <c r="VFZ188" s="377"/>
      <c r="VGA188" s="377"/>
      <c r="VGB188" s="484"/>
      <c r="VGC188" s="485"/>
      <c r="VGD188" s="375"/>
      <c r="VGE188" s="377"/>
      <c r="VGF188" s="377"/>
      <c r="VGG188" s="377"/>
      <c r="VGH188" s="377"/>
      <c r="VGI188" s="484"/>
      <c r="VGJ188" s="485"/>
      <c r="VGK188" s="375"/>
      <c r="VGL188" s="377"/>
      <c r="VGM188" s="377"/>
      <c r="VGN188" s="377"/>
      <c r="VGO188" s="377"/>
      <c r="VGP188" s="484"/>
      <c r="VGQ188" s="485"/>
      <c r="VGR188" s="375"/>
      <c r="VGS188" s="377"/>
      <c r="VGT188" s="377"/>
      <c r="VGU188" s="377"/>
      <c r="VGV188" s="377"/>
      <c r="VGW188" s="484"/>
      <c r="VGX188" s="485"/>
      <c r="VGY188" s="375"/>
      <c r="VGZ188" s="377"/>
      <c r="VHA188" s="377"/>
      <c r="VHB188" s="377"/>
      <c r="VHC188" s="377"/>
      <c r="VHD188" s="484"/>
      <c r="VHE188" s="485"/>
      <c r="VHF188" s="375"/>
      <c r="VHG188" s="377"/>
      <c r="VHH188" s="377"/>
      <c r="VHI188" s="377"/>
      <c r="VHJ188" s="377"/>
      <c r="VHK188" s="484"/>
      <c r="VHL188" s="485"/>
      <c r="VHM188" s="375"/>
      <c r="VHN188" s="377"/>
      <c r="VHO188" s="377"/>
      <c r="VHP188" s="377"/>
      <c r="VHQ188" s="377"/>
      <c r="VHR188" s="484"/>
      <c r="VHS188" s="485"/>
      <c r="VHT188" s="375"/>
      <c r="VHU188" s="377"/>
      <c r="VHV188" s="377"/>
      <c r="VHW188" s="377"/>
      <c r="VHX188" s="377"/>
      <c r="VHY188" s="484"/>
      <c r="VHZ188" s="485"/>
      <c r="VIA188" s="375"/>
      <c r="VIB188" s="377"/>
      <c r="VIC188" s="377"/>
      <c r="VID188" s="377"/>
      <c r="VIE188" s="377"/>
      <c r="VIF188" s="484"/>
      <c r="VIG188" s="485"/>
      <c r="VIH188" s="375"/>
      <c r="VII188" s="377"/>
      <c r="VIJ188" s="377"/>
      <c r="VIK188" s="377"/>
      <c r="VIL188" s="377"/>
      <c r="VIM188" s="484"/>
      <c r="VIN188" s="485"/>
      <c r="VIO188" s="375"/>
      <c r="VIP188" s="377"/>
      <c r="VIQ188" s="377"/>
      <c r="VIR188" s="377"/>
      <c r="VIS188" s="377"/>
      <c r="VIT188" s="484"/>
      <c r="VIU188" s="485"/>
      <c r="VIV188" s="375"/>
      <c r="VIW188" s="377"/>
      <c r="VIX188" s="377"/>
      <c r="VIY188" s="377"/>
      <c r="VIZ188" s="377"/>
      <c r="VJA188" s="484"/>
      <c r="VJB188" s="485"/>
      <c r="VJC188" s="375"/>
      <c r="VJD188" s="377"/>
      <c r="VJE188" s="377"/>
      <c r="VJF188" s="377"/>
      <c r="VJG188" s="377"/>
      <c r="VJH188" s="484"/>
      <c r="VJI188" s="485"/>
      <c r="VJJ188" s="375"/>
      <c r="VJK188" s="377"/>
      <c r="VJL188" s="377"/>
      <c r="VJM188" s="377"/>
      <c r="VJN188" s="377"/>
      <c r="VJO188" s="484"/>
      <c r="VJP188" s="485"/>
      <c r="VJQ188" s="375"/>
      <c r="VJR188" s="377"/>
      <c r="VJS188" s="377"/>
      <c r="VJT188" s="377"/>
      <c r="VJU188" s="377"/>
      <c r="VJV188" s="484"/>
      <c r="VJW188" s="485"/>
      <c r="VJX188" s="375"/>
      <c r="VJY188" s="377"/>
      <c r="VJZ188" s="377"/>
      <c r="VKA188" s="377"/>
      <c r="VKB188" s="377"/>
      <c r="VKC188" s="484"/>
      <c r="VKD188" s="485"/>
      <c r="VKE188" s="375"/>
      <c r="VKF188" s="377"/>
      <c r="VKG188" s="377"/>
      <c r="VKH188" s="377"/>
      <c r="VKI188" s="377"/>
      <c r="VKJ188" s="484"/>
      <c r="VKK188" s="485"/>
      <c r="VKL188" s="375"/>
      <c r="VKM188" s="377"/>
      <c r="VKN188" s="377"/>
      <c r="VKO188" s="377"/>
      <c r="VKP188" s="377"/>
      <c r="VKQ188" s="484"/>
      <c r="VKR188" s="485"/>
      <c r="VKS188" s="375"/>
      <c r="VKT188" s="377"/>
      <c r="VKU188" s="377"/>
      <c r="VKV188" s="377"/>
      <c r="VKW188" s="377"/>
      <c r="VKX188" s="484"/>
      <c r="VKY188" s="485"/>
      <c r="VKZ188" s="375"/>
      <c r="VLA188" s="377"/>
      <c r="VLB188" s="377"/>
      <c r="VLC188" s="377"/>
      <c r="VLD188" s="377"/>
      <c r="VLE188" s="484"/>
      <c r="VLF188" s="485"/>
      <c r="VLG188" s="375"/>
      <c r="VLH188" s="377"/>
      <c r="VLI188" s="377"/>
      <c r="VLJ188" s="377"/>
      <c r="VLK188" s="377"/>
      <c r="VLL188" s="484"/>
      <c r="VLM188" s="485"/>
      <c r="VLN188" s="375"/>
      <c r="VLO188" s="377"/>
      <c r="VLP188" s="377"/>
      <c r="VLQ188" s="377"/>
      <c r="VLR188" s="377"/>
      <c r="VLS188" s="484"/>
      <c r="VLT188" s="485"/>
      <c r="VLU188" s="375"/>
      <c r="VLV188" s="377"/>
      <c r="VLW188" s="377"/>
      <c r="VLX188" s="377"/>
      <c r="VLY188" s="377"/>
      <c r="VLZ188" s="484"/>
      <c r="VMA188" s="485"/>
      <c r="VMB188" s="375"/>
      <c r="VMC188" s="377"/>
      <c r="VMD188" s="377"/>
      <c r="VME188" s="377"/>
      <c r="VMF188" s="377"/>
      <c r="VMG188" s="484"/>
      <c r="VMH188" s="485"/>
      <c r="VMI188" s="375"/>
      <c r="VMJ188" s="377"/>
      <c r="VMK188" s="377"/>
      <c r="VML188" s="377"/>
      <c r="VMM188" s="377"/>
      <c r="VMN188" s="484"/>
      <c r="VMO188" s="485"/>
      <c r="VMP188" s="375"/>
      <c r="VMQ188" s="377"/>
      <c r="VMR188" s="377"/>
      <c r="VMS188" s="377"/>
      <c r="VMT188" s="377"/>
      <c r="VMU188" s="484"/>
      <c r="VMV188" s="485"/>
      <c r="VMW188" s="375"/>
      <c r="VMX188" s="377"/>
      <c r="VMY188" s="377"/>
      <c r="VMZ188" s="377"/>
      <c r="VNA188" s="377"/>
      <c r="VNB188" s="484"/>
      <c r="VNC188" s="485"/>
      <c r="VND188" s="375"/>
      <c r="VNE188" s="377"/>
      <c r="VNF188" s="377"/>
      <c r="VNG188" s="377"/>
      <c r="VNH188" s="377"/>
      <c r="VNI188" s="484"/>
      <c r="VNJ188" s="485"/>
      <c r="VNK188" s="375"/>
      <c r="VNL188" s="377"/>
      <c r="VNM188" s="377"/>
      <c r="VNN188" s="377"/>
      <c r="VNO188" s="377"/>
      <c r="VNP188" s="484"/>
      <c r="VNQ188" s="485"/>
      <c r="VNR188" s="375"/>
      <c r="VNS188" s="377"/>
      <c r="VNT188" s="377"/>
      <c r="VNU188" s="377"/>
      <c r="VNV188" s="377"/>
      <c r="VNW188" s="484"/>
      <c r="VNX188" s="485"/>
      <c r="VNY188" s="375"/>
      <c r="VNZ188" s="377"/>
      <c r="VOA188" s="377"/>
      <c r="VOB188" s="377"/>
      <c r="VOC188" s="377"/>
      <c r="VOD188" s="484"/>
      <c r="VOE188" s="485"/>
      <c r="VOF188" s="375"/>
      <c r="VOG188" s="377"/>
      <c r="VOH188" s="377"/>
      <c r="VOI188" s="377"/>
      <c r="VOJ188" s="377"/>
      <c r="VOK188" s="484"/>
      <c r="VOL188" s="485"/>
      <c r="VOM188" s="375"/>
      <c r="VON188" s="377"/>
      <c r="VOO188" s="377"/>
      <c r="VOP188" s="377"/>
      <c r="VOQ188" s="377"/>
      <c r="VOR188" s="484"/>
      <c r="VOS188" s="485"/>
      <c r="VOT188" s="375"/>
      <c r="VOU188" s="377"/>
      <c r="VOV188" s="377"/>
      <c r="VOW188" s="377"/>
      <c r="VOX188" s="377"/>
      <c r="VOY188" s="484"/>
      <c r="VOZ188" s="485"/>
      <c r="VPA188" s="375"/>
      <c r="VPB188" s="377"/>
      <c r="VPC188" s="377"/>
      <c r="VPD188" s="377"/>
      <c r="VPE188" s="377"/>
      <c r="VPF188" s="484"/>
      <c r="VPG188" s="485"/>
      <c r="VPH188" s="375"/>
      <c r="VPI188" s="377"/>
      <c r="VPJ188" s="377"/>
      <c r="VPK188" s="377"/>
      <c r="VPL188" s="377"/>
      <c r="VPM188" s="484"/>
      <c r="VPN188" s="485"/>
      <c r="VPO188" s="375"/>
      <c r="VPP188" s="377"/>
      <c r="VPQ188" s="377"/>
      <c r="VPR188" s="377"/>
      <c r="VPS188" s="377"/>
      <c r="VPT188" s="484"/>
      <c r="VPU188" s="485"/>
      <c r="VPV188" s="375"/>
      <c r="VPW188" s="377"/>
      <c r="VPX188" s="377"/>
      <c r="VPY188" s="377"/>
      <c r="VPZ188" s="377"/>
      <c r="VQA188" s="484"/>
      <c r="VQB188" s="485"/>
      <c r="VQC188" s="375"/>
      <c r="VQD188" s="377"/>
      <c r="VQE188" s="377"/>
      <c r="VQF188" s="377"/>
      <c r="VQG188" s="377"/>
      <c r="VQH188" s="484"/>
      <c r="VQI188" s="485"/>
      <c r="VQJ188" s="375"/>
      <c r="VQK188" s="377"/>
      <c r="VQL188" s="377"/>
      <c r="VQM188" s="377"/>
      <c r="VQN188" s="377"/>
      <c r="VQO188" s="484"/>
      <c r="VQP188" s="485"/>
      <c r="VQQ188" s="375"/>
      <c r="VQR188" s="377"/>
      <c r="VQS188" s="377"/>
      <c r="VQT188" s="377"/>
      <c r="VQU188" s="377"/>
      <c r="VQV188" s="484"/>
      <c r="VQW188" s="485"/>
      <c r="VQX188" s="375"/>
      <c r="VQY188" s="377"/>
      <c r="VQZ188" s="377"/>
      <c r="VRA188" s="377"/>
      <c r="VRB188" s="377"/>
      <c r="VRC188" s="484"/>
      <c r="VRD188" s="485"/>
      <c r="VRE188" s="375"/>
      <c r="VRF188" s="377"/>
      <c r="VRG188" s="377"/>
      <c r="VRH188" s="377"/>
      <c r="VRI188" s="377"/>
      <c r="VRJ188" s="484"/>
      <c r="VRK188" s="485"/>
      <c r="VRL188" s="375"/>
      <c r="VRM188" s="377"/>
      <c r="VRN188" s="377"/>
      <c r="VRO188" s="377"/>
      <c r="VRP188" s="377"/>
      <c r="VRQ188" s="484"/>
      <c r="VRR188" s="485"/>
      <c r="VRS188" s="375"/>
      <c r="VRT188" s="377"/>
      <c r="VRU188" s="377"/>
      <c r="VRV188" s="377"/>
      <c r="VRW188" s="377"/>
      <c r="VRX188" s="484"/>
      <c r="VRY188" s="485"/>
      <c r="VRZ188" s="375"/>
      <c r="VSA188" s="377"/>
      <c r="VSB188" s="377"/>
      <c r="VSC188" s="377"/>
      <c r="VSD188" s="377"/>
      <c r="VSE188" s="484"/>
      <c r="VSF188" s="485"/>
      <c r="VSG188" s="375"/>
      <c r="VSH188" s="377"/>
      <c r="VSI188" s="377"/>
      <c r="VSJ188" s="377"/>
      <c r="VSK188" s="377"/>
      <c r="VSL188" s="484"/>
      <c r="VSM188" s="485"/>
      <c r="VSN188" s="375"/>
      <c r="VSO188" s="377"/>
      <c r="VSP188" s="377"/>
      <c r="VSQ188" s="377"/>
      <c r="VSR188" s="377"/>
      <c r="VSS188" s="484"/>
      <c r="VST188" s="485"/>
      <c r="VSU188" s="375"/>
      <c r="VSV188" s="377"/>
      <c r="VSW188" s="377"/>
      <c r="VSX188" s="377"/>
      <c r="VSY188" s="377"/>
      <c r="VSZ188" s="484"/>
      <c r="VTA188" s="485"/>
      <c r="VTB188" s="375"/>
      <c r="VTC188" s="377"/>
      <c r="VTD188" s="377"/>
      <c r="VTE188" s="377"/>
      <c r="VTF188" s="377"/>
      <c r="VTG188" s="484"/>
      <c r="VTH188" s="485"/>
      <c r="VTI188" s="375"/>
      <c r="VTJ188" s="377"/>
      <c r="VTK188" s="377"/>
      <c r="VTL188" s="377"/>
      <c r="VTM188" s="377"/>
      <c r="VTN188" s="484"/>
      <c r="VTO188" s="485"/>
      <c r="VTP188" s="375"/>
      <c r="VTQ188" s="377"/>
      <c r="VTR188" s="377"/>
      <c r="VTS188" s="377"/>
      <c r="VTT188" s="377"/>
      <c r="VTU188" s="484"/>
      <c r="VTV188" s="485"/>
      <c r="VTW188" s="375"/>
      <c r="VTX188" s="377"/>
      <c r="VTY188" s="377"/>
      <c r="VTZ188" s="377"/>
      <c r="VUA188" s="377"/>
      <c r="VUB188" s="484"/>
      <c r="VUC188" s="485"/>
      <c r="VUD188" s="375"/>
      <c r="VUE188" s="377"/>
      <c r="VUF188" s="377"/>
      <c r="VUG188" s="377"/>
      <c r="VUH188" s="377"/>
      <c r="VUI188" s="484"/>
      <c r="VUJ188" s="485"/>
      <c r="VUK188" s="375"/>
      <c r="VUL188" s="377"/>
      <c r="VUM188" s="377"/>
      <c r="VUN188" s="377"/>
      <c r="VUO188" s="377"/>
      <c r="VUP188" s="484"/>
      <c r="VUQ188" s="485"/>
      <c r="VUR188" s="375"/>
      <c r="VUS188" s="377"/>
      <c r="VUT188" s="377"/>
      <c r="VUU188" s="377"/>
      <c r="VUV188" s="377"/>
      <c r="VUW188" s="484"/>
      <c r="VUX188" s="485"/>
      <c r="VUY188" s="375"/>
      <c r="VUZ188" s="377"/>
      <c r="VVA188" s="377"/>
      <c r="VVB188" s="377"/>
      <c r="VVC188" s="377"/>
      <c r="VVD188" s="484"/>
      <c r="VVE188" s="485"/>
      <c r="VVF188" s="375"/>
      <c r="VVG188" s="377"/>
      <c r="VVH188" s="377"/>
      <c r="VVI188" s="377"/>
      <c r="VVJ188" s="377"/>
      <c r="VVK188" s="484"/>
      <c r="VVL188" s="485"/>
      <c r="VVM188" s="375"/>
      <c r="VVN188" s="377"/>
      <c r="VVO188" s="377"/>
      <c r="VVP188" s="377"/>
      <c r="VVQ188" s="377"/>
      <c r="VVR188" s="484"/>
      <c r="VVS188" s="485"/>
      <c r="VVT188" s="375"/>
      <c r="VVU188" s="377"/>
      <c r="VVV188" s="377"/>
      <c r="VVW188" s="377"/>
      <c r="VVX188" s="377"/>
      <c r="VVY188" s="484"/>
      <c r="VVZ188" s="485"/>
      <c r="VWA188" s="375"/>
      <c r="VWB188" s="377"/>
      <c r="VWC188" s="377"/>
      <c r="VWD188" s="377"/>
      <c r="VWE188" s="377"/>
      <c r="VWF188" s="484"/>
      <c r="VWG188" s="485"/>
      <c r="VWH188" s="375"/>
      <c r="VWI188" s="377"/>
      <c r="VWJ188" s="377"/>
      <c r="VWK188" s="377"/>
      <c r="VWL188" s="377"/>
      <c r="VWM188" s="484"/>
      <c r="VWN188" s="485"/>
      <c r="VWO188" s="375"/>
      <c r="VWP188" s="377"/>
      <c r="VWQ188" s="377"/>
      <c r="VWR188" s="377"/>
      <c r="VWS188" s="377"/>
      <c r="VWT188" s="484"/>
      <c r="VWU188" s="485"/>
      <c r="VWV188" s="375"/>
      <c r="VWW188" s="377"/>
      <c r="VWX188" s="377"/>
      <c r="VWY188" s="377"/>
      <c r="VWZ188" s="377"/>
      <c r="VXA188" s="484"/>
      <c r="VXB188" s="485"/>
      <c r="VXC188" s="375"/>
      <c r="VXD188" s="377"/>
      <c r="VXE188" s="377"/>
      <c r="VXF188" s="377"/>
      <c r="VXG188" s="377"/>
      <c r="VXH188" s="484"/>
      <c r="VXI188" s="485"/>
      <c r="VXJ188" s="375"/>
      <c r="VXK188" s="377"/>
      <c r="VXL188" s="377"/>
      <c r="VXM188" s="377"/>
      <c r="VXN188" s="377"/>
      <c r="VXO188" s="484"/>
      <c r="VXP188" s="485"/>
      <c r="VXQ188" s="375"/>
      <c r="VXR188" s="377"/>
      <c r="VXS188" s="377"/>
      <c r="VXT188" s="377"/>
      <c r="VXU188" s="377"/>
      <c r="VXV188" s="484"/>
      <c r="VXW188" s="485"/>
      <c r="VXX188" s="375"/>
      <c r="VXY188" s="377"/>
      <c r="VXZ188" s="377"/>
      <c r="VYA188" s="377"/>
      <c r="VYB188" s="377"/>
      <c r="VYC188" s="484"/>
      <c r="VYD188" s="485"/>
      <c r="VYE188" s="375"/>
      <c r="VYF188" s="377"/>
      <c r="VYG188" s="377"/>
      <c r="VYH188" s="377"/>
      <c r="VYI188" s="377"/>
      <c r="VYJ188" s="484"/>
      <c r="VYK188" s="485"/>
      <c r="VYL188" s="375"/>
      <c r="VYM188" s="377"/>
      <c r="VYN188" s="377"/>
      <c r="VYO188" s="377"/>
      <c r="VYP188" s="377"/>
      <c r="VYQ188" s="484"/>
      <c r="VYR188" s="485"/>
      <c r="VYS188" s="375"/>
      <c r="VYT188" s="377"/>
      <c r="VYU188" s="377"/>
      <c r="VYV188" s="377"/>
      <c r="VYW188" s="377"/>
      <c r="VYX188" s="484"/>
      <c r="VYY188" s="485"/>
      <c r="VYZ188" s="375"/>
      <c r="VZA188" s="377"/>
      <c r="VZB188" s="377"/>
      <c r="VZC188" s="377"/>
      <c r="VZD188" s="377"/>
      <c r="VZE188" s="484"/>
      <c r="VZF188" s="485"/>
      <c r="VZG188" s="375"/>
      <c r="VZH188" s="377"/>
      <c r="VZI188" s="377"/>
      <c r="VZJ188" s="377"/>
      <c r="VZK188" s="377"/>
      <c r="VZL188" s="484"/>
      <c r="VZM188" s="485"/>
      <c r="VZN188" s="375"/>
      <c r="VZO188" s="377"/>
      <c r="VZP188" s="377"/>
      <c r="VZQ188" s="377"/>
      <c r="VZR188" s="377"/>
      <c r="VZS188" s="484"/>
      <c r="VZT188" s="485"/>
      <c r="VZU188" s="375"/>
      <c r="VZV188" s="377"/>
      <c r="VZW188" s="377"/>
      <c r="VZX188" s="377"/>
      <c r="VZY188" s="377"/>
      <c r="VZZ188" s="484"/>
      <c r="WAA188" s="485"/>
      <c r="WAB188" s="375"/>
      <c r="WAC188" s="377"/>
      <c r="WAD188" s="377"/>
      <c r="WAE188" s="377"/>
      <c r="WAF188" s="377"/>
      <c r="WAG188" s="484"/>
      <c r="WAH188" s="485"/>
      <c r="WAI188" s="375"/>
      <c r="WAJ188" s="377"/>
      <c r="WAK188" s="377"/>
      <c r="WAL188" s="377"/>
      <c r="WAM188" s="377"/>
      <c r="WAN188" s="484"/>
      <c r="WAO188" s="485"/>
      <c r="WAP188" s="375"/>
      <c r="WAQ188" s="377"/>
      <c r="WAR188" s="377"/>
      <c r="WAS188" s="377"/>
      <c r="WAT188" s="377"/>
      <c r="WAU188" s="484"/>
      <c r="WAV188" s="485"/>
      <c r="WAW188" s="375"/>
      <c r="WAX188" s="377"/>
      <c r="WAY188" s="377"/>
      <c r="WAZ188" s="377"/>
      <c r="WBA188" s="377"/>
      <c r="WBB188" s="484"/>
      <c r="WBC188" s="485"/>
      <c r="WBD188" s="375"/>
      <c r="WBE188" s="377"/>
      <c r="WBF188" s="377"/>
      <c r="WBG188" s="377"/>
      <c r="WBH188" s="377"/>
      <c r="WBI188" s="484"/>
      <c r="WBJ188" s="485"/>
      <c r="WBK188" s="375"/>
      <c r="WBL188" s="377"/>
      <c r="WBM188" s="377"/>
      <c r="WBN188" s="377"/>
      <c r="WBO188" s="377"/>
      <c r="WBP188" s="484"/>
      <c r="WBQ188" s="485"/>
      <c r="WBR188" s="375"/>
      <c r="WBS188" s="377"/>
      <c r="WBT188" s="377"/>
      <c r="WBU188" s="377"/>
      <c r="WBV188" s="377"/>
      <c r="WBW188" s="484"/>
      <c r="WBX188" s="485"/>
      <c r="WBY188" s="375"/>
      <c r="WBZ188" s="377"/>
      <c r="WCA188" s="377"/>
      <c r="WCB188" s="377"/>
      <c r="WCC188" s="377"/>
      <c r="WCD188" s="484"/>
      <c r="WCE188" s="485"/>
      <c r="WCF188" s="375"/>
      <c r="WCG188" s="377"/>
      <c r="WCH188" s="377"/>
      <c r="WCI188" s="377"/>
      <c r="WCJ188" s="377"/>
      <c r="WCK188" s="484"/>
      <c r="WCL188" s="485"/>
      <c r="WCM188" s="375"/>
      <c r="WCN188" s="377"/>
      <c r="WCO188" s="377"/>
      <c r="WCP188" s="377"/>
      <c r="WCQ188" s="377"/>
      <c r="WCR188" s="484"/>
      <c r="WCS188" s="485"/>
      <c r="WCT188" s="375"/>
      <c r="WCU188" s="377"/>
      <c r="WCV188" s="377"/>
      <c r="WCW188" s="377"/>
      <c r="WCX188" s="377"/>
      <c r="WCY188" s="484"/>
      <c r="WCZ188" s="485"/>
      <c r="WDA188" s="375"/>
      <c r="WDB188" s="377"/>
      <c r="WDC188" s="377"/>
      <c r="WDD188" s="377"/>
      <c r="WDE188" s="377"/>
      <c r="WDF188" s="484"/>
      <c r="WDG188" s="485"/>
      <c r="WDH188" s="375"/>
      <c r="WDI188" s="377"/>
      <c r="WDJ188" s="377"/>
      <c r="WDK188" s="377"/>
      <c r="WDL188" s="377"/>
      <c r="WDM188" s="484"/>
      <c r="WDN188" s="485"/>
      <c r="WDO188" s="375"/>
      <c r="WDP188" s="377"/>
      <c r="WDQ188" s="377"/>
      <c r="WDR188" s="377"/>
      <c r="WDS188" s="377"/>
      <c r="WDT188" s="484"/>
      <c r="WDU188" s="485"/>
      <c r="WDV188" s="375"/>
      <c r="WDW188" s="377"/>
      <c r="WDX188" s="377"/>
      <c r="WDY188" s="377"/>
      <c r="WDZ188" s="377"/>
      <c r="WEA188" s="484"/>
      <c r="WEB188" s="485"/>
      <c r="WEC188" s="375"/>
      <c r="WED188" s="377"/>
      <c r="WEE188" s="377"/>
      <c r="WEF188" s="377"/>
      <c r="WEG188" s="377"/>
      <c r="WEH188" s="484"/>
      <c r="WEI188" s="485"/>
      <c r="WEJ188" s="375"/>
      <c r="WEK188" s="377"/>
      <c r="WEL188" s="377"/>
      <c r="WEM188" s="377"/>
      <c r="WEN188" s="377"/>
      <c r="WEO188" s="484"/>
      <c r="WEP188" s="485"/>
      <c r="WEQ188" s="375"/>
      <c r="WER188" s="377"/>
      <c r="WES188" s="377"/>
      <c r="WET188" s="377"/>
      <c r="WEU188" s="377"/>
      <c r="WEV188" s="484"/>
      <c r="WEW188" s="485"/>
      <c r="WEX188" s="375"/>
      <c r="WEY188" s="377"/>
      <c r="WEZ188" s="377"/>
      <c r="WFA188" s="377"/>
      <c r="WFB188" s="377"/>
      <c r="WFC188" s="484"/>
      <c r="WFD188" s="485"/>
      <c r="WFE188" s="375"/>
      <c r="WFF188" s="377"/>
      <c r="WFG188" s="377"/>
      <c r="WFH188" s="377"/>
      <c r="WFI188" s="377"/>
      <c r="WFJ188" s="484"/>
      <c r="WFK188" s="485"/>
      <c r="WFL188" s="375"/>
      <c r="WFM188" s="377"/>
      <c r="WFN188" s="377"/>
      <c r="WFO188" s="377"/>
      <c r="WFP188" s="377"/>
      <c r="WFQ188" s="484"/>
      <c r="WFR188" s="485"/>
      <c r="WFS188" s="375"/>
      <c r="WFT188" s="377"/>
      <c r="WFU188" s="377"/>
      <c r="WFV188" s="377"/>
      <c r="WFW188" s="377"/>
      <c r="WFX188" s="484"/>
      <c r="WFY188" s="485"/>
      <c r="WFZ188" s="375"/>
      <c r="WGA188" s="377"/>
      <c r="WGB188" s="377"/>
      <c r="WGC188" s="377"/>
      <c r="WGD188" s="377"/>
      <c r="WGE188" s="484"/>
      <c r="WGF188" s="485"/>
      <c r="WGG188" s="375"/>
      <c r="WGH188" s="377"/>
      <c r="WGI188" s="377"/>
      <c r="WGJ188" s="377"/>
      <c r="WGK188" s="377"/>
      <c r="WGL188" s="484"/>
      <c r="WGM188" s="485"/>
      <c r="WGN188" s="375"/>
      <c r="WGO188" s="377"/>
      <c r="WGP188" s="377"/>
      <c r="WGQ188" s="377"/>
      <c r="WGR188" s="377"/>
      <c r="WGS188" s="484"/>
      <c r="WGT188" s="485"/>
      <c r="WGU188" s="375"/>
      <c r="WGV188" s="377"/>
      <c r="WGW188" s="377"/>
      <c r="WGX188" s="377"/>
      <c r="WGY188" s="377"/>
      <c r="WGZ188" s="484"/>
      <c r="WHA188" s="485"/>
      <c r="WHB188" s="375"/>
      <c r="WHC188" s="377"/>
      <c r="WHD188" s="377"/>
      <c r="WHE188" s="377"/>
      <c r="WHF188" s="377"/>
      <c r="WHG188" s="484"/>
      <c r="WHH188" s="485"/>
      <c r="WHI188" s="375"/>
      <c r="WHJ188" s="377"/>
      <c r="WHK188" s="377"/>
      <c r="WHL188" s="377"/>
      <c r="WHM188" s="377"/>
      <c r="WHN188" s="484"/>
      <c r="WHO188" s="485"/>
      <c r="WHP188" s="375"/>
      <c r="WHQ188" s="377"/>
      <c r="WHR188" s="377"/>
      <c r="WHS188" s="377"/>
      <c r="WHT188" s="377"/>
      <c r="WHU188" s="484"/>
      <c r="WHV188" s="485"/>
      <c r="WHW188" s="375"/>
      <c r="WHX188" s="377"/>
      <c r="WHY188" s="377"/>
      <c r="WHZ188" s="377"/>
      <c r="WIA188" s="377"/>
      <c r="WIB188" s="484"/>
      <c r="WIC188" s="485"/>
      <c r="WID188" s="375"/>
      <c r="WIE188" s="377"/>
      <c r="WIF188" s="377"/>
      <c r="WIG188" s="377"/>
      <c r="WIH188" s="377"/>
      <c r="WII188" s="484"/>
      <c r="WIJ188" s="485"/>
      <c r="WIK188" s="375"/>
      <c r="WIL188" s="377"/>
      <c r="WIM188" s="377"/>
      <c r="WIN188" s="377"/>
      <c r="WIO188" s="377"/>
      <c r="WIP188" s="484"/>
      <c r="WIQ188" s="485"/>
      <c r="WIR188" s="375"/>
      <c r="WIS188" s="377"/>
      <c r="WIT188" s="377"/>
      <c r="WIU188" s="377"/>
      <c r="WIV188" s="377"/>
      <c r="WIW188" s="484"/>
      <c r="WIX188" s="485"/>
      <c r="WIY188" s="375"/>
      <c r="WIZ188" s="377"/>
      <c r="WJA188" s="377"/>
      <c r="WJB188" s="377"/>
      <c r="WJC188" s="377"/>
      <c r="WJD188" s="484"/>
      <c r="WJE188" s="485"/>
      <c r="WJF188" s="375"/>
      <c r="WJG188" s="377"/>
      <c r="WJH188" s="377"/>
      <c r="WJI188" s="377"/>
      <c r="WJJ188" s="377"/>
      <c r="WJK188" s="484"/>
      <c r="WJL188" s="485"/>
      <c r="WJM188" s="375"/>
      <c r="WJN188" s="377"/>
      <c r="WJO188" s="377"/>
      <c r="WJP188" s="377"/>
      <c r="WJQ188" s="377"/>
      <c r="WJR188" s="484"/>
      <c r="WJS188" s="485"/>
      <c r="WJT188" s="375"/>
      <c r="WJU188" s="377"/>
      <c r="WJV188" s="377"/>
      <c r="WJW188" s="377"/>
      <c r="WJX188" s="377"/>
      <c r="WJY188" s="484"/>
      <c r="WJZ188" s="485"/>
      <c r="WKA188" s="375"/>
      <c r="WKB188" s="377"/>
      <c r="WKC188" s="377"/>
      <c r="WKD188" s="377"/>
      <c r="WKE188" s="377"/>
      <c r="WKF188" s="484"/>
      <c r="WKG188" s="485"/>
      <c r="WKH188" s="375"/>
      <c r="WKI188" s="377"/>
      <c r="WKJ188" s="377"/>
      <c r="WKK188" s="377"/>
      <c r="WKL188" s="377"/>
      <c r="WKM188" s="484"/>
      <c r="WKN188" s="485"/>
      <c r="WKO188" s="375"/>
      <c r="WKP188" s="377"/>
      <c r="WKQ188" s="377"/>
      <c r="WKR188" s="377"/>
      <c r="WKS188" s="377"/>
      <c r="WKT188" s="484"/>
      <c r="WKU188" s="485"/>
      <c r="WKV188" s="375"/>
      <c r="WKW188" s="377"/>
      <c r="WKX188" s="377"/>
      <c r="WKY188" s="377"/>
      <c r="WKZ188" s="377"/>
      <c r="WLA188" s="484"/>
      <c r="WLB188" s="485"/>
      <c r="WLC188" s="375"/>
      <c r="WLD188" s="377"/>
      <c r="WLE188" s="377"/>
      <c r="WLF188" s="377"/>
      <c r="WLG188" s="377"/>
      <c r="WLH188" s="484"/>
      <c r="WLI188" s="485"/>
      <c r="WLJ188" s="375"/>
      <c r="WLK188" s="377"/>
      <c r="WLL188" s="377"/>
      <c r="WLM188" s="377"/>
      <c r="WLN188" s="377"/>
      <c r="WLO188" s="484"/>
      <c r="WLP188" s="485"/>
      <c r="WLQ188" s="375"/>
      <c r="WLR188" s="377"/>
      <c r="WLS188" s="377"/>
      <c r="WLT188" s="377"/>
      <c r="WLU188" s="377"/>
      <c r="WLV188" s="484"/>
      <c r="WLW188" s="485"/>
      <c r="WLX188" s="375"/>
      <c r="WLY188" s="377"/>
      <c r="WLZ188" s="377"/>
      <c r="WMA188" s="377"/>
      <c r="WMB188" s="377"/>
      <c r="WMC188" s="484"/>
      <c r="WMD188" s="485"/>
      <c r="WME188" s="375"/>
      <c r="WMF188" s="377"/>
      <c r="WMG188" s="377"/>
      <c r="WMH188" s="377"/>
      <c r="WMI188" s="377"/>
      <c r="WMJ188" s="484"/>
      <c r="WMK188" s="485"/>
      <c r="WML188" s="375"/>
      <c r="WMM188" s="377"/>
      <c r="WMN188" s="377"/>
      <c r="WMO188" s="377"/>
      <c r="WMP188" s="377"/>
      <c r="WMQ188" s="484"/>
      <c r="WMR188" s="485"/>
      <c r="WMS188" s="375"/>
      <c r="WMT188" s="377"/>
      <c r="WMU188" s="377"/>
      <c r="WMV188" s="377"/>
      <c r="WMW188" s="377"/>
      <c r="WMX188" s="484"/>
      <c r="WMY188" s="485"/>
      <c r="WMZ188" s="375"/>
      <c r="WNA188" s="377"/>
      <c r="WNB188" s="377"/>
      <c r="WNC188" s="377"/>
      <c r="WND188" s="377"/>
      <c r="WNE188" s="484"/>
      <c r="WNF188" s="485"/>
      <c r="WNG188" s="375"/>
      <c r="WNH188" s="377"/>
      <c r="WNI188" s="377"/>
      <c r="WNJ188" s="377"/>
      <c r="WNK188" s="377"/>
      <c r="WNL188" s="484"/>
      <c r="WNM188" s="485"/>
      <c r="WNN188" s="375"/>
      <c r="WNO188" s="377"/>
      <c r="WNP188" s="377"/>
      <c r="WNQ188" s="377"/>
      <c r="WNR188" s="377"/>
      <c r="WNS188" s="484"/>
      <c r="WNT188" s="485"/>
      <c r="WNU188" s="375"/>
      <c r="WNV188" s="377"/>
      <c r="WNW188" s="377"/>
      <c r="WNX188" s="377"/>
      <c r="WNY188" s="377"/>
      <c r="WNZ188" s="484"/>
      <c r="WOA188" s="485"/>
      <c r="WOB188" s="375"/>
      <c r="WOC188" s="377"/>
      <c r="WOD188" s="377"/>
      <c r="WOE188" s="377"/>
      <c r="WOF188" s="377"/>
      <c r="WOG188" s="484"/>
      <c r="WOH188" s="485"/>
      <c r="WOI188" s="375"/>
      <c r="WOJ188" s="377"/>
      <c r="WOK188" s="377"/>
      <c r="WOL188" s="377"/>
      <c r="WOM188" s="377"/>
      <c r="WON188" s="484"/>
      <c r="WOO188" s="485"/>
      <c r="WOP188" s="375"/>
      <c r="WOQ188" s="377"/>
      <c r="WOR188" s="377"/>
      <c r="WOS188" s="377"/>
      <c r="WOT188" s="377"/>
      <c r="WOU188" s="484"/>
      <c r="WOV188" s="485"/>
      <c r="WOW188" s="375"/>
      <c r="WOX188" s="377"/>
      <c r="WOY188" s="377"/>
      <c r="WOZ188" s="377"/>
      <c r="WPA188" s="377"/>
      <c r="WPB188" s="484"/>
      <c r="WPC188" s="485"/>
      <c r="WPD188" s="375"/>
      <c r="WPE188" s="377"/>
      <c r="WPF188" s="377"/>
      <c r="WPG188" s="377"/>
      <c r="WPH188" s="377"/>
      <c r="WPI188" s="484"/>
      <c r="WPJ188" s="485"/>
      <c r="WPK188" s="375"/>
      <c r="WPL188" s="377"/>
      <c r="WPM188" s="377"/>
      <c r="WPN188" s="377"/>
      <c r="WPO188" s="377"/>
      <c r="WPP188" s="484"/>
      <c r="WPQ188" s="485"/>
      <c r="WPR188" s="375"/>
      <c r="WPS188" s="377"/>
      <c r="WPT188" s="377"/>
      <c r="WPU188" s="377"/>
      <c r="WPV188" s="377"/>
      <c r="WPW188" s="484"/>
      <c r="WPX188" s="485"/>
      <c r="WPY188" s="375"/>
      <c r="WPZ188" s="377"/>
      <c r="WQA188" s="377"/>
      <c r="WQB188" s="377"/>
      <c r="WQC188" s="377"/>
      <c r="WQD188" s="484"/>
      <c r="WQE188" s="485"/>
      <c r="WQF188" s="375"/>
      <c r="WQG188" s="377"/>
      <c r="WQH188" s="377"/>
      <c r="WQI188" s="377"/>
      <c r="WQJ188" s="377"/>
      <c r="WQK188" s="484"/>
      <c r="WQL188" s="485"/>
      <c r="WQM188" s="375"/>
      <c r="WQN188" s="377"/>
      <c r="WQO188" s="377"/>
      <c r="WQP188" s="377"/>
      <c r="WQQ188" s="377"/>
      <c r="WQR188" s="484"/>
      <c r="WQS188" s="485"/>
      <c r="WQT188" s="375"/>
      <c r="WQU188" s="377"/>
      <c r="WQV188" s="377"/>
      <c r="WQW188" s="377"/>
      <c r="WQX188" s="377"/>
      <c r="WQY188" s="484"/>
      <c r="WQZ188" s="485"/>
      <c r="WRA188" s="375"/>
      <c r="WRB188" s="377"/>
      <c r="WRC188" s="377"/>
      <c r="WRD188" s="377"/>
      <c r="WRE188" s="377"/>
      <c r="WRF188" s="484"/>
      <c r="WRG188" s="485"/>
      <c r="WRH188" s="375"/>
      <c r="WRI188" s="377"/>
      <c r="WRJ188" s="377"/>
      <c r="WRK188" s="377"/>
      <c r="WRL188" s="377"/>
      <c r="WRM188" s="484"/>
      <c r="WRN188" s="485"/>
      <c r="WRO188" s="375"/>
      <c r="WRP188" s="377"/>
      <c r="WRQ188" s="377"/>
      <c r="WRR188" s="377"/>
      <c r="WRS188" s="377"/>
      <c r="WRT188" s="484"/>
      <c r="WRU188" s="485"/>
      <c r="WRV188" s="375"/>
      <c r="WRW188" s="377"/>
      <c r="WRX188" s="377"/>
      <c r="WRY188" s="377"/>
      <c r="WRZ188" s="377"/>
      <c r="WSA188" s="484"/>
      <c r="WSB188" s="485"/>
      <c r="WSC188" s="375"/>
      <c r="WSD188" s="377"/>
      <c r="WSE188" s="377"/>
      <c r="WSF188" s="377"/>
      <c r="WSG188" s="377"/>
      <c r="WSH188" s="484"/>
      <c r="WSI188" s="485"/>
      <c r="WSJ188" s="375"/>
      <c r="WSK188" s="377"/>
      <c r="WSL188" s="377"/>
      <c r="WSM188" s="377"/>
      <c r="WSN188" s="377"/>
      <c r="WSO188" s="484"/>
      <c r="WSP188" s="485"/>
      <c r="WSQ188" s="375"/>
      <c r="WSR188" s="377"/>
      <c r="WSS188" s="377"/>
      <c r="WST188" s="377"/>
      <c r="WSU188" s="377"/>
      <c r="WSV188" s="484"/>
      <c r="WSW188" s="485"/>
      <c r="WSX188" s="375"/>
      <c r="WSY188" s="377"/>
      <c r="WSZ188" s="377"/>
      <c r="WTA188" s="377"/>
      <c r="WTB188" s="377"/>
      <c r="WTC188" s="484"/>
      <c r="WTD188" s="485"/>
      <c r="WTE188" s="375"/>
      <c r="WTF188" s="377"/>
      <c r="WTG188" s="377"/>
      <c r="WTH188" s="377"/>
      <c r="WTI188" s="377"/>
      <c r="WTJ188" s="484"/>
      <c r="WTK188" s="485"/>
      <c r="WTL188" s="375"/>
      <c r="WTM188" s="377"/>
      <c r="WTN188" s="377"/>
      <c r="WTO188" s="377"/>
      <c r="WTP188" s="377"/>
      <c r="WTQ188" s="484"/>
      <c r="WTR188" s="485"/>
      <c r="WTS188" s="375"/>
      <c r="WTT188" s="377"/>
      <c r="WTU188" s="377"/>
      <c r="WTV188" s="377"/>
      <c r="WTW188" s="377"/>
      <c r="WTX188" s="484"/>
      <c r="WTY188" s="485"/>
      <c r="WTZ188" s="375"/>
      <c r="WUA188" s="377"/>
      <c r="WUB188" s="377"/>
      <c r="WUC188" s="377"/>
      <c r="WUD188" s="377"/>
      <c r="WUE188" s="484"/>
      <c r="WUF188" s="485"/>
      <c r="WUG188" s="375"/>
      <c r="WUH188" s="377"/>
      <c r="WUI188" s="377"/>
      <c r="WUJ188" s="377"/>
      <c r="WUK188" s="377"/>
      <c r="WUL188" s="484"/>
      <c r="WUM188" s="485"/>
      <c r="WUN188" s="375"/>
      <c r="WUO188" s="377"/>
      <c r="WUP188" s="377"/>
      <c r="WUQ188" s="377"/>
      <c r="WUR188" s="377"/>
      <c r="WUS188" s="484"/>
      <c r="WUT188" s="485"/>
      <c r="WUU188" s="375"/>
      <c r="WUV188" s="377"/>
      <c r="WUW188" s="377"/>
      <c r="WUX188" s="377"/>
      <c r="WUY188" s="377"/>
      <c r="WUZ188" s="484"/>
      <c r="WVA188" s="485"/>
      <c r="WVB188" s="375"/>
      <c r="WVC188" s="377"/>
      <c r="WVD188" s="377"/>
      <c r="WVE188" s="377"/>
      <c r="WVF188" s="377"/>
      <c r="WVG188" s="484"/>
      <c r="WVH188" s="485"/>
      <c r="WVI188" s="375"/>
      <c r="WVJ188" s="377"/>
      <c r="WVK188" s="377"/>
      <c r="WVL188" s="377"/>
      <c r="WVM188" s="377"/>
      <c r="WVN188" s="484"/>
      <c r="WVO188" s="485"/>
      <c r="WVP188" s="375"/>
      <c r="WVQ188" s="377"/>
      <c r="WVR188" s="377"/>
      <c r="WVS188" s="377"/>
      <c r="WVT188" s="377"/>
      <c r="WVU188" s="484"/>
      <c r="WVV188" s="485"/>
      <c r="WVW188" s="375"/>
      <c r="WVX188" s="377"/>
      <c r="WVY188" s="377"/>
      <c r="WVZ188" s="377"/>
      <c r="WWA188" s="377"/>
      <c r="WWB188" s="484"/>
      <c r="WWC188" s="485"/>
      <c r="WWD188" s="375"/>
      <c r="WWE188" s="377"/>
      <c r="WWF188" s="377"/>
      <c r="WWG188" s="377"/>
      <c r="WWH188" s="377"/>
      <c r="WWI188" s="484"/>
      <c r="WWJ188" s="485"/>
      <c r="WWK188" s="375"/>
      <c r="WWL188" s="377"/>
      <c r="WWM188" s="377"/>
      <c r="WWN188" s="377"/>
      <c r="WWO188" s="377"/>
      <c r="WWP188" s="484"/>
      <c r="WWQ188" s="485"/>
      <c r="WWR188" s="375"/>
      <c r="WWS188" s="377"/>
      <c r="WWT188" s="377"/>
      <c r="WWU188" s="377"/>
      <c r="WWV188" s="377"/>
      <c r="WWW188" s="484"/>
      <c r="WWX188" s="485"/>
      <c r="WWY188" s="375"/>
      <c r="WWZ188" s="377"/>
      <c r="WXA188" s="377"/>
      <c r="WXB188" s="377"/>
      <c r="WXC188" s="377"/>
      <c r="WXD188" s="484"/>
      <c r="WXE188" s="485"/>
      <c r="WXF188" s="375"/>
      <c r="WXG188" s="377"/>
      <c r="WXH188" s="377"/>
      <c r="WXI188" s="377"/>
      <c r="WXJ188" s="377"/>
      <c r="WXK188" s="484"/>
      <c r="WXL188" s="485"/>
      <c r="WXM188" s="375"/>
      <c r="WXN188" s="377"/>
      <c r="WXO188" s="377"/>
      <c r="WXP188" s="377"/>
      <c r="WXQ188" s="377"/>
      <c r="WXR188" s="484"/>
      <c r="WXS188" s="485"/>
      <c r="WXT188" s="375"/>
      <c r="WXU188" s="377"/>
      <c r="WXV188" s="377"/>
      <c r="WXW188" s="377"/>
      <c r="WXX188" s="377"/>
      <c r="WXY188" s="484"/>
      <c r="WXZ188" s="485"/>
      <c r="WYA188" s="375"/>
      <c r="WYB188" s="377"/>
      <c r="WYC188" s="377"/>
      <c r="WYD188" s="377"/>
      <c r="WYE188" s="377"/>
      <c r="WYF188" s="484"/>
      <c r="WYG188" s="485"/>
      <c r="WYH188" s="375"/>
      <c r="WYI188" s="377"/>
      <c r="WYJ188" s="377"/>
      <c r="WYK188" s="377"/>
      <c r="WYL188" s="377"/>
      <c r="WYM188" s="484"/>
      <c r="WYN188" s="485"/>
      <c r="WYO188" s="375"/>
      <c r="WYP188" s="377"/>
      <c r="WYQ188" s="377"/>
      <c r="WYR188" s="377"/>
      <c r="WYS188" s="377"/>
      <c r="WYT188" s="484"/>
      <c r="WYU188" s="485"/>
      <c r="WYV188" s="375"/>
      <c r="WYW188" s="377"/>
      <c r="WYX188" s="377"/>
      <c r="WYY188" s="377"/>
      <c r="WYZ188" s="377"/>
      <c r="WZA188" s="484"/>
      <c r="WZB188" s="485"/>
      <c r="WZC188" s="375"/>
      <c r="WZD188" s="377"/>
      <c r="WZE188" s="377"/>
      <c r="WZF188" s="377"/>
      <c r="WZG188" s="377"/>
      <c r="WZH188" s="484"/>
      <c r="WZI188" s="485"/>
      <c r="WZJ188" s="375"/>
      <c r="WZK188" s="377"/>
      <c r="WZL188" s="377"/>
      <c r="WZM188" s="377"/>
      <c r="WZN188" s="377"/>
      <c r="WZO188" s="484"/>
      <c r="WZP188" s="485"/>
      <c r="WZQ188" s="375"/>
      <c r="WZR188" s="377"/>
      <c r="WZS188" s="377"/>
      <c r="WZT188" s="377"/>
      <c r="WZU188" s="377"/>
      <c r="WZV188" s="484"/>
      <c r="WZW188" s="485"/>
      <c r="WZX188" s="375"/>
      <c r="WZY188" s="377"/>
      <c r="WZZ188" s="377"/>
      <c r="XAA188" s="377"/>
      <c r="XAB188" s="377"/>
      <c r="XAC188" s="484"/>
      <c r="XAD188" s="485"/>
      <c r="XAE188" s="375"/>
      <c r="XAF188" s="377"/>
      <c r="XAG188" s="377"/>
      <c r="XAH188" s="377"/>
      <c r="XAI188" s="377"/>
      <c r="XAJ188" s="484"/>
      <c r="XAK188" s="485"/>
      <c r="XAL188" s="375"/>
      <c r="XAM188" s="377"/>
      <c r="XAN188" s="377"/>
      <c r="XAO188" s="377"/>
      <c r="XAP188" s="377"/>
      <c r="XAQ188" s="484"/>
      <c r="XAR188" s="485"/>
      <c r="XAS188" s="375"/>
      <c r="XAT188" s="377"/>
      <c r="XAU188" s="377"/>
      <c r="XAV188" s="377"/>
      <c r="XAW188" s="377"/>
      <c r="XAX188" s="484"/>
      <c r="XAY188" s="485"/>
      <c r="XAZ188" s="375"/>
      <c r="XBA188" s="377"/>
      <c r="XBB188" s="377"/>
      <c r="XBC188" s="377"/>
      <c r="XBD188" s="377"/>
      <c r="XBE188" s="484"/>
      <c r="XBF188" s="485"/>
      <c r="XBG188" s="375"/>
      <c r="XBH188" s="377"/>
      <c r="XBI188" s="377"/>
      <c r="XBJ188" s="377"/>
      <c r="XBK188" s="377"/>
      <c r="XBL188" s="484"/>
      <c r="XBM188" s="485"/>
      <c r="XBN188" s="375"/>
      <c r="XBO188" s="377"/>
      <c r="XBP188" s="377"/>
      <c r="XBQ188" s="377"/>
      <c r="XBR188" s="377"/>
      <c r="XBS188" s="484"/>
      <c r="XBT188" s="485"/>
      <c r="XBU188" s="375"/>
      <c r="XBV188" s="377"/>
      <c r="XBW188" s="377"/>
      <c r="XBX188" s="377"/>
      <c r="XBY188" s="377"/>
      <c r="XBZ188" s="484"/>
      <c r="XCA188" s="485"/>
      <c r="XCB188" s="375"/>
      <c r="XCC188" s="377"/>
      <c r="XCD188" s="377"/>
      <c r="XCE188" s="377"/>
      <c r="XCF188" s="377"/>
      <c r="XCG188" s="484"/>
      <c r="XCH188" s="485"/>
      <c r="XCI188" s="375"/>
      <c r="XCJ188" s="377"/>
      <c r="XCK188" s="377"/>
      <c r="XCL188" s="377"/>
      <c r="XCM188" s="377"/>
      <c r="XCN188" s="484"/>
      <c r="XCO188" s="485"/>
      <c r="XCP188" s="375"/>
      <c r="XCQ188" s="377"/>
      <c r="XCR188" s="377"/>
      <c r="XCS188" s="377"/>
      <c r="XCT188" s="377"/>
      <c r="XCU188" s="484"/>
      <c r="XCV188" s="485"/>
      <c r="XCW188" s="375"/>
      <c r="XCX188" s="377"/>
      <c r="XCY188" s="377"/>
      <c r="XCZ188" s="377"/>
      <c r="XDA188" s="377"/>
      <c r="XDB188" s="484"/>
      <c r="XDC188" s="485"/>
      <c r="XDD188" s="375"/>
      <c r="XDE188" s="377"/>
      <c r="XDF188" s="377"/>
      <c r="XDG188" s="377"/>
      <c r="XDH188" s="377"/>
      <c r="XDI188" s="484"/>
      <c r="XDJ188" s="485"/>
      <c r="XDK188" s="375"/>
      <c r="XDL188" s="377"/>
      <c r="XDM188" s="377"/>
      <c r="XDN188" s="377"/>
      <c r="XDO188" s="377"/>
      <c r="XDP188" s="484"/>
      <c r="XDQ188" s="485"/>
      <c r="XDR188" s="375"/>
      <c r="XDS188" s="377"/>
      <c r="XDT188" s="377"/>
      <c r="XDU188" s="377"/>
      <c r="XDV188" s="377"/>
      <c r="XDW188" s="484"/>
      <c r="XDX188" s="485"/>
      <c r="XDY188" s="375"/>
      <c r="XDZ188" s="377"/>
      <c r="XEA188" s="377"/>
      <c r="XEB188" s="377"/>
      <c r="XEC188" s="377"/>
      <c r="XED188" s="484"/>
      <c r="XEE188" s="485"/>
      <c r="XEF188" s="375"/>
      <c r="XEG188" s="377"/>
      <c r="XEH188" s="377"/>
      <c r="XEI188" s="377"/>
      <c r="XEJ188" s="377"/>
      <c r="XEK188" s="484"/>
      <c r="XEL188" s="485"/>
      <c r="XEM188" s="375"/>
      <c r="XEN188" s="377"/>
      <c r="XEO188" s="377"/>
      <c r="XEP188" s="377"/>
      <c r="XEQ188" s="377"/>
      <c r="XER188" s="484"/>
      <c r="XES188" s="485"/>
      <c r="XET188" s="375"/>
      <c r="XEU188" s="377"/>
      <c r="XEV188" s="377"/>
      <c r="XEW188" s="377"/>
      <c r="XEX188" s="377"/>
      <c r="XEY188" s="484"/>
      <c r="XEZ188" s="485"/>
      <c r="XFA188" s="375"/>
      <c r="XFB188" s="377"/>
      <c r="XFC188" s="377"/>
      <c r="XFD188" s="377"/>
    </row>
    <row r="189" spans="1:16384" s="455" customFormat="1" ht="16.5" thickTop="1" x14ac:dyDescent="0.25">
      <c r="A189" s="610" t="s">
        <v>279</v>
      </c>
      <c r="B189" s="611"/>
      <c r="C189" s="611"/>
      <c r="D189" s="611"/>
      <c r="E189" s="611"/>
      <c r="F189" s="612">
        <v>200</v>
      </c>
      <c r="G189" s="612"/>
      <c r="H189" s="339">
        <v>200</v>
      </c>
      <c r="I189" s="339">
        <v>395</v>
      </c>
      <c r="J189" s="377"/>
      <c r="K189" s="377"/>
      <c r="L189" s="377"/>
      <c r="M189" s="608"/>
      <c r="N189" s="609"/>
      <c r="O189" s="375"/>
      <c r="P189" s="377"/>
      <c r="Q189" s="377"/>
      <c r="R189" s="377"/>
      <c r="S189" s="377"/>
      <c r="T189" s="608"/>
      <c r="U189" s="609"/>
      <c r="V189" s="375"/>
      <c r="W189" s="377"/>
      <c r="X189" s="377"/>
      <c r="Y189" s="377"/>
      <c r="Z189" s="377"/>
      <c r="AA189" s="608"/>
      <c r="AB189" s="609"/>
      <c r="AC189" s="375"/>
      <c r="AD189" s="377"/>
      <c r="AE189" s="377"/>
      <c r="AF189" s="377"/>
      <c r="AG189" s="377"/>
      <c r="AH189" s="608"/>
      <c r="AI189" s="609"/>
      <c r="AJ189" s="375"/>
      <c r="AK189" s="377"/>
      <c r="AL189" s="377"/>
      <c r="AM189" s="377"/>
      <c r="AN189" s="377"/>
      <c r="AO189" s="608"/>
      <c r="AP189" s="609"/>
      <c r="AQ189" s="375"/>
      <c r="AR189" s="377"/>
      <c r="AS189" s="377"/>
      <c r="AT189" s="377"/>
      <c r="AU189" s="377"/>
      <c r="AV189" s="608"/>
      <c r="AW189" s="609"/>
      <c r="AX189" s="375"/>
      <c r="AY189" s="377"/>
      <c r="AZ189" s="377"/>
      <c r="BA189" s="377"/>
      <c r="BB189" s="377"/>
      <c r="BC189" s="608"/>
      <c r="BD189" s="609"/>
      <c r="BE189" s="375"/>
      <c r="BF189" s="377"/>
      <c r="BG189" s="377"/>
      <c r="BH189" s="377"/>
      <c r="BI189" s="377"/>
      <c r="BJ189" s="608"/>
      <c r="BK189" s="609"/>
      <c r="BL189" s="375"/>
      <c r="BM189" s="377"/>
      <c r="BN189" s="377"/>
      <c r="BO189" s="377"/>
      <c r="BP189" s="377"/>
      <c r="BQ189" s="608"/>
      <c r="BR189" s="609"/>
      <c r="BS189" s="375"/>
      <c r="BT189" s="377"/>
      <c r="BU189" s="377"/>
      <c r="BV189" s="377"/>
      <c r="BW189" s="377"/>
      <c r="BX189" s="608"/>
      <c r="BY189" s="609"/>
      <c r="BZ189" s="375"/>
      <c r="CA189" s="377"/>
      <c r="CB189" s="377"/>
      <c r="CC189" s="377"/>
      <c r="CD189" s="377"/>
      <c r="CE189" s="608"/>
      <c r="CF189" s="609"/>
      <c r="CG189" s="375"/>
      <c r="CH189" s="377"/>
      <c r="CI189" s="377"/>
      <c r="CJ189" s="377"/>
      <c r="CK189" s="377"/>
      <c r="CL189" s="608"/>
      <c r="CM189" s="609"/>
      <c r="CN189" s="375"/>
      <c r="CO189" s="377"/>
      <c r="CP189" s="377"/>
      <c r="CQ189" s="377"/>
      <c r="CR189" s="377"/>
      <c r="CS189" s="608"/>
      <c r="CT189" s="609"/>
      <c r="CU189" s="375"/>
      <c r="CV189" s="377"/>
      <c r="CW189" s="377"/>
      <c r="CX189" s="377"/>
      <c r="CY189" s="377"/>
      <c r="CZ189" s="608"/>
      <c r="DA189" s="609"/>
      <c r="DB189" s="375"/>
      <c r="DC189" s="377"/>
      <c r="DD189" s="377"/>
      <c r="DE189" s="377"/>
      <c r="DF189" s="377"/>
      <c r="DG189" s="608"/>
      <c r="DH189" s="609"/>
      <c r="DI189" s="375"/>
      <c r="DJ189" s="377"/>
      <c r="DK189" s="377"/>
      <c r="DL189" s="377"/>
      <c r="DM189" s="377"/>
      <c r="DN189" s="608"/>
      <c r="DO189" s="609"/>
      <c r="DP189" s="375"/>
      <c r="DQ189" s="377"/>
      <c r="DR189" s="377"/>
      <c r="DS189" s="377"/>
      <c r="DT189" s="377"/>
      <c r="DU189" s="608"/>
      <c r="DV189" s="609"/>
      <c r="DW189" s="375"/>
      <c r="DX189" s="377"/>
      <c r="DY189" s="377"/>
      <c r="DZ189" s="377"/>
      <c r="EA189" s="377"/>
      <c r="EB189" s="608"/>
      <c r="EC189" s="609"/>
      <c r="ED189" s="375"/>
      <c r="EE189" s="377"/>
      <c r="EF189" s="377"/>
      <c r="EG189" s="377"/>
      <c r="EH189" s="377"/>
      <c r="EI189" s="608"/>
      <c r="EJ189" s="609"/>
      <c r="EK189" s="375"/>
      <c r="EL189" s="377"/>
      <c r="EM189" s="377"/>
      <c r="EN189" s="377"/>
      <c r="EO189" s="377"/>
      <c r="EP189" s="608"/>
      <c r="EQ189" s="609"/>
      <c r="ER189" s="375"/>
      <c r="ES189" s="377"/>
      <c r="ET189" s="377"/>
      <c r="EU189" s="377"/>
      <c r="EV189" s="377"/>
      <c r="EW189" s="608"/>
      <c r="EX189" s="609"/>
      <c r="EY189" s="375"/>
      <c r="EZ189" s="377"/>
      <c r="FA189" s="377"/>
      <c r="FB189" s="377"/>
      <c r="FC189" s="377"/>
      <c r="FD189" s="608"/>
      <c r="FE189" s="609"/>
      <c r="FF189" s="375"/>
      <c r="FG189" s="377"/>
      <c r="FH189" s="377"/>
      <c r="FI189" s="377"/>
      <c r="FJ189" s="377"/>
      <c r="FK189" s="608"/>
      <c r="FL189" s="609"/>
      <c r="FM189" s="375"/>
      <c r="FN189" s="377"/>
      <c r="FO189" s="377"/>
      <c r="FP189" s="377"/>
      <c r="FQ189" s="377"/>
      <c r="FR189" s="608"/>
      <c r="FS189" s="609"/>
      <c r="FT189" s="375"/>
      <c r="FU189" s="377"/>
      <c r="FV189" s="377"/>
      <c r="FW189" s="377"/>
      <c r="FX189" s="377"/>
      <c r="FY189" s="608"/>
      <c r="FZ189" s="609"/>
      <c r="GA189" s="375"/>
      <c r="GB189" s="377"/>
      <c r="GC189" s="377"/>
      <c r="GD189" s="377"/>
      <c r="GE189" s="377"/>
      <c r="GF189" s="608"/>
      <c r="GG189" s="609"/>
      <c r="GH189" s="375"/>
      <c r="GI189" s="377"/>
      <c r="GJ189" s="377"/>
      <c r="GK189" s="377"/>
      <c r="GL189" s="377"/>
      <c r="GM189" s="608"/>
      <c r="GN189" s="609"/>
      <c r="GO189" s="375"/>
      <c r="GP189" s="377"/>
      <c r="GQ189" s="377"/>
      <c r="GR189" s="377"/>
      <c r="GS189" s="377"/>
      <c r="GT189" s="608"/>
      <c r="GU189" s="609"/>
      <c r="GV189" s="375"/>
      <c r="GW189" s="377"/>
      <c r="GX189" s="377"/>
      <c r="GY189" s="377"/>
      <c r="GZ189" s="377"/>
      <c r="HA189" s="608"/>
      <c r="HB189" s="609"/>
      <c r="HC189" s="375"/>
      <c r="HD189" s="377"/>
      <c r="HE189" s="377"/>
      <c r="HF189" s="377"/>
      <c r="HG189" s="377"/>
      <c r="HH189" s="608"/>
      <c r="HI189" s="609"/>
      <c r="HJ189" s="375"/>
      <c r="HK189" s="377"/>
      <c r="HL189" s="377"/>
      <c r="HM189" s="377"/>
      <c r="HN189" s="377"/>
      <c r="HO189" s="608"/>
      <c r="HP189" s="609"/>
      <c r="HQ189" s="375"/>
      <c r="HR189" s="377"/>
      <c r="HS189" s="377"/>
      <c r="HT189" s="377"/>
      <c r="HU189" s="377"/>
      <c r="HV189" s="608"/>
      <c r="HW189" s="609"/>
      <c r="HX189" s="375"/>
      <c r="HY189" s="377"/>
      <c r="HZ189" s="377"/>
      <c r="IA189" s="377"/>
      <c r="IB189" s="377"/>
      <c r="IC189" s="608"/>
      <c r="ID189" s="609"/>
      <c r="IE189" s="375"/>
      <c r="IF189" s="377"/>
      <c r="IG189" s="377"/>
      <c r="IH189" s="377"/>
      <c r="II189" s="377"/>
      <c r="IJ189" s="608"/>
      <c r="IK189" s="609"/>
      <c r="IL189" s="375"/>
      <c r="IM189" s="377"/>
      <c r="IN189" s="377"/>
      <c r="IO189" s="377"/>
      <c r="IP189" s="377"/>
      <c r="IQ189" s="608"/>
      <c r="IR189" s="609"/>
      <c r="IS189" s="375"/>
      <c r="IT189" s="377"/>
      <c r="IU189" s="377"/>
      <c r="IV189" s="377"/>
      <c r="IW189" s="377"/>
      <c r="IX189" s="608"/>
      <c r="IY189" s="609"/>
      <c r="IZ189" s="375"/>
      <c r="JA189" s="377"/>
      <c r="JB189" s="377"/>
      <c r="JC189" s="377"/>
      <c r="JD189" s="377"/>
      <c r="JE189" s="608"/>
      <c r="JF189" s="609"/>
      <c r="JG189" s="375"/>
      <c r="JH189" s="377"/>
      <c r="JI189" s="377"/>
      <c r="JJ189" s="377"/>
      <c r="JK189" s="377"/>
      <c r="JL189" s="608"/>
      <c r="JM189" s="609"/>
      <c r="JN189" s="375"/>
      <c r="JO189" s="377"/>
      <c r="JP189" s="377"/>
      <c r="JQ189" s="377"/>
      <c r="JR189" s="377"/>
      <c r="JS189" s="608"/>
      <c r="JT189" s="609"/>
      <c r="JU189" s="375"/>
      <c r="JV189" s="377"/>
      <c r="JW189" s="377"/>
      <c r="JX189" s="377"/>
      <c r="JY189" s="377"/>
      <c r="JZ189" s="608"/>
      <c r="KA189" s="609"/>
      <c r="KB189" s="375"/>
      <c r="KC189" s="377"/>
      <c r="KD189" s="377"/>
      <c r="KE189" s="377"/>
      <c r="KF189" s="377"/>
      <c r="KG189" s="608"/>
      <c r="KH189" s="609"/>
      <c r="KI189" s="375"/>
      <c r="KJ189" s="377"/>
      <c r="KK189" s="377"/>
      <c r="KL189" s="377"/>
      <c r="KM189" s="377"/>
      <c r="KN189" s="608"/>
      <c r="KO189" s="609"/>
      <c r="KP189" s="375"/>
      <c r="KQ189" s="377"/>
      <c r="KR189" s="377"/>
      <c r="KS189" s="377"/>
      <c r="KT189" s="377"/>
      <c r="KU189" s="608"/>
      <c r="KV189" s="609"/>
      <c r="KW189" s="375"/>
      <c r="KX189" s="377"/>
      <c r="KY189" s="377"/>
      <c r="KZ189" s="377"/>
      <c r="LA189" s="377"/>
      <c r="LB189" s="608"/>
      <c r="LC189" s="609"/>
      <c r="LD189" s="375"/>
      <c r="LE189" s="377"/>
      <c r="LF189" s="377"/>
      <c r="LG189" s="377"/>
      <c r="LH189" s="377"/>
      <c r="LI189" s="608"/>
      <c r="LJ189" s="609"/>
      <c r="LK189" s="375"/>
      <c r="LL189" s="377"/>
      <c r="LM189" s="377"/>
      <c r="LN189" s="377"/>
      <c r="LO189" s="377"/>
      <c r="LP189" s="608"/>
      <c r="LQ189" s="609"/>
      <c r="LR189" s="375"/>
      <c r="LS189" s="377"/>
      <c r="LT189" s="377"/>
      <c r="LU189" s="377"/>
      <c r="LV189" s="377"/>
      <c r="LW189" s="608"/>
      <c r="LX189" s="609"/>
      <c r="LY189" s="375"/>
      <c r="LZ189" s="377"/>
      <c r="MA189" s="377"/>
      <c r="MB189" s="377"/>
      <c r="MC189" s="377"/>
      <c r="MD189" s="608"/>
      <c r="ME189" s="609"/>
      <c r="MF189" s="375"/>
      <c r="MG189" s="377"/>
      <c r="MH189" s="377"/>
      <c r="MI189" s="377"/>
      <c r="MJ189" s="377"/>
      <c r="MK189" s="608"/>
      <c r="ML189" s="609"/>
      <c r="MM189" s="375"/>
      <c r="MN189" s="377"/>
      <c r="MO189" s="377"/>
      <c r="MP189" s="377"/>
      <c r="MQ189" s="377"/>
      <c r="MR189" s="608"/>
      <c r="MS189" s="609"/>
      <c r="MT189" s="375"/>
      <c r="MU189" s="377"/>
      <c r="MV189" s="377"/>
      <c r="MW189" s="377"/>
      <c r="MX189" s="377"/>
      <c r="MY189" s="608"/>
      <c r="MZ189" s="609"/>
      <c r="NA189" s="375"/>
      <c r="NB189" s="377"/>
      <c r="NC189" s="377"/>
      <c r="ND189" s="377"/>
      <c r="NE189" s="377"/>
      <c r="NF189" s="608"/>
      <c r="NG189" s="609"/>
      <c r="NH189" s="375"/>
      <c r="NI189" s="377"/>
      <c r="NJ189" s="377"/>
      <c r="NK189" s="377"/>
      <c r="NL189" s="377"/>
      <c r="NM189" s="608"/>
      <c r="NN189" s="609"/>
      <c r="NO189" s="375"/>
      <c r="NP189" s="377"/>
      <c r="NQ189" s="377"/>
      <c r="NR189" s="377"/>
      <c r="NS189" s="377"/>
      <c r="NT189" s="608"/>
      <c r="NU189" s="609"/>
      <c r="NV189" s="375"/>
      <c r="NW189" s="377"/>
      <c r="NX189" s="377"/>
      <c r="NY189" s="377"/>
      <c r="NZ189" s="377"/>
      <c r="OA189" s="608"/>
      <c r="OB189" s="609"/>
      <c r="OC189" s="375"/>
      <c r="OD189" s="377"/>
      <c r="OE189" s="377"/>
      <c r="OF189" s="377"/>
      <c r="OG189" s="377"/>
      <c r="OH189" s="608"/>
      <c r="OI189" s="609"/>
      <c r="OJ189" s="375"/>
      <c r="OK189" s="377"/>
      <c r="OL189" s="377"/>
      <c r="OM189" s="377"/>
      <c r="ON189" s="377"/>
      <c r="OO189" s="608"/>
      <c r="OP189" s="609"/>
      <c r="OQ189" s="375"/>
      <c r="OR189" s="377"/>
      <c r="OS189" s="377"/>
      <c r="OT189" s="377"/>
      <c r="OU189" s="377"/>
      <c r="OV189" s="608"/>
      <c r="OW189" s="609"/>
      <c r="OX189" s="375"/>
      <c r="OY189" s="377"/>
      <c r="OZ189" s="377"/>
      <c r="PA189" s="377"/>
      <c r="PB189" s="377"/>
      <c r="PC189" s="608"/>
      <c r="PD189" s="609"/>
      <c r="PE189" s="375"/>
      <c r="PF189" s="377"/>
      <c r="PG189" s="377"/>
      <c r="PH189" s="377"/>
      <c r="PI189" s="377"/>
      <c r="PJ189" s="608"/>
      <c r="PK189" s="609"/>
      <c r="PL189" s="375"/>
      <c r="PM189" s="377"/>
      <c r="PN189" s="377"/>
      <c r="PO189" s="377"/>
      <c r="PP189" s="377"/>
      <c r="PQ189" s="608"/>
      <c r="PR189" s="609"/>
      <c r="PS189" s="375"/>
      <c r="PT189" s="377"/>
      <c r="PU189" s="377"/>
      <c r="PV189" s="377"/>
      <c r="PW189" s="377"/>
      <c r="PX189" s="608"/>
      <c r="PY189" s="609"/>
      <c r="PZ189" s="375"/>
      <c r="QA189" s="377"/>
      <c r="QB189" s="377"/>
      <c r="QC189" s="377"/>
      <c r="QD189" s="377"/>
      <c r="QE189" s="608"/>
      <c r="QF189" s="609"/>
      <c r="QG189" s="375"/>
      <c r="QH189" s="377"/>
      <c r="QI189" s="377"/>
      <c r="QJ189" s="377"/>
      <c r="QK189" s="377"/>
      <c r="QL189" s="608"/>
      <c r="QM189" s="609"/>
      <c r="QN189" s="375"/>
      <c r="QO189" s="377"/>
      <c r="QP189" s="377"/>
      <c r="QQ189" s="377"/>
      <c r="QR189" s="377"/>
      <c r="QS189" s="608"/>
      <c r="QT189" s="609"/>
      <c r="QU189" s="375"/>
      <c r="QV189" s="377"/>
      <c r="QW189" s="377"/>
      <c r="QX189" s="377"/>
      <c r="QY189" s="377"/>
      <c r="QZ189" s="608"/>
      <c r="RA189" s="609"/>
      <c r="RB189" s="375"/>
      <c r="RC189" s="377"/>
      <c r="RD189" s="377"/>
      <c r="RE189" s="377"/>
      <c r="RF189" s="377"/>
      <c r="RG189" s="608"/>
      <c r="RH189" s="609"/>
      <c r="RI189" s="375"/>
      <c r="RJ189" s="377"/>
      <c r="RK189" s="377"/>
      <c r="RL189" s="377"/>
      <c r="RM189" s="377"/>
      <c r="RN189" s="608"/>
      <c r="RO189" s="609"/>
      <c r="RP189" s="375"/>
      <c r="RQ189" s="377"/>
      <c r="RR189" s="377"/>
      <c r="RS189" s="377"/>
      <c r="RT189" s="377"/>
      <c r="RU189" s="608"/>
      <c r="RV189" s="609"/>
      <c r="RW189" s="375"/>
      <c r="RX189" s="377"/>
      <c r="RY189" s="377"/>
      <c r="RZ189" s="377"/>
      <c r="SA189" s="377"/>
      <c r="SB189" s="608"/>
      <c r="SC189" s="609"/>
      <c r="SD189" s="375"/>
      <c r="SE189" s="377"/>
      <c r="SF189" s="377"/>
      <c r="SG189" s="377"/>
      <c r="SH189" s="377"/>
      <c r="SI189" s="608"/>
      <c r="SJ189" s="609"/>
      <c r="SK189" s="375"/>
      <c r="SL189" s="377"/>
      <c r="SM189" s="377"/>
      <c r="SN189" s="377"/>
      <c r="SO189" s="377"/>
      <c r="SP189" s="608"/>
      <c r="SQ189" s="609"/>
      <c r="SR189" s="375"/>
      <c r="SS189" s="377"/>
      <c r="ST189" s="377"/>
      <c r="SU189" s="377"/>
      <c r="SV189" s="377"/>
      <c r="SW189" s="608"/>
      <c r="SX189" s="609"/>
      <c r="SY189" s="375"/>
      <c r="SZ189" s="377"/>
      <c r="TA189" s="377"/>
      <c r="TB189" s="377"/>
      <c r="TC189" s="377"/>
      <c r="TD189" s="608"/>
      <c r="TE189" s="609"/>
      <c r="TF189" s="375"/>
      <c r="TG189" s="377"/>
      <c r="TH189" s="377"/>
      <c r="TI189" s="377"/>
      <c r="TJ189" s="377"/>
      <c r="TK189" s="608"/>
      <c r="TL189" s="609"/>
      <c r="TM189" s="375"/>
      <c r="TN189" s="377"/>
      <c r="TO189" s="377"/>
      <c r="TP189" s="377"/>
      <c r="TQ189" s="377"/>
      <c r="TR189" s="608"/>
      <c r="TS189" s="609"/>
      <c r="TT189" s="375"/>
      <c r="TU189" s="377"/>
      <c r="TV189" s="377"/>
      <c r="TW189" s="377"/>
      <c r="TX189" s="377"/>
      <c r="TY189" s="608"/>
      <c r="TZ189" s="609"/>
      <c r="UA189" s="375"/>
      <c r="UB189" s="377"/>
      <c r="UC189" s="377"/>
      <c r="UD189" s="377"/>
      <c r="UE189" s="377"/>
      <c r="UF189" s="608"/>
      <c r="UG189" s="609"/>
      <c r="UH189" s="375"/>
      <c r="UI189" s="377"/>
      <c r="UJ189" s="377"/>
      <c r="UK189" s="377"/>
      <c r="UL189" s="377"/>
      <c r="UM189" s="608"/>
      <c r="UN189" s="609"/>
      <c r="UO189" s="375"/>
      <c r="UP189" s="377"/>
      <c r="UQ189" s="377"/>
      <c r="UR189" s="377"/>
      <c r="US189" s="377"/>
      <c r="UT189" s="608"/>
      <c r="UU189" s="609"/>
      <c r="UV189" s="375"/>
      <c r="UW189" s="377"/>
      <c r="UX189" s="377"/>
      <c r="UY189" s="377"/>
      <c r="UZ189" s="377"/>
      <c r="VA189" s="608"/>
      <c r="VB189" s="609"/>
      <c r="VC189" s="375"/>
      <c r="VD189" s="377"/>
      <c r="VE189" s="377"/>
      <c r="VF189" s="377"/>
      <c r="VG189" s="377"/>
      <c r="VH189" s="608"/>
      <c r="VI189" s="609"/>
      <c r="VJ189" s="375"/>
      <c r="VK189" s="377"/>
      <c r="VL189" s="377"/>
      <c r="VM189" s="377"/>
      <c r="VN189" s="377"/>
      <c r="VO189" s="608"/>
      <c r="VP189" s="609"/>
      <c r="VQ189" s="375"/>
      <c r="VR189" s="377"/>
      <c r="VS189" s="377"/>
      <c r="VT189" s="377"/>
      <c r="VU189" s="377"/>
      <c r="VV189" s="608"/>
      <c r="VW189" s="609"/>
      <c r="VX189" s="375"/>
      <c r="VY189" s="377"/>
      <c r="VZ189" s="377"/>
      <c r="WA189" s="377"/>
      <c r="WB189" s="377"/>
      <c r="WC189" s="608"/>
      <c r="WD189" s="609"/>
      <c r="WE189" s="375"/>
      <c r="WF189" s="377"/>
      <c r="WG189" s="377"/>
      <c r="WH189" s="377"/>
      <c r="WI189" s="377"/>
      <c r="WJ189" s="608"/>
      <c r="WK189" s="609"/>
      <c r="WL189" s="375"/>
      <c r="WM189" s="377"/>
      <c r="WN189" s="377"/>
      <c r="WO189" s="377"/>
      <c r="WP189" s="377"/>
      <c r="WQ189" s="608"/>
      <c r="WR189" s="609"/>
      <c r="WS189" s="375"/>
      <c r="WT189" s="377"/>
      <c r="WU189" s="377"/>
      <c r="WV189" s="377"/>
      <c r="WW189" s="377"/>
      <c r="WX189" s="608"/>
      <c r="WY189" s="609"/>
      <c r="WZ189" s="375"/>
      <c r="XA189" s="377"/>
      <c r="XB189" s="377"/>
      <c r="XC189" s="377"/>
      <c r="XD189" s="377"/>
      <c r="XE189" s="608"/>
      <c r="XF189" s="609"/>
      <c r="XG189" s="375"/>
      <c r="XH189" s="377"/>
      <c r="XI189" s="377"/>
      <c r="XJ189" s="377"/>
      <c r="XK189" s="377"/>
      <c r="XL189" s="608"/>
      <c r="XM189" s="609"/>
      <c r="XN189" s="375"/>
      <c r="XO189" s="377"/>
      <c r="XP189" s="377"/>
      <c r="XQ189" s="377"/>
      <c r="XR189" s="377"/>
      <c r="XS189" s="608"/>
      <c r="XT189" s="609"/>
      <c r="XU189" s="375"/>
      <c r="XV189" s="377"/>
      <c r="XW189" s="377"/>
      <c r="XX189" s="377"/>
      <c r="XY189" s="377"/>
      <c r="XZ189" s="608"/>
      <c r="YA189" s="609"/>
      <c r="YB189" s="375"/>
      <c r="YC189" s="377"/>
      <c r="YD189" s="377"/>
      <c r="YE189" s="377"/>
      <c r="YF189" s="377"/>
      <c r="YG189" s="608"/>
      <c r="YH189" s="609"/>
      <c r="YI189" s="375"/>
      <c r="YJ189" s="377"/>
      <c r="YK189" s="377"/>
      <c r="YL189" s="377"/>
      <c r="YM189" s="377"/>
      <c r="YN189" s="608"/>
      <c r="YO189" s="609"/>
      <c r="YP189" s="375"/>
      <c r="YQ189" s="377"/>
      <c r="YR189" s="377"/>
      <c r="YS189" s="377"/>
      <c r="YT189" s="377"/>
      <c r="YU189" s="608"/>
      <c r="YV189" s="609"/>
      <c r="YW189" s="375"/>
      <c r="YX189" s="377"/>
      <c r="YY189" s="377"/>
      <c r="YZ189" s="377"/>
      <c r="ZA189" s="377"/>
      <c r="ZB189" s="608"/>
      <c r="ZC189" s="609"/>
      <c r="ZD189" s="375"/>
      <c r="ZE189" s="377"/>
      <c r="ZF189" s="377"/>
      <c r="ZG189" s="377"/>
      <c r="ZH189" s="377"/>
      <c r="ZI189" s="608"/>
      <c r="ZJ189" s="609"/>
      <c r="ZK189" s="375"/>
      <c r="ZL189" s="377"/>
      <c r="ZM189" s="377"/>
      <c r="ZN189" s="377"/>
      <c r="ZO189" s="377"/>
      <c r="ZP189" s="608"/>
      <c r="ZQ189" s="609"/>
      <c r="ZR189" s="375"/>
      <c r="ZS189" s="377"/>
      <c r="ZT189" s="377"/>
      <c r="ZU189" s="377"/>
      <c r="ZV189" s="377"/>
      <c r="ZW189" s="608"/>
      <c r="ZX189" s="609"/>
      <c r="ZY189" s="375"/>
      <c r="ZZ189" s="377"/>
      <c r="AAA189" s="377"/>
      <c r="AAB189" s="377"/>
      <c r="AAC189" s="377"/>
      <c r="AAD189" s="608"/>
      <c r="AAE189" s="609"/>
      <c r="AAF189" s="375"/>
      <c r="AAG189" s="377"/>
      <c r="AAH189" s="377"/>
      <c r="AAI189" s="377"/>
      <c r="AAJ189" s="377"/>
      <c r="AAK189" s="608"/>
      <c r="AAL189" s="609"/>
      <c r="AAM189" s="375"/>
      <c r="AAN189" s="377"/>
      <c r="AAO189" s="377"/>
      <c r="AAP189" s="377"/>
      <c r="AAQ189" s="377"/>
      <c r="AAR189" s="608"/>
      <c r="AAS189" s="609"/>
      <c r="AAT189" s="375"/>
      <c r="AAU189" s="377"/>
      <c r="AAV189" s="377"/>
      <c r="AAW189" s="377"/>
      <c r="AAX189" s="377"/>
      <c r="AAY189" s="608"/>
      <c r="AAZ189" s="609"/>
      <c r="ABA189" s="375"/>
      <c r="ABB189" s="377"/>
      <c r="ABC189" s="377"/>
      <c r="ABD189" s="377"/>
      <c r="ABE189" s="377"/>
      <c r="ABF189" s="608"/>
      <c r="ABG189" s="609"/>
      <c r="ABH189" s="375"/>
      <c r="ABI189" s="377"/>
      <c r="ABJ189" s="377"/>
      <c r="ABK189" s="377"/>
      <c r="ABL189" s="377"/>
      <c r="ABM189" s="608"/>
      <c r="ABN189" s="609"/>
      <c r="ABO189" s="375"/>
      <c r="ABP189" s="377"/>
      <c r="ABQ189" s="377"/>
      <c r="ABR189" s="377"/>
      <c r="ABS189" s="377"/>
      <c r="ABT189" s="608"/>
      <c r="ABU189" s="609"/>
      <c r="ABV189" s="375"/>
      <c r="ABW189" s="377"/>
      <c r="ABX189" s="377"/>
      <c r="ABY189" s="377"/>
      <c r="ABZ189" s="377"/>
      <c r="ACA189" s="608"/>
      <c r="ACB189" s="609"/>
      <c r="ACC189" s="375"/>
      <c r="ACD189" s="377"/>
      <c r="ACE189" s="377"/>
      <c r="ACF189" s="377"/>
      <c r="ACG189" s="377"/>
      <c r="ACH189" s="608"/>
      <c r="ACI189" s="609"/>
      <c r="ACJ189" s="375"/>
      <c r="ACK189" s="377"/>
      <c r="ACL189" s="377"/>
      <c r="ACM189" s="377"/>
      <c r="ACN189" s="377"/>
      <c r="ACO189" s="608"/>
      <c r="ACP189" s="609"/>
      <c r="ACQ189" s="375"/>
      <c r="ACR189" s="377"/>
      <c r="ACS189" s="377"/>
      <c r="ACT189" s="377"/>
      <c r="ACU189" s="377"/>
      <c r="ACV189" s="608"/>
      <c r="ACW189" s="609"/>
      <c r="ACX189" s="375"/>
      <c r="ACY189" s="377"/>
      <c r="ACZ189" s="377"/>
      <c r="ADA189" s="377"/>
      <c r="ADB189" s="377"/>
      <c r="ADC189" s="608"/>
      <c r="ADD189" s="609"/>
      <c r="ADE189" s="375"/>
      <c r="ADF189" s="377"/>
      <c r="ADG189" s="377"/>
      <c r="ADH189" s="377"/>
      <c r="ADI189" s="377"/>
      <c r="ADJ189" s="608"/>
      <c r="ADK189" s="609"/>
      <c r="ADL189" s="375"/>
      <c r="ADM189" s="377"/>
      <c r="ADN189" s="377"/>
      <c r="ADO189" s="377"/>
      <c r="ADP189" s="377"/>
      <c r="ADQ189" s="608"/>
      <c r="ADR189" s="609"/>
      <c r="ADS189" s="375"/>
      <c r="ADT189" s="377"/>
      <c r="ADU189" s="377"/>
      <c r="ADV189" s="377"/>
      <c r="ADW189" s="377"/>
      <c r="ADX189" s="608"/>
      <c r="ADY189" s="609"/>
      <c r="ADZ189" s="375"/>
      <c r="AEA189" s="377"/>
      <c r="AEB189" s="377"/>
      <c r="AEC189" s="377"/>
      <c r="AED189" s="377"/>
      <c r="AEE189" s="608"/>
      <c r="AEF189" s="609"/>
      <c r="AEG189" s="375"/>
      <c r="AEH189" s="377"/>
      <c r="AEI189" s="377"/>
      <c r="AEJ189" s="377"/>
      <c r="AEK189" s="377"/>
      <c r="AEL189" s="608"/>
      <c r="AEM189" s="609"/>
      <c r="AEN189" s="375"/>
      <c r="AEO189" s="377"/>
      <c r="AEP189" s="377"/>
      <c r="AEQ189" s="377"/>
      <c r="AER189" s="377"/>
      <c r="AES189" s="608"/>
      <c r="AET189" s="609"/>
      <c r="AEU189" s="375"/>
      <c r="AEV189" s="377"/>
      <c r="AEW189" s="377"/>
      <c r="AEX189" s="377"/>
      <c r="AEY189" s="377"/>
      <c r="AEZ189" s="608"/>
      <c r="AFA189" s="609"/>
      <c r="AFB189" s="375"/>
      <c r="AFC189" s="377"/>
      <c r="AFD189" s="377"/>
      <c r="AFE189" s="377"/>
      <c r="AFF189" s="377"/>
      <c r="AFG189" s="608"/>
      <c r="AFH189" s="609"/>
      <c r="AFI189" s="375"/>
      <c r="AFJ189" s="377"/>
      <c r="AFK189" s="377"/>
      <c r="AFL189" s="377"/>
      <c r="AFM189" s="377"/>
      <c r="AFN189" s="608"/>
      <c r="AFO189" s="609"/>
      <c r="AFP189" s="375"/>
      <c r="AFQ189" s="377"/>
      <c r="AFR189" s="377"/>
      <c r="AFS189" s="377"/>
      <c r="AFT189" s="377"/>
      <c r="AFU189" s="608"/>
      <c r="AFV189" s="609"/>
      <c r="AFW189" s="375"/>
      <c r="AFX189" s="377"/>
      <c r="AFY189" s="377"/>
      <c r="AFZ189" s="377"/>
      <c r="AGA189" s="377"/>
      <c r="AGB189" s="608"/>
      <c r="AGC189" s="609"/>
      <c r="AGD189" s="375"/>
      <c r="AGE189" s="377"/>
      <c r="AGF189" s="377"/>
      <c r="AGG189" s="377"/>
      <c r="AGH189" s="377"/>
      <c r="AGI189" s="608"/>
      <c r="AGJ189" s="609"/>
      <c r="AGK189" s="375"/>
      <c r="AGL189" s="377"/>
      <c r="AGM189" s="377"/>
      <c r="AGN189" s="377"/>
      <c r="AGO189" s="377"/>
      <c r="AGP189" s="608"/>
      <c r="AGQ189" s="609"/>
      <c r="AGR189" s="375"/>
      <c r="AGS189" s="377"/>
      <c r="AGT189" s="377"/>
      <c r="AGU189" s="377"/>
      <c r="AGV189" s="377"/>
      <c r="AGW189" s="608"/>
      <c r="AGX189" s="609"/>
      <c r="AGY189" s="375"/>
      <c r="AGZ189" s="377"/>
      <c r="AHA189" s="377"/>
      <c r="AHB189" s="377"/>
      <c r="AHC189" s="377"/>
      <c r="AHD189" s="608"/>
      <c r="AHE189" s="609"/>
      <c r="AHF189" s="375"/>
      <c r="AHG189" s="377"/>
      <c r="AHH189" s="377"/>
      <c r="AHI189" s="377"/>
      <c r="AHJ189" s="377"/>
      <c r="AHK189" s="608"/>
      <c r="AHL189" s="609"/>
      <c r="AHM189" s="375"/>
      <c r="AHN189" s="377"/>
      <c r="AHO189" s="377"/>
      <c r="AHP189" s="377"/>
      <c r="AHQ189" s="377"/>
      <c r="AHR189" s="608"/>
      <c r="AHS189" s="609"/>
      <c r="AHT189" s="375"/>
      <c r="AHU189" s="377"/>
      <c r="AHV189" s="377"/>
      <c r="AHW189" s="377"/>
      <c r="AHX189" s="377"/>
      <c r="AHY189" s="608"/>
      <c r="AHZ189" s="609"/>
      <c r="AIA189" s="375"/>
      <c r="AIB189" s="377"/>
      <c r="AIC189" s="377"/>
      <c r="AID189" s="377"/>
      <c r="AIE189" s="377"/>
      <c r="AIF189" s="608"/>
      <c r="AIG189" s="609"/>
      <c r="AIH189" s="375"/>
      <c r="AII189" s="377"/>
      <c r="AIJ189" s="377"/>
      <c r="AIK189" s="377"/>
      <c r="AIL189" s="377"/>
      <c r="AIM189" s="608"/>
      <c r="AIN189" s="609"/>
      <c r="AIO189" s="375"/>
      <c r="AIP189" s="377"/>
      <c r="AIQ189" s="377"/>
      <c r="AIR189" s="377"/>
      <c r="AIS189" s="377"/>
      <c r="AIT189" s="608"/>
      <c r="AIU189" s="609"/>
      <c r="AIV189" s="375"/>
      <c r="AIW189" s="377"/>
      <c r="AIX189" s="377"/>
      <c r="AIY189" s="377"/>
      <c r="AIZ189" s="377"/>
      <c r="AJA189" s="608"/>
      <c r="AJB189" s="609"/>
      <c r="AJC189" s="375"/>
      <c r="AJD189" s="377"/>
      <c r="AJE189" s="377"/>
      <c r="AJF189" s="377"/>
      <c r="AJG189" s="377"/>
      <c r="AJH189" s="608"/>
      <c r="AJI189" s="609"/>
      <c r="AJJ189" s="375"/>
      <c r="AJK189" s="377"/>
      <c r="AJL189" s="377"/>
      <c r="AJM189" s="377"/>
      <c r="AJN189" s="377"/>
      <c r="AJO189" s="608"/>
      <c r="AJP189" s="609"/>
      <c r="AJQ189" s="375"/>
      <c r="AJR189" s="377"/>
      <c r="AJS189" s="377"/>
      <c r="AJT189" s="377"/>
      <c r="AJU189" s="377"/>
      <c r="AJV189" s="608"/>
      <c r="AJW189" s="609"/>
      <c r="AJX189" s="375"/>
      <c r="AJY189" s="377"/>
      <c r="AJZ189" s="377"/>
      <c r="AKA189" s="377"/>
      <c r="AKB189" s="377"/>
      <c r="AKC189" s="608"/>
      <c r="AKD189" s="609"/>
      <c r="AKE189" s="375"/>
      <c r="AKF189" s="377"/>
      <c r="AKG189" s="377"/>
      <c r="AKH189" s="377"/>
      <c r="AKI189" s="377"/>
      <c r="AKJ189" s="608"/>
      <c r="AKK189" s="609"/>
      <c r="AKL189" s="375"/>
      <c r="AKM189" s="377"/>
      <c r="AKN189" s="377"/>
      <c r="AKO189" s="377"/>
      <c r="AKP189" s="377"/>
      <c r="AKQ189" s="608"/>
      <c r="AKR189" s="609"/>
      <c r="AKS189" s="375"/>
      <c r="AKT189" s="377"/>
      <c r="AKU189" s="377"/>
      <c r="AKV189" s="377"/>
      <c r="AKW189" s="377"/>
      <c r="AKX189" s="608"/>
      <c r="AKY189" s="609"/>
      <c r="AKZ189" s="375"/>
      <c r="ALA189" s="377"/>
      <c r="ALB189" s="377"/>
      <c r="ALC189" s="377"/>
      <c r="ALD189" s="377"/>
      <c r="ALE189" s="608"/>
      <c r="ALF189" s="609"/>
      <c r="ALG189" s="375"/>
      <c r="ALH189" s="377"/>
      <c r="ALI189" s="377"/>
      <c r="ALJ189" s="377"/>
      <c r="ALK189" s="377"/>
      <c r="ALL189" s="608"/>
      <c r="ALM189" s="609"/>
      <c r="ALN189" s="375"/>
      <c r="ALO189" s="377"/>
      <c r="ALP189" s="377"/>
      <c r="ALQ189" s="377"/>
      <c r="ALR189" s="377"/>
      <c r="ALS189" s="608"/>
      <c r="ALT189" s="609"/>
      <c r="ALU189" s="375"/>
      <c r="ALV189" s="377"/>
      <c r="ALW189" s="377"/>
      <c r="ALX189" s="377"/>
      <c r="ALY189" s="377"/>
      <c r="ALZ189" s="608"/>
      <c r="AMA189" s="609"/>
      <c r="AMB189" s="375"/>
      <c r="AMC189" s="377"/>
      <c r="AMD189" s="377"/>
      <c r="AME189" s="377"/>
      <c r="AMF189" s="377"/>
      <c r="AMG189" s="608"/>
      <c r="AMH189" s="609"/>
      <c r="AMI189" s="375"/>
      <c r="AMJ189" s="377"/>
      <c r="AMK189" s="377"/>
      <c r="AML189" s="377"/>
      <c r="AMM189" s="377"/>
      <c r="AMN189" s="608"/>
      <c r="AMO189" s="609"/>
      <c r="AMP189" s="375"/>
      <c r="AMQ189" s="377"/>
      <c r="AMR189" s="377"/>
      <c r="AMS189" s="377"/>
      <c r="AMT189" s="377"/>
      <c r="AMU189" s="608"/>
      <c r="AMV189" s="609"/>
      <c r="AMW189" s="375"/>
      <c r="AMX189" s="377"/>
      <c r="AMY189" s="377"/>
      <c r="AMZ189" s="377"/>
      <c r="ANA189" s="377"/>
      <c r="ANB189" s="608"/>
      <c r="ANC189" s="609"/>
      <c r="AND189" s="375"/>
      <c r="ANE189" s="377"/>
      <c r="ANF189" s="377"/>
      <c r="ANG189" s="377"/>
      <c r="ANH189" s="377"/>
      <c r="ANI189" s="608"/>
      <c r="ANJ189" s="609"/>
      <c r="ANK189" s="375"/>
      <c r="ANL189" s="377"/>
      <c r="ANM189" s="377"/>
      <c r="ANN189" s="377"/>
      <c r="ANO189" s="377"/>
      <c r="ANP189" s="608"/>
      <c r="ANQ189" s="609"/>
      <c r="ANR189" s="375"/>
      <c r="ANS189" s="377"/>
      <c r="ANT189" s="377"/>
      <c r="ANU189" s="377"/>
      <c r="ANV189" s="377"/>
      <c r="ANW189" s="608"/>
      <c r="ANX189" s="609"/>
      <c r="ANY189" s="375"/>
      <c r="ANZ189" s="377"/>
      <c r="AOA189" s="377"/>
      <c r="AOB189" s="377"/>
      <c r="AOC189" s="377"/>
      <c r="AOD189" s="608"/>
      <c r="AOE189" s="609"/>
      <c r="AOF189" s="375"/>
      <c r="AOG189" s="377"/>
      <c r="AOH189" s="377"/>
      <c r="AOI189" s="377"/>
      <c r="AOJ189" s="377"/>
      <c r="AOK189" s="608"/>
      <c r="AOL189" s="609"/>
      <c r="AOM189" s="375"/>
      <c r="AON189" s="377"/>
      <c r="AOO189" s="377"/>
      <c r="AOP189" s="377"/>
      <c r="AOQ189" s="377"/>
      <c r="AOR189" s="608"/>
      <c r="AOS189" s="609"/>
      <c r="AOT189" s="375"/>
      <c r="AOU189" s="377"/>
      <c r="AOV189" s="377"/>
      <c r="AOW189" s="377"/>
      <c r="AOX189" s="377"/>
      <c r="AOY189" s="608"/>
      <c r="AOZ189" s="609"/>
      <c r="APA189" s="375"/>
      <c r="APB189" s="377"/>
      <c r="APC189" s="377"/>
      <c r="APD189" s="377"/>
      <c r="APE189" s="377"/>
      <c r="APF189" s="608"/>
      <c r="APG189" s="609"/>
      <c r="APH189" s="375"/>
      <c r="API189" s="377"/>
      <c r="APJ189" s="377"/>
      <c r="APK189" s="377"/>
      <c r="APL189" s="377"/>
      <c r="APM189" s="608"/>
      <c r="APN189" s="609"/>
      <c r="APO189" s="375"/>
      <c r="APP189" s="377"/>
      <c r="APQ189" s="377"/>
      <c r="APR189" s="377"/>
      <c r="APS189" s="377"/>
      <c r="APT189" s="608"/>
      <c r="APU189" s="609"/>
      <c r="APV189" s="375"/>
      <c r="APW189" s="377"/>
      <c r="APX189" s="377"/>
      <c r="APY189" s="377"/>
      <c r="APZ189" s="377"/>
      <c r="AQA189" s="608"/>
      <c r="AQB189" s="609"/>
      <c r="AQC189" s="375"/>
      <c r="AQD189" s="377"/>
      <c r="AQE189" s="377"/>
      <c r="AQF189" s="377"/>
      <c r="AQG189" s="377"/>
      <c r="AQH189" s="608"/>
      <c r="AQI189" s="609"/>
      <c r="AQJ189" s="375"/>
      <c r="AQK189" s="377"/>
      <c r="AQL189" s="377"/>
      <c r="AQM189" s="377"/>
      <c r="AQN189" s="377"/>
      <c r="AQO189" s="608"/>
      <c r="AQP189" s="609"/>
      <c r="AQQ189" s="375"/>
      <c r="AQR189" s="377"/>
      <c r="AQS189" s="377"/>
      <c r="AQT189" s="377"/>
      <c r="AQU189" s="377"/>
      <c r="AQV189" s="608"/>
      <c r="AQW189" s="609"/>
      <c r="AQX189" s="375"/>
      <c r="AQY189" s="377"/>
      <c r="AQZ189" s="377"/>
      <c r="ARA189" s="377"/>
      <c r="ARB189" s="377"/>
      <c r="ARC189" s="608"/>
      <c r="ARD189" s="609"/>
      <c r="ARE189" s="375"/>
      <c r="ARF189" s="377"/>
      <c r="ARG189" s="377"/>
      <c r="ARH189" s="377"/>
      <c r="ARI189" s="377"/>
      <c r="ARJ189" s="608"/>
      <c r="ARK189" s="609"/>
      <c r="ARL189" s="375"/>
      <c r="ARM189" s="377"/>
      <c r="ARN189" s="377"/>
      <c r="ARO189" s="377"/>
      <c r="ARP189" s="377"/>
      <c r="ARQ189" s="608"/>
      <c r="ARR189" s="609"/>
      <c r="ARS189" s="375"/>
      <c r="ART189" s="377"/>
      <c r="ARU189" s="377"/>
      <c r="ARV189" s="377"/>
      <c r="ARW189" s="377"/>
      <c r="ARX189" s="608"/>
      <c r="ARY189" s="609"/>
      <c r="ARZ189" s="375"/>
      <c r="ASA189" s="377"/>
      <c r="ASB189" s="377"/>
      <c r="ASC189" s="377"/>
      <c r="ASD189" s="377"/>
      <c r="ASE189" s="608"/>
      <c r="ASF189" s="609"/>
      <c r="ASG189" s="375"/>
      <c r="ASH189" s="377"/>
      <c r="ASI189" s="377"/>
      <c r="ASJ189" s="377"/>
      <c r="ASK189" s="377"/>
      <c r="ASL189" s="608"/>
      <c r="ASM189" s="609"/>
      <c r="ASN189" s="375"/>
      <c r="ASO189" s="377"/>
      <c r="ASP189" s="377"/>
      <c r="ASQ189" s="377"/>
      <c r="ASR189" s="377"/>
      <c r="ASS189" s="608"/>
      <c r="AST189" s="609"/>
      <c r="ASU189" s="375"/>
      <c r="ASV189" s="377"/>
      <c r="ASW189" s="377"/>
      <c r="ASX189" s="377"/>
      <c r="ASY189" s="377"/>
      <c r="ASZ189" s="608"/>
      <c r="ATA189" s="609"/>
      <c r="ATB189" s="375"/>
      <c r="ATC189" s="377"/>
      <c r="ATD189" s="377"/>
      <c r="ATE189" s="377"/>
      <c r="ATF189" s="377"/>
      <c r="ATG189" s="608"/>
      <c r="ATH189" s="609"/>
      <c r="ATI189" s="375"/>
      <c r="ATJ189" s="377"/>
      <c r="ATK189" s="377"/>
      <c r="ATL189" s="377"/>
      <c r="ATM189" s="377"/>
      <c r="ATN189" s="608"/>
      <c r="ATO189" s="609"/>
      <c r="ATP189" s="375"/>
      <c r="ATQ189" s="377"/>
      <c r="ATR189" s="377"/>
      <c r="ATS189" s="377"/>
      <c r="ATT189" s="377"/>
      <c r="ATU189" s="608"/>
      <c r="ATV189" s="609"/>
      <c r="ATW189" s="375"/>
      <c r="ATX189" s="377"/>
      <c r="ATY189" s="377"/>
      <c r="ATZ189" s="377"/>
      <c r="AUA189" s="377"/>
      <c r="AUB189" s="608"/>
      <c r="AUC189" s="609"/>
      <c r="AUD189" s="375"/>
      <c r="AUE189" s="377"/>
      <c r="AUF189" s="377"/>
      <c r="AUG189" s="377"/>
      <c r="AUH189" s="377"/>
      <c r="AUI189" s="608"/>
      <c r="AUJ189" s="609"/>
      <c r="AUK189" s="375"/>
      <c r="AUL189" s="377"/>
      <c r="AUM189" s="377"/>
      <c r="AUN189" s="377"/>
      <c r="AUO189" s="377"/>
      <c r="AUP189" s="608"/>
      <c r="AUQ189" s="609"/>
      <c r="AUR189" s="375"/>
      <c r="AUS189" s="377"/>
      <c r="AUT189" s="377"/>
      <c r="AUU189" s="377"/>
      <c r="AUV189" s="377"/>
      <c r="AUW189" s="608"/>
      <c r="AUX189" s="609"/>
      <c r="AUY189" s="375"/>
      <c r="AUZ189" s="377"/>
      <c r="AVA189" s="377"/>
      <c r="AVB189" s="377"/>
      <c r="AVC189" s="377"/>
      <c r="AVD189" s="608"/>
      <c r="AVE189" s="609"/>
      <c r="AVF189" s="375"/>
      <c r="AVG189" s="377"/>
      <c r="AVH189" s="377"/>
      <c r="AVI189" s="377"/>
      <c r="AVJ189" s="377"/>
      <c r="AVK189" s="608"/>
      <c r="AVL189" s="609"/>
      <c r="AVM189" s="375"/>
      <c r="AVN189" s="377"/>
      <c r="AVO189" s="377"/>
      <c r="AVP189" s="377"/>
      <c r="AVQ189" s="377"/>
      <c r="AVR189" s="608"/>
      <c r="AVS189" s="609"/>
      <c r="AVT189" s="375"/>
      <c r="AVU189" s="377"/>
      <c r="AVV189" s="377"/>
      <c r="AVW189" s="377"/>
      <c r="AVX189" s="377"/>
      <c r="AVY189" s="608"/>
      <c r="AVZ189" s="609"/>
      <c r="AWA189" s="375"/>
      <c r="AWB189" s="377"/>
      <c r="AWC189" s="377"/>
      <c r="AWD189" s="377"/>
      <c r="AWE189" s="377"/>
      <c r="AWF189" s="608"/>
      <c r="AWG189" s="609"/>
      <c r="AWH189" s="375"/>
      <c r="AWI189" s="377"/>
      <c r="AWJ189" s="377"/>
      <c r="AWK189" s="377"/>
      <c r="AWL189" s="377"/>
      <c r="AWM189" s="608"/>
      <c r="AWN189" s="609"/>
      <c r="AWO189" s="375"/>
      <c r="AWP189" s="377"/>
      <c r="AWQ189" s="377"/>
      <c r="AWR189" s="377"/>
      <c r="AWS189" s="377"/>
      <c r="AWT189" s="608"/>
      <c r="AWU189" s="609"/>
      <c r="AWV189" s="375"/>
      <c r="AWW189" s="377"/>
      <c r="AWX189" s="377"/>
      <c r="AWY189" s="377"/>
      <c r="AWZ189" s="377"/>
      <c r="AXA189" s="608"/>
      <c r="AXB189" s="609"/>
      <c r="AXC189" s="375"/>
      <c r="AXD189" s="377"/>
      <c r="AXE189" s="377"/>
      <c r="AXF189" s="377"/>
      <c r="AXG189" s="377"/>
      <c r="AXH189" s="608"/>
      <c r="AXI189" s="609"/>
      <c r="AXJ189" s="375"/>
      <c r="AXK189" s="377"/>
      <c r="AXL189" s="377"/>
      <c r="AXM189" s="377"/>
      <c r="AXN189" s="377"/>
      <c r="AXO189" s="608"/>
      <c r="AXP189" s="609"/>
      <c r="AXQ189" s="375"/>
      <c r="AXR189" s="377"/>
      <c r="AXS189" s="377"/>
      <c r="AXT189" s="377"/>
      <c r="AXU189" s="377"/>
      <c r="AXV189" s="608"/>
      <c r="AXW189" s="609"/>
      <c r="AXX189" s="375"/>
      <c r="AXY189" s="377"/>
      <c r="AXZ189" s="377"/>
      <c r="AYA189" s="377"/>
      <c r="AYB189" s="377"/>
      <c r="AYC189" s="608"/>
      <c r="AYD189" s="609"/>
      <c r="AYE189" s="375"/>
      <c r="AYF189" s="377"/>
      <c r="AYG189" s="377"/>
      <c r="AYH189" s="377"/>
      <c r="AYI189" s="377"/>
      <c r="AYJ189" s="608"/>
      <c r="AYK189" s="609"/>
      <c r="AYL189" s="375"/>
      <c r="AYM189" s="377"/>
      <c r="AYN189" s="377"/>
      <c r="AYO189" s="377"/>
      <c r="AYP189" s="377"/>
      <c r="AYQ189" s="608"/>
      <c r="AYR189" s="609"/>
      <c r="AYS189" s="375"/>
      <c r="AYT189" s="377"/>
      <c r="AYU189" s="377"/>
      <c r="AYV189" s="377"/>
      <c r="AYW189" s="377"/>
      <c r="AYX189" s="608"/>
      <c r="AYY189" s="609"/>
      <c r="AYZ189" s="375"/>
      <c r="AZA189" s="377"/>
      <c r="AZB189" s="377"/>
      <c r="AZC189" s="377"/>
      <c r="AZD189" s="377"/>
      <c r="AZE189" s="608"/>
      <c r="AZF189" s="609"/>
      <c r="AZG189" s="375"/>
      <c r="AZH189" s="377"/>
      <c r="AZI189" s="377"/>
      <c r="AZJ189" s="377"/>
      <c r="AZK189" s="377"/>
      <c r="AZL189" s="608"/>
      <c r="AZM189" s="609"/>
      <c r="AZN189" s="375"/>
      <c r="AZO189" s="377"/>
      <c r="AZP189" s="377"/>
      <c r="AZQ189" s="377"/>
      <c r="AZR189" s="377"/>
      <c r="AZS189" s="608"/>
      <c r="AZT189" s="609"/>
      <c r="AZU189" s="375"/>
      <c r="AZV189" s="377"/>
      <c r="AZW189" s="377"/>
      <c r="AZX189" s="377"/>
      <c r="AZY189" s="377"/>
      <c r="AZZ189" s="608"/>
      <c r="BAA189" s="609"/>
      <c r="BAB189" s="375"/>
      <c r="BAC189" s="377"/>
      <c r="BAD189" s="377"/>
      <c r="BAE189" s="377"/>
      <c r="BAF189" s="377"/>
      <c r="BAG189" s="608"/>
      <c r="BAH189" s="609"/>
      <c r="BAI189" s="375"/>
      <c r="BAJ189" s="377"/>
      <c r="BAK189" s="377"/>
      <c r="BAL189" s="377"/>
      <c r="BAM189" s="377"/>
      <c r="BAN189" s="608"/>
      <c r="BAO189" s="609"/>
      <c r="BAP189" s="375"/>
      <c r="BAQ189" s="377"/>
      <c r="BAR189" s="377"/>
      <c r="BAS189" s="377"/>
      <c r="BAT189" s="377"/>
      <c r="BAU189" s="608"/>
      <c r="BAV189" s="609"/>
      <c r="BAW189" s="375"/>
      <c r="BAX189" s="377"/>
      <c r="BAY189" s="377"/>
      <c r="BAZ189" s="377"/>
      <c r="BBA189" s="377"/>
      <c r="BBB189" s="608"/>
      <c r="BBC189" s="609"/>
      <c r="BBD189" s="375"/>
      <c r="BBE189" s="377"/>
      <c r="BBF189" s="377"/>
      <c r="BBG189" s="377"/>
      <c r="BBH189" s="377"/>
      <c r="BBI189" s="608"/>
      <c r="BBJ189" s="609"/>
      <c r="BBK189" s="375"/>
      <c r="BBL189" s="377"/>
      <c r="BBM189" s="377"/>
      <c r="BBN189" s="377"/>
      <c r="BBO189" s="377"/>
      <c r="BBP189" s="608"/>
      <c r="BBQ189" s="609"/>
      <c r="BBR189" s="375"/>
      <c r="BBS189" s="377"/>
      <c r="BBT189" s="377"/>
      <c r="BBU189" s="377"/>
      <c r="BBV189" s="377"/>
      <c r="BBW189" s="608"/>
      <c r="BBX189" s="609"/>
      <c r="BBY189" s="375"/>
      <c r="BBZ189" s="377"/>
      <c r="BCA189" s="377"/>
      <c r="BCB189" s="377"/>
      <c r="BCC189" s="377"/>
      <c r="BCD189" s="608"/>
      <c r="BCE189" s="609"/>
      <c r="BCF189" s="375"/>
      <c r="BCG189" s="377"/>
      <c r="BCH189" s="377"/>
      <c r="BCI189" s="377"/>
      <c r="BCJ189" s="377"/>
      <c r="BCK189" s="608"/>
      <c r="BCL189" s="609"/>
      <c r="BCM189" s="375"/>
      <c r="BCN189" s="377"/>
      <c r="BCO189" s="377"/>
      <c r="BCP189" s="377"/>
      <c r="BCQ189" s="377"/>
      <c r="BCR189" s="608"/>
      <c r="BCS189" s="609"/>
      <c r="BCT189" s="375"/>
      <c r="BCU189" s="377"/>
      <c r="BCV189" s="377"/>
      <c r="BCW189" s="377"/>
      <c r="BCX189" s="377"/>
      <c r="BCY189" s="608"/>
      <c r="BCZ189" s="609"/>
      <c r="BDA189" s="375"/>
      <c r="BDB189" s="377"/>
      <c r="BDC189" s="377"/>
      <c r="BDD189" s="377"/>
      <c r="BDE189" s="377"/>
      <c r="BDF189" s="608"/>
      <c r="BDG189" s="609"/>
      <c r="BDH189" s="375"/>
      <c r="BDI189" s="377"/>
      <c r="BDJ189" s="377"/>
      <c r="BDK189" s="377"/>
      <c r="BDL189" s="377"/>
      <c r="BDM189" s="608"/>
      <c r="BDN189" s="609"/>
      <c r="BDO189" s="375"/>
      <c r="BDP189" s="377"/>
      <c r="BDQ189" s="377"/>
      <c r="BDR189" s="377"/>
      <c r="BDS189" s="377"/>
      <c r="BDT189" s="608"/>
      <c r="BDU189" s="609"/>
      <c r="BDV189" s="375"/>
      <c r="BDW189" s="377"/>
      <c r="BDX189" s="377"/>
      <c r="BDY189" s="377"/>
      <c r="BDZ189" s="377"/>
      <c r="BEA189" s="608"/>
      <c r="BEB189" s="609"/>
      <c r="BEC189" s="375"/>
      <c r="BED189" s="377"/>
      <c r="BEE189" s="377"/>
      <c r="BEF189" s="377"/>
      <c r="BEG189" s="377"/>
      <c r="BEH189" s="608"/>
      <c r="BEI189" s="609"/>
      <c r="BEJ189" s="375"/>
      <c r="BEK189" s="377"/>
      <c r="BEL189" s="377"/>
      <c r="BEM189" s="377"/>
      <c r="BEN189" s="377"/>
      <c r="BEO189" s="608"/>
      <c r="BEP189" s="609"/>
      <c r="BEQ189" s="375"/>
      <c r="BER189" s="377"/>
      <c r="BES189" s="377"/>
      <c r="BET189" s="377"/>
      <c r="BEU189" s="377"/>
      <c r="BEV189" s="608"/>
      <c r="BEW189" s="609"/>
      <c r="BEX189" s="375"/>
      <c r="BEY189" s="377"/>
      <c r="BEZ189" s="377"/>
      <c r="BFA189" s="377"/>
      <c r="BFB189" s="377"/>
      <c r="BFC189" s="608"/>
      <c r="BFD189" s="609"/>
      <c r="BFE189" s="375"/>
      <c r="BFF189" s="377"/>
      <c r="BFG189" s="377"/>
      <c r="BFH189" s="377"/>
      <c r="BFI189" s="377"/>
      <c r="BFJ189" s="608"/>
      <c r="BFK189" s="609"/>
      <c r="BFL189" s="375"/>
      <c r="BFM189" s="377"/>
      <c r="BFN189" s="377"/>
      <c r="BFO189" s="377"/>
      <c r="BFP189" s="377"/>
      <c r="BFQ189" s="608"/>
      <c r="BFR189" s="609"/>
      <c r="BFS189" s="375"/>
      <c r="BFT189" s="377"/>
      <c r="BFU189" s="377"/>
      <c r="BFV189" s="377"/>
      <c r="BFW189" s="377"/>
      <c r="BFX189" s="608"/>
      <c r="BFY189" s="609"/>
      <c r="BFZ189" s="375"/>
      <c r="BGA189" s="377"/>
      <c r="BGB189" s="377"/>
      <c r="BGC189" s="377"/>
      <c r="BGD189" s="377"/>
      <c r="BGE189" s="608"/>
      <c r="BGF189" s="609"/>
      <c r="BGG189" s="375"/>
      <c r="BGH189" s="377"/>
      <c r="BGI189" s="377"/>
      <c r="BGJ189" s="377"/>
      <c r="BGK189" s="377"/>
      <c r="BGL189" s="608"/>
      <c r="BGM189" s="609"/>
      <c r="BGN189" s="375"/>
      <c r="BGO189" s="377"/>
      <c r="BGP189" s="377"/>
      <c r="BGQ189" s="377"/>
      <c r="BGR189" s="377"/>
      <c r="BGS189" s="608"/>
      <c r="BGT189" s="609"/>
      <c r="BGU189" s="375"/>
      <c r="BGV189" s="377"/>
      <c r="BGW189" s="377"/>
      <c r="BGX189" s="377"/>
      <c r="BGY189" s="377"/>
      <c r="BGZ189" s="608"/>
      <c r="BHA189" s="609"/>
      <c r="BHB189" s="375"/>
      <c r="BHC189" s="377"/>
      <c r="BHD189" s="377"/>
      <c r="BHE189" s="377"/>
      <c r="BHF189" s="377"/>
      <c r="BHG189" s="608"/>
      <c r="BHH189" s="609"/>
      <c r="BHI189" s="375"/>
      <c r="BHJ189" s="377"/>
      <c r="BHK189" s="377"/>
      <c r="BHL189" s="377"/>
      <c r="BHM189" s="377"/>
      <c r="BHN189" s="608"/>
      <c r="BHO189" s="609"/>
      <c r="BHP189" s="375"/>
      <c r="BHQ189" s="377"/>
      <c r="BHR189" s="377"/>
      <c r="BHS189" s="377"/>
      <c r="BHT189" s="377"/>
      <c r="BHU189" s="608"/>
      <c r="BHV189" s="609"/>
      <c r="BHW189" s="375"/>
      <c r="BHX189" s="377"/>
      <c r="BHY189" s="377"/>
      <c r="BHZ189" s="377"/>
      <c r="BIA189" s="377"/>
      <c r="BIB189" s="608"/>
      <c r="BIC189" s="609"/>
      <c r="BID189" s="375"/>
      <c r="BIE189" s="377"/>
      <c r="BIF189" s="377"/>
      <c r="BIG189" s="377"/>
      <c r="BIH189" s="377"/>
      <c r="BII189" s="608"/>
      <c r="BIJ189" s="609"/>
      <c r="BIK189" s="375"/>
      <c r="BIL189" s="377"/>
      <c r="BIM189" s="377"/>
      <c r="BIN189" s="377"/>
      <c r="BIO189" s="377"/>
      <c r="BIP189" s="608"/>
      <c r="BIQ189" s="609"/>
      <c r="BIR189" s="375"/>
      <c r="BIS189" s="377"/>
      <c r="BIT189" s="377"/>
      <c r="BIU189" s="377"/>
      <c r="BIV189" s="377"/>
      <c r="BIW189" s="608"/>
      <c r="BIX189" s="609"/>
      <c r="BIY189" s="375"/>
      <c r="BIZ189" s="377"/>
      <c r="BJA189" s="377"/>
      <c r="BJB189" s="377"/>
      <c r="BJC189" s="377"/>
      <c r="BJD189" s="608"/>
      <c r="BJE189" s="609"/>
      <c r="BJF189" s="375"/>
      <c r="BJG189" s="377"/>
      <c r="BJH189" s="377"/>
      <c r="BJI189" s="377"/>
      <c r="BJJ189" s="377"/>
      <c r="BJK189" s="608"/>
      <c r="BJL189" s="609"/>
      <c r="BJM189" s="375"/>
      <c r="BJN189" s="377"/>
      <c r="BJO189" s="377"/>
      <c r="BJP189" s="377"/>
      <c r="BJQ189" s="377"/>
      <c r="BJR189" s="608"/>
      <c r="BJS189" s="609"/>
      <c r="BJT189" s="375"/>
      <c r="BJU189" s="377"/>
      <c r="BJV189" s="377"/>
      <c r="BJW189" s="377"/>
      <c r="BJX189" s="377"/>
      <c r="BJY189" s="608"/>
      <c r="BJZ189" s="609"/>
      <c r="BKA189" s="375"/>
      <c r="BKB189" s="377"/>
      <c r="BKC189" s="377"/>
      <c r="BKD189" s="377"/>
      <c r="BKE189" s="377"/>
      <c r="BKF189" s="608"/>
      <c r="BKG189" s="609"/>
      <c r="BKH189" s="375"/>
      <c r="BKI189" s="377"/>
      <c r="BKJ189" s="377"/>
      <c r="BKK189" s="377"/>
      <c r="BKL189" s="377"/>
      <c r="BKM189" s="608"/>
      <c r="BKN189" s="609"/>
      <c r="BKO189" s="375"/>
      <c r="BKP189" s="377"/>
      <c r="BKQ189" s="377"/>
      <c r="BKR189" s="377"/>
      <c r="BKS189" s="377"/>
      <c r="BKT189" s="608"/>
      <c r="BKU189" s="609"/>
      <c r="BKV189" s="375"/>
      <c r="BKW189" s="377"/>
      <c r="BKX189" s="377"/>
      <c r="BKY189" s="377"/>
      <c r="BKZ189" s="377"/>
      <c r="BLA189" s="608"/>
      <c r="BLB189" s="609"/>
      <c r="BLC189" s="375"/>
      <c r="BLD189" s="377"/>
      <c r="BLE189" s="377"/>
      <c r="BLF189" s="377"/>
      <c r="BLG189" s="377"/>
      <c r="BLH189" s="608"/>
      <c r="BLI189" s="609"/>
      <c r="BLJ189" s="375"/>
      <c r="BLK189" s="377"/>
      <c r="BLL189" s="377"/>
      <c r="BLM189" s="377"/>
      <c r="BLN189" s="377"/>
      <c r="BLO189" s="608"/>
      <c r="BLP189" s="609"/>
      <c r="BLQ189" s="375"/>
      <c r="BLR189" s="377"/>
      <c r="BLS189" s="377"/>
      <c r="BLT189" s="377"/>
      <c r="BLU189" s="377"/>
      <c r="BLV189" s="608"/>
      <c r="BLW189" s="609"/>
      <c r="BLX189" s="375"/>
      <c r="BLY189" s="377"/>
      <c r="BLZ189" s="377"/>
      <c r="BMA189" s="377"/>
      <c r="BMB189" s="377"/>
      <c r="BMC189" s="608"/>
      <c r="BMD189" s="609"/>
      <c r="BME189" s="375"/>
      <c r="BMF189" s="377"/>
      <c r="BMG189" s="377"/>
      <c r="BMH189" s="377"/>
      <c r="BMI189" s="377"/>
      <c r="BMJ189" s="608"/>
      <c r="BMK189" s="609"/>
      <c r="BML189" s="375"/>
      <c r="BMM189" s="377"/>
      <c r="BMN189" s="377"/>
      <c r="BMO189" s="377"/>
      <c r="BMP189" s="377"/>
      <c r="BMQ189" s="608"/>
      <c r="BMR189" s="609"/>
      <c r="BMS189" s="375"/>
      <c r="BMT189" s="377"/>
      <c r="BMU189" s="377"/>
      <c r="BMV189" s="377"/>
      <c r="BMW189" s="377"/>
      <c r="BMX189" s="608"/>
      <c r="BMY189" s="609"/>
      <c r="BMZ189" s="375"/>
      <c r="BNA189" s="377"/>
      <c r="BNB189" s="377"/>
      <c r="BNC189" s="377"/>
      <c r="BND189" s="377"/>
      <c r="BNE189" s="608"/>
      <c r="BNF189" s="609"/>
      <c r="BNG189" s="375"/>
      <c r="BNH189" s="377"/>
      <c r="BNI189" s="377"/>
      <c r="BNJ189" s="377"/>
      <c r="BNK189" s="377"/>
      <c r="BNL189" s="608"/>
      <c r="BNM189" s="609"/>
      <c r="BNN189" s="375"/>
      <c r="BNO189" s="377"/>
      <c r="BNP189" s="377"/>
      <c r="BNQ189" s="377"/>
      <c r="BNR189" s="377"/>
      <c r="BNS189" s="608"/>
      <c r="BNT189" s="609"/>
      <c r="BNU189" s="375"/>
      <c r="BNV189" s="377"/>
      <c r="BNW189" s="377"/>
      <c r="BNX189" s="377"/>
      <c r="BNY189" s="377"/>
      <c r="BNZ189" s="608"/>
      <c r="BOA189" s="609"/>
      <c r="BOB189" s="375"/>
      <c r="BOC189" s="377"/>
      <c r="BOD189" s="377"/>
      <c r="BOE189" s="377"/>
      <c r="BOF189" s="377"/>
      <c r="BOG189" s="608"/>
      <c r="BOH189" s="609"/>
      <c r="BOI189" s="375"/>
      <c r="BOJ189" s="377"/>
      <c r="BOK189" s="377"/>
      <c r="BOL189" s="377"/>
      <c r="BOM189" s="377"/>
      <c r="BON189" s="608"/>
      <c r="BOO189" s="609"/>
      <c r="BOP189" s="375"/>
      <c r="BOQ189" s="377"/>
      <c r="BOR189" s="377"/>
      <c r="BOS189" s="377"/>
      <c r="BOT189" s="377"/>
      <c r="BOU189" s="608"/>
      <c r="BOV189" s="609"/>
      <c r="BOW189" s="375"/>
      <c r="BOX189" s="377"/>
      <c r="BOY189" s="377"/>
      <c r="BOZ189" s="377"/>
      <c r="BPA189" s="377"/>
      <c r="BPB189" s="608"/>
      <c r="BPC189" s="609"/>
      <c r="BPD189" s="375"/>
      <c r="BPE189" s="377"/>
      <c r="BPF189" s="377"/>
      <c r="BPG189" s="377"/>
      <c r="BPH189" s="377"/>
      <c r="BPI189" s="608"/>
      <c r="BPJ189" s="609"/>
      <c r="BPK189" s="375"/>
      <c r="BPL189" s="377"/>
      <c r="BPM189" s="377"/>
      <c r="BPN189" s="377"/>
      <c r="BPO189" s="377"/>
      <c r="BPP189" s="608"/>
      <c r="BPQ189" s="609"/>
      <c r="BPR189" s="375"/>
      <c r="BPS189" s="377"/>
      <c r="BPT189" s="377"/>
      <c r="BPU189" s="377"/>
      <c r="BPV189" s="377"/>
      <c r="BPW189" s="608"/>
      <c r="BPX189" s="609"/>
      <c r="BPY189" s="375"/>
      <c r="BPZ189" s="377"/>
      <c r="BQA189" s="377"/>
      <c r="BQB189" s="377"/>
      <c r="BQC189" s="377"/>
      <c r="BQD189" s="608"/>
      <c r="BQE189" s="609"/>
      <c r="BQF189" s="375"/>
      <c r="BQG189" s="377"/>
      <c r="BQH189" s="377"/>
      <c r="BQI189" s="377"/>
      <c r="BQJ189" s="377"/>
      <c r="BQK189" s="608"/>
      <c r="BQL189" s="609"/>
      <c r="BQM189" s="375"/>
      <c r="BQN189" s="377"/>
      <c r="BQO189" s="377"/>
      <c r="BQP189" s="377"/>
      <c r="BQQ189" s="377"/>
      <c r="BQR189" s="608"/>
      <c r="BQS189" s="609"/>
      <c r="BQT189" s="375"/>
      <c r="BQU189" s="377"/>
      <c r="BQV189" s="377"/>
      <c r="BQW189" s="377"/>
      <c r="BQX189" s="377"/>
      <c r="BQY189" s="608"/>
      <c r="BQZ189" s="609"/>
      <c r="BRA189" s="375"/>
      <c r="BRB189" s="377"/>
      <c r="BRC189" s="377"/>
      <c r="BRD189" s="377"/>
      <c r="BRE189" s="377"/>
      <c r="BRF189" s="608"/>
      <c r="BRG189" s="609"/>
      <c r="BRH189" s="375"/>
      <c r="BRI189" s="377"/>
      <c r="BRJ189" s="377"/>
      <c r="BRK189" s="377"/>
      <c r="BRL189" s="377"/>
      <c r="BRM189" s="608"/>
      <c r="BRN189" s="609"/>
      <c r="BRO189" s="375"/>
      <c r="BRP189" s="377"/>
      <c r="BRQ189" s="377"/>
      <c r="BRR189" s="377"/>
      <c r="BRS189" s="377"/>
      <c r="BRT189" s="608"/>
      <c r="BRU189" s="609"/>
      <c r="BRV189" s="375"/>
      <c r="BRW189" s="377"/>
      <c r="BRX189" s="377"/>
      <c r="BRY189" s="377"/>
      <c r="BRZ189" s="377"/>
      <c r="BSA189" s="608"/>
      <c r="BSB189" s="609"/>
      <c r="BSC189" s="375"/>
      <c r="BSD189" s="377"/>
      <c r="BSE189" s="377"/>
      <c r="BSF189" s="377"/>
      <c r="BSG189" s="377"/>
      <c r="BSH189" s="608"/>
      <c r="BSI189" s="609"/>
      <c r="BSJ189" s="375"/>
      <c r="BSK189" s="377"/>
      <c r="BSL189" s="377"/>
      <c r="BSM189" s="377"/>
      <c r="BSN189" s="377"/>
      <c r="BSO189" s="608"/>
      <c r="BSP189" s="609"/>
      <c r="BSQ189" s="375"/>
      <c r="BSR189" s="377"/>
      <c r="BSS189" s="377"/>
      <c r="BST189" s="377"/>
      <c r="BSU189" s="377"/>
      <c r="BSV189" s="608"/>
      <c r="BSW189" s="609"/>
      <c r="BSX189" s="375"/>
      <c r="BSY189" s="377"/>
      <c r="BSZ189" s="377"/>
      <c r="BTA189" s="377"/>
      <c r="BTB189" s="377"/>
      <c r="BTC189" s="608"/>
      <c r="BTD189" s="609"/>
      <c r="BTE189" s="375"/>
      <c r="BTF189" s="377"/>
      <c r="BTG189" s="377"/>
      <c r="BTH189" s="377"/>
      <c r="BTI189" s="377"/>
      <c r="BTJ189" s="608"/>
      <c r="BTK189" s="609"/>
      <c r="BTL189" s="375"/>
      <c r="BTM189" s="377"/>
      <c r="BTN189" s="377"/>
      <c r="BTO189" s="377"/>
      <c r="BTP189" s="377"/>
      <c r="BTQ189" s="608"/>
      <c r="BTR189" s="609"/>
      <c r="BTS189" s="375"/>
      <c r="BTT189" s="377"/>
      <c r="BTU189" s="377"/>
      <c r="BTV189" s="377"/>
      <c r="BTW189" s="377"/>
      <c r="BTX189" s="608"/>
      <c r="BTY189" s="609"/>
      <c r="BTZ189" s="375"/>
      <c r="BUA189" s="377"/>
      <c r="BUB189" s="377"/>
      <c r="BUC189" s="377"/>
      <c r="BUD189" s="377"/>
      <c r="BUE189" s="608"/>
      <c r="BUF189" s="609"/>
      <c r="BUG189" s="375"/>
      <c r="BUH189" s="377"/>
      <c r="BUI189" s="377"/>
      <c r="BUJ189" s="377"/>
      <c r="BUK189" s="377"/>
      <c r="BUL189" s="608"/>
      <c r="BUM189" s="609"/>
      <c r="BUN189" s="375"/>
      <c r="BUO189" s="377"/>
      <c r="BUP189" s="377"/>
      <c r="BUQ189" s="377"/>
      <c r="BUR189" s="377"/>
      <c r="BUS189" s="608"/>
      <c r="BUT189" s="609"/>
      <c r="BUU189" s="375"/>
      <c r="BUV189" s="377"/>
      <c r="BUW189" s="377"/>
      <c r="BUX189" s="377"/>
      <c r="BUY189" s="377"/>
      <c r="BUZ189" s="608"/>
      <c r="BVA189" s="609"/>
      <c r="BVB189" s="375"/>
      <c r="BVC189" s="377"/>
      <c r="BVD189" s="377"/>
      <c r="BVE189" s="377"/>
      <c r="BVF189" s="377"/>
      <c r="BVG189" s="608"/>
      <c r="BVH189" s="609"/>
      <c r="BVI189" s="375"/>
      <c r="BVJ189" s="377"/>
      <c r="BVK189" s="377"/>
      <c r="BVL189" s="377"/>
      <c r="BVM189" s="377"/>
      <c r="BVN189" s="608"/>
      <c r="BVO189" s="609"/>
      <c r="BVP189" s="375"/>
      <c r="BVQ189" s="377"/>
      <c r="BVR189" s="377"/>
      <c r="BVS189" s="377"/>
      <c r="BVT189" s="377"/>
      <c r="BVU189" s="608"/>
      <c r="BVV189" s="609"/>
      <c r="BVW189" s="375"/>
      <c r="BVX189" s="377"/>
      <c r="BVY189" s="377"/>
      <c r="BVZ189" s="377"/>
      <c r="BWA189" s="377"/>
      <c r="BWB189" s="608"/>
      <c r="BWC189" s="609"/>
      <c r="BWD189" s="375"/>
      <c r="BWE189" s="377"/>
      <c r="BWF189" s="377"/>
      <c r="BWG189" s="377"/>
      <c r="BWH189" s="377"/>
      <c r="BWI189" s="608"/>
      <c r="BWJ189" s="609"/>
      <c r="BWK189" s="375"/>
      <c r="BWL189" s="377"/>
      <c r="BWM189" s="377"/>
      <c r="BWN189" s="377"/>
      <c r="BWO189" s="377"/>
      <c r="BWP189" s="608"/>
      <c r="BWQ189" s="609"/>
      <c r="BWR189" s="375"/>
      <c r="BWS189" s="377"/>
      <c r="BWT189" s="377"/>
      <c r="BWU189" s="377"/>
      <c r="BWV189" s="377"/>
      <c r="BWW189" s="608"/>
      <c r="BWX189" s="609"/>
      <c r="BWY189" s="375"/>
      <c r="BWZ189" s="377"/>
      <c r="BXA189" s="377"/>
      <c r="BXB189" s="377"/>
      <c r="BXC189" s="377"/>
      <c r="BXD189" s="608"/>
      <c r="BXE189" s="609"/>
      <c r="BXF189" s="375"/>
      <c r="BXG189" s="377"/>
      <c r="BXH189" s="377"/>
      <c r="BXI189" s="377"/>
      <c r="BXJ189" s="377"/>
      <c r="BXK189" s="608"/>
      <c r="BXL189" s="609"/>
      <c r="BXM189" s="375"/>
      <c r="BXN189" s="377"/>
      <c r="BXO189" s="377"/>
      <c r="BXP189" s="377"/>
      <c r="BXQ189" s="377"/>
      <c r="BXR189" s="608"/>
      <c r="BXS189" s="609"/>
      <c r="BXT189" s="375"/>
      <c r="BXU189" s="377"/>
      <c r="BXV189" s="377"/>
      <c r="BXW189" s="377"/>
      <c r="BXX189" s="377"/>
      <c r="BXY189" s="608"/>
      <c r="BXZ189" s="609"/>
      <c r="BYA189" s="375"/>
      <c r="BYB189" s="377"/>
      <c r="BYC189" s="377"/>
      <c r="BYD189" s="377"/>
      <c r="BYE189" s="377"/>
      <c r="BYF189" s="608"/>
      <c r="BYG189" s="609"/>
      <c r="BYH189" s="375"/>
      <c r="BYI189" s="377"/>
      <c r="BYJ189" s="377"/>
      <c r="BYK189" s="377"/>
      <c r="BYL189" s="377"/>
      <c r="BYM189" s="608"/>
      <c r="BYN189" s="609"/>
      <c r="BYO189" s="375"/>
      <c r="BYP189" s="377"/>
      <c r="BYQ189" s="377"/>
      <c r="BYR189" s="377"/>
      <c r="BYS189" s="377"/>
      <c r="BYT189" s="608"/>
      <c r="BYU189" s="609"/>
      <c r="BYV189" s="375"/>
      <c r="BYW189" s="377"/>
      <c r="BYX189" s="377"/>
      <c r="BYY189" s="377"/>
      <c r="BYZ189" s="377"/>
      <c r="BZA189" s="608"/>
      <c r="BZB189" s="609"/>
      <c r="BZC189" s="375"/>
      <c r="BZD189" s="377"/>
      <c r="BZE189" s="377"/>
      <c r="BZF189" s="377"/>
      <c r="BZG189" s="377"/>
      <c r="BZH189" s="608"/>
      <c r="BZI189" s="609"/>
      <c r="BZJ189" s="375"/>
      <c r="BZK189" s="377"/>
      <c r="BZL189" s="377"/>
      <c r="BZM189" s="377"/>
      <c r="BZN189" s="377"/>
      <c r="BZO189" s="608"/>
      <c r="BZP189" s="609"/>
      <c r="BZQ189" s="375"/>
      <c r="BZR189" s="377"/>
      <c r="BZS189" s="377"/>
      <c r="BZT189" s="377"/>
      <c r="BZU189" s="377"/>
      <c r="BZV189" s="608"/>
      <c r="BZW189" s="609"/>
      <c r="BZX189" s="375"/>
      <c r="BZY189" s="377"/>
      <c r="BZZ189" s="377"/>
      <c r="CAA189" s="377"/>
      <c r="CAB189" s="377"/>
      <c r="CAC189" s="608"/>
      <c r="CAD189" s="609"/>
      <c r="CAE189" s="375"/>
      <c r="CAF189" s="377"/>
      <c r="CAG189" s="377"/>
      <c r="CAH189" s="377"/>
      <c r="CAI189" s="377"/>
      <c r="CAJ189" s="608"/>
      <c r="CAK189" s="609"/>
      <c r="CAL189" s="375"/>
      <c r="CAM189" s="377"/>
      <c r="CAN189" s="377"/>
      <c r="CAO189" s="377"/>
      <c r="CAP189" s="377"/>
      <c r="CAQ189" s="608"/>
      <c r="CAR189" s="609"/>
      <c r="CAS189" s="375"/>
      <c r="CAT189" s="377"/>
      <c r="CAU189" s="377"/>
      <c r="CAV189" s="377"/>
      <c r="CAW189" s="377"/>
      <c r="CAX189" s="608"/>
      <c r="CAY189" s="609"/>
      <c r="CAZ189" s="375"/>
      <c r="CBA189" s="377"/>
      <c r="CBB189" s="377"/>
      <c r="CBC189" s="377"/>
      <c r="CBD189" s="377"/>
      <c r="CBE189" s="608"/>
      <c r="CBF189" s="609"/>
      <c r="CBG189" s="375"/>
      <c r="CBH189" s="377"/>
      <c r="CBI189" s="377"/>
      <c r="CBJ189" s="377"/>
      <c r="CBK189" s="377"/>
      <c r="CBL189" s="608"/>
      <c r="CBM189" s="609"/>
      <c r="CBN189" s="375"/>
      <c r="CBO189" s="377"/>
      <c r="CBP189" s="377"/>
      <c r="CBQ189" s="377"/>
      <c r="CBR189" s="377"/>
      <c r="CBS189" s="608"/>
      <c r="CBT189" s="609"/>
      <c r="CBU189" s="375"/>
      <c r="CBV189" s="377"/>
      <c r="CBW189" s="377"/>
      <c r="CBX189" s="377"/>
      <c r="CBY189" s="377"/>
      <c r="CBZ189" s="608"/>
      <c r="CCA189" s="609"/>
      <c r="CCB189" s="375"/>
      <c r="CCC189" s="377"/>
      <c r="CCD189" s="377"/>
      <c r="CCE189" s="377"/>
      <c r="CCF189" s="377"/>
      <c r="CCG189" s="608"/>
      <c r="CCH189" s="609"/>
      <c r="CCI189" s="375"/>
      <c r="CCJ189" s="377"/>
      <c r="CCK189" s="377"/>
      <c r="CCL189" s="377"/>
      <c r="CCM189" s="377"/>
      <c r="CCN189" s="608"/>
      <c r="CCO189" s="609"/>
      <c r="CCP189" s="375"/>
      <c r="CCQ189" s="377"/>
      <c r="CCR189" s="377"/>
      <c r="CCS189" s="377"/>
      <c r="CCT189" s="377"/>
      <c r="CCU189" s="608"/>
      <c r="CCV189" s="609"/>
      <c r="CCW189" s="375"/>
      <c r="CCX189" s="377"/>
      <c r="CCY189" s="377"/>
      <c r="CCZ189" s="377"/>
      <c r="CDA189" s="377"/>
      <c r="CDB189" s="608"/>
      <c r="CDC189" s="609"/>
      <c r="CDD189" s="375"/>
      <c r="CDE189" s="377"/>
      <c r="CDF189" s="377"/>
      <c r="CDG189" s="377"/>
      <c r="CDH189" s="377"/>
      <c r="CDI189" s="608"/>
      <c r="CDJ189" s="609"/>
      <c r="CDK189" s="375"/>
      <c r="CDL189" s="377"/>
      <c r="CDM189" s="377"/>
      <c r="CDN189" s="377"/>
      <c r="CDO189" s="377"/>
      <c r="CDP189" s="608"/>
      <c r="CDQ189" s="609"/>
      <c r="CDR189" s="375"/>
      <c r="CDS189" s="377"/>
      <c r="CDT189" s="377"/>
      <c r="CDU189" s="377"/>
      <c r="CDV189" s="377"/>
      <c r="CDW189" s="608"/>
      <c r="CDX189" s="609"/>
      <c r="CDY189" s="375"/>
      <c r="CDZ189" s="377"/>
      <c r="CEA189" s="377"/>
      <c r="CEB189" s="377"/>
      <c r="CEC189" s="377"/>
      <c r="CED189" s="608"/>
      <c r="CEE189" s="609"/>
      <c r="CEF189" s="375"/>
      <c r="CEG189" s="377"/>
      <c r="CEH189" s="377"/>
      <c r="CEI189" s="377"/>
      <c r="CEJ189" s="377"/>
      <c r="CEK189" s="608"/>
      <c r="CEL189" s="609"/>
      <c r="CEM189" s="375"/>
      <c r="CEN189" s="377"/>
      <c r="CEO189" s="377"/>
      <c r="CEP189" s="377"/>
      <c r="CEQ189" s="377"/>
      <c r="CER189" s="608"/>
      <c r="CES189" s="609"/>
      <c r="CET189" s="375"/>
      <c r="CEU189" s="377"/>
      <c r="CEV189" s="377"/>
      <c r="CEW189" s="377"/>
      <c r="CEX189" s="377"/>
      <c r="CEY189" s="608"/>
      <c r="CEZ189" s="609"/>
      <c r="CFA189" s="375"/>
      <c r="CFB189" s="377"/>
      <c r="CFC189" s="377"/>
      <c r="CFD189" s="377"/>
      <c r="CFE189" s="377"/>
      <c r="CFF189" s="608"/>
      <c r="CFG189" s="609"/>
      <c r="CFH189" s="375"/>
      <c r="CFI189" s="377"/>
      <c r="CFJ189" s="377"/>
      <c r="CFK189" s="377"/>
      <c r="CFL189" s="377"/>
      <c r="CFM189" s="608"/>
      <c r="CFN189" s="609"/>
      <c r="CFO189" s="375"/>
      <c r="CFP189" s="377"/>
      <c r="CFQ189" s="377"/>
      <c r="CFR189" s="377"/>
      <c r="CFS189" s="377"/>
      <c r="CFT189" s="608"/>
      <c r="CFU189" s="609"/>
      <c r="CFV189" s="375"/>
      <c r="CFW189" s="377"/>
      <c r="CFX189" s="377"/>
      <c r="CFY189" s="377"/>
      <c r="CFZ189" s="377"/>
      <c r="CGA189" s="608"/>
      <c r="CGB189" s="609"/>
      <c r="CGC189" s="375"/>
      <c r="CGD189" s="377"/>
      <c r="CGE189" s="377"/>
      <c r="CGF189" s="377"/>
      <c r="CGG189" s="377"/>
      <c r="CGH189" s="608"/>
      <c r="CGI189" s="609"/>
      <c r="CGJ189" s="375"/>
      <c r="CGK189" s="377"/>
      <c r="CGL189" s="377"/>
      <c r="CGM189" s="377"/>
      <c r="CGN189" s="377"/>
      <c r="CGO189" s="608"/>
      <c r="CGP189" s="609"/>
      <c r="CGQ189" s="375"/>
      <c r="CGR189" s="377"/>
      <c r="CGS189" s="377"/>
      <c r="CGT189" s="377"/>
      <c r="CGU189" s="377"/>
      <c r="CGV189" s="608"/>
      <c r="CGW189" s="609"/>
      <c r="CGX189" s="375"/>
      <c r="CGY189" s="377"/>
      <c r="CGZ189" s="377"/>
      <c r="CHA189" s="377"/>
      <c r="CHB189" s="377"/>
      <c r="CHC189" s="608"/>
      <c r="CHD189" s="609"/>
      <c r="CHE189" s="375"/>
      <c r="CHF189" s="377"/>
      <c r="CHG189" s="377"/>
      <c r="CHH189" s="377"/>
      <c r="CHI189" s="377"/>
      <c r="CHJ189" s="608"/>
      <c r="CHK189" s="609"/>
      <c r="CHL189" s="375"/>
      <c r="CHM189" s="377"/>
      <c r="CHN189" s="377"/>
      <c r="CHO189" s="377"/>
      <c r="CHP189" s="377"/>
      <c r="CHQ189" s="608"/>
      <c r="CHR189" s="609"/>
      <c r="CHS189" s="375"/>
      <c r="CHT189" s="377"/>
      <c r="CHU189" s="377"/>
      <c r="CHV189" s="377"/>
      <c r="CHW189" s="377"/>
      <c r="CHX189" s="608"/>
      <c r="CHY189" s="609"/>
      <c r="CHZ189" s="375"/>
      <c r="CIA189" s="377"/>
      <c r="CIB189" s="377"/>
      <c r="CIC189" s="377"/>
      <c r="CID189" s="377"/>
      <c r="CIE189" s="608"/>
      <c r="CIF189" s="609"/>
      <c r="CIG189" s="375"/>
      <c r="CIH189" s="377"/>
      <c r="CII189" s="377"/>
      <c r="CIJ189" s="377"/>
      <c r="CIK189" s="377"/>
      <c r="CIL189" s="608"/>
      <c r="CIM189" s="609"/>
      <c r="CIN189" s="375"/>
      <c r="CIO189" s="377"/>
      <c r="CIP189" s="377"/>
      <c r="CIQ189" s="377"/>
      <c r="CIR189" s="377"/>
      <c r="CIS189" s="608"/>
      <c r="CIT189" s="609"/>
      <c r="CIU189" s="375"/>
      <c r="CIV189" s="377"/>
      <c r="CIW189" s="377"/>
      <c r="CIX189" s="377"/>
      <c r="CIY189" s="377"/>
      <c r="CIZ189" s="608"/>
      <c r="CJA189" s="609"/>
      <c r="CJB189" s="375"/>
      <c r="CJC189" s="377"/>
      <c r="CJD189" s="377"/>
      <c r="CJE189" s="377"/>
      <c r="CJF189" s="377"/>
      <c r="CJG189" s="608"/>
      <c r="CJH189" s="609"/>
      <c r="CJI189" s="375"/>
      <c r="CJJ189" s="377"/>
      <c r="CJK189" s="377"/>
      <c r="CJL189" s="377"/>
      <c r="CJM189" s="377"/>
      <c r="CJN189" s="608"/>
      <c r="CJO189" s="609"/>
      <c r="CJP189" s="375"/>
      <c r="CJQ189" s="377"/>
      <c r="CJR189" s="377"/>
      <c r="CJS189" s="377"/>
      <c r="CJT189" s="377"/>
      <c r="CJU189" s="608"/>
      <c r="CJV189" s="609"/>
      <c r="CJW189" s="375"/>
      <c r="CJX189" s="377"/>
      <c r="CJY189" s="377"/>
      <c r="CJZ189" s="377"/>
      <c r="CKA189" s="377"/>
      <c r="CKB189" s="608"/>
      <c r="CKC189" s="609"/>
      <c r="CKD189" s="375"/>
      <c r="CKE189" s="377"/>
      <c r="CKF189" s="377"/>
      <c r="CKG189" s="377"/>
      <c r="CKH189" s="377"/>
      <c r="CKI189" s="608"/>
      <c r="CKJ189" s="609"/>
      <c r="CKK189" s="375"/>
      <c r="CKL189" s="377"/>
      <c r="CKM189" s="377"/>
      <c r="CKN189" s="377"/>
      <c r="CKO189" s="377"/>
      <c r="CKP189" s="608"/>
      <c r="CKQ189" s="609"/>
      <c r="CKR189" s="375"/>
      <c r="CKS189" s="377"/>
      <c r="CKT189" s="377"/>
      <c r="CKU189" s="377"/>
      <c r="CKV189" s="377"/>
      <c r="CKW189" s="608"/>
      <c r="CKX189" s="609"/>
      <c r="CKY189" s="375"/>
      <c r="CKZ189" s="377"/>
      <c r="CLA189" s="377"/>
      <c r="CLB189" s="377"/>
      <c r="CLC189" s="377"/>
      <c r="CLD189" s="608"/>
      <c r="CLE189" s="609"/>
      <c r="CLF189" s="375"/>
      <c r="CLG189" s="377"/>
      <c r="CLH189" s="377"/>
      <c r="CLI189" s="377"/>
      <c r="CLJ189" s="377"/>
      <c r="CLK189" s="608"/>
      <c r="CLL189" s="609"/>
      <c r="CLM189" s="375"/>
      <c r="CLN189" s="377"/>
      <c r="CLO189" s="377"/>
      <c r="CLP189" s="377"/>
      <c r="CLQ189" s="377"/>
      <c r="CLR189" s="608"/>
      <c r="CLS189" s="609"/>
      <c r="CLT189" s="375"/>
      <c r="CLU189" s="377"/>
      <c r="CLV189" s="377"/>
      <c r="CLW189" s="377"/>
      <c r="CLX189" s="377"/>
      <c r="CLY189" s="608"/>
      <c r="CLZ189" s="609"/>
      <c r="CMA189" s="375"/>
      <c r="CMB189" s="377"/>
      <c r="CMC189" s="377"/>
      <c r="CMD189" s="377"/>
      <c r="CME189" s="377"/>
      <c r="CMF189" s="608"/>
      <c r="CMG189" s="609"/>
      <c r="CMH189" s="375"/>
      <c r="CMI189" s="377"/>
      <c r="CMJ189" s="377"/>
      <c r="CMK189" s="377"/>
      <c r="CML189" s="377"/>
      <c r="CMM189" s="608"/>
      <c r="CMN189" s="609"/>
      <c r="CMO189" s="375"/>
      <c r="CMP189" s="377"/>
      <c r="CMQ189" s="377"/>
      <c r="CMR189" s="377"/>
      <c r="CMS189" s="377"/>
      <c r="CMT189" s="608"/>
      <c r="CMU189" s="609"/>
      <c r="CMV189" s="375"/>
      <c r="CMW189" s="377"/>
      <c r="CMX189" s="377"/>
      <c r="CMY189" s="377"/>
      <c r="CMZ189" s="377"/>
      <c r="CNA189" s="608"/>
      <c r="CNB189" s="609"/>
      <c r="CNC189" s="375"/>
      <c r="CND189" s="377"/>
      <c r="CNE189" s="377"/>
      <c r="CNF189" s="377"/>
      <c r="CNG189" s="377"/>
      <c r="CNH189" s="608"/>
      <c r="CNI189" s="609"/>
      <c r="CNJ189" s="375"/>
      <c r="CNK189" s="377"/>
      <c r="CNL189" s="377"/>
      <c r="CNM189" s="377"/>
      <c r="CNN189" s="377"/>
      <c r="CNO189" s="608"/>
      <c r="CNP189" s="609"/>
      <c r="CNQ189" s="375"/>
      <c r="CNR189" s="377"/>
      <c r="CNS189" s="377"/>
      <c r="CNT189" s="377"/>
      <c r="CNU189" s="377"/>
      <c r="CNV189" s="608"/>
      <c r="CNW189" s="609"/>
      <c r="CNX189" s="375"/>
      <c r="CNY189" s="377"/>
      <c r="CNZ189" s="377"/>
      <c r="COA189" s="377"/>
      <c r="COB189" s="377"/>
      <c r="COC189" s="608"/>
      <c r="COD189" s="609"/>
      <c r="COE189" s="375"/>
      <c r="COF189" s="377"/>
      <c r="COG189" s="377"/>
      <c r="COH189" s="377"/>
      <c r="COI189" s="377"/>
      <c r="COJ189" s="608"/>
      <c r="COK189" s="609"/>
      <c r="COL189" s="375"/>
      <c r="COM189" s="377"/>
      <c r="CON189" s="377"/>
      <c r="COO189" s="377"/>
      <c r="COP189" s="377"/>
      <c r="COQ189" s="608"/>
      <c r="COR189" s="609"/>
      <c r="COS189" s="375"/>
      <c r="COT189" s="377"/>
      <c r="COU189" s="377"/>
      <c r="COV189" s="377"/>
      <c r="COW189" s="377"/>
      <c r="COX189" s="608"/>
      <c r="COY189" s="609"/>
      <c r="COZ189" s="375"/>
      <c r="CPA189" s="377"/>
      <c r="CPB189" s="377"/>
      <c r="CPC189" s="377"/>
      <c r="CPD189" s="377"/>
      <c r="CPE189" s="608"/>
      <c r="CPF189" s="609"/>
      <c r="CPG189" s="375"/>
      <c r="CPH189" s="377"/>
      <c r="CPI189" s="377"/>
      <c r="CPJ189" s="377"/>
      <c r="CPK189" s="377"/>
      <c r="CPL189" s="608"/>
      <c r="CPM189" s="609"/>
      <c r="CPN189" s="375"/>
      <c r="CPO189" s="377"/>
      <c r="CPP189" s="377"/>
      <c r="CPQ189" s="377"/>
      <c r="CPR189" s="377"/>
      <c r="CPS189" s="608"/>
      <c r="CPT189" s="609"/>
      <c r="CPU189" s="375"/>
      <c r="CPV189" s="377"/>
      <c r="CPW189" s="377"/>
      <c r="CPX189" s="377"/>
      <c r="CPY189" s="377"/>
      <c r="CPZ189" s="608"/>
      <c r="CQA189" s="609"/>
      <c r="CQB189" s="375"/>
      <c r="CQC189" s="377"/>
      <c r="CQD189" s="377"/>
      <c r="CQE189" s="377"/>
      <c r="CQF189" s="377"/>
      <c r="CQG189" s="608"/>
      <c r="CQH189" s="609"/>
      <c r="CQI189" s="375"/>
      <c r="CQJ189" s="377"/>
      <c r="CQK189" s="377"/>
      <c r="CQL189" s="377"/>
      <c r="CQM189" s="377"/>
      <c r="CQN189" s="608"/>
      <c r="CQO189" s="609"/>
      <c r="CQP189" s="375"/>
      <c r="CQQ189" s="377"/>
      <c r="CQR189" s="377"/>
      <c r="CQS189" s="377"/>
      <c r="CQT189" s="377"/>
      <c r="CQU189" s="608"/>
      <c r="CQV189" s="609"/>
      <c r="CQW189" s="375"/>
      <c r="CQX189" s="377"/>
      <c r="CQY189" s="377"/>
      <c r="CQZ189" s="377"/>
      <c r="CRA189" s="377"/>
      <c r="CRB189" s="608"/>
      <c r="CRC189" s="609"/>
      <c r="CRD189" s="375"/>
      <c r="CRE189" s="377"/>
      <c r="CRF189" s="377"/>
      <c r="CRG189" s="377"/>
      <c r="CRH189" s="377"/>
      <c r="CRI189" s="608"/>
      <c r="CRJ189" s="609"/>
      <c r="CRK189" s="375"/>
      <c r="CRL189" s="377"/>
      <c r="CRM189" s="377"/>
      <c r="CRN189" s="377"/>
      <c r="CRO189" s="377"/>
      <c r="CRP189" s="608"/>
      <c r="CRQ189" s="609"/>
      <c r="CRR189" s="375"/>
      <c r="CRS189" s="377"/>
      <c r="CRT189" s="377"/>
      <c r="CRU189" s="377"/>
      <c r="CRV189" s="377"/>
      <c r="CRW189" s="608"/>
      <c r="CRX189" s="609"/>
      <c r="CRY189" s="375"/>
      <c r="CRZ189" s="377"/>
      <c r="CSA189" s="377"/>
      <c r="CSB189" s="377"/>
      <c r="CSC189" s="377"/>
      <c r="CSD189" s="608"/>
      <c r="CSE189" s="609"/>
      <c r="CSF189" s="375"/>
      <c r="CSG189" s="377"/>
      <c r="CSH189" s="377"/>
      <c r="CSI189" s="377"/>
      <c r="CSJ189" s="377"/>
      <c r="CSK189" s="608"/>
      <c r="CSL189" s="609"/>
      <c r="CSM189" s="375"/>
      <c r="CSN189" s="377"/>
      <c r="CSO189" s="377"/>
      <c r="CSP189" s="377"/>
      <c r="CSQ189" s="377"/>
      <c r="CSR189" s="608"/>
      <c r="CSS189" s="609"/>
      <c r="CST189" s="375"/>
      <c r="CSU189" s="377"/>
      <c r="CSV189" s="377"/>
      <c r="CSW189" s="377"/>
      <c r="CSX189" s="377"/>
      <c r="CSY189" s="608"/>
      <c r="CSZ189" s="609"/>
      <c r="CTA189" s="375"/>
      <c r="CTB189" s="377"/>
      <c r="CTC189" s="377"/>
      <c r="CTD189" s="377"/>
      <c r="CTE189" s="377"/>
      <c r="CTF189" s="608"/>
      <c r="CTG189" s="609"/>
      <c r="CTH189" s="375"/>
      <c r="CTI189" s="377"/>
      <c r="CTJ189" s="377"/>
      <c r="CTK189" s="377"/>
      <c r="CTL189" s="377"/>
      <c r="CTM189" s="608"/>
      <c r="CTN189" s="609"/>
      <c r="CTO189" s="375"/>
      <c r="CTP189" s="377"/>
      <c r="CTQ189" s="377"/>
      <c r="CTR189" s="377"/>
      <c r="CTS189" s="377"/>
      <c r="CTT189" s="608"/>
      <c r="CTU189" s="609"/>
      <c r="CTV189" s="375"/>
      <c r="CTW189" s="377"/>
      <c r="CTX189" s="377"/>
      <c r="CTY189" s="377"/>
      <c r="CTZ189" s="377"/>
      <c r="CUA189" s="608"/>
      <c r="CUB189" s="609"/>
      <c r="CUC189" s="375"/>
      <c r="CUD189" s="377"/>
      <c r="CUE189" s="377"/>
      <c r="CUF189" s="377"/>
      <c r="CUG189" s="377"/>
      <c r="CUH189" s="608"/>
      <c r="CUI189" s="609"/>
      <c r="CUJ189" s="375"/>
      <c r="CUK189" s="377"/>
      <c r="CUL189" s="377"/>
      <c r="CUM189" s="377"/>
      <c r="CUN189" s="377"/>
      <c r="CUO189" s="608"/>
      <c r="CUP189" s="609"/>
      <c r="CUQ189" s="375"/>
      <c r="CUR189" s="377"/>
      <c r="CUS189" s="377"/>
      <c r="CUT189" s="377"/>
      <c r="CUU189" s="377"/>
      <c r="CUV189" s="608"/>
      <c r="CUW189" s="609"/>
      <c r="CUX189" s="375"/>
      <c r="CUY189" s="377"/>
      <c r="CUZ189" s="377"/>
      <c r="CVA189" s="377"/>
      <c r="CVB189" s="377"/>
      <c r="CVC189" s="608"/>
      <c r="CVD189" s="609"/>
      <c r="CVE189" s="375"/>
      <c r="CVF189" s="377"/>
      <c r="CVG189" s="377"/>
      <c r="CVH189" s="377"/>
      <c r="CVI189" s="377"/>
      <c r="CVJ189" s="608"/>
      <c r="CVK189" s="609"/>
      <c r="CVL189" s="375"/>
      <c r="CVM189" s="377"/>
      <c r="CVN189" s="377"/>
      <c r="CVO189" s="377"/>
      <c r="CVP189" s="377"/>
      <c r="CVQ189" s="608"/>
      <c r="CVR189" s="609"/>
      <c r="CVS189" s="375"/>
      <c r="CVT189" s="377"/>
      <c r="CVU189" s="377"/>
      <c r="CVV189" s="377"/>
      <c r="CVW189" s="377"/>
      <c r="CVX189" s="608"/>
      <c r="CVY189" s="609"/>
      <c r="CVZ189" s="375"/>
      <c r="CWA189" s="377"/>
      <c r="CWB189" s="377"/>
      <c r="CWC189" s="377"/>
      <c r="CWD189" s="377"/>
      <c r="CWE189" s="608"/>
      <c r="CWF189" s="609"/>
      <c r="CWG189" s="375"/>
      <c r="CWH189" s="377"/>
      <c r="CWI189" s="377"/>
      <c r="CWJ189" s="377"/>
      <c r="CWK189" s="377"/>
      <c r="CWL189" s="608"/>
      <c r="CWM189" s="609"/>
      <c r="CWN189" s="375"/>
      <c r="CWO189" s="377"/>
      <c r="CWP189" s="377"/>
      <c r="CWQ189" s="377"/>
      <c r="CWR189" s="377"/>
      <c r="CWS189" s="608"/>
      <c r="CWT189" s="609"/>
      <c r="CWU189" s="375"/>
      <c r="CWV189" s="377"/>
      <c r="CWW189" s="377"/>
      <c r="CWX189" s="377"/>
      <c r="CWY189" s="377"/>
      <c r="CWZ189" s="608"/>
      <c r="CXA189" s="609"/>
      <c r="CXB189" s="375"/>
      <c r="CXC189" s="377"/>
      <c r="CXD189" s="377"/>
      <c r="CXE189" s="377"/>
      <c r="CXF189" s="377"/>
      <c r="CXG189" s="608"/>
      <c r="CXH189" s="609"/>
      <c r="CXI189" s="375"/>
      <c r="CXJ189" s="377"/>
      <c r="CXK189" s="377"/>
      <c r="CXL189" s="377"/>
      <c r="CXM189" s="377"/>
      <c r="CXN189" s="608"/>
      <c r="CXO189" s="609"/>
      <c r="CXP189" s="375"/>
      <c r="CXQ189" s="377"/>
      <c r="CXR189" s="377"/>
      <c r="CXS189" s="377"/>
      <c r="CXT189" s="377"/>
      <c r="CXU189" s="608"/>
      <c r="CXV189" s="609"/>
      <c r="CXW189" s="375"/>
      <c r="CXX189" s="377"/>
      <c r="CXY189" s="377"/>
      <c r="CXZ189" s="377"/>
      <c r="CYA189" s="377"/>
      <c r="CYB189" s="608"/>
      <c r="CYC189" s="609"/>
      <c r="CYD189" s="375"/>
      <c r="CYE189" s="377"/>
      <c r="CYF189" s="377"/>
      <c r="CYG189" s="377"/>
      <c r="CYH189" s="377"/>
      <c r="CYI189" s="608"/>
      <c r="CYJ189" s="609"/>
      <c r="CYK189" s="375"/>
      <c r="CYL189" s="377"/>
      <c r="CYM189" s="377"/>
      <c r="CYN189" s="377"/>
      <c r="CYO189" s="377"/>
      <c r="CYP189" s="608"/>
      <c r="CYQ189" s="609"/>
      <c r="CYR189" s="375"/>
      <c r="CYS189" s="377"/>
      <c r="CYT189" s="377"/>
      <c r="CYU189" s="377"/>
      <c r="CYV189" s="377"/>
      <c r="CYW189" s="608"/>
      <c r="CYX189" s="609"/>
      <c r="CYY189" s="375"/>
      <c r="CYZ189" s="377"/>
      <c r="CZA189" s="377"/>
      <c r="CZB189" s="377"/>
      <c r="CZC189" s="377"/>
      <c r="CZD189" s="608"/>
      <c r="CZE189" s="609"/>
      <c r="CZF189" s="375"/>
      <c r="CZG189" s="377"/>
      <c r="CZH189" s="377"/>
      <c r="CZI189" s="377"/>
      <c r="CZJ189" s="377"/>
      <c r="CZK189" s="608"/>
      <c r="CZL189" s="609"/>
      <c r="CZM189" s="375"/>
      <c r="CZN189" s="377"/>
      <c r="CZO189" s="377"/>
      <c r="CZP189" s="377"/>
      <c r="CZQ189" s="377"/>
      <c r="CZR189" s="608"/>
      <c r="CZS189" s="609"/>
      <c r="CZT189" s="375"/>
      <c r="CZU189" s="377"/>
      <c r="CZV189" s="377"/>
      <c r="CZW189" s="377"/>
      <c r="CZX189" s="377"/>
      <c r="CZY189" s="608"/>
      <c r="CZZ189" s="609"/>
      <c r="DAA189" s="375"/>
      <c r="DAB189" s="377"/>
      <c r="DAC189" s="377"/>
      <c r="DAD189" s="377"/>
      <c r="DAE189" s="377"/>
      <c r="DAF189" s="608"/>
      <c r="DAG189" s="609"/>
      <c r="DAH189" s="375"/>
      <c r="DAI189" s="377"/>
      <c r="DAJ189" s="377"/>
      <c r="DAK189" s="377"/>
      <c r="DAL189" s="377"/>
      <c r="DAM189" s="608"/>
      <c r="DAN189" s="609"/>
      <c r="DAO189" s="375"/>
      <c r="DAP189" s="377"/>
      <c r="DAQ189" s="377"/>
      <c r="DAR189" s="377"/>
      <c r="DAS189" s="377"/>
      <c r="DAT189" s="608"/>
      <c r="DAU189" s="609"/>
      <c r="DAV189" s="375"/>
      <c r="DAW189" s="377"/>
      <c r="DAX189" s="377"/>
      <c r="DAY189" s="377"/>
      <c r="DAZ189" s="377"/>
      <c r="DBA189" s="608"/>
      <c r="DBB189" s="609"/>
      <c r="DBC189" s="375"/>
      <c r="DBD189" s="377"/>
      <c r="DBE189" s="377"/>
      <c r="DBF189" s="377"/>
      <c r="DBG189" s="377"/>
      <c r="DBH189" s="608"/>
      <c r="DBI189" s="609"/>
      <c r="DBJ189" s="375"/>
      <c r="DBK189" s="377"/>
      <c r="DBL189" s="377"/>
      <c r="DBM189" s="377"/>
      <c r="DBN189" s="377"/>
      <c r="DBO189" s="608"/>
      <c r="DBP189" s="609"/>
      <c r="DBQ189" s="375"/>
      <c r="DBR189" s="377"/>
      <c r="DBS189" s="377"/>
      <c r="DBT189" s="377"/>
      <c r="DBU189" s="377"/>
      <c r="DBV189" s="608"/>
      <c r="DBW189" s="609"/>
      <c r="DBX189" s="375"/>
      <c r="DBY189" s="377"/>
      <c r="DBZ189" s="377"/>
      <c r="DCA189" s="377"/>
      <c r="DCB189" s="377"/>
      <c r="DCC189" s="608"/>
      <c r="DCD189" s="609"/>
      <c r="DCE189" s="375"/>
      <c r="DCF189" s="377"/>
      <c r="DCG189" s="377"/>
      <c r="DCH189" s="377"/>
      <c r="DCI189" s="377"/>
      <c r="DCJ189" s="608"/>
      <c r="DCK189" s="609"/>
      <c r="DCL189" s="375"/>
      <c r="DCM189" s="377"/>
      <c r="DCN189" s="377"/>
      <c r="DCO189" s="377"/>
      <c r="DCP189" s="377"/>
      <c r="DCQ189" s="608"/>
      <c r="DCR189" s="609"/>
      <c r="DCS189" s="375"/>
      <c r="DCT189" s="377"/>
      <c r="DCU189" s="377"/>
      <c r="DCV189" s="377"/>
      <c r="DCW189" s="377"/>
      <c r="DCX189" s="608"/>
      <c r="DCY189" s="609"/>
      <c r="DCZ189" s="375"/>
      <c r="DDA189" s="377"/>
      <c r="DDB189" s="377"/>
      <c r="DDC189" s="377"/>
      <c r="DDD189" s="377"/>
      <c r="DDE189" s="608"/>
      <c r="DDF189" s="609"/>
      <c r="DDG189" s="375"/>
      <c r="DDH189" s="377"/>
      <c r="DDI189" s="377"/>
      <c r="DDJ189" s="377"/>
      <c r="DDK189" s="377"/>
      <c r="DDL189" s="608"/>
      <c r="DDM189" s="609"/>
      <c r="DDN189" s="375"/>
      <c r="DDO189" s="377"/>
      <c r="DDP189" s="377"/>
      <c r="DDQ189" s="377"/>
      <c r="DDR189" s="377"/>
      <c r="DDS189" s="608"/>
      <c r="DDT189" s="609"/>
      <c r="DDU189" s="375"/>
      <c r="DDV189" s="377"/>
      <c r="DDW189" s="377"/>
      <c r="DDX189" s="377"/>
      <c r="DDY189" s="377"/>
      <c r="DDZ189" s="608"/>
      <c r="DEA189" s="609"/>
      <c r="DEB189" s="375"/>
      <c r="DEC189" s="377"/>
      <c r="DED189" s="377"/>
      <c r="DEE189" s="377"/>
      <c r="DEF189" s="377"/>
      <c r="DEG189" s="608"/>
      <c r="DEH189" s="609"/>
      <c r="DEI189" s="375"/>
      <c r="DEJ189" s="377"/>
      <c r="DEK189" s="377"/>
      <c r="DEL189" s="377"/>
      <c r="DEM189" s="377"/>
      <c r="DEN189" s="608"/>
      <c r="DEO189" s="609"/>
      <c r="DEP189" s="375"/>
      <c r="DEQ189" s="377"/>
      <c r="DER189" s="377"/>
      <c r="DES189" s="377"/>
      <c r="DET189" s="377"/>
      <c r="DEU189" s="608"/>
      <c r="DEV189" s="609"/>
      <c r="DEW189" s="375"/>
      <c r="DEX189" s="377"/>
      <c r="DEY189" s="377"/>
      <c r="DEZ189" s="377"/>
      <c r="DFA189" s="377"/>
      <c r="DFB189" s="608"/>
      <c r="DFC189" s="609"/>
      <c r="DFD189" s="375"/>
      <c r="DFE189" s="377"/>
      <c r="DFF189" s="377"/>
      <c r="DFG189" s="377"/>
      <c r="DFH189" s="377"/>
      <c r="DFI189" s="608"/>
      <c r="DFJ189" s="609"/>
      <c r="DFK189" s="375"/>
      <c r="DFL189" s="377"/>
      <c r="DFM189" s="377"/>
      <c r="DFN189" s="377"/>
      <c r="DFO189" s="377"/>
      <c r="DFP189" s="608"/>
      <c r="DFQ189" s="609"/>
      <c r="DFR189" s="375"/>
      <c r="DFS189" s="377"/>
      <c r="DFT189" s="377"/>
      <c r="DFU189" s="377"/>
      <c r="DFV189" s="377"/>
      <c r="DFW189" s="608"/>
      <c r="DFX189" s="609"/>
      <c r="DFY189" s="375"/>
      <c r="DFZ189" s="377"/>
      <c r="DGA189" s="377"/>
      <c r="DGB189" s="377"/>
      <c r="DGC189" s="377"/>
      <c r="DGD189" s="608"/>
      <c r="DGE189" s="609"/>
      <c r="DGF189" s="375"/>
      <c r="DGG189" s="377"/>
      <c r="DGH189" s="377"/>
      <c r="DGI189" s="377"/>
      <c r="DGJ189" s="377"/>
      <c r="DGK189" s="608"/>
      <c r="DGL189" s="609"/>
      <c r="DGM189" s="375"/>
      <c r="DGN189" s="377"/>
      <c r="DGO189" s="377"/>
      <c r="DGP189" s="377"/>
      <c r="DGQ189" s="377"/>
      <c r="DGR189" s="608"/>
      <c r="DGS189" s="609"/>
      <c r="DGT189" s="375"/>
      <c r="DGU189" s="377"/>
      <c r="DGV189" s="377"/>
      <c r="DGW189" s="377"/>
      <c r="DGX189" s="377"/>
      <c r="DGY189" s="608"/>
      <c r="DGZ189" s="609"/>
      <c r="DHA189" s="375"/>
      <c r="DHB189" s="377"/>
      <c r="DHC189" s="377"/>
      <c r="DHD189" s="377"/>
      <c r="DHE189" s="377"/>
      <c r="DHF189" s="608"/>
      <c r="DHG189" s="609"/>
      <c r="DHH189" s="375"/>
      <c r="DHI189" s="377"/>
      <c r="DHJ189" s="377"/>
      <c r="DHK189" s="377"/>
      <c r="DHL189" s="377"/>
      <c r="DHM189" s="608"/>
      <c r="DHN189" s="609"/>
      <c r="DHO189" s="375"/>
      <c r="DHP189" s="377"/>
      <c r="DHQ189" s="377"/>
      <c r="DHR189" s="377"/>
      <c r="DHS189" s="377"/>
      <c r="DHT189" s="608"/>
      <c r="DHU189" s="609"/>
      <c r="DHV189" s="375"/>
      <c r="DHW189" s="377"/>
      <c r="DHX189" s="377"/>
      <c r="DHY189" s="377"/>
      <c r="DHZ189" s="377"/>
      <c r="DIA189" s="608"/>
      <c r="DIB189" s="609"/>
      <c r="DIC189" s="375"/>
      <c r="DID189" s="377"/>
      <c r="DIE189" s="377"/>
      <c r="DIF189" s="377"/>
      <c r="DIG189" s="377"/>
      <c r="DIH189" s="608"/>
      <c r="DII189" s="609"/>
      <c r="DIJ189" s="375"/>
      <c r="DIK189" s="377"/>
      <c r="DIL189" s="377"/>
      <c r="DIM189" s="377"/>
      <c r="DIN189" s="377"/>
      <c r="DIO189" s="608"/>
      <c r="DIP189" s="609"/>
      <c r="DIQ189" s="375"/>
      <c r="DIR189" s="377"/>
      <c r="DIS189" s="377"/>
      <c r="DIT189" s="377"/>
      <c r="DIU189" s="377"/>
      <c r="DIV189" s="608"/>
      <c r="DIW189" s="609"/>
      <c r="DIX189" s="375"/>
      <c r="DIY189" s="377"/>
      <c r="DIZ189" s="377"/>
      <c r="DJA189" s="377"/>
      <c r="DJB189" s="377"/>
      <c r="DJC189" s="608"/>
      <c r="DJD189" s="609"/>
      <c r="DJE189" s="375"/>
      <c r="DJF189" s="377"/>
      <c r="DJG189" s="377"/>
      <c r="DJH189" s="377"/>
      <c r="DJI189" s="377"/>
      <c r="DJJ189" s="608"/>
      <c r="DJK189" s="609"/>
      <c r="DJL189" s="375"/>
      <c r="DJM189" s="377"/>
      <c r="DJN189" s="377"/>
      <c r="DJO189" s="377"/>
      <c r="DJP189" s="377"/>
      <c r="DJQ189" s="608"/>
      <c r="DJR189" s="609"/>
      <c r="DJS189" s="375"/>
      <c r="DJT189" s="377"/>
      <c r="DJU189" s="377"/>
      <c r="DJV189" s="377"/>
      <c r="DJW189" s="377"/>
      <c r="DJX189" s="608"/>
      <c r="DJY189" s="609"/>
      <c r="DJZ189" s="375"/>
      <c r="DKA189" s="377"/>
      <c r="DKB189" s="377"/>
      <c r="DKC189" s="377"/>
      <c r="DKD189" s="377"/>
      <c r="DKE189" s="608"/>
      <c r="DKF189" s="609"/>
      <c r="DKG189" s="375"/>
      <c r="DKH189" s="377"/>
      <c r="DKI189" s="377"/>
      <c r="DKJ189" s="377"/>
      <c r="DKK189" s="377"/>
      <c r="DKL189" s="608"/>
      <c r="DKM189" s="609"/>
      <c r="DKN189" s="375"/>
      <c r="DKO189" s="377"/>
      <c r="DKP189" s="377"/>
      <c r="DKQ189" s="377"/>
      <c r="DKR189" s="377"/>
      <c r="DKS189" s="608"/>
      <c r="DKT189" s="609"/>
      <c r="DKU189" s="375"/>
      <c r="DKV189" s="377"/>
      <c r="DKW189" s="377"/>
      <c r="DKX189" s="377"/>
      <c r="DKY189" s="377"/>
      <c r="DKZ189" s="608"/>
      <c r="DLA189" s="609"/>
      <c r="DLB189" s="375"/>
      <c r="DLC189" s="377"/>
      <c r="DLD189" s="377"/>
      <c r="DLE189" s="377"/>
      <c r="DLF189" s="377"/>
      <c r="DLG189" s="608"/>
      <c r="DLH189" s="609"/>
      <c r="DLI189" s="375"/>
      <c r="DLJ189" s="377"/>
      <c r="DLK189" s="377"/>
      <c r="DLL189" s="377"/>
      <c r="DLM189" s="377"/>
      <c r="DLN189" s="608"/>
      <c r="DLO189" s="609"/>
      <c r="DLP189" s="375"/>
      <c r="DLQ189" s="377"/>
      <c r="DLR189" s="377"/>
      <c r="DLS189" s="377"/>
      <c r="DLT189" s="377"/>
      <c r="DLU189" s="608"/>
      <c r="DLV189" s="609"/>
      <c r="DLW189" s="375"/>
      <c r="DLX189" s="377"/>
      <c r="DLY189" s="377"/>
      <c r="DLZ189" s="377"/>
      <c r="DMA189" s="377"/>
      <c r="DMB189" s="608"/>
      <c r="DMC189" s="609"/>
      <c r="DMD189" s="375"/>
      <c r="DME189" s="377"/>
      <c r="DMF189" s="377"/>
      <c r="DMG189" s="377"/>
      <c r="DMH189" s="377"/>
      <c r="DMI189" s="608"/>
      <c r="DMJ189" s="609"/>
      <c r="DMK189" s="375"/>
      <c r="DML189" s="377"/>
      <c r="DMM189" s="377"/>
      <c r="DMN189" s="377"/>
      <c r="DMO189" s="377"/>
      <c r="DMP189" s="608"/>
      <c r="DMQ189" s="609"/>
      <c r="DMR189" s="375"/>
      <c r="DMS189" s="377"/>
      <c r="DMT189" s="377"/>
      <c r="DMU189" s="377"/>
      <c r="DMV189" s="377"/>
      <c r="DMW189" s="608"/>
      <c r="DMX189" s="609"/>
      <c r="DMY189" s="375"/>
      <c r="DMZ189" s="377"/>
      <c r="DNA189" s="377"/>
      <c r="DNB189" s="377"/>
      <c r="DNC189" s="377"/>
      <c r="DND189" s="608"/>
      <c r="DNE189" s="609"/>
      <c r="DNF189" s="375"/>
      <c r="DNG189" s="377"/>
      <c r="DNH189" s="377"/>
      <c r="DNI189" s="377"/>
      <c r="DNJ189" s="377"/>
      <c r="DNK189" s="608"/>
      <c r="DNL189" s="609"/>
      <c r="DNM189" s="375"/>
      <c r="DNN189" s="377"/>
      <c r="DNO189" s="377"/>
      <c r="DNP189" s="377"/>
      <c r="DNQ189" s="377"/>
      <c r="DNR189" s="608"/>
      <c r="DNS189" s="609"/>
      <c r="DNT189" s="375"/>
      <c r="DNU189" s="377"/>
      <c r="DNV189" s="377"/>
      <c r="DNW189" s="377"/>
      <c r="DNX189" s="377"/>
      <c r="DNY189" s="608"/>
      <c r="DNZ189" s="609"/>
      <c r="DOA189" s="375"/>
      <c r="DOB189" s="377"/>
      <c r="DOC189" s="377"/>
      <c r="DOD189" s="377"/>
      <c r="DOE189" s="377"/>
      <c r="DOF189" s="608"/>
      <c r="DOG189" s="609"/>
      <c r="DOH189" s="375"/>
      <c r="DOI189" s="377"/>
      <c r="DOJ189" s="377"/>
      <c r="DOK189" s="377"/>
      <c r="DOL189" s="377"/>
      <c r="DOM189" s="608"/>
      <c r="DON189" s="609"/>
      <c r="DOO189" s="375"/>
      <c r="DOP189" s="377"/>
      <c r="DOQ189" s="377"/>
      <c r="DOR189" s="377"/>
      <c r="DOS189" s="377"/>
      <c r="DOT189" s="608"/>
      <c r="DOU189" s="609"/>
      <c r="DOV189" s="375"/>
      <c r="DOW189" s="377"/>
      <c r="DOX189" s="377"/>
      <c r="DOY189" s="377"/>
      <c r="DOZ189" s="377"/>
      <c r="DPA189" s="608"/>
      <c r="DPB189" s="609"/>
      <c r="DPC189" s="375"/>
      <c r="DPD189" s="377"/>
      <c r="DPE189" s="377"/>
      <c r="DPF189" s="377"/>
      <c r="DPG189" s="377"/>
      <c r="DPH189" s="608"/>
      <c r="DPI189" s="609"/>
      <c r="DPJ189" s="375"/>
      <c r="DPK189" s="377"/>
      <c r="DPL189" s="377"/>
      <c r="DPM189" s="377"/>
      <c r="DPN189" s="377"/>
      <c r="DPO189" s="608"/>
      <c r="DPP189" s="609"/>
      <c r="DPQ189" s="375"/>
      <c r="DPR189" s="377"/>
      <c r="DPS189" s="377"/>
      <c r="DPT189" s="377"/>
      <c r="DPU189" s="377"/>
      <c r="DPV189" s="608"/>
      <c r="DPW189" s="609"/>
      <c r="DPX189" s="375"/>
      <c r="DPY189" s="377"/>
      <c r="DPZ189" s="377"/>
      <c r="DQA189" s="377"/>
      <c r="DQB189" s="377"/>
      <c r="DQC189" s="608"/>
      <c r="DQD189" s="609"/>
      <c r="DQE189" s="375"/>
      <c r="DQF189" s="377"/>
      <c r="DQG189" s="377"/>
      <c r="DQH189" s="377"/>
      <c r="DQI189" s="377"/>
      <c r="DQJ189" s="608"/>
      <c r="DQK189" s="609"/>
      <c r="DQL189" s="375"/>
      <c r="DQM189" s="377"/>
      <c r="DQN189" s="377"/>
      <c r="DQO189" s="377"/>
      <c r="DQP189" s="377"/>
      <c r="DQQ189" s="608"/>
      <c r="DQR189" s="609"/>
      <c r="DQS189" s="375"/>
      <c r="DQT189" s="377"/>
      <c r="DQU189" s="377"/>
      <c r="DQV189" s="377"/>
      <c r="DQW189" s="377"/>
      <c r="DQX189" s="608"/>
      <c r="DQY189" s="609"/>
      <c r="DQZ189" s="375"/>
      <c r="DRA189" s="377"/>
      <c r="DRB189" s="377"/>
      <c r="DRC189" s="377"/>
      <c r="DRD189" s="377"/>
      <c r="DRE189" s="608"/>
      <c r="DRF189" s="609"/>
      <c r="DRG189" s="375"/>
      <c r="DRH189" s="377"/>
      <c r="DRI189" s="377"/>
      <c r="DRJ189" s="377"/>
      <c r="DRK189" s="377"/>
      <c r="DRL189" s="608"/>
      <c r="DRM189" s="609"/>
      <c r="DRN189" s="375"/>
      <c r="DRO189" s="377"/>
      <c r="DRP189" s="377"/>
      <c r="DRQ189" s="377"/>
      <c r="DRR189" s="377"/>
      <c r="DRS189" s="608"/>
      <c r="DRT189" s="609"/>
      <c r="DRU189" s="375"/>
      <c r="DRV189" s="377"/>
      <c r="DRW189" s="377"/>
      <c r="DRX189" s="377"/>
      <c r="DRY189" s="377"/>
      <c r="DRZ189" s="608"/>
      <c r="DSA189" s="609"/>
      <c r="DSB189" s="375"/>
      <c r="DSC189" s="377"/>
      <c r="DSD189" s="377"/>
      <c r="DSE189" s="377"/>
      <c r="DSF189" s="377"/>
      <c r="DSG189" s="608"/>
      <c r="DSH189" s="609"/>
      <c r="DSI189" s="375"/>
      <c r="DSJ189" s="377"/>
      <c r="DSK189" s="377"/>
      <c r="DSL189" s="377"/>
      <c r="DSM189" s="377"/>
      <c r="DSN189" s="608"/>
      <c r="DSO189" s="609"/>
      <c r="DSP189" s="375"/>
      <c r="DSQ189" s="377"/>
      <c r="DSR189" s="377"/>
      <c r="DSS189" s="377"/>
      <c r="DST189" s="377"/>
      <c r="DSU189" s="608"/>
      <c r="DSV189" s="609"/>
      <c r="DSW189" s="375"/>
      <c r="DSX189" s="377"/>
      <c r="DSY189" s="377"/>
      <c r="DSZ189" s="377"/>
      <c r="DTA189" s="377"/>
      <c r="DTB189" s="608"/>
      <c r="DTC189" s="609"/>
      <c r="DTD189" s="375"/>
      <c r="DTE189" s="377"/>
      <c r="DTF189" s="377"/>
      <c r="DTG189" s="377"/>
      <c r="DTH189" s="377"/>
      <c r="DTI189" s="608"/>
      <c r="DTJ189" s="609"/>
      <c r="DTK189" s="375"/>
      <c r="DTL189" s="377"/>
      <c r="DTM189" s="377"/>
      <c r="DTN189" s="377"/>
      <c r="DTO189" s="377"/>
      <c r="DTP189" s="608"/>
      <c r="DTQ189" s="609"/>
      <c r="DTR189" s="375"/>
      <c r="DTS189" s="377"/>
      <c r="DTT189" s="377"/>
      <c r="DTU189" s="377"/>
      <c r="DTV189" s="377"/>
      <c r="DTW189" s="608"/>
      <c r="DTX189" s="609"/>
      <c r="DTY189" s="375"/>
      <c r="DTZ189" s="377"/>
      <c r="DUA189" s="377"/>
      <c r="DUB189" s="377"/>
      <c r="DUC189" s="377"/>
      <c r="DUD189" s="608"/>
      <c r="DUE189" s="609"/>
      <c r="DUF189" s="375"/>
      <c r="DUG189" s="377"/>
      <c r="DUH189" s="377"/>
      <c r="DUI189" s="377"/>
      <c r="DUJ189" s="377"/>
      <c r="DUK189" s="608"/>
      <c r="DUL189" s="609"/>
      <c r="DUM189" s="375"/>
      <c r="DUN189" s="377"/>
      <c r="DUO189" s="377"/>
      <c r="DUP189" s="377"/>
      <c r="DUQ189" s="377"/>
      <c r="DUR189" s="608"/>
      <c r="DUS189" s="609"/>
      <c r="DUT189" s="375"/>
      <c r="DUU189" s="377"/>
      <c r="DUV189" s="377"/>
      <c r="DUW189" s="377"/>
      <c r="DUX189" s="377"/>
      <c r="DUY189" s="608"/>
      <c r="DUZ189" s="609"/>
      <c r="DVA189" s="375"/>
      <c r="DVB189" s="377"/>
      <c r="DVC189" s="377"/>
      <c r="DVD189" s="377"/>
      <c r="DVE189" s="377"/>
      <c r="DVF189" s="608"/>
      <c r="DVG189" s="609"/>
      <c r="DVH189" s="375"/>
      <c r="DVI189" s="377"/>
      <c r="DVJ189" s="377"/>
      <c r="DVK189" s="377"/>
      <c r="DVL189" s="377"/>
      <c r="DVM189" s="608"/>
      <c r="DVN189" s="609"/>
      <c r="DVO189" s="375"/>
      <c r="DVP189" s="377"/>
      <c r="DVQ189" s="377"/>
      <c r="DVR189" s="377"/>
      <c r="DVS189" s="377"/>
      <c r="DVT189" s="608"/>
      <c r="DVU189" s="609"/>
      <c r="DVV189" s="375"/>
      <c r="DVW189" s="377"/>
      <c r="DVX189" s="377"/>
      <c r="DVY189" s="377"/>
      <c r="DVZ189" s="377"/>
      <c r="DWA189" s="608"/>
      <c r="DWB189" s="609"/>
      <c r="DWC189" s="375"/>
      <c r="DWD189" s="377"/>
      <c r="DWE189" s="377"/>
      <c r="DWF189" s="377"/>
      <c r="DWG189" s="377"/>
      <c r="DWH189" s="608"/>
      <c r="DWI189" s="609"/>
      <c r="DWJ189" s="375"/>
      <c r="DWK189" s="377"/>
      <c r="DWL189" s="377"/>
      <c r="DWM189" s="377"/>
      <c r="DWN189" s="377"/>
      <c r="DWO189" s="608"/>
      <c r="DWP189" s="609"/>
      <c r="DWQ189" s="375"/>
      <c r="DWR189" s="377"/>
      <c r="DWS189" s="377"/>
      <c r="DWT189" s="377"/>
      <c r="DWU189" s="377"/>
      <c r="DWV189" s="608"/>
      <c r="DWW189" s="609"/>
      <c r="DWX189" s="375"/>
      <c r="DWY189" s="377"/>
      <c r="DWZ189" s="377"/>
      <c r="DXA189" s="377"/>
      <c r="DXB189" s="377"/>
      <c r="DXC189" s="608"/>
      <c r="DXD189" s="609"/>
      <c r="DXE189" s="375"/>
      <c r="DXF189" s="377"/>
      <c r="DXG189" s="377"/>
      <c r="DXH189" s="377"/>
      <c r="DXI189" s="377"/>
      <c r="DXJ189" s="608"/>
      <c r="DXK189" s="609"/>
      <c r="DXL189" s="375"/>
      <c r="DXM189" s="377"/>
      <c r="DXN189" s="377"/>
      <c r="DXO189" s="377"/>
      <c r="DXP189" s="377"/>
      <c r="DXQ189" s="608"/>
      <c r="DXR189" s="609"/>
      <c r="DXS189" s="375"/>
      <c r="DXT189" s="377"/>
      <c r="DXU189" s="377"/>
      <c r="DXV189" s="377"/>
      <c r="DXW189" s="377"/>
      <c r="DXX189" s="608"/>
      <c r="DXY189" s="609"/>
      <c r="DXZ189" s="375"/>
      <c r="DYA189" s="377"/>
      <c r="DYB189" s="377"/>
      <c r="DYC189" s="377"/>
      <c r="DYD189" s="377"/>
      <c r="DYE189" s="608"/>
      <c r="DYF189" s="609"/>
      <c r="DYG189" s="375"/>
      <c r="DYH189" s="377"/>
      <c r="DYI189" s="377"/>
      <c r="DYJ189" s="377"/>
      <c r="DYK189" s="377"/>
      <c r="DYL189" s="608"/>
      <c r="DYM189" s="609"/>
      <c r="DYN189" s="375"/>
      <c r="DYO189" s="377"/>
      <c r="DYP189" s="377"/>
      <c r="DYQ189" s="377"/>
      <c r="DYR189" s="377"/>
      <c r="DYS189" s="608"/>
      <c r="DYT189" s="609"/>
      <c r="DYU189" s="375"/>
      <c r="DYV189" s="377"/>
      <c r="DYW189" s="377"/>
      <c r="DYX189" s="377"/>
      <c r="DYY189" s="377"/>
      <c r="DYZ189" s="608"/>
      <c r="DZA189" s="609"/>
      <c r="DZB189" s="375"/>
      <c r="DZC189" s="377"/>
      <c r="DZD189" s="377"/>
      <c r="DZE189" s="377"/>
      <c r="DZF189" s="377"/>
      <c r="DZG189" s="608"/>
      <c r="DZH189" s="609"/>
      <c r="DZI189" s="375"/>
      <c r="DZJ189" s="377"/>
      <c r="DZK189" s="377"/>
      <c r="DZL189" s="377"/>
      <c r="DZM189" s="377"/>
      <c r="DZN189" s="608"/>
      <c r="DZO189" s="609"/>
      <c r="DZP189" s="375"/>
      <c r="DZQ189" s="377"/>
      <c r="DZR189" s="377"/>
      <c r="DZS189" s="377"/>
      <c r="DZT189" s="377"/>
      <c r="DZU189" s="608"/>
      <c r="DZV189" s="609"/>
      <c r="DZW189" s="375"/>
      <c r="DZX189" s="377"/>
      <c r="DZY189" s="377"/>
      <c r="DZZ189" s="377"/>
      <c r="EAA189" s="377"/>
      <c r="EAB189" s="608"/>
      <c r="EAC189" s="609"/>
      <c r="EAD189" s="375"/>
      <c r="EAE189" s="377"/>
      <c r="EAF189" s="377"/>
      <c r="EAG189" s="377"/>
      <c r="EAH189" s="377"/>
      <c r="EAI189" s="608"/>
      <c r="EAJ189" s="609"/>
      <c r="EAK189" s="375"/>
      <c r="EAL189" s="377"/>
      <c r="EAM189" s="377"/>
      <c r="EAN189" s="377"/>
      <c r="EAO189" s="377"/>
      <c r="EAP189" s="608"/>
      <c r="EAQ189" s="609"/>
      <c r="EAR189" s="375"/>
      <c r="EAS189" s="377"/>
      <c r="EAT189" s="377"/>
      <c r="EAU189" s="377"/>
      <c r="EAV189" s="377"/>
      <c r="EAW189" s="608"/>
      <c r="EAX189" s="609"/>
      <c r="EAY189" s="375"/>
      <c r="EAZ189" s="377"/>
      <c r="EBA189" s="377"/>
      <c r="EBB189" s="377"/>
      <c r="EBC189" s="377"/>
      <c r="EBD189" s="608"/>
      <c r="EBE189" s="609"/>
      <c r="EBF189" s="375"/>
      <c r="EBG189" s="377"/>
      <c r="EBH189" s="377"/>
      <c r="EBI189" s="377"/>
      <c r="EBJ189" s="377"/>
      <c r="EBK189" s="608"/>
      <c r="EBL189" s="609"/>
      <c r="EBM189" s="375"/>
      <c r="EBN189" s="377"/>
      <c r="EBO189" s="377"/>
      <c r="EBP189" s="377"/>
      <c r="EBQ189" s="377"/>
      <c r="EBR189" s="608"/>
      <c r="EBS189" s="609"/>
      <c r="EBT189" s="375"/>
      <c r="EBU189" s="377"/>
      <c r="EBV189" s="377"/>
      <c r="EBW189" s="377"/>
      <c r="EBX189" s="377"/>
      <c r="EBY189" s="608"/>
      <c r="EBZ189" s="609"/>
      <c r="ECA189" s="375"/>
      <c r="ECB189" s="377"/>
      <c r="ECC189" s="377"/>
      <c r="ECD189" s="377"/>
      <c r="ECE189" s="377"/>
      <c r="ECF189" s="608"/>
      <c r="ECG189" s="609"/>
      <c r="ECH189" s="375"/>
      <c r="ECI189" s="377"/>
      <c r="ECJ189" s="377"/>
      <c r="ECK189" s="377"/>
      <c r="ECL189" s="377"/>
      <c r="ECM189" s="608"/>
      <c r="ECN189" s="609"/>
      <c r="ECO189" s="375"/>
      <c r="ECP189" s="377"/>
      <c r="ECQ189" s="377"/>
      <c r="ECR189" s="377"/>
      <c r="ECS189" s="377"/>
      <c r="ECT189" s="608"/>
      <c r="ECU189" s="609"/>
      <c r="ECV189" s="375"/>
      <c r="ECW189" s="377"/>
      <c r="ECX189" s="377"/>
      <c r="ECY189" s="377"/>
      <c r="ECZ189" s="377"/>
      <c r="EDA189" s="608"/>
      <c r="EDB189" s="609"/>
      <c r="EDC189" s="375"/>
      <c r="EDD189" s="377"/>
      <c r="EDE189" s="377"/>
      <c r="EDF189" s="377"/>
      <c r="EDG189" s="377"/>
      <c r="EDH189" s="608"/>
      <c r="EDI189" s="609"/>
      <c r="EDJ189" s="375"/>
      <c r="EDK189" s="377"/>
      <c r="EDL189" s="377"/>
      <c r="EDM189" s="377"/>
      <c r="EDN189" s="377"/>
      <c r="EDO189" s="608"/>
      <c r="EDP189" s="609"/>
      <c r="EDQ189" s="375"/>
      <c r="EDR189" s="377"/>
      <c r="EDS189" s="377"/>
      <c r="EDT189" s="377"/>
      <c r="EDU189" s="377"/>
      <c r="EDV189" s="608"/>
      <c r="EDW189" s="609"/>
      <c r="EDX189" s="375"/>
      <c r="EDY189" s="377"/>
      <c r="EDZ189" s="377"/>
      <c r="EEA189" s="377"/>
      <c r="EEB189" s="377"/>
      <c r="EEC189" s="608"/>
      <c r="EED189" s="609"/>
      <c r="EEE189" s="375"/>
      <c r="EEF189" s="377"/>
      <c r="EEG189" s="377"/>
      <c r="EEH189" s="377"/>
      <c r="EEI189" s="377"/>
      <c r="EEJ189" s="608"/>
      <c r="EEK189" s="609"/>
      <c r="EEL189" s="375"/>
      <c r="EEM189" s="377"/>
      <c r="EEN189" s="377"/>
      <c r="EEO189" s="377"/>
      <c r="EEP189" s="377"/>
      <c r="EEQ189" s="608"/>
      <c r="EER189" s="609"/>
      <c r="EES189" s="375"/>
      <c r="EET189" s="377"/>
      <c r="EEU189" s="377"/>
      <c r="EEV189" s="377"/>
      <c r="EEW189" s="377"/>
      <c r="EEX189" s="608"/>
      <c r="EEY189" s="609"/>
      <c r="EEZ189" s="375"/>
      <c r="EFA189" s="377"/>
      <c r="EFB189" s="377"/>
      <c r="EFC189" s="377"/>
      <c r="EFD189" s="377"/>
      <c r="EFE189" s="608"/>
      <c r="EFF189" s="609"/>
      <c r="EFG189" s="375"/>
      <c r="EFH189" s="377"/>
      <c r="EFI189" s="377"/>
      <c r="EFJ189" s="377"/>
      <c r="EFK189" s="377"/>
      <c r="EFL189" s="608"/>
      <c r="EFM189" s="609"/>
      <c r="EFN189" s="375"/>
      <c r="EFO189" s="377"/>
      <c r="EFP189" s="377"/>
      <c r="EFQ189" s="377"/>
      <c r="EFR189" s="377"/>
      <c r="EFS189" s="608"/>
      <c r="EFT189" s="609"/>
      <c r="EFU189" s="375"/>
      <c r="EFV189" s="377"/>
      <c r="EFW189" s="377"/>
      <c r="EFX189" s="377"/>
      <c r="EFY189" s="377"/>
      <c r="EFZ189" s="608"/>
      <c r="EGA189" s="609"/>
      <c r="EGB189" s="375"/>
      <c r="EGC189" s="377"/>
      <c r="EGD189" s="377"/>
      <c r="EGE189" s="377"/>
      <c r="EGF189" s="377"/>
      <c r="EGG189" s="608"/>
      <c r="EGH189" s="609"/>
      <c r="EGI189" s="375"/>
      <c r="EGJ189" s="377"/>
      <c r="EGK189" s="377"/>
      <c r="EGL189" s="377"/>
      <c r="EGM189" s="377"/>
      <c r="EGN189" s="608"/>
      <c r="EGO189" s="609"/>
      <c r="EGP189" s="375"/>
      <c r="EGQ189" s="377"/>
      <c r="EGR189" s="377"/>
      <c r="EGS189" s="377"/>
      <c r="EGT189" s="377"/>
      <c r="EGU189" s="608"/>
      <c r="EGV189" s="609"/>
      <c r="EGW189" s="375"/>
      <c r="EGX189" s="377"/>
      <c r="EGY189" s="377"/>
      <c r="EGZ189" s="377"/>
      <c r="EHA189" s="377"/>
      <c r="EHB189" s="608"/>
      <c r="EHC189" s="609"/>
      <c r="EHD189" s="375"/>
      <c r="EHE189" s="377"/>
      <c r="EHF189" s="377"/>
      <c r="EHG189" s="377"/>
      <c r="EHH189" s="377"/>
      <c r="EHI189" s="608"/>
      <c r="EHJ189" s="609"/>
      <c r="EHK189" s="375"/>
      <c r="EHL189" s="377"/>
      <c r="EHM189" s="377"/>
      <c r="EHN189" s="377"/>
      <c r="EHO189" s="377"/>
      <c r="EHP189" s="608"/>
      <c r="EHQ189" s="609"/>
      <c r="EHR189" s="375"/>
      <c r="EHS189" s="377"/>
      <c r="EHT189" s="377"/>
      <c r="EHU189" s="377"/>
      <c r="EHV189" s="377"/>
      <c r="EHW189" s="608"/>
      <c r="EHX189" s="609"/>
      <c r="EHY189" s="375"/>
      <c r="EHZ189" s="377"/>
      <c r="EIA189" s="377"/>
      <c r="EIB189" s="377"/>
      <c r="EIC189" s="377"/>
      <c r="EID189" s="608"/>
      <c r="EIE189" s="609"/>
      <c r="EIF189" s="375"/>
      <c r="EIG189" s="377"/>
      <c r="EIH189" s="377"/>
      <c r="EII189" s="377"/>
      <c r="EIJ189" s="377"/>
      <c r="EIK189" s="608"/>
      <c r="EIL189" s="609"/>
      <c r="EIM189" s="375"/>
      <c r="EIN189" s="377"/>
      <c r="EIO189" s="377"/>
      <c r="EIP189" s="377"/>
      <c r="EIQ189" s="377"/>
      <c r="EIR189" s="608"/>
      <c r="EIS189" s="609"/>
      <c r="EIT189" s="375"/>
      <c r="EIU189" s="377"/>
      <c r="EIV189" s="377"/>
      <c r="EIW189" s="377"/>
      <c r="EIX189" s="377"/>
      <c r="EIY189" s="608"/>
      <c r="EIZ189" s="609"/>
      <c r="EJA189" s="375"/>
      <c r="EJB189" s="377"/>
      <c r="EJC189" s="377"/>
      <c r="EJD189" s="377"/>
      <c r="EJE189" s="377"/>
      <c r="EJF189" s="608"/>
      <c r="EJG189" s="609"/>
      <c r="EJH189" s="375"/>
      <c r="EJI189" s="377"/>
      <c r="EJJ189" s="377"/>
      <c r="EJK189" s="377"/>
      <c r="EJL189" s="377"/>
      <c r="EJM189" s="608"/>
      <c r="EJN189" s="609"/>
      <c r="EJO189" s="375"/>
      <c r="EJP189" s="377"/>
      <c r="EJQ189" s="377"/>
      <c r="EJR189" s="377"/>
      <c r="EJS189" s="377"/>
      <c r="EJT189" s="608"/>
      <c r="EJU189" s="609"/>
      <c r="EJV189" s="375"/>
      <c r="EJW189" s="377"/>
      <c r="EJX189" s="377"/>
      <c r="EJY189" s="377"/>
      <c r="EJZ189" s="377"/>
      <c r="EKA189" s="608"/>
      <c r="EKB189" s="609"/>
      <c r="EKC189" s="375"/>
      <c r="EKD189" s="377"/>
      <c r="EKE189" s="377"/>
      <c r="EKF189" s="377"/>
      <c r="EKG189" s="377"/>
      <c r="EKH189" s="608"/>
      <c r="EKI189" s="609"/>
      <c r="EKJ189" s="375"/>
      <c r="EKK189" s="377"/>
      <c r="EKL189" s="377"/>
      <c r="EKM189" s="377"/>
      <c r="EKN189" s="377"/>
      <c r="EKO189" s="608"/>
      <c r="EKP189" s="609"/>
      <c r="EKQ189" s="375"/>
      <c r="EKR189" s="377"/>
      <c r="EKS189" s="377"/>
      <c r="EKT189" s="377"/>
      <c r="EKU189" s="377"/>
      <c r="EKV189" s="608"/>
      <c r="EKW189" s="609"/>
      <c r="EKX189" s="375"/>
      <c r="EKY189" s="377"/>
      <c r="EKZ189" s="377"/>
      <c r="ELA189" s="377"/>
      <c r="ELB189" s="377"/>
      <c r="ELC189" s="608"/>
      <c r="ELD189" s="609"/>
      <c r="ELE189" s="375"/>
      <c r="ELF189" s="377"/>
      <c r="ELG189" s="377"/>
      <c r="ELH189" s="377"/>
      <c r="ELI189" s="377"/>
      <c r="ELJ189" s="608"/>
      <c r="ELK189" s="609"/>
      <c r="ELL189" s="375"/>
      <c r="ELM189" s="377"/>
      <c r="ELN189" s="377"/>
      <c r="ELO189" s="377"/>
      <c r="ELP189" s="377"/>
      <c r="ELQ189" s="608"/>
      <c r="ELR189" s="609"/>
      <c r="ELS189" s="375"/>
      <c r="ELT189" s="377"/>
      <c r="ELU189" s="377"/>
      <c r="ELV189" s="377"/>
      <c r="ELW189" s="377"/>
      <c r="ELX189" s="608"/>
      <c r="ELY189" s="609"/>
      <c r="ELZ189" s="375"/>
      <c r="EMA189" s="377"/>
      <c r="EMB189" s="377"/>
      <c r="EMC189" s="377"/>
      <c r="EMD189" s="377"/>
      <c r="EME189" s="608"/>
      <c r="EMF189" s="609"/>
      <c r="EMG189" s="375"/>
      <c r="EMH189" s="377"/>
      <c r="EMI189" s="377"/>
      <c r="EMJ189" s="377"/>
      <c r="EMK189" s="377"/>
      <c r="EML189" s="608"/>
      <c r="EMM189" s="609"/>
      <c r="EMN189" s="375"/>
      <c r="EMO189" s="377"/>
      <c r="EMP189" s="377"/>
      <c r="EMQ189" s="377"/>
      <c r="EMR189" s="377"/>
      <c r="EMS189" s="608"/>
      <c r="EMT189" s="609"/>
      <c r="EMU189" s="375"/>
      <c r="EMV189" s="377"/>
      <c r="EMW189" s="377"/>
      <c r="EMX189" s="377"/>
      <c r="EMY189" s="377"/>
      <c r="EMZ189" s="608"/>
      <c r="ENA189" s="609"/>
      <c r="ENB189" s="375"/>
      <c r="ENC189" s="377"/>
      <c r="END189" s="377"/>
      <c r="ENE189" s="377"/>
      <c r="ENF189" s="377"/>
      <c r="ENG189" s="608"/>
      <c r="ENH189" s="609"/>
      <c r="ENI189" s="375"/>
      <c r="ENJ189" s="377"/>
      <c r="ENK189" s="377"/>
      <c r="ENL189" s="377"/>
      <c r="ENM189" s="377"/>
      <c r="ENN189" s="608"/>
      <c r="ENO189" s="609"/>
      <c r="ENP189" s="375"/>
      <c r="ENQ189" s="377"/>
      <c r="ENR189" s="377"/>
      <c r="ENS189" s="377"/>
      <c r="ENT189" s="377"/>
      <c r="ENU189" s="608"/>
      <c r="ENV189" s="609"/>
      <c r="ENW189" s="375"/>
      <c r="ENX189" s="377"/>
      <c r="ENY189" s="377"/>
      <c r="ENZ189" s="377"/>
      <c r="EOA189" s="377"/>
      <c r="EOB189" s="608"/>
      <c r="EOC189" s="609"/>
      <c r="EOD189" s="375"/>
      <c r="EOE189" s="377"/>
      <c r="EOF189" s="377"/>
      <c r="EOG189" s="377"/>
      <c r="EOH189" s="377"/>
      <c r="EOI189" s="608"/>
      <c r="EOJ189" s="609"/>
      <c r="EOK189" s="375"/>
      <c r="EOL189" s="377"/>
      <c r="EOM189" s="377"/>
      <c r="EON189" s="377"/>
      <c r="EOO189" s="377"/>
      <c r="EOP189" s="608"/>
      <c r="EOQ189" s="609"/>
      <c r="EOR189" s="375"/>
      <c r="EOS189" s="377"/>
      <c r="EOT189" s="377"/>
      <c r="EOU189" s="377"/>
      <c r="EOV189" s="377"/>
      <c r="EOW189" s="608"/>
      <c r="EOX189" s="609"/>
      <c r="EOY189" s="375"/>
      <c r="EOZ189" s="377"/>
      <c r="EPA189" s="377"/>
      <c r="EPB189" s="377"/>
      <c r="EPC189" s="377"/>
      <c r="EPD189" s="608"/>
      <c r="EPE189" s="609"/>
      <c r="EPF189" s="375"/>
      <c r="EPG189" s="377"/>
      <c r="EPH189" s="377"/>
      <c r="EPI189" s="377"/>
      <c r="EPJ189" s="377"/>
      <c r="EPK189" s="608"/>
      <c r="EPL189" s="609"/>
      <c r="EPM189" s="375"/>
      <c r="EPN189" s="377"/>
      <c r="EPO189" s="377"/>
      <c r="EPP189" s="377"/>
      <c r="EPQ189" s="377"/>
      <c r="EPR189" s="608"/>
      <c r="EPS189" s="609"/>
      <c r="EPT189" s="375"/>
      <c r="EPU189" s="377"/>
      <c r="EPV189" s="377"/>
      <c r="EPW189" s="377"/>
      <c r="EPX189" s="377"/>
      <c r="EPY189" s="608"/>
      <c r="EPZ189" s="609"/>
      <c r="EQA189" s="375"/>
      <c r="EQB189" s="377"/>
      <c r="EQC189" s="377"/>
      <c r="EQD189" s="377"/>
      <c r="EQE189" s="377"/>
      <c r="EQF189" s="608"/>
      <c r="EQG189" s="609"/>
      <c r="EQH189" s="375"/>
      <c r="EQI189" s="377"/>
      <c r="EQJ189" s="377"/>
      <c r="EQK189" s="377"/>
      <c r="EQL189" s="377"/>
      <c r="EQM189" s="608"/>
      <c r="EQN189" s="609"/>
      <c r="EQO189" s="375"/>
      <c r="EQP189" s="377"/>
      <c r="EQQ189" s="377"/>
      <c r="EQR189" s="377"/>
      <c r="EQS189" s="377"/>
      <c r="EQT189" s="608"/>
      <c r="EQU189" s="609"/>
      <c r="EQV189" s="375"/>
      <c r="EQW189" s="377"/>
      <c r="EQX189" s="377"/>
      <c r="EQY189" s="377"/>
      <c r="EQZ189" s="377"/>
      <c r="ERA189" s="608"/>
      <c r="ERB189" s="609"/>
      <c r="ERC189" s="375"/>
      <c r="ERD189" s="377"/>
      <c r="ERE189" s="377"/>
      <c r="ERF189" s="377"/>
      <c r="ERG189" s="377"/>
      <c r="ERH189" s="608"/>
      <c r="ERI189" s="609"/>
      <c r="ERJ189" s="375"/>
      <c r="ERK189" s="377"/>
      <c r="ERL189" s="377"/>
      <c r="ERM189" s="377"/>
      <c r="ERN189" s="377"/>
      <c r="ERO189" s="608"/>
      <c r="ERP189" s="609"/>
      <c r="ERQ189" s="375"/>
      <c r="ERR189" s="377"/>
      <c r="ERS189" s="377"/>
      <c r="ERT189" s="377"/>
      <c r="ERU189" s="377"/>
      <c r="ERV189" s="608"/>
      <c r="ERW189" s="609"/>
      <c r="ERX189" s="375"/>
      <c r="ERY189" s="377"/>
      <c r="ERZ189" s="377"/>
      <c r="ESA189" s="377"/>
      <c r="ESB189" s="377"/>
      <c r="ESC189" s="608"/>
      <c r="ESD189" s="609"/>
      <c r="ESE189" s="375"/>
      <c r="ESF189" s="377"/>
      <c r="ESG189" s="377"/>
      <c r="ESH189" s="377"/>
      <c r="ESI189" s="377"/>
      <c r="ESJ189" s="608"/>
      <c r="ESK189" s="609"/>
      <c r="ESL189" s="375"/>
      <c r="ESM189" s="377"/>
      <c r="ESN189" s="377"/>
      <c r="ESO189" s="377"/>
      <c r="ESP189" s="377"/>
      <c r="ESQ189" s="608"/>
      <c r="ESR189" s="609"/>
      <c r="ESS189" s="375"/>
      <c r="EST189" s="377"/>
      <c r="ESU189" s="377"/>
      <c r="ESV189" s="377"/>
      <c r="ESW189" s="377"/>
      <c r="ESX189" s="608"/>
      <c r="ESY189" s="609"/>
      <c r="ESZ189" s="375"/>
      <c r="ETA189" s="377"/>
      <c r="ETB189" s="377"/>
      <c r="ETC189" s="377"/>
      <c r="ETD189" s="377"/>
      <c r="ETE189" s="608"/>
      <c r="ETF189" s="609"/>
      <c r="ETG189" s="375"/>
      <c r="ETH189" s="377"/>
      <c r="ETI189" s="377"/>
      <c r="ETJ189" s="377"/>
      <c r="ETK189" s="377"/>
      <c r="ETL189" s="608"/>
      <c r="ETM189" s="609"/>
      <c r="ETN189" s="375"/>
      <c r="ETO189" s="377"/>
      <c r="ETP189" s="377"/>
      <c r="ETQ189" s="377"/>
      <c r="ETR189" s="377"/>
      <c r="ETS189" s="608"/>
      <c r="ETT189" s="609"/>
      <c r="ETU189" s="375"/>
      <c r="ETV189" s="377"/>
      <c r="ETW189" s="377"/>
      <c r="ETX189" s="377"/>
      <c r="ETY189" s="377"/>
      <c r="ETZ189" s="608"/>
      <c r="EUA189" s="609"/>
      <c r="EUB189" s="375"/>
      <c r="EUC189" s="377"/>
      <c r="EUD189" s="377"/>
      <c r="EUE189" s="377"/>
      <c r="EUF189" s="377"/>
      <c r="EUG189" s="608"/>
      <c r="EUH189" s="609"/>
      <c r="EUI189" s="375"/>
      <c r="EUJ189" s="377"/>
      <c r="EUK189" s="377"/>
      <c r="EUL189" s="377"/>
      <c r="EUM189" s="377"/>
      <c r="EUN189" s="608"/>
      <c r="EUO189" s="609"/>
      <c r="EUP189" s="375"/>
      <c r="EUQ189" s="377"/>
      <c r="EUR189" s="377"/>
      <c r="EUS189" s="377"/>
      <c r="EUT189" s="377"/>
      <c r="EUU189" s="608"/>
      <c r="EUV189" s="609"/>
      <c r="EUW189" s="375"/>
      <c r="EUX189" s="377"/>
      <c r="EUY189" s="377"/>
      <c r="EUZ189" s="377"/>
      <c r="EVA189" s="377"/>
      <c r="EVB189" s="608"/>
      <c r="EVC189" s="609"/>
      <c r="EVD189" s="375"/>
      <c r="EVE189" s="377"/>
      <c r="EVF189" s="377"/>
      <c r="EVG189" s="377"/>
      <c r="EVH189" s="377"/>
      <c r="EVI189" s="608"/>
      <c r="EVJ189" s="609"/>
      <c r="EVK189" s="375"/>
      <c r="EVL189" s="377"/>
      <c r="EVM189" s="377"/>
      <c r="EVN189" s="377"/>
      <c r="EVO189" s="377"/>
      <c r="EVP189" s="608"/>
      <c r="EVQ189" s="609"/>
      <c r="EVR189" s="375"/>
      <c r="EVS189" s="377"/>
      <c r="EVT189" s="377"/>
      <c r="EVU189" s="377"/>
      <c r="EVV189" s="377"/>
      <c r="EVW189" s="608"/>
      <c r="EVX189" s="609"/>
      <c r="EVY189" s="375"/>
      <c r="EVZ189" s="377"/>
      <c r="EWA189" s="377"/>
      <c r="EWB189" s="377"/>
      <c r="EWC189" s="377"/>
      <c r="EWD189" s="608"/>
      <c r="EWE189" s="609"/>
      <c r="EWF189" s="375"/>
      <c r="EWG189" s="377"/>
      <c r="EWH189" s="377"/>
      <c r="EWI189" s="377"/>
      <c r="EWJ189" s="377"/>
      <c r="EWK189" s="608"/>
      <c r="EWL189" s="609"/>
      <c r="EWM189" s="375"/>
      <c r="EWN189" s="377"/>
      <c r="EWO189" s="377"/>
      <c r="EWP189" s="377"/>
      <c r="EWQ189" s="377"/>
      <c r="EWR189" s="608"/>
      <c r="EWS189" s="609"/>
      <c r="EWT189" s="375"/>
      <c r="EWU189" s="377"/>
      <c r="EWV189" s="377"/>
      <c r="EWW189" s="377"/>
      <c r="EWX189" s="377"/>
      <c r="EWY189" s="608"/>
      <c r="EWZ189" s="609"/>
      <c r="EXA189" s="375"/>
      <c r="EXB189" s="377"/>
      <c r="EXC189" s="377"/>
      <c r="EXD189" s="377"/>
      <c r="EXE189" s="377"/>
      <c r="EXF189" s="608"/>
      <c r="EXG189" s="609"/>
      <c r="EXH189" s="375"/>
      <c r="EXI189" s="377"/>
      <c r="EXJ189" s="377"/>
      <c r="EXK189" s="377"/>
      <c r="EXL189" s="377"/>
      <c r="EXM189" s="608"/>
      <c r="EXN189" s="609"/>
      <c r="EXO189" s="375"/>
      <c r="EXP189" s="377"/>
      <c r="EXQ189" s="377"/>
      <c r="EXR189" s="377"/>
      <c r="EXS189" s="377"/>
      <c r="EXT189" s="608"/>
      <c r="EXU189" s="609"/>
      <c r="EXV189" s="375"/>
      <c r="EXW189" s="377"/>
      <c r="EXX189" s="377"/>
      <c r="EXY189" s="377"/>
      <c r="EXZ189" s="377"/>
      <c r="EYA189" s="608"/>
      <c r="EYB189" s="609"/>
      <c r="EYC189" s="375"/>
      <c r="EYD189" s="377"/>
      <c r="EYE189" s="377"/>
      <c r="EYF189" s="377"/>
      <c r="EYG189" s="377"/>
      <c r="EYH189" s="608"/>
      <c r="EYI189" s="609"/>
      <c r="EYJ189" s="375"/>
      <c r="EYK189" s="377"/>
      <c r="EYL189" s="377"/>
      <c r="EYM189" s="377"/>
      <c r="EYN189" s="377"/>
      <c r="EYO189" s="608"/>
      <c r="EYP189" s="609"/>
      <c r="EYQ189" s="375"/>
      <c r="EYR189" s="377"/>
      <c r="EYS189" s="377"/>
      <c r="EYT189" s="377"/>
      <c r="EYU189" s="377"/>
      <c r="EYV189" s="608"/>
      <c r="EYW189" s="609"/>
      <c r="EYX189" s="375"/>
      <c r="EYY189" s="377"/>
      <c r="EYZ189" s="377"/>
      <c r="EZA189" s="377"/>
      <c r="EZB189" s="377"/>
      <c r="EZC189" s="608"/>
      <c r="EZD189" s="609"/>
      <c r="EZE189" s="375"/>
      <c r="EZF189" s="377"/>
      <c r="EZG189" s="377"/>
      <c r="EZH189" s="377"/>
      <c r="EZI189" s="377"/>
      <c r="EZJ189" s="608"/>
      <c r="EZK189" s="609"/>
      <c r="EZL189" s="375"/>
      <c r="EZM189" s="377"/>
      <c r="EZN189" s="377"/>
      <c r="EZO189" s="377"/>
      <c r="EZP189" s="377"/>
      <c r="EZQ189" s="608"/>
      <c r="EZR189" s="609"/>
      <c r="EZS189" s="375"/>
      <c r="EZT189" s="377"/>
      <c r="EZU189" s="377"/>
      <c r="EZV189" s="377"/>
      <c r="EZW189" s="377"/>
      <c r="EZX189" s="608"/>
      <c r="EZY189" s="609"/>
      <c r="EZZ189" s="375"/>
      <c r="FAA189" s="377"/>
      <c r="FAB189" s="377"/>
      <c r="FAC189" s="377"/>
      <c r="FAD189" s="377"/>
      <c r="FAE189" s="608"/>
      <c r="FAF189" s="609"/>
      <c r="FAG189" s="375"/>
      <c r="FAH189" s="377"/>
      <c r="FAI189" s="377"/>
      <c r="FAJ189" s="377"/>
      <c r="FAK189" s="377"/>
      <c r="FAL189" s="608"/>
      <c r="FAM189" s="609"/>
      <c r="FAN189" s="375"/>
      <c r="FAO189" s="377"/>
      <c r="FAP189" s="377"/>
      <c r="FAQ189" s="377"/>
      <c r="FAR189" s="377"/>
      <c r="FAS189" s="608"/>
      <c r="FAT189" s="609"/>
      <c r="FAU189" s="375"/>
      <c r="FAV189" s="377"/>
      <c r="FAW189" s="377"/>
      <c r="FAX189" s="377"/>
      <c r="FAY189" s="377"/>
      <c r="FAZ189" s="608"/>
      <c r="FBA189" s="609"/>
      <c r="FBB189" s="375"/>
      <c r="FBC189" s="377"/>
      <c r="FBD189" s="377"/>
      <c r="FBE189" s="377"/>
      <c r="FBF189" s="377"/>
      <c r="FBG189" s="608"/>
      <c r="FBH189" s="609"/>
      <c r="FBI189" s="375"/>
      <c r="FBJ189" s="377"/>
      <c r="FBK189" s="377"/>
      <c r="FBL189" s="377"/>
      <c r="FBM189" s="377"/>
      <c r="FBN189" s="608"/>
      <c r="FBO189" s="609"/>
      <c r="FBP189" s="375"/>
      <c r="FBQ189" s="377"/>
      <c r="FBR189" s="377"/>
      <c r="FBS189" s="377"/>
      <c r="FBT189" s="377"/>
      <c r="FBU189" s="608"/>
      <c r="FBV189" s="609"/>
      <c r="FBW189" s="375"/>
      <c r="FBX189" s="377"/>
      <c r="FBY189" s="377"/>
      <c r="FBZ189" s="377"/>
      <c r="FCA189" s="377"/>
      <c r="FCB189" s="608"/>
      <c r="FCC189" s="609"/>
      <c r="FCD189" s="375"/>
      <c r="FCE189" s="377"/>
      <c r="FCF189" s="377"/>
      <c r="FCG189" s="377"/>
      <c r="FCH189" s="377"/>
      <c r="FCI189" s="608"/>
      <c r="FCJ189" s="609"/>
      <c r="FCK189" s="375"/>
      <c r="FCL189" s="377"/>
      <c r="FCM189" s="377"/>
      <c r="FCN189" s="377"/>
      <c r="FCO189" s="377"/>
      <c r="FCP189" s="608"/>
      <c r="FCQ189" s="609"/>
      <c r="FCR189" s="375"/>
      <c r="FCS189" s="377"/>
      <c r="FCT189" s="377"/>
      <c r="FCU189" s="377"/>
      <c r="FCV189" s="377"/>
      <c r="FCW189" s="608"/>
      <c r="FCX189" s="609"/>
      <c r="FCY189" s="375"/>
      <c r="FCZ189" s="377"/>
      <c r="FDA189" s="377"/>
      <c r="FDB189" s="377"/>
      <c r="FDC189" s="377"/>
      <c r="FDD189" s="608"/>
      <c r="FDE189" s="609"/>
      <c r="FDF189" s="375"/>
      <c r="FDG189" s="377"/>
      <c r="FDH189" s="377"/>
      <c r="FDI189" s="377"/>
      <c r="FDJ189" s="377"/>
      <c r="FDK189" s="608"/>
      <c r="FDL189" s="609"/>
      <c r="FDM189" s="375"/>
      <c r="FDN189" s="377"/>
      <c r="FDO189" s="377"/>
      <c r="FDP189" s="377"/>
      <c r="FDQ189" s="377"/>
      <c r="FDR189" s="608"/>
      <c r="FDS189" s="609"/>
      <c r="FDT189" s="375"/>
      <c r="FDU189" s="377"/>
      <c r="FDV189" s="377"/>
      <c r="FDW189" s="377"/>
      <c r="FDX189" s="377"/>
      <c r="FDY189" s="608"/>
      <c r="FDZ189" s="609"/>
      <c r="FEA189" s="375"/>
      <c r="FEB189" s="377"/>
      <c r="FEC189" s="377"/>
      <c r="FED189" s="377"/>
      <c r="FEE189" s="377"/>
      <c r="FEF189" s="608"/>
      <c r="FEG189" s="609"/>
      <c r="FEH189" s="375"/>
      <c r="FEI189" s="377"/>
      <c r="FEJ189" s="377"/>
      <c r="FEK189" s="377"/>
      <c r="FEL189" s="377"/>
      <c r="FEM189" s="608"/>
      <c r="FEN189" s="609"/>
      <c r="FEO189" s="375"/>
      <c r="FEP189" s="377"/>
      <c r="FEQ189" s="377"/>
      <c r="FER189" s="377"/>
      <c r="FES189" s="377"/>
      <c r="FET189" s="608"/>
      <c r="FEU189" s="609"/>
      <c r="FEV189" s="375"/>
      <c r="FEW189" s="377"/>
      <c r="FEX189" s="377"/>
      <c r="FEY189" s="377"/>
      <c r="FEZ189" s="377"/>
      <c r="FFA189" s="608"/>
      <c r="FFB189" s="609"/>
      <c r="FFC189" s="375"/>
      <c r="FFD189" s="377"/>
      <c r="FFE189" s="377"/>
      <c r="FFF189" s="377"/>
      <c r="FFG189" s="377"/>
      <c r="FFH189" s="608"/>
      <c r="FFI189" s="609"/>
      <c r="FFJ189" s="375"/>
      <c r="FFK189" s="377"/>
      <c r="FFL189" s="377"/>
      <c r="FFM189" s="377"/>
      <c r="FFN189" s="377"/>
      <c r="FFO189" s="608"/>
      <c r="FFP189" s="609"/>
      <c r="FFQ189" s="375"/>
      <c r="FFR189" s="377"/>
      <c r="FFS189" s="377"/>
      <c r="FFT189" s="377"/>
      <c r="FFU189" s="377"/>
      <c r="FFV189" s="608"/>
      <c r="FFW189" s="609"/>
      <c r="FFX189" s="375"/>
      <c r="FFY189" s="377"/>
      <c r="FFZ189" s="377"/>
      <c r="FGA189" s="377"/>
      <c r="FGB189" s="377"/>
      <c r="FGC189" s="608"/>
      <c r="FGD189" s="609"/>
      <c r="FGE189" s="375"/>
      <c r="FGF189" s="377"/>
      <c r="FGG189" s="377"/>
      <c r="FGH189" s="377"/>
      <c r="FGI189" s="377"/>
      <c r="FGJ189" s="608"/>
      <c r="FGK189" s="609"/>
      <c r="FGL189" s="375"/>
      <c r="FGM189" s="377"/>
      <c r="FGN189" s="377"/>
      <c r="FGO189" s="377"/>
      <c r="FGP189" s="377"/>
      <c r="FGQ189" s="608"/>
      <c r="FGR189" s="609"/>
      <c r="FGS189" s="375"/>
      <c r="FGT189" s="377"/>
      <c r="FGU189" s="377"/>
      <c r="FGV189" s="377"/>
      <c r="FGW189" s="377"/>
      <c r="FGX189" s="608"/>
      <c r="FGY189" s="609"/>
      <c r="FGZ189" s="375"/>
      <c r="FHA189" s="377"/>
      <c r="FHB189" s="377"/>
      <c r="FHC189" s="377"/>
      <c r="FHD189" s="377"/>
      <c r="FHE189" s="608"/>
      <c r="FHF189" s="609"/>
      <c r="FHG189" s="375"/>
      <c r="FHH189" s="377"/>
      <c r="FHI189" s="377"/>
      <c r="FHJ189" s="377"/>
      <c r="FHK189" s="377"/>
      <c r="FHL189" s="608"/>
      <c r="FHM189" s="609"/>
      <c r="FHN189" s="375"/>
      <c r="FHO189" s="377"/>
      <c r="FHP189" s="377"/>
      <c r="FHQ189" s="377"/>
      <c r="FHR189" s="377"/>
      <c r="FHS189" s="608"/>
      <c r="FHT189" s="609"/>
      <c r="FHU189" s="375"/>
      <c r="FHV189" s="377"/>
      <c r="FHW189" s="377"/>
      <c r="FHX189" s="377"/>
      <c r="FHY189" s="377"/>
      <c r="FHZ189" s="608"/>
      <c r="FIA189" s="609"/>
      <c r="FIB189" s="375"/>
      <c r="FIC189" s="377"/>
      <c r="FID189" s="377"/>
      <c r="FIE189" s="377"/>
      <c r="FIF189" s="377"/>
      <c r="FIG189" s="608"/>
      <c r="FIH189" s="609"/>
      <c r="FII189" s="375"/>
      <c r="FIJ189" s="377"/>
      <c r="FIK189" s="377"/>
      <c r="FIL189" s="377"/>
      <c r="FIM189" s="377"/>
      <c r="FIN189" s="608"/>
      <c r="FIO189" s="609"/>
      <c r="FIP189" s="375"/>
      <c r="FIQ189" s="377"/>
      <c r="FIR189" s="377"/>
      <c r="FIS189" s="377"/>
      <c r="FIT189" s="377"/>
      <c r="FIU189" s="608"/>
      <c r="FIV189" s="609"/>
      <c r="FIW189" s="375"/>
      <c r="FIX189" s="377"/>
      <c r="FIY189" s="377"/>
      <c r="FIZ189" s="377"/>
      <c r="FJA189" s="377"/>
      <c r="FJB189" s="608"/>
      <c r="FJC189" s="609"/>
      <c r="FJD189" s="375"/>
      <c r="FJE189" s="377"/>
      <c r="FJF189" s="377"/>
      <c r="FJG189" s="377"/>
      <c r="FJH189" s="377"/>
      <c r="FJI189" s="608"/>
      <c r="FJJ189" s="609"/>
      <c r="FJK189" s="375"/>
      <c r="FJL189" s="377"/>
      <c r="FJM189" s="377"/>
      <c r="FJN189" s="377"/>
      <c r="FJO189" s="377"/>
      <c r="FJP189" s="608"/>
      <c r="FJQ189" s="609"/>
      <c r="FJR189" s="375"/>
      <c r="FJS189" s="377"/>
      <c r="FJT189" s="377"/>
      <c r="FJU189" s="377"/>
      <c r="FJV189" s="377"/>
      <c r="FJW189" s="608"/>
      <c r="FJX189" s="609"/>
      <c r="FJY189" s="375"/>
      <c r="FJZ189" s="377"/>
      <c r="FKA189" s="377"/>
      <c r="FKB189" s="377"/>
      <c r="FKC189" s="377"/>
      <c r="FKD189" s="608"/>
      <c r="FKE189" s="609"/>
      <c r="FKF189" s="375"/>
      <c r="FKG189" s="377"/>
      <c r="FKH189" s="377"/>
      <c r="FKI189" s="377"/>
      <c r="FKJ189" s="377"/>
      <c r="FKK189" s="608"/>
      <c r="FKL189" s="609"/>
      <c r="FKM189" s="375"/>
      <c r="FKN189" s="377"/>
      <c r="FKO189" s="377"/>
      <c r="FKP189" s="377"/>
      <c r="FKQ189" s="377"/>
      <c r="FKR189" s="608"/>
      <c r="FKS189" s="609"/>
      <c r="FKT189" s="375"/>
      <c r="FKU189" s="377"/>
      <c r="FKV189" s="377"/>
      <c r="FKW189" s="377"/>
      <c r="FKX189" s="377"/>
      <c r="FKY189" s="608"/>
      <c r="FKZ189" s="609"/>
      <c r="FLA189" s="375"/>
      <c r="FLB189" s="377"/>
      <c r="FLC189" s="377"/>
      <c r="FLD189" s="377"/>
      <c r="FLE189" s="377"/>
      <c r="FLF189" s="608"/>
      <c r="FLG189" s="609"/>
      <c r="FLH189" s="375"/>
      <c r="FLI189" s="377"/>
      <c r="FLJ189" s="377"/>
      <c r="FLK189" s="377"/>
      <c r="FLL189" s="377"/>
      <c r="FLM189" s="608"/>
      <c r="FLN189" s="609"/>
      <c r="FLO189" s="375"/>
      <c r="FLP189" s="377"/>
      <c r="FLQ189" s="377"/>
      <c r="FLR189" s="377"/>
      <c r="FLS189" s="377"/>
      <c r="FLT189" s="608"/>
      <c r="FLU189" s="609"/>
      <c r="FLV189" s="375"/>
      <c r="FLW189" s="377"/>
      <c r="FLX189" s="377"/>
      <c r="FLY189" s="377"/>
      <c r="FLZ189" s="377"/>
      <c r="FMA189" s="608"/>
      <c r="FMB189" s="609"/>
      <c r="FMC189" s="375"/>
      <c r="FMD189" s="377"/>
      <c r="FME189" s="377"/>
      <c r="FMF189" s="377"/>
      <c r="FMG189" s="377"/>
      <c r="FMH189" s="608"/>
      <c r="FMI189" s="609"/>
      <c r="FMJ189" s="375"/>
      <c r="FMK189" s="377"/>
      <c r="FML189" s="377"/>
      <c r="FMM189" s="377"/>
      <c r="FMN189" s="377"/>
      <c r="FMO189" s="608"/>
      <c r="FMP189" s="609"/>
      <c r="FMQ189" s="375"/>
      <c r="FMR189" s="377"/>
      <c r="FMS189" s="377"/>
      <c r="FMT189" s="377"/>
      <c r="FMU189" s="377"/>
      <c r="FMV189" s="608"/>
      <c r="FMW189" s="609"/>
      <c r="FMX189" s="375"/>
      <c r="FMY189" s="377"/>
      <c r="FMZ189" s="377"/>
      <c r="FNA189" s="377"/>
      <c r="FNB189" s="377"/>
      <c r="FNC189" s="608"/>
      <c r="FND189" s="609"/>
      <c r="FNE189" s="375"/>
      <c r="FNF189" s="377"/>
      <c r="FNG189" s="377"/>
      <c r="FNH189" s="377"/>
      <c r="FNI189" s="377"/>
      <c r="FNJ189" s="608"/>
      <c r="FNK189" s="609"/>
      <c r="FNL189" s="375"/>
      <c r="FNM189" s="377"/>
      <c r="FNN189" s="377"/>
      <c r="FNO189" s="377"/>
      <c r="FNP189" s="377"/>
      <c r="FNQ189" s="608"/>
      <c r="FNR189" s="609"/>
      <c r="FNS189" s="375"/>
      <c r="FNT189" s="377"/>
      <c r="FNU189" s="377"/>
      <c r="FNV189" s="377"/>
      <c r="FNW189" s="377"/>
      <c r="FNX189" s="608"/>
      <c r="FNY189" s="609"/>
      <c r="FNZ189" s="375"/>
      <c r="FOA189" s="377"/>
      <c r="FOB189" s="377"/>
      <c r="FOC189" s="377"/>
      <c r="FOD189" s="377"/>
      <c r="FOE189" s="608"/>
      <c r="FOF189" s="609"/>
      <c r="FOG189" s="375"/>
      <c r="FOH189" s="377"/>
      <c r="FOI189" s="377"/>
      <c r="FOJ189" s="377"/>
      <c r="FOK189" s="377"/>
      <c r="FOL189" s="608"/>
      <c r="FOM189" s="609"/>
      <c r="FON189" s="375"/>
      <c r="FOO189" s="377"/>
      <c r="FOP189" s="377"/>
      <c r="FOQ189" s="377"/>
      <c r="FOR189" s="377"/>
      <c r="FOS189" s="608"/>
      <c r="FOT189" s="609"/>
      <c r="FOU189" s="375"/>
      <c r="FOV189" s="377"/>
      <c r="FOW189" s="377"/>
      <c r="FOX189" s="377"/>
      <c r="FOY189" s="377"/>
      <c r="FOZ189" s="608"/>
      <c r="FPA189" s="609"/>
      <c r="FPB189" s="375"/>
      <c r="FPC189" s="377"/>
      <c r="FPD189" s="377"/>
      <c r="FPE189" s="377"/>
      <c r="FPF189" s="377"/>
      <c r="FPG189" s="608"/>
      <c r="FPH189" s="609"/>
      <c r="FPI189" s="375"/>
      <c r="FPJ189" s="377"/>
      <c r="FPK189" s="377"/>
      <c r="FPL189" s="377"/>
      <c r="FPM189" s="377"/>
      <c r="FPN189" s="608"/>
      <c r="FPO189" s="609"/>
      <c r="FPP189" s="375"/>
      <c r="FPQ189" s="377"/>
      <c r="FPR189" s="377"/>
      <c r="FPS189" s="377"/>
      <c r="FPT189" s="377"/>
      <c r="FPU189" s="608"/>
      <c r="FPV189" s="609"/>
      <c r="FPW189" s="375"/>
      <c r="FPX189" s="377"/>
      <c r="FPY189" s="377"/>
      <c r="FPZ189" s="377"/>
      <c r="FQA189" s="377"/>
      <c r="FQB189" s="608"/>
      <c r="FQC189" s="609"/>
      <c r="FQD189" s="375"/>
      <c r="FQE189" s="377"/>
      <c r="FQF189" s="377"/>
      <c r="FQG189" s="377"/>
      <c r="FQH189" s="377"/>
      <c r="FQI189" s="608"/>
      <c r="FQJ189" s="609"/>
      <c r="FQK189" s="375"/>
      <c r="FQL189" s="377"/>
      <c r="FQM189" s="377"/>
      <c r="FQN189" s="377"/>
      <c r="FQO189" s="377"/>
      <c r="FQP189" s="608"/>
      <c r="FQQ189" s="609"/>
      <c r="FQR189" s="375"/>
      <c r="FQS189" s="377"/>
      <c r="FQT189" s="377"/>
      <c r="FQU189" s="377"/>
      <c r="FQV189" s="377"/>
      <c r="FQW189" s="608"/>
      <c r="FQX189" s="609"/>
      <c r="FQY189" s="375"/>
      <c r="FQZ189" s="377"/>
      <c r="FRA189" s="377"/>
      <c r="FRB189" s="377"/>
      <c r="FRC189" s="377"/>
      <c r="FRD189" s="608"/>
      <c r="FRE189" s="609"/>
      <c r="FRF189" s="375"/>
      <c r="FRG189" s="377"/>
      <c r="FRH189" s="377"/>
      <c r="FRI189" s="377"/>
      <c r="FRJ189" s="377"/>
      <c r="FRK189" s="608"/>
      <c r="FRL189" s="609"/>
      <c r="FRM189" s="375"/>
      <c r="FRN189" s="377"/>
      <c r="FRO189" s="377"/>
      <c r="FRP189" s="377"/>
      <c r="FRQ189" s="377"/>
      <c r="FRR189" s="608"/>
      <c r="FRS189" s="609"/>
      <c r="FRT189" s="375"/>
      <c r="FRU189" s="377"/>
      <c r="FRV189" s="377"/>
      <c r="FRW189" s="377"/>
      <c r="FRX189" s="377"/>
      <c r="FRY189" s="608"/>
      <c r="FRZ189" s="609"/>
      <c r="FSA189" s="375"/>
      <c r="FSB189" s="377"/>
      <c r="FSC189" s="377"/>
      <c r="FSD189" s="377"/>
      <c r="FSE189" s="377"/>
      <c r="FSF189" s="608"/>
      <c r="FSG189" s="609"/>
      <c r="FSH189" s="375"/>
      <c r="FSI189" s="377"/>
      <c r="FSJ189" s="377"/>
      <c r="FSK189" s="377"/>
      <c r="FSL189" s="377"/>
      <c r="FSM189" s="608"/>
      <c r="FSN189" s="609"/>
      <c r="FSO189" s="375"/>
      <c r="FSP189" s="377"/>
      <c r="FSQ189" s="377"/>
      <c r="FSR189" s="377"/>
      <c r="FSS189" s="377"/>
      <c r="FST189" s="608"/>
      <c r="FSU189" s="609"/>
      <c r="FSV189" s="375"/>
      <c r="FSW189" s="377"/>
      <c r="FSX189" s="377"/>
      <c r="FSY189" s="377"/>
      <c r="FSZ189" s="377"/>
      <c r="FTA189" s="608"/>
      <c r="FTB189" s="609"/>
      <c r="FTC189" s="375"/>
      <c r="FTD189" s="377"/>
      <c r="FTE189" s="377"/>
      <c r="FTF189" s="377"/>
      <c r="FTG189" s="377"/>
      <c r="FTH189" s="608"/>
      <c r="FTI189" s="609"/>
      <c r="FTJ189" s="375"/>
      <c r="FTK189" s="377"/>
      <c r="FTL189" s="377"/>
      <c r="FTM189" s="377"/>
      <c r="FTN189" s="377"/>
      <c r="FTO189" s="608"/>
      <c r="FTP189" s="609"/>
      <c r="FTQ189" s="375"/>
      <c r="FTR189" s="377"/>
      <c r="FTS189" s="377"/>
      <c r="FTT189" s="377"/>
      <c r="FTU189" s="377"/>
      <c r="FTV189" s="608"/>
      <c r="FTW189" s="609"/>
      <c r="FTX189" s="375"/>
      <c r="FTY189" s="377"/>
      <c r="FTZ189" s="377"/>
      <c r="FUA189" s="377"/>
      <c r="FUB189" s="377"/>
      <c r="FUC189" s="608"/>
      <c r="FUD189" s="609"/>
      <c r="FUE189" s="375"/>
      <c r="FUF189" s="377"/>
      <c r="FUG189" s="377"/>
      <c r="FUH189" s="377"/>
      <c r="FUI189" s="377"/>
      <c r="FUJ189" s="608"/>
      <c r="FUK189" s="609"/>
      <c r="FUL189" s="375"/>
      <c r="FUM189" s="377"/>
      <c r="FUN189" s="377"/>
      <c r="FUO189" s="377"/>
      <c r="FUP189" s="377"/>
      <c r="FUQ189" s="608"/>
      <c r="FUR189" s="609"/>
      <c r="FUS189" s="375"/>
      <c r="FUT189" s="377"/>
      <c r="FUU189" s="377"/>
      <c r="FUV189" s="377"/>
      <c r="FUW189" s="377"/>
      <c r="FUX189" s="608"/>
      <c r="FUY189" s="609"/>
      <c r="FUZ189" s="375"/>
      <c r="FVA189" s="377"/>
      <c r="FVB189" s="377"/>
      <c r="FVC189" s="377"/>
      <c r="FVD189" s="377"/>
      <c r="FVE189" s="608"/>
      <c r="FVF189" s="609"/>
      <c r="FVG189" s="375"/>
      <c r="FVH189" s="377"/>
      <c r="FVI189" s="377"/>
      <c r="FVJ189" s="377"/>
      <c r="FVK189" s="377"/>
      <c r="FVL189" s="608"/>
      <c r="FVM189" s="609"/>
      <c r="FVN189" s="375"/>
      <c r="FVO189" s="377"/>
      <c r="FVP189" s="377"/>
      <c r="FVQ189" s="377"/>
      <c r="FVR189" s="377"/>
      <c r="FVS189" s="608"/>
      <c r="FVT189" s="609"/>
      <c r="FVU189" s="375"/>
      <c r="FVV189" s="377"/>
      <c r="FVW189" s="377"/>
      <c r="FVX189" s="377"/>
      <c r="FVY189" s="377"/>
      <c r="FVZ189" s="608"/>
      <c r="FWA189" s="609"/>
      <c r="FWB189" s="375"/>
      <c r="FWC189" s="377"/>
      <c r="FWD189" s="377"/>
      <c r="FWE189" s="377"/>
      <c r="FWF189" s="377"/>
      <c r="FWG189" s="608"/>
      <c r="FWH189" s="609"/>
      <c r="FWI189" s="375"/>
      <c r="FWJ189" s="377"/>
      <c r="FWK189" s="377"/>
      <c r="FWL189" s="377"/>
      <c r="FWM189" s="377"/>
      <c r="FWN189" s="608"/>
      <c r="FWO189" s="609"/>
      <c r="FWP189" s="375"/>
      <c r="FWQ189" s="377"/>
      <c r="FWR189" s="377"/>
      <c r="FWS189" s="377"/>
      <c r="FWT189" s="377"/>
      <c r="FWU189" s="608"/>
      <c r="FWV189" s="609"/>
      <c r="FWW189" s="375"/>
      <c r="FWX189" s="377"/>
      <c r="FWY189" s="377"/>
      <c r="FWZ189" s="377"/>
      <c r="FXA189" s="377"/>
      <c r="FXB189" s="608"/>
      <c r="FXC189" s="609"/>
      <c r="FXD189" s="375"/>
      <c r="FXE189" s="377"/>
      <c r="FXF189" s="377"/>
      <c r="FXG189" s="377"/>
      <c r="FXH189" s="377"/>
      <c r="FXI189" s="608"/>
      <c r="FXJ189" s="609"/>
      <c r="FXK189" s="375"/>
      <c r="FXL189" s="377"/>
      <c r="FXM189" s="377"/>
      <c r="FXN189" s="377"/>
      <c r="FXO189" s="377"/>
      <c r="FXP189" s="608"/>
      <c r="FXQ189" s="609"/>
      <c r="FXR189" s="375"/>
      <c r="FXS189" s="377"/>
      <c r="FXT189" s="377"/>
      <c r="FXU189" s="377"/>
      <c r="FXV189" s="377"/>
      <c r="FXW189" s="608"/>
      <c r="FXX189" s="609"/>
      <c r="FXY189" s="375"/>
      <c r="FXZ189" s="377"/>
      <c r="FYA189" s="377"/>
      <c r="FYB189" s="377"/>
      <c r="FYC189" s="377"/>
      <c r="FYD189" s="608"/>
      <c r="FYE189" s="609"/>
      <c r="FYF189" s="375"/>
      <c r="FYG189" s="377"/>
      <c r="FYH189" s="377"/>
      <c r="FYI189" s="377"/>
      <c r="FYJ189" s="377"/>
      <c r="FYK189" s="608"/>
      <c r="FYL189" s="609"/>
      <c r="FYM189" s="375"/>
      <c r="FYN189" s="377"/>
      <c r="FYO189" s="377"/>
      <c r="FYP189" s="377"/>
      <c r="FYQ189" s="377"/>
      <c r="FYR189" s="608"/>
      <c r="FYS189" s="609"/>
      <c r="FYT189" s="375"/>
      <c r="FYU189" s="377"/>
      <c r="FYV189" s="377"/>
      <c r="FYW189" s="377"/>
      <c r="FYX189" s="377"/>
      <c r="FYY189" s="608"/>
      <c r="FYZ189" s="609"/>
      <c r="FZA189" s="375"/>
      <c r="FZB189" s="377"/>
      <c r="FZC189" s="377"/>
      <c r="FZD189" s="377"/>
      <c r="FZE189" s="377"/>
      <c r="FZF189" s="608"/>
      <c r="FZG189" s="609"/>
      <c r="FZH189" s="375"/>
      <c r="FZI189" s="377"/>
      <c r="FZJ189" s="377"/>
      <c r="FZK189" s="377"/>
      <c r="FZL189" s="377"/>
      <c r="FZM189" s="608"/>
      <c r="FZN189" s="609"/>
      <c r="FZO189" s="375"/>
      <c r="FZP189" s="377"/>
      <c r="FZQ189" s="377"/>
      <c r="FZR189" s="377"/>
      <c r="FZS189" s="377"/>
      <c r="FZT189" s="608"/>
      <c r="FZU189" s="609"/>
      <c r="FZV189" s="375"/>
      <c r="FZW189" s="377"/>
      <c r="FZX189" s="377"/>
      <c r="FZY189" s="377"/>
      <c r="FZZ189" s="377"/>
      <c r="GAA189" s="608"/>
      <c r="GAB189" s="609"/>
      <c r="GAC189" s="375"/>
      <c r="GAD189" s="377"/>
      <c r="GAE189" s="377"/>
      <c r="GAF189" s="377"/>
      <c r="GAG189" s="377"/>
      <c r="GAH189" s="608"/>
      <c r="GAI189" s="609"/>
      <c r="GAJ189" s="375"/>
      <c r="GAK189" s="377"/>
      <c r="GAL189" s="377"/>
      <c r="GAM189" s="377"/>
      <c r="GAN189" s="377"/>
      <c r="GAO189" s="608"/>
      <c r="GAP189" s="609"/>
      <c r="GAQ189" s="375"/>
      <c r="GAR189" s="377"/>
      <c r="GAS189" s="377"/>
      <c r="GAT189" s="377"/>
      <c r="GAU189" s="377"/>
      <c r="GAV189" s="608"/>
      <c r="GAW189" s="609"/>
      <c r="GAX189" s="375"/>
      <c r="GAY189" s="377"/>
      <c r="GAZ189" s="377"/>
      <c r="GBA189" s="377"/>
      <c r="GBB189" s="377"/>
      <c r="GBC189" s="608"/>
      <c r="GBD189" s="609"/>
      <c r="GBE189" s="375"/>
      <c r="GBF189" s="377"/>
      <c r="GBG189" s="377"/>
      <c r="GBH189" s="377"/>
      <c r="GBI189" s="377"/>
      <c r="GBJ189" s="608"/>
      <c r="GBK189" s="609"/>
      <c r="GBL189" s="375"/>
      <c r="GBM189" s="377"/>
      <c r="GBN189" s="377"/>
      <c r="GBO189" s="377"/>
      <c r="GBP189" s="377"/>
      <c r="GBQ189" s="608"/>
      <c r="GBR189" s="609"/>
      <c r="GBS189" s="375"/>
      <c r="GBT189" s="377"/>
      <c r="GBU189" s="377"/>
      <c r="GBV189" s="377"/>
      <c r="GBW189" s="377"/>
      <c r="GBX189" s="608"/>
      <c r="GBY189" s="609"/>
      <c r="GBZ189" s="375"/>
      <c r="GCA189" s="377"/>
      <c r="GCB189" s="377"/>
      <c r="GCC189" s="377"/>
      <c r="GCD189" s="377"/>
      <c r="GCE189" s="608"/>
      <c r="GCF189" s="609"/>
      <c r="GCG189" s="375"/>
      <c r="GCH189" s="377"/>
      <c r="GCI189" s="377"/>
      <c r="GCJ189" s="377"/>
      <c r="GCK189" s="377"/>
      <c r="GCL189" s="608"/>
      <c r="GCM189" s="609"/>
      <c r="GCN189" s="375"/>
      <c r="GCO189" s="377"/>
      <c r="GCP189" s="377"/>
      <c r="GCQ189" s="377"/>
      <c r="GCR189" s="377"/>
      <c r="GCS189" s="608"/>
      <c r="GCT189" s="609"/>
      <c r="GCU189" s="375"/>
      <c r="GCV189" s="377"/>
      <c r="GCW189" s="377"/>
      <c r="GCX189" s="377"/>
      <c r="GCY189" s="377"/>
      <c r="GCZ189" s="608"/>
      <c r="GDA189" s="609"/>
      <c r="GDB189" s="375"/>
      <c r="GDC189" s="377"/>
      <c r="GDD189" s="377"/>
      <c r="GDE189" s="377"/>
      <c r="GDF189" s="377"/>
      <c r="GDG189" s="608"/>
      <c r="GDH189" s="609"/>
      <c r="GDI189" s="375"/>
      <c r="GDJ189" s="377"/>
      <c r="GDK189" s="377"/>
      <c r="GDL189" s="377"/>
      <c r="GDM189" s="377"/>
      <c r="GDN189" s="608"/>
      <c r="GDO189" s="609"/>
      <c r="GDP189" s="375"/>
      <c r="GDQ189" s="377"/>
      <c r="GDR189" s="377"/>
      <c r="GDS189" s="377"/>
      <c r="GDT189" s="377"/>
      <c r="GDU189" s="608"/>
      <c r="GDV189" s="609"/>
      <c r="GDW189" s="375"/>
      <c r="GDX189" s="377"/>
      <c r="GDY189" s="377"/>
      <c r="GDZ189" s="377"/>
      <c r="GEA189" s="377"/>
      <c r="GEB189" s="608"/>
      <c r="GEC189" s="609"/>
      <c r="GED189" s="375"/>
      <c r="GEE189" s="377"/>
      <c r="GEF189" s="377"/>
      <c r="GEG189" s="377"/>
      <c r="GEH189" s="377"/>
      <c r="GEI189" s="608"/>
      <c r="GEJ189" s="609"/>
      <c r="GEK189" s="375"/>
      <c r="GEL189" s="377"/>
      <c r="GEM189" s="377"/>
      <c r="GEN189" s="377"/>
      <c r="GEO189" s="377"/>
      <c r="GEP189" s="608"/>
      <c r="GEQ189" s="609"/>
      <c r="GER189" s="375"/>
      <c r="GES189" s="377"/>
      <c r="GET189" s="377"/>
      <c r="GEU189" s="377"/>
      <c r="GEV189" s="377"/>
      <c r="GEW189" s="608"/>
      <c r="GEX189" s="609"/>
      <c r="GEY189" s="375"/>
      <c r="GEZ189" s="377"/>
      <c r="GFA189" s="377"/>
      <c r="GFB189" s="377"/>
      <c r="GFC189" s="377"/>
      <c r="GFD189" s="608"/>
      <c r="GFE189" s="609"/>
      <c r="GFF189" s="375"/>
      <c r="GFG189" s="377"/>
      <c r="GFH189" s="377"/>
      <c r="GFI189" s="377"/>
      <c r="GFJ189" s="377"/>
      <c r="GFK189" s="608"/>
      <c r="GFL189" s="609"/>
      <c r="GFM189" s="375"/>
      <c r="GFN189" s="377"/>
      <c r="GFO189" s="377"/>
      <c r="GFP189" s="377"/>
      <c r="GFQ189" s="377"/>
      <c r="GFR189" s="608"/>
      <c r="GFS189" s="609"/>
      <c r="GFT189" s="375"/>
      <c r="GFU189" s="377"/>
      <c r="GFV189" s="377"/>
      <c r="GFW189" s="377"/>
      <c r="GFX189" s="377"/>
      <c r="GFY189" s="608"/>
      <c r="GFZ189" s="609"/>
      <c r="GGA189" s="375"/>
      <c r="GGB189" s="377"/>
      <c r="GGC189" s="377"/>
      <c r="GGD189" s="377"/>
      <c r="GGE189" s="377"/>
      <c r="GGF189" s="608"/>
      <c r="GGG189" s="609"/>
      <c r="GGH189" s="375"/>
      <c r="GGI189" s="377"/>
      <c r="GGJ189" s="377"/>
      <c r="GGK189" s="377"/>
      <c r="GGL189" s="377"/>
      <c r="GGM189" s="608"/>
      <c r="GGN189" s="609"/>
      <c r="GGO189" s="375"/>
      <c r="GGP189" s="377"/>
      <c r="GGQ189" s="377"/>
      <c r="GGR189" s="377"/>
      <c r="GGS189" s="377"/>
      <c r="GGT189" s="608"/>
      <c r="GGU189" s="609"/>
      <c r="GGV189" s="375"/>
      <c r="GGW189" s="377"/>
      <c r="GGX189" s="377"/>
      <c r="GGY189" s="377"/>
      <c r="GGZ189" s="377"/>
      <c r="GHA189" s="608"/>
      <c r="GHB189" s="609"/>
      <c r="GHC189" s="375"/>
      <c r="GHD189" s="377"/>
      <c r="GHE189" s="377"/>
      <c r="GHF189" s="377"/>
      <c r="GHG189" s="377"/>
      <c r="GHH189" s="608"/>
      <c r="GHI189" s="609"/>
      <c r="GHJ189" s="375"/>
      <c r="GHK189" s="377"/>
      <c r="GHL189" s="377"/>
      <c r="GHM189" s="377"/>
      <c r="GHN189" s="377"/>
      <c r="GHO189" s="608"/>
      <c r="GHP189" s="609"/>
      <c r="GHQ189" s="375"/>
      <c r="GHR189" s="377"/>
      <c r="GHS189" s="377"/>
      <c r="GHT189" s="377"/>
      <c r="GHU189" s="377"/>
      <c r="GHV189" s="608"/>
      <c r="GHW189" s="609"/>
      <c r="GHX189" s="375"/>
      <c r="GHY189" s="377"/>
      <c r="GHZ189" s="377"/>
      <c r="GIA189" s="377"/>
      <c r="GIB189" s="377"/>
      <c r="GIC189" s="608"/>
      <c r="GID189" s="609"/>
      <c r="GIE189" s="375"/>
      <c r="GIF189" s="377"/>
      <c r="GIG189" s="377"/>
      <c r="GIH189" s="377"/>
      <c r="GII189" s="377"/>
      <c r="GIJ189" s="608"/>
      <c r="GIK189" s="609"/>
      <c r="GIL189" s="375"/>
      <c r="GIM189" s="377"/>
      <c r="GIN189" s="377"/>
      <c r="GIO189" s="377"/>
      <c r="GIP189" s="377"/>
      <c r="GIQ189" s="608"/>
      <c r="GIR189" s="609"/>
      <c r="GIS189" s="375"/>
      <c r="GIT189" s="377"/>
      <c r="GIU189" s="377"/>
      <c r="GIV189" s="377"/>
      <c r="GIW189" s="377"/>
      <c r="GIX189" s="608"/>
      <c r="GIY189" s="609"/>
      <c r="GIZ189" s="375"/>
      <c r="GJA189" s="377"/>
      <c r="GJB189" s="377"/>
      <c r="GJC189" s="377"/>
      <c r="GJD189" s="377"/>
      <c r="GJE189" s="608"/>
      <c r="GJF189" s="609"/>
      <c r="GJG189" s="375"/>
      <c r="GJH189" s="377"/>
      <c r="GJI189" s="377"/>
      <c r="GJJ189" s="377"/>
      <c r="GJK189" s="377"/>
      <c r="GJL189" s="608"/>
      <c r="GJM189" s="609"/>
      <c r="GJN189" s="375"/>
      <c r="GJO189" s="377"/>
      <c r="GJP189" s="377"/>
      <c r="GJQ189" s="377"/>
      <c r="GJR189" s="377"/>
      <c r="GJS189" s="608"/>
      <c r="GJT189" s="609"/>
      <c r="GJU189" s="375"/>
      <c r="GJV189" s="377"/>
      <c r="GJW189" s="377"/>
      <c r="GJX189" s="377"/>
      <c r="GJY189" s="377"/>
      <c r="GJZ189" s="608"/>
      <c r="GKA189" s="609"/>
      <c r="GKB189" s="375"/>
      <c r="GKC189" s="377"/>
      <c r="GKD189" s="377"/>
      <c r="GKE189" s="377"/>
      <c r="GKF189" s="377"/>
      <c r="GKG189" s="608"/>
      <c r="GKH189" s="609"/>
      <c r="GKI189" s="375"/>
      <c r="GKJ189" s="377"/>
      <c r="GKK189" s="377"/>
      <c r="GKL189" s="377"/>
      <c r="GKM189" s="377"/>
      <c r="GKN189" s="608"/>
      <c r="GKO189" s="609"/>
      <c r="GKP189" s="375"/>
      <c r="GKQ189" s="377"/>
      <c r="GKR189" s="377"/>
      <c r="GKS189" s="377"/>
      <c r="GKT189" s="377"/>
      <c r="GKU189" s="608"/>
      <c r="GKV189" s="609"/>
      <c r="GKW189" s="375"/>
      <c r="GKX189" s="377"/>
      <c r="GKY189" s="377"/>
      <c r="GKZ189" s="377"/>
      <c r="GLA189" s="377"/>
      <c r="GLB189" s="608"/>
      <c r="GLC189" s="609"/>
      <c r="GLD189" s="375"/>
      <c r="GLE189" s="377"/>
      <c r="GLF189" s="377"/>
      <c r="GLG189" s="377"/>
      <c r="GLH189" s="377"/>
      <c r="GLI189" s="608"/>
      <c r="GLJ189" s="609"/>
      <c r="GLK189" s="375"/>
      <c r="GLL189" s="377"/>
      <c r="GLM189" s="377"/>
      <c r="GLN189" s="377"/>
      <c r="GLO189" s="377"/>
      <c r="GLP189" s="608"/>
      <c r="GLQ189" s="609"/>
      <c r="GLR189" s="375"/>
      <c r="GLS189" s="377"/>
      <c r="GLT189" s="377"/>
      <c r="GLU189" s="377"/>
      <c r="GLV189" s="377"/>
      <c r="GLW189" s="608"/>
      <c r="GLX189" s="609"/>
      <c r="GLY189" s="375"/>
      <c r="GLZ189" s="377"/>
      <c r="GMA189" s="377"/>
      <c r="GMB189" s="377"/>
      <c r="GMC189" s="377"/>
      <c r="GMD189" s="608"/>
      <c r="GME189" s="609"/>
      <c r="GMF189" s="375"/>
      <c r="GMG189" s="377"/>
      <c r="GMH189" s="377"/>
      <c r="GMI189" s="377"/>
      <c r="GMJ189" s="377"/>
      <c r="GMK189" s="608"/>
      <c r="GML189" s="609"/>
      <c r="GMM189" s="375"/>
      <c r="GMN189" s="377"/>
      <c r="GMO189" s="377"/>
      <c r="GMP189" s="377"/>
      <c r="GMQ189" s="377"/>
      <c r="GMR189" s="608"/>
      <c r="GMS189" s="609"/>
      <c r="GMT189" s="375"/>
      <c r="GMU189" s="377"/>
      <c r="GMV189" s="377"/>
      <c r="GMW189" s="377"/>
      <c r="GMX189" s="377"/>
      <c r="GMY189" s="608"/>
      <c r="GMZ189" s="609"/>
      <c r="GNA189" s="375"/>
      <c r="GNB189" s="377"/>
      <c r="GNC189" s="377"/>
      <c r="GND189" s="377"/>
      <c r="GNE189" s="377"/>
      <c r="GNF189" s="608"/>
      <c r="GNG189" s="609"/>
      <c r="GNH189" s="375"/>
      <c r="GNI189" s="377"/>
      <c r="GNJ189" s="377"/>
      <c r="GNK189" s="377"/>
      <c r="GNL189" s="377"/>
      <c r="GNM189" s="608"/>
      <c r="GNN189" s="609"/>
      <c r="GNO189" s="375"/>
      <c r="GNP189" s="377"/>
      <c r="GNQ189" s="377"/>
      <c r="GNR189" s="377"/>
      <c r="GNS189" s="377"/>
      <c r="GNT189" s="608"/>
      <c r="GNU189" s="609"/>
      <c r="GNV189" s="375"/>
      <c r="GNW189" s="377"/>
      <c r="GNX189" s="377"/>
      <c r="GNY189" s="377"/>
      <c r="GNZ189" s="377"/>
      <c r="GOA189" s="608"/>
      <c r="GOB189" s="609"/>
      <c r="GOC189" s="375"/>
      <c r="GOD189" s="377"/>
      <c r="GOE189" s="377"/>
      <c r="GOF189" s="377"/>
      <c r="GOG189" s="377"/>
      <c r="GOH189" s="608"/>
      <c r="GOI189" s="609"/>
      <c r="GOJ189" s="375"/>
      <c r="GOK189" s="377"/>
      <c r="GOL189" s="377"/>
      <c r="GOM189" s="377"/>
      <c r="GON189" s="377"/>
      <c r="GOO189" s="608"/>
      <c r="GOP189" s="609"/>
      <c r="GOQ189" s="375"/>
      <c r="GOR189" s="377"/>
      <c r="GOS189" s="377"/>
      <c r="GOT189" s="377"/>
      <c r="GOU189" s="377"/>
      <c r="GOV189" s="608"/>
      <c r="GOW189" s="609"/>
      <c r="GOX189" s="375"/>
      <c r="GOY189" s="377"/>
      <c r="GOZ189" s="377"/>
      <c r="GPA189" s="377"/>
      <c r="GPB189" s="377"/>
      <c r="GPC189" s="608"/>
      <c r="GPD189" s="609"/>
      <c r="GPE189" s="375"/>
      <c r="GPF189" s="377"/>
      <c r="GPG189" s="377"/>
      <c r="GPH189" s="377"/>
      <c r="GPI189" s="377"/>
      <c r="GPJ189" s="608"/>
      <c r="GPK189" s="609"/>
      <c r="GPL189" s="375"/>
      <c r="GPM189" s="377"/>
      <c r="GPN189" s="377"/>
      <c r="GPO189" s="377"/>
      <c r="GPP189" s="377"/>
      <c r="GPQ189" s="608"/>
      <c r="GPR189" s="609"/>
      <c r="GPS189" s="375"/>
      <c r="GPT189" s="377"/>
      <c r="GPU189" s="377"/>
      <c r="GPV189" s="377"/>
      <c r="GPW189" s="377"/>
      <c r="GPX189" s="608"/>
      <c r="GPY189" s="609"/>
      <c r="GPZ189" s="375"/>
      <c r="GQA189" s="377"/>
      <c r="GQB189" s="377"/>
      <c r="GQC189" s="377"/>
      <c r="GQD189" s="377"/>
      <c r="GQE189" s="608"/>
      <c r="GQF189" s="609"/>
      <c r="GQG189" s="375"/>
      <c r="GQH189" s="377"/>
      <c r="GQI189" s="377"/>
      <c r="GQJ189" s="377"/>
      <c r="GQK189" s="377"/>
      <c r="GQL189" s="608"/>
      <c r="GQM189" s="609"/>
      <c r="GQN189" s="375"/>
      <c r="GQO189" s="377"/>
      <c r="GQP189" s="377"/>
      <c r="GQQ189" s="377"/>
      <c r="GQR189" s="377"/>
      <c r="GQS189" s="608"/>
      <c r="GQT189" s="609"/>
      <c r="GQU189" s="375"/>
      <c r="GQV189" s="377"/>
      <c r="GQW189" s="377"/>
      <c r="GQX189" s="377"/>
      <c r="GQY189" s="377"/>
      <c r="GQZ189" s="608"/>
      <c r="GRA189" s="609"/>
      <c r="GRB189" s="375"/>
      <c r="GRC189" s="377"/>
      <c r="GRD189" s="377"/>
      <c r="GRE189" s="377"/>
      <c r="GRF189" s="377"/>
      <c r="GRG189" s="608"/>
      <c r="GRH189" s="609"/>
      <c r="GRI189" s="375"/>
      <c r="GRJ189" s="377"/>
      <c r="GRK189" s="377"/>
      <c r="GRL189" s="377"/>
      <c r="GRM189" s="377"/>
      <c r="GRN189" s="608"/>
      <c r="GRO189" s="609"/>
      <c r="GRP189" s="375"/>
      <c r="GRQ189" s="377"/>
      <c r="GRR189" s="377"/>
      <c r="GRS189" s="377"/>
      <c r="GRT189" s="377"/>
      <c r="GRU189" s="608"/>
      <c r="GRV189" s="609"/>
      <c r="GRW189" s="375"/>
      <c r="GRX189" s="377"/>
      <c r="GRY189" s="377"/>
      <c r="GRZ189" s="377"/>
      <c r="GSA189" s="377"/>
      <c r="GSB189" s="608"/>
      <c r="GSC189" s="609"/>
      <c r="GSD189" s="375"/>
      <c r="GSE189" s="377"/>
      <c r="GSF189" s="377"/>
      <c r="GSG189" s="377"/>
      <c r="GSH189" s="377"/>
      <c r="GSI189" s="608"/>
      <c r="GSJ189" s="609"/>
      <c r="GSK189" s="375"/>
      <c r="GSL189" s="377"/>
      <c r="GSM189" s="377"/>
      <c r="GSN189" s="377"/>
      <c r="GSO189" s="377"/>
      <c r="GSP189" s="608"/>
      <c r="GSQ189" s="609"/>
      <c r="GSR189" s="375"/>
      <c r="GSS189" s="377"/>
      <c r="GST189" s="377"/>
      <c r="GSU189" s="377"/>
      <c r="GSV189" s="377"/>
      <c r="GSW189" s="608"/>
      <c r="GSX189" s="609"/>
      <c r="GSY189" s="375"/>
      <c r="GSZ189" s="377"/>
      <c r="GTA189" s="377"/>
      <c r="GTB189" s="377"/>
      <c r="GTC189" s="377"/>
      <c r="GTD189" s="608"/>
      <c r="GTE189" s="609"/>
      <c r="GTF189" s="375"/>
      <c r="GTG189" s="377"/>
      <c r="GTH189" s="377"/>
      <c r="GTI189" s="377"/>
      <c r="GTJ189" s="377"/>
      <c r="GTK189" s="608"/>
      <c r="GTL189" s="609"/>
      <c r="GTM189" s="375"/>
      <c r="GTN189" s="377"/>
      <c r="GTO189" s="377"/>
      <c r="GTP189" s="377"/>
      <c r="GTQ189" s="377"/>
      <c r="GTR189" s="608"/>
      <c r="GTS189" s="609"/>
      <c r="GTT189" s="375"/>
      <c r="GTU189" s="377"/>
      <c r="GTV189" s="377"/>
      <c r="GTW189" s="377"/>
      <c r="GTX189" s="377"/>
      <c r="GTY189" s="608"/>
      <c r="GTZ189" s="609"/>
      <c r="GUA189" s="375"/>
      <c r="GUB189" s="377"/>
      <c r="GUC189" s="377"/>
      <c r="GUD189" s="377"/>
      <c r="GUE189" s="377"/>
      <c r="GUF189" s="608"/>
      <c r="GUG189" s="609"/>
      <c r="GUH189" s="375"/>
      <c r="GUI189" s="377"/>
      <c r="GUJ189" s="377"/>
      <c r="GUK189" s="377"/>
      <c r="GUL189" s="377"/>
      <c r="GUM189" s="608"/>
      <c r="GUN189" s="609"/>
      <c r="GUO189" s="375"/>
      <c r="GUP189" s="377"/>
      <c r="GUQ189" s="377"/>
      <c r="GUR189" s="377"/>
      <c r="GUS189" s="377"/>
      <c r="GUT189" s="608"/>
      <c r="GUU189" s="609"/>
      <c r="GUV189" s="375"/>
      <c r="GUW189" s="377"/>
      <c r="GUX189" s="377"/>
      <c r="GUY189" s="377"/>
      <c r="GUZ189" s="377"/>
      <c r="GVA189" s="608"/>
      <c r="GVB189" s="609"/>
      <c r="GVC189" s="375"/>
      <c r="GVD189" s="377"/>
      <c r="GVE189" s="377"/>
      <c r="GVF189" s="377"/>
      <c r="GVG189" s="377"/>
      <c r="GVH189" s="608"/>
      <c r="GVI189" s="609"/>
      <c r="GVJ189" s="375"/>
      <c r="GVK189" s="377"/>
      <c r="GVL189" s="377"/>
      <c r="GVM189" s="377"/>
      <c r="GVN189" s="377"/>
      <c r="GVO189" s="608"/>
      <c r="GVP189" s="609"/>
      <c r="GVQ189" s="375"/>
      <c r="GVR189" s="377"/>
      <c r="GVS189" s="377"/>
      <c r="GVT189" s="377"/>
      <c r="GVU189" s="377"/>
      <c r="GVV189" s="608"/>
      <c r="GVW189" s="609"/>
      <c r="GVX189" s="375"/>
      <c r="GVY189" s="377"/>
      <c r="GVZ189" s="377"/>
      <c r="GWA189" s="377"/>
      <c r="GWB189" s="377"/>
      <c r="GWC189" s="608"/>
      <c r="GWD189" s="609"/>
      <c r="GWE189" s="375"/>
      <c r="GWF189" s="377"/>
      <c r="GWG189" s="377"/>
      <c r="GWH189" s="377"/>
      <c r="GWI189" s="377"/>
      <c r="GWJ189" s="608"/>
      <c r="GWK189" s="609"/>
      <c r="GWL189" s="375"/>
      <c r="GWM189" s="377"/>
      <c r="GWN189" s="377"/>
      <c r="GWO189" s="377"/>
      <c r="GWP189" s="377"/>
      <c r="GWQ189" s="608"/>
      <c r="GWR189" s="609"/>
      <c r="GWS189" s="375"/>
      <c r="GWT189" s="377"/>
      <c r="GWU189" s="377"/>
      <c r="GWV189" s="377"/>
      <c r="GWW189" s="377"/>
      <c r="GWX189" s="608"/>
      <c r="GWY189" s="609"/>
      <c r="GWZ189" s="375"/>
      <c r="GXA189" s="377"/>
      <c r="GXB189" s="377"/>
      <c r="GXC189" s="377"/>
      <c r="GXD189" s="377"/>
      <c r="GXE189" s="608"/>
      <c r="GXF189" s="609"/>
      <c r="GXG189" s="375"/>
      <c r="GXH189" s="377"/>
      <c r="GXI189" s="377"/>
      <c r="GXJ189" s="377"/>
      <c r="GXK189" s="377"/>
      <c r="GXL189" s="608"/>
      <c r="GXM189" s="609"/>
      <c r="GXN189" s="375"/>
      <c r="GXO189" s="377"/>
      <c r="GXP189" s="377"/>
      <c r="GXQ189" s="377"/>
      <c r="GXR189" s="377"/>
      <c r="GXS189" s="608"/>
      <c r="GXT189" s="609"/>
      <c r="GXU189" s="375"/>
      <c r="GXV189" s="377"/>
      <c r="GXW189" s="377"/>
      <c r="GXX189" s="377"/>
      <c r="GXY189" s="377"/>
      <c r="GXZ189" s="608"/>
      <c r="GYA189" s="609"/>
      <c r="GYB189" s="375"/>
      <c r="GYC189" s="377"/>
      <c r="GYD189" s="377"/>
      <c r="GYE189" s="377"/>
      <c r="GYF189" s="377"/>
      <c r="GYG189" s="608"/>
      <c r="GYH189" s="609"/>
      <c r="GYI189" s="375"/>
      <c r="GYJ189" s="377"/>
      <c r="GYK189" s="377"/>
      <c r="GYL189" s="377"/>
      <c r="GYM189" s="377"/>
      <c r="GYN189" s="608"/>
      <c r="GYO189" s="609"/>
      <c r="GYP189" s="375"/>
      <c r="GYQ189" s="377"/>
      <c r="GYR189" s="377"/>
      <c r="GYS189" s="377"/>
      <c r="GYT189" s="377"/>
      <c r="GYU189" s="608"/>
      <c r="GYV189" s="609"/>
      <c r="GYW189" s="375"/>
      <c r="GYX189" s="377"/>
      <c r="GYY189" s="377"/>
      <c r="GYZ189" s="377"/>
      <c r="GZA189" s="377"/>
      <c r="GZB189" s="608"/>
      <c r="GZC189" s="609"/>
      <c r="GZD189" s="375"/>
      <c r="GZE189" s="377"/>
      <c r="GZF189" s="377"/>
      <c r="GZG189" s="377"/>
      <c r="GZH189" s="377"/>
      <c r="GZI189" s="608"/>
      <c r="GZJ189" s="609"/>
      <c r="GZK189" s="375"/>
      <c r="GZL189" s="377"/>
      <c r="GZM189" s="377"/>
      <c r="GZN189" s="377"/>
      <c r="GZO189" s="377"/>
      <c r="GZP189" s="608"/>
      <c r="GZQ189" s="609"/>
      <c r="GZR189" s="375"/>
      <c r="GZS189" s="377"/>
      <c r="GZT189" s="377"/>
      <c r="GZU189" s="377"/>
      <c r="GZV189" s="377"/>
      <c r="GZW189" s="608"/>
      <c r="GZX189" s="609"/>
      <c r="GZY189" s="375"/>
      <c r="GZZ189" s="377"/>
      <c r="HAA189" s="377"/>
      <c r="HAB189" s="377"/>
      <c r="HAC189" s="377"/>
      <c r="HAD189" s="608"/>
      <c r="HAE189" s="609"/>
      <c r="HAF189" s="375"/>
      <c r="HAG189" s="377"/>
      <c r="HAH189" s="377"/>
      <c r="HAI189" s="377"/>
      <c r="HAJ189" s="377"/>
      <c r="HAK189" s="608"/>
      <c r="HAL189" s="609"/>
      <c r="HAM189" s="375"/>
      <c r="HAN189" s="377"/>
      <c r="HAO189" s="377"/>
      <c r="HAP189" s="377"/>
      <c r="HAQ189" s="377"/>
      <c r="HAR189" s="608"/>
      <c r="HAS189" s="609"/>
      <c r="HAT189" s="375"/>
      <c r="HAU189" s="377"/>
      <c r="HAV189" s="377"/>
      <c r="HAW189" s="377"/>
      <c r="HAX189" s="377"/>
      <c r="HAY189" s="608"/>
      <c r="HAZ189" s="609"/>
      <c r="HBA189" s="375"/>
      <c r="HBB189" s="377"/>
      <c r="HBC189" s="377"/>
      <c r="HBD189" s="377"/>
      <c r="HBE189" s="377"/>
      <c r="HBF189" s="608"/>
      <c r="HBG189" s="609"/>
      <c r="HBH189" s="375"/>
      <c r="HBI189" s="377"/>
      <c r="HBJ189" s="377"/>
      <c r="HBK189" s="377"/>
      <c r="HBL189" s="377"/>
      <c r="HBM189" s="608"/>
      <c r="HBN189" s="609"/>
      <c r="HBO189" s="375"/>
      <c r="HBP189" s="377"/>
      <c r="HBQ189" s="377"/>
      <c r="HBR189" s="377"/>
      <c r="HBS189" s="377"/>
      <c r="HBT189" s="608"/>
      <c r="HBU189" s="609"/>
      <c r="HBV189" s="375"/>
      <c r="HBW189" s="377"/>
      <c r="HBX189" s="377"/>
      <c r="HBY189" s="377"/>
      <c r="HBZ189" s="377"/>
      <c r="HCA189" s="608"/>
      <c r="HCB189" s="609"/>
      <c r="HCC189" s="375"/>
      <c r="HCD189" s="377"/>
      <c r="HCE189" s="377"/>
      <c r="HCF189" s="377"/>
      <c r="HCG189" s="377"/>
      <c r="HCH189" s="608"/>
      <c r="HCI189" s="609"/>
      <c r="HCJ189" s="375"/>
      <c r="HCK189" s="377"/>
      <c r="HCL189" s="377"/>
      <c r="HCM189" s="377"/>
      <c r="HCN189" s="377"/>
      <c r="HCO189" s="608"/>
      <c r="HCP189" s="609"/>
      <c r="HCQ189" s="375"/>
      <c r="HCR189" s="377"/>
      <c r="HCS189" s="377"/>
      <c r="HCT189" s="377"/>
      <c r="HCU189" s="377"/>
      <c r="HCV189" s="608"/>
      <c r="HCW189" s="609"/>
      <c r="HCX189" s="375"/>
      <c r="HCY189" s="377"/>
      <c r="HCZ189" s="377"/>
      <c r="HDA189" s="377"/>
      <c r="HDB189" s="377"/>
      <c r="HDC189" s="608"/>
      <c r="HDD189" s="609"/>
      <c r="HDE189" s="375"/>
      <c r="HDF189" s="377"/>
      <c r="HDG189" s="377"/>
      <c r="HDH189" s="377"/>
      <c r="HDI189" s="377"/>
      <c r="HDJ189" s="608"/>
      <c r="HDK189" s="609"/>
      <c r="HDL189" s="375"/>
      <c r="HDM189" s="377"/>
      <c r="HDN189" s="377"/>
      <c r="HDO189" s="377"/>
      <c r="HDP189" s="377"/>
      <c r="HDQ189" s="608"/>
      <c r="HDR189" s="609"/>
      <c r="HDS189" s="375"/>
      <c r="HDT189" s="377"/>
      <c r="HDU189" s="377"/>
      <c r="HDV189" s="377"/>
      <c r="HDW189" s="377"/>
      <c r="HDX189" s="608"/>
      <c r="HDY189" s="609"/>
      <c r="HDZ189" s="375"/>
      <c r="HEA189" s="377"/>
      <c r="HEB189" s="377"/>
      <c r="HEC189" s="377"/>
      <c r="HED189" s="377"/>
      <c r="HEE189" s="608"/>
      <c r="HEF189" s="609"/>
      <c r="HEG189" s="375"/>
      <c r="HEH189" s="377"/>
      <c r="HEI189" s="377"/>
      <c r="HEJ189" s="377"/>
      <c r="HEK189" s="377"/>
      <c r="HEL189" s="608"/>
      <c r="HEM189" s="609"/>
      <c r="HEN189" s="375"/>
      <c r="HEO189" s="377"/>
      <c r="HEP189" s="377"/>
      <c r="HEQ189" s="377"/>
      <c r="HER189" s="377"/>
      <c r="HES189" s="608"/>
      <c r="HET189" s="609"/>
      <c r="HEU189" s="375"/>
      <c r="HEV189" s="377"/>
      <c r="HEW189" s="377"/>
      <c r="HEX189" s="377"/>
      <c r="HEY189" s="377"/>
      <c r="HEZ189" s="608"/>
      <c r="HFA189" s="609"/>
      <c r="HFB189" s="375"/>
      <c r="HFC189" s="377"/>
      <c r="HFD189" s="377"/>
      <c r="HFE189" s="377"/>
      <c r="HFF189" s="377"/>
      <c r="HFG189" s="608"/>
      <c r="HFH189" s="609"/>
      <c r="HFI189" s="375"/>
      <c r="HFJ189" s="377"/>
      <c r="HFK189" s="377"/>
      <c r="HFL189" s="377"/>
      <c r="HFM189" s="377"/>
      <c r="HFN189" s="608"/>
      <c r="HFO189" s="609"/>
      <c r="HFP189" s="375"/>
      <c r="HFQ189" s="377"/>
      <c r="HFR189" s="377"/>
      <c r="HFS189" s="377"/>
      <c r="HFT189" s="377"/>
      <c r="HFU189" s="608"/>
      <c r="HFV189" s="609"/>
      <c r="HFW189" s="375"/>
      <c r="HFX189" s="377"/>
      <c r="HFY189" s="377"/>
      <c r="HFZ189" s="377"/>
      <c r="HGA189" s="377"/>
      <c r="HGB189" s="608"/>
      <c r="HGC189" s="609"/>
      <c r="HGD189" s="375"/>
      <c r="HGE189" s="377"/>
      <c r="HGF189" s="377"/>
      <c r="HGG189" s="377"/>
      <c r="HGH189" s="377"/>
      <c r="HGI189" s="608"/>
      <c r="HGJ189" s="609"/>
      <c r="HGK189" s="375"/>
      <c r="HGL189" s="377"/>
      <c r="HGM189" s="377"/>
      <c r="HGN189" s="377"/>
      <c r="HGO189" s="377"/>
      <c r="HGP189" s="608"/>
      <c r="HGQ189" s="609"/>
      <c r="HGR189" s="375"/>
      <c r="HGS189" s="377"/>
      <c r="HGT189" s="377"/>
      <c r="HGU189" s="377"/>
      <c r="HGV189" s="377"/>
      <c r="HGW189" s="608"/>
      <c r="HGX189" s="609"/>
      <c r="HGY189" s="375"/>
      <c r="HGZ189" s="377"/>
      <c r="HHA189" s="377"/>
      <c r="HHB189" s="377"/>
      <c r="HHC189" s="377"/>
      <c r="HHD189" s="608"/>
      <c r="HHE189" s="609"/>
      <c r="HHF189" s="375"/>
      <c r="HHG189" s="377"/>
      <c r="HHH189" s="377"/>
      <c r="HHI189" s="377"/>
      <c r="HHJ189" s="377"/>
      <c r="HHK189" s="608"/>
      <c r="HHL189" s="609"/>
      <c r="HHM189" s="375"/>
      <c r="HHN189" s="377"/>
      <c r="HHO189" s="377"/>
      <c r="HHP189" s="377"/>
      <c r="HHQ189" s="377"/>
      <c r="HHR189" s="608"/>
      <c r="HHS189" s="609"/>
      <c r="HHT189" s="375"/>
      <c r="HHU189" s="377"/>
      <c r="HHV189" s="377"/>
      <c r="HHW189" s="377"/>
      <c r="HHX189" s="377"/>
      <c r="HHY189" s="608"/>
      <c r="HHZ189" s="609"/>
      <c r="HIA189" s="375"/>
      <c r="HIB189" s="377"/>
      <c r="HIC189" s="377"/>
      <c r="HID189" s="377"/>
      <c r="HIE189" s="377"/>
      <c r="HIF189" s="608"/>
      <c r="HIG189" s="609"/>
      <c r="HIH189" s="375"/>
      <c r="HII189" s="377"/>
      <c r="HIJ189" s="377"/>
      <c r="HIK189" s="377"/>
      <c r="HIL189" s="377"/>
      <c r="HIM189" s="608"/>
      <c r="HIN189" s="609"/>
      <c r="HIO189" s="375"/>
      <c r="HIP189" s="377"/>
      <c r="HIQ189" s="377"/>
      <c r="HIR189" s="377"/>
      <c r="HIS189" s="377"/>
      <c r="HIT189" s="608"/>
      <c r="HIU189" s="609"/>
      <c r="HIV189" s="375"/>
      <c r="HIW189" s="377"/>
      <c r="HIX189" s="377"/>
      <c r="HIY189" s="377"/>
      <c r="HIZ189" s="377"/>
      <c r="HJA189" s="608"/>
      <c r="HJB189" s="609"/>
      <c r="HJC189" s="375"/>
      <c r="HJD189" s="377"/>
      <c r="HJE189" s="377"/>
      <c r="HJF189" s="377"/>
      <c r="HJG189" s="377"/>
      <c r="HJH189" s="608"/>
      <c r="HJI189" s="609"/>
      <c r="HJJ189" s="375"/>
      <c r="HJK189" s="377"/>
      <c r="HJL189" s="377"/>
      <c r="HJM189" s="377"/>
      <c r="HJN189" s="377"/>
      <c r="HJO189" s="608"/>
      <c r="HJP189" s="609"/>
      <c r="HJQ189" s="375"/>
      <c r="HJR189" s="377"/>
      <c r="HJS189" s="377"/>
      <c r="HJT189" s="377"/>
      <c r="HJU189" s="377"/>
      <c r="HJV189" s="608"/>
      <c r="HJW189" s="609"/>
      <c r="HJX189" s="375"/>
      <c r="HJY189" s="377"/>
      <c r="HJZ189" s="377"/>
      <c r="HKA189" s="377"/>
      <c r="HKB189" s="377"/>
      <c r="HKC189" s="608"/>
      <c r="HKD189" s="609"/>
      <c r="HKE189" s="375"/>
      <c r="HKF189" s="377"/>
      <c r="HKG189" s="377"/>
      <c r="HKH189" s="377"/>
      <c r="HKI189" s="377"/>
      <c r="HKJ189" s="608"/>
      <c r="HKK189" s="609"/>
      <c r="HKL189" s="375"/>
      <c r="HKM189" s="377"/>
      <c r="HKN189" s="377"/>
      <c r="HKO189" s="377"/>
      <c r="HKP189" s="377"/>
      <c r="HKQ189" s="608"/>
      <c r="HKR189" s="609"/>
      <c r="HKS189" s="375"/>
      <c r="HKT189" s="377"/>
      <c r="HKU189" s="377"/>
      <c r="HKV189" s="377"/>
      <c r="HKW189" s="377"/>
      <c r="HKX189" s="608"/>
      <c r="HKY189" s="609"/>
      <c r="HKZ189" s="375"/>
      <c r="HLA189" s="377"/>
      <c r="HLB189" s="377"/>
      <c r="HLC189" s="377"/>
      <c r="HLD189" s="377"/>
      <c r="HLE189" s="608"/>
      <c r="HLF189" s="609"/>
      <c r="HLG189" s="375"/>
      <c r="HLH189" s="377"/>
      <c r="HLI189" s="377"/>
      <c r="HLJ189" s="377"/>
      <c r="HLK189" s="377"/>
      <c r="HLL189" s="608"/>
      <c r="HLM189" s="609"/>
      <c r="HLN189" s="375"/>
      <c r="HLO189" s="377"/>
      <c r="HLP189" s="377"/>
      <c r="HLQ189" s="377"/>
      <c r="HLR189" s="377"/>
      <c r="HLS189" s="608"/>
      <c r="HLT189" s="609"/>
      <c r="HLU189" s="375"/>
      <c r="HLV189" s="377"/>
      <c r="HLW189" s="377"/>
      <c r="HLX189" s="377"/>
      <c r="HLY189" s="377"/>
      <c r="HLZ189" s="608"/>
      <c r="HMA189" s="609"/>
      <c r="HMB189" s="375"/>
      <c r="HMC189" s="377"/>
      <c r="HMD189" s="377"/>
      <c r="HME189" s="377"/>
      <c r="HMF189" s="377"/>
      <c r="HMG189" s="608"/>
      <c r="HMH189" s="609"/>
      <c r="HMI189" s="375"/>
      <c r="HMJ189" s="377"/>
      <c r="HMK189" s="377"/>
      <c r="HML189" s="377"/>
      <c r="HMM189" s="377"/>
      <c r="HMN189" s="608"/>
      <c r="HMO189" s="609"/>
      <c r="HMP189" s="375"/>
      <c r="HMQ189" s="377"/>
      <c r="HMR189" s="377"/>
      <c r="HMS189" s="377"/>
      <c r="HMT189" s="377"/>
      <c r="HMU189" s="608"/>
      <c r="HMV189" s="609"/>
      <c r="HMW189" s="375"/>
      <c r="HMX189" s="377"/>
      <c r="HMY189" s="377"/>
      <c r="HMZ189" s="377"/>
      <c r="HNA189" s="377"/>
      <c r="HNB189" s="608"/>
      <c r="HNC189" s="609"/>
      <c r="HND189" s="375"/>
      <c r="HNE189" s="377"/>
      <c r="HNF189" s="377"/>
      <c r="HNG189" s="377"/>
      <c r="HNH189" s="377"/>
      <c r="HNI189" s="608"/>
      <c r="HNJ189" s="609"/>
      <c r="HNK189" s="375"/>
      <c r="HNL189" s="377"/>
      <c r="HNM189" s="377"/>
      <c r="HNN189" s="377"/>
      <c r="HNO189" s="377"/>
      <c r="HNP189" s="608"/>
      <c r="HNQ189" s="609"/>
      <c r="HNR189" s="375"/>
      <c r="HNS189" s="377"/>
      <c r="HNT189" s="377"/>
      <c r="HNU189" s="377"/>
      <c r="HNV189" s="377"/>
      <c r="HNW189" s="608"/>
      <c r="HNX189" s="609"/>
      <c r="HNY189" s="375"/>
      <c r="HNZ189" s="377"/>
      <c r="HOA189" s="377"/>
      <c r="HOB189" s="377"/>
      <c r="HOC189" s="377"/>
      <c r="HOD189" s="608"/>
      <c r="HOE189" s="609"/>
      <c r="HOF189" s="375"/>
      <c r="HOG189" s="377"/>
      <c r="HOH189" s="377"/>
      <c r="HOI189" s="377"/>
      <c r="HOJ189" s="377"/>
      <c r="HOK189" s="608"/>
      <c r="HOL189" s="609"/>
      <c r="HOM189" s="375"/>
      <c r="HON189" s="377"/>
      <c r="HOO189" s="377"/>
      <c r="HOP189" s="377"/>
      <c r="HOQ189" s="377"/>
      <c r="HOR189" s="608"/>
      <c r="HOS189" s="609"/>
      <c r="HOT189" s="375"/>
      <c r="HOU189" s="377"/>
      <c r="HOV189" s="377"/>
      <c r="HOW189" s="377"/>
      <c r="HOX189" s="377"/>
      <c r="HOY189" s="608"/>
      <c r="HOZ189" s="609"/>
      <c r="HPA189" s="375"/>
      <c r="HPB189" s="377"/>
      <c r="HPC189" s="377"/>
      <c r="HPD189" s="377"/>
      <c r="HPE189" s="377"/>
      <c r="HPF189" s="608"/>
      <c r="HPG189" s="609"/>
      <c r="HPH189" s="375"/>
      <c r="HPI189" s="377"/>
      <c r="HPJ189" s="377"/>
      <c r="HPK189" s="377"/>
      <c r="HPL189" s="377"/>
      <c r="HPM189" s="608"/>
      <c r="HPN189" s="609"/>
      <c r="HPO189" s="375"/>
      <c r="HPP189" s="377"/>
      <c r="HPQ189" s="377"/>
      <c r="HPR189" s="377"/>
      <c r="HPS189" s="377"/>
      <c r="HPT189" s="608"/>
      <c r="HPU189" s="609"/>
      <c r="HPV189" s="375"/>
      <c r="HPW189" s="377"/>
      <c r="HPX189" s="377"/>
      <c r="HPY189" s="377"/>
      <c r="HPZ189" s="377"/>
      <c r="HQA189" s="608"/>
      <c r="HQB189" s="609"/>
      <c r="HQC189" s="375"/>
      <c r="HQD189" s="377"/>
      <c r="HQE189" s="377"/>
      <c r="HQF189" s="377"/>
      <c r="HQG189" s="377"/>
      <c r="HQH189" s="608"/>
      <c r="HQI189" s="609"/>
      <c r="HQJ189" s="375"/>
      <c r="HQK189" s="377"/>
      <c r="HQL189" s="377"/>
      <c r="HQM189" s="377"/>
      <c r="HQN189" s="377"/>
      <c r="HQO189" s="608"/>
      <c r="HQP189" s="609"/>
      <c r="HQQ189" s="375"/>
      <c r="HQR189" s="377"/>
      <c r="HQS189" s="377"/>
      <c r="HQT189" s="377"/>
      <c r="HQU189" s="377"/>
      <c r="HQV189" s="608"/>
      <c r="HQW189" s="609"/>
      <c r="HQX189" s="375"/>
      <c r="HQY189" s="377"/>
      <c r="HQZ189" s="377"/>
      <c r="HRA189" s="377"/>
      <c r="HRB189" s="377"/>
      <c r="HRC189" s="608"/>
      <c r="HRD189" s="609"/>
      <c r="HRE189" s="375"/>
      <c r="HRF189" s="377"/>
      <c r="HRG189" s="377"/>
      <c r="HRH189" s="377"/>
      <c r="HRI189" s="377"/>
      <c r="HRJ189" s="608"/>
      <c r="HRK189" s="609"/>
      <c r="HRL189" s="375"/>
      <c r="HRM189" s="377"/>
      <c r="HRN189" s="377"/>
      <c r="HRO189" s="377"/>
      <c r="HRP189" s="377"/>
      <c r="HRQ189" s="608"/>
      <c r="HRR189" s="609"/>
      <c r="HRS189" s="375"/>
      <c r="HRT189" s="377"/>
      <c r="HRU189" s="377"/>
      <c r="HRV189" s="377"/>
      <c r="HRW189" s="377"/>
      <c r="HRX189" s="608"/>
      <c r="HRY189" s="609"/>
      <c r="HRZ189" s="375"/>
      <c r="HSA189" s="377"/>
      <c r="HSB189" s="377"/>
      <c r="HSC189" s="377"/>
      <c r="HSD189" s="377"/>
      <c r="HSE189" s="608"/>
      <c r="HSF189" s="609"/>
      <c r="HSG189" s="375"/>
      <c r="HSH189" s="377"/>
      <c r="HSI189" s="377"/>
      <c r="HSJ189" s="377"/>
      <c r="HSK189" s="377"/>
      <c r="HSL189" s="608"/>
      <c r="HSM189" s="609"/>
      <c r="HSN189" s="375"/>
      <c r="HSO189" s="377"/>
      <c r="HSP189" s="377"/>
      <c r="HSQ189" s="377"/>
      <c r="HSR189" s="377"/>
      <c r="HSS189" s="608"/>
      <c r="HST189" s="609"/>
      <c r="HSU189" s="375"/>
      <c r="HSV189" s="377"/>
      <c r="HSW189" s="377"/>
      <c r="HSX189" s="377"/>
      <c r="HSY189" s="377"/>
      <c r="HSZ189" s="608"/>
      <c r="HTA189" s="609"/>
      <c r="HTB189" s="375"/>
      <c r="HTC189" s="377"/>
      <c r="HTD189" s="377"/>
      <c r="HTE189" s="377"/>
      <c r="HTF189" s="377"/>
      <c r="HTG189" s="608"/>
      <c r="HTH189" s="609"/>
      <c r="HTI189" s="375"/>
      <c r="HTJ189" s="377"/>
      <c r="HTK189" s="377"/>
      <c r="HTL189" s="377"/>
      <c r="HTM189" s="377"/>
      <c r="HTN189" s="608"/>
      <c r="HTO189" s="609"/>
      <c r="HTP189" s="375"/>
      <c r="HTQ189" s="377"/>
      <c r="HTR189" s="377"/>
      <c r="HTS189" s="377"/>
      <c r="HTT189" s="377"/>
      <c r="HTU189" s="608"/>
      <c r="HTV189" s="609"/>
      <c r="HTW189" s="375"/>
      <c r="HTX189" s="377"/>
      <c r="HTY189" s="377"/>
      <c r="HTZ189" s="377"/>
      <c r="HUA189" s="377"/>
      <c r="HUB189" s="608"/>
      <c r="HUC189" s="609"/>
      <c r="HUD189" s="375"/>
      <c r="HUE189" s="377"/>
      <c r="HUF189" s="377"/>
      <c r="HUG189" s="377"/>
      <c r="HUH189" s="377"/>
      <c r="HUI189" s="608"/>
      <c r="HUJ189" s="609"/>
      <c r="HUK189" s="375"/>
      <c r="HUL189" s="377"/>
      <c r="HUM189" s="377"/>
      <c r="HUN189" s="377"/>
      <c r="HUO189" s="377"/>
      <c r="HUP189" s="608"/>
      <c r="HUQ189" s="609"/>
      <c r="HUR189" s="375"/>
      <c r="HUS189" s="377"/>
      <c r="HUT189" s="377"/>
      <c r="HUU189" s="377"/>
      <c r="HUV189" s="377"/>
      <c r="HUW189" s="608"/>
      <c r="HUX189" s="609"/>
      <c r="HUY189" s="375"/>
      <c r="HUZ189" s="377"/>
      <c r="HVA189" s="377"/>
      <c r="HVB189" s="377"/>
      <c r="HVC189" s="377"/>
      <c r="HVD189" s="608"/>
      <c r="HVE189" s="609"/>
      <c r="HVF189" s="375"/>
      <c r="HVG189" s="377"/>
      <c r="HVH189" s="377"/>
      <c r="HVI189" s="377"/>
      <c r="HVJ189" s="377"/>
      <c r="HVK189" s="608"/>
      <c r="HVL189" s="609"/>
      <c r="HVM189" s="375"/>
      <c r="HVN189" s="377"/>
      <c r="HVO189" s="377"/>
      <c r="HVP189" s="377"/>
      <c r="HVQ189" s="377"/>
      <c r="HVR189" s="608"/>
      <c r="HVS189" s="609"/>
      <c r="HVT189" s="375"/>
      <c r="HVU189" s="377"/>
      <c r="HVV189" s="377"/>
      <c r="HVW189" s="377"/>
      <c r="HVX189" s="377"/>
      <c r="HVY189" s="608"/>
      <c r="HVZ189" s="609"/>
      <c r="HWA189" s="375"/>
      <c r="HWB189" s="377"/>
      <c r="HWC189" s="377"/>
      <c r="HWD189" s="377"/>
      <c r="HWE189" s="377"/>
      <c r="HWF189" s="608"/>
      <c r="HWG189" s="609"/>
      <c r="HWH189" s="375"/>
      <c r="HWI189" s="377"/>
      <c r="HWJ189" s="377"/>
      <c r="HWK189" s="377"/>
      <c r="HWL189" s="377"/>
      <c r="HWM189" s="608"/>
      <c r="HWN189" s="609"/>
      <c r="HWO189" s="375"/>
      <c r="HWP189" s="377"/>
      <c r="HWQ189" s="377"/>
      <c r="HWR189" s="377"/>
      <c r="HWS189" s="377"/>
      <c r="HWT189" s="608"/>
      <c r="HWU189" s="609"/>
      <c r="HWV189" s="375"/>
      <c r="HWW189" s="377"/>
      <c r="HWX189" s="377"/>
      <c r="HWY189" s="377"/>
      <c r="HWZ189" s="377"/>
      <c r="HXA189" s="608"/>
      <c r="HXB189" s="609"/>
      <c r="HXC189" s="375"/>
      <c r="HXD189" s="377"/>
      <c r="HXE189" s="377"/>
      <c r="HXF189" s="377"/>
      <c r="HXG189" s="377"/>
      <c r="HXH189" s="608"/>
      <c r="HXI189" s="609"/>
      <c r="HXJ189" s="375"/>
      <c r="HXK189" s="377"/>
      <c r="HXL189" s="377"/>
      <c r="HXM189" s="377"/>
      <c r="HXN189" s="377"/>
      <c r="HXO189" s="608"/>
      <c r="HXP189" s="609"/>
      <c r="HXQ189" s="375"/>
      <c r="HXR189" s="377"/>
      <c r="HXS189" s="377"/>
      <c r="HXT189" s="377"/>
      <c r="HXU189" s="377"/>
      <c r="HXV189" s="608"/>
      <c r="HXW189" s="609"/>
      <c r="HXX189" s="375"/>
      <c r="HXY189" s="377"/>
      <c r="HXZ189" s="377"/>
      <c r="HYA189" s="377"/>
      <c r="HYB189" s="377"/>
      <c r="HYC189" s="608"/>
      <c r="HYD189" s="609"/>
      <c r="HYE189" s="375"/>
      <c r="HYF189" s="377"/>
      <c r="HYG189" s="377"/>
      <c r="HYH189" s="377"/>
      <c r="HYI189" s="377"/>
      <c r="HYJ189" s="608"/>
      <c r="HYK189" s="609"/>
      <c r="HYL189" s="375"/>
      <c r="HYM189" s="377"/>
      <c r="HYN189" s="377"/>
      <c r="HYO189" s="377"/>
      <c r="HYP189" s="377"/>
      <c r="HYQ189" s="608"/>
      <c r="HYR189" s="609"/>
      <c r="HYS189" s="375"/>
      <c r="HYT189" s="377"/>
      <c r="HYU189" s="377"/>
      <c r="HYV189" s="377"/>
      <c r="HYW189" s="377"/>
      <c r="HYX189" s="608"/>
      <c r="HYY189" s="609"/>
      <c r="HYZ189" s="375"/>
      <c r="HZA189" s="377"/>
      <c r="HZB189" s="377"/>
      <c r="HZC189" s="377"/>
      <c r="HZD189" s="377"/>
      <c r="HZE189" s="608"/>
      <c r="HZF189" s="609"/>
      <c r="HZG189" s="375"/>
      <c r="HZH189" s="377"/>
      <c r="HZI189" s="377"/>
      <c r="HZJ189" s="377"/>
      <c r="HZK189" s="377"/>
      <c r="HZL189" s="608"/>
      <c r="HZM189" s="609"/>
      <c r="HZN189" s="375"/>
      <c r="HZO189" s="377"/>
      <c r="HZP189" s="377"/>
      <c r="HZQ189" s="377"/>
      <c r="HZR189" s="377"/>
      <c r="HZS189" s="608"/>
      <c r="HZT189" s="609"/>
      <c r="HZU189" s="375"/>
      <c r="HZV189" s="377"/>
      <c r="HZW189" s="377"/>
      <c r="HZX189" s="377"/>
      <c r="HZY189" s="377"/>
      <c r="HZZ189" s="608"/>
      <c r="IAA189" s="609"/>
      <c r="IAB189" s="375"/>
      <c r="IAC189" s="377"/>
      <c r="IAD189" s="377"/>
      <c r="IAE189" s="377"/>
      <c r="IAF189" s="377"/>
      <c r="IAG189" s="608"/>
      <c r="IAH189" s="609"/>
      <c r="IAI189" s="375"/>
      <c r="IAJ189" s="377"/>
      <c r="IAK189" s="377"/>
      <c r="IAL189" s="377"/>
      <c r="IAM189" s="377"/>
      <c r="IAN189" s="608"/>
      <c r="IAO189" s="609"/>
      <c r="IAP189" s="375"/>
      <c r="IAQ189" s="377"/>
      <c r="IAR189" s="377"/>
      <c r="IAS189" s="377"/>
      <c r="IAT189" s="377"/>
      <c r="IAU189" s="608"/>
      <c r="IAV189" s="609"/>
      <c r="IAW189" s="375"/>
      <c r="IAX189" s="377"/>
      <c r="IAY189" s="377"/>
      <c r="IAZ189" s="377"/>
      <c r="IBA189" s="377"/>
      <c r="IBB189" s="608"/>
      <c r="IBC189" s="609"/>
      <c r="IBD189" s="375"/>
      <c r="IBE189" s="377"/>
      <c r="IBF189" s="377"/>
      <c r="IBG189" s="377"/>
      <c r="IBH189" s="377"/>
      <c r="IBI189" s="608"/>
      <c r="IBJ189" s="609"/>
      <c r="IBK189" s="375"/>
      <c r="IBL189" s="377"/>
      <c r="IBM189" s="377"/>
      <c r="IBN189" s="377"/>
      <c r="IBO189" s="377"/>
      <c r="IBP189" s="608"/>
      <c r="IBQ189" s="609"/>
      <c r="IBR189" s="375"/>
      <c r="IBS189" s="377"/>
      <c r="IBT189" s="377"/>
      <c r="IBU189" s="377"/>
      <c r="IBV189" s="377"/>
      <c r="IBW189" s="608"/>
      <c r="IBX189" s="609"/>
      <c r="IBY189" s="375"/>
      <c r="IBZ189" s="377"/>
      <c r="ICA189" s="377"/>
      <c r="ICB189" s="377"/>
      <c r="ICC189" s="377"/>
      <c r="ICD189" s="608"/>
      <c r="ICE189" s="609"/>
      <c r="ICF189" s="375"/>
      <c r="ICG189" s="377"/>
      <c r="ICH189" s="377"/>
      <c r="ICI189" s="377"/>
      <c r="ICJ189" s="377"/>
      <c r="ICK189" s="608"/>
      <c r="ICL189" s="609"/>
      <c r="ICM189" s="375"/>
      <c r="ICN189" s="377"/>
      <c r="ICO189" s="377"/>
      <c r="ICP189" s="377"/>
      <c r="ICQ189" s="377"/>
      <c r="ICR189" s="608"/>
      <c r="ICS189" s="609"/>
      <c r="ICT189" s="375"/>
      <c r="ICU189" s="377"/>
      <c r="ICV189" s="377"/>
      <c r="ICW189" s="377"/>
      <c r="ICX189" s="377"/>
      <c r="ICY189" s="608"/>
      <c r="ICZ189" s="609"/>
      <c r="IDA189" s="375"/>
      <c r="IDB189" s="377"/>
      <c r="IDC189" s="377"/>
      <c r="IDD189" s="377"/>
      <c r="IDE189" s="377"/>
      <c r="IDF189" s="608"/>
      <c r="IDG189" s="609"/>
      <c r="IDH189" s="375"/>
      <c r="IDI189" s="377"/>
      <c r="IDJ189" s="377"/>
      <c r="IDK189" s="377"/>
      <c r="IDL189" s="377"/>
      <c r="IDM189" s="608"/>
      <c r="IDN189" s="609"/>
      <c r="IDO189" s="375"/>
      <c r="IDP189" s="377"/>
      <c r="IDQ189" s="377"/>
      <c r="IDR189" s="377"/>
      <c r="IDS189" s="377"/>
      <c r="IDT189" s="608"/>
      <c r="IDU189" s="609"/>
      <c r="IDV189" s="375"/>
      <c r="IDW189" s="377"/>
      <c r="IDX189" s="377"/>
      <c r="IDY189" s="377"/>
      <c r="IDZ189" s="377"/>
      <c r="IEA189" s="608"/>
      <c r="IEB189" s="609"/>
      <c r="IEC189" s="375"/>
      <c r="IED189" s="377"/>
      <c r="IEE189" s="377"/>
      <c r="IEF189" s="377"/>
      <c r="IEG189" s="377"/>
      <c r="IEH189" s="608"/>
      <c r="IEI189" s="609"/>
      <c r="IEJ189" s="375"/>
      <c r="IEK189" s="377"/>
      <c r="IEL189" s="377"/>
      <c r="IEM189" s="377"/>
      <c r="IEN189" s="377"/>
      <c r="IEO189" s="608"/>
      <c r="IEP189" s="609"/>
      <c r="IEQ189" s="375"/>
      <c r="IER189" s="377"/>
      <c r="IES189" s="377"/>
      <c r="IET189" s="377"/>
      <c r="IEU189" s="377"/>
      <c r="IEV189" s="608"/>
      <c r="IEW189" s="609"/>
      <c r="IEX189" s="375"/>
      <c r="IEY189" s="377"/>
      <c r="IEZ189" s="377"/>
      <c r="IFA189" s="377"/>
      <c r="IFB189" s="377"/>
      <c r="IFC189" s="608"/>
      <c r="IFD189" s="609"/>
      <c r="IFE189" s="375"/>
      <c r="IFF189" s="377"/>
      <c r="IFG189" s="377"/>
      <c r="IFH189" s="377"/>
      <c r="IFI189" s="377"/>
      <c r="IFJ189" s="608"/>
      <c r="IFK189" s="609"/>
      <c r="IFL189" s="375"/>
      <c r="IFM189" s="377"/>
      <c r="IFN189" s="377"/>
      <c r="IFO189" s="377"/>
      <c r="IFP189" s="377"/>
      <c r="IFQ189" s="608"/>
      <c r="IFR189" s="609"/>
      <c r="IFS189" s="375"/>
      <c r="IFT189" s="377"/>
      <c r="IFU189" s="377"/>
      <c r="IFV189" s="377"/>
      <c r="IFW189" s="377"/>
      <c r="IFX189" s="608"/>
      <c r="IFY189" s="609"/>
      <c r="IFZ189" s="375"/>
      <c r="IGA189" s="377"/>
      <c r="IGB189" s="377"/>
      <c r="IGC189" s="377"/>
      <c r="IGD189" s="377"/>
      <c r="IGE189" s="608"/>
      <c r="IGF189" s="609"/>
      <c r="IGG189" s="375"/>
      <c r="IGH189" s="377"/>
      <c r="IGI189" s="377"/>
      <c r="IGJ189" s="377"/>
      <c r="IGK189" s="377"/>
      <c r="IGL189" s="608"/>
      <c r="IGM189" s="609"/>
      <c r="IGN189" s="375"/>
      <c r="IGO189" s="377"/>
      <c r="IGP189" s="377"/>
      <c r="IGQ189" s="377"/>
      <c r="IGR189" s="377"/>
      <c r="IGS189" s="608"/>
      <c r="IGT189" s="609"/>
      <c r="IGU189" s="375"/>
      <c r="IGV189" s="377"/>
      <c r="IGW189" s="377"/>
      <c r="IGX189" s="377"/>
      <c r="IGY189" s="377"/>
      <c r="IGZ189" s="608"/>
      <c r="IHA189" s="609"/>
      <c r="IHB189" s="375"/>
      <c r="IHC189" s="377"/>
      <c r="IHD189" s="377"/>
      <c r="IHE189" s="377"/>
      <c r="IHF189" s="377"/>
      <c r="IHG189" s="608"/>
      <c r="IHH189" s="609"/>
      <c r="IHI189" s="375"/>
      <c r="IHJ189" s="377"/>
      <c r="IHK189" s="377"/>
      <c r="IHL189" s="377"/>
      <c r="IHM189" s="377"/>
      <c r="IHN189" s="608"/>
      <c r="IHO189" s="609"/>
      <c r="IHP189" s="375"/>
      <c r="IHQ189" s="377"/>
      <c r="IHR189" s="377"/>
      <c r="IHS189" s="377"/>
      <c r="IHT189" s="377"/>
      <c r="IHU189" s="608"/>
      <c r="IHV189" s="609"/>
      <c r="IHW189" s="375"/>
      <c r="IHX189" s="377"/>
      <c r="IHY189" s="377"/>
      <c r="IHZ189" s="377"/>
      <c r="IIA189" s="377"/>
      <c r="IIB189" s="608"/>
      <c r="IIC189" s="609"/>
      <c r="IID189" s="375"/>
      <c r="IIE189" s="377"/>
      <c r="IIF189" s="377"/>
      <c r="IIG189" s="377"/>
      <c r="IIH189" s="377"/>
      <c r="III189" s="608"/>
      <c r="IIJ189" s="609"/>
      <c r="IIK189" s="375"/>
      <c r="IIL189" s="377"/>
      <c r="IIM189" s="377"/>
      <c r="IIN189" s="377"/>
      <c r="IIO189" s="377"/>
      <c r="IIP189" s="608"/>
      <c r="IIQ189" s="609"/>
      <c r="IIR189" s="375"/>
      <c r="IIS189" s="377"/>
      <c r="IIT189" s="377"/>
      <c r="IIU189" s="377"/>
      <c r="IIV189" s="377"/>
      <c r="IIW189" s="608"/>
      <c r="IIX189" s="609"/>
      <c r="IIY189" s="375"/>
      <c r="IIZ189" s="377"/>
      <c r="IJA189" s="377"/>
      <c r="IJB189" s="377"/>
      <c r="IJC189" s="377"/>
      <c r="IJD189" s="608"/>
      <c r="IJE189" s="609"/>
      <c r="IJF189" s="375"/>
      <c r="IJG189" s="377"/>
      <c r="IJH189" s="377"/>
      <c r="IJI189" s="377"/>
      <c r="IJJ189" s="377"/>
      <c r="IJK189" s="608"/>
      <c r="IJL189" s="609"/>
      <c r="IJM189" s="375"/>
      <c r="IJN189" s="377"/>
      <c r="IJO189" s="377"/>
      <c r="IJP189" s="377"/>
      <c r="IJQ189" s="377"/>
      <c r="IJR189" s="608"/>
      <c r="IJS189" s="609"/>
      <c r="IJT189" s="375"/>
      <c r="IJU189" s="377"/>
      <c r="IJV189" s="377"/>
      <c r="IJW189" s="377"/>
      <c r="IJX189" s="377"/>
      <c r="IJY189" s="608"/>
      <c r="IJZ189" s="609"/>
      <c r="IKA189" s="375"/>
      <c r="IKB189" s="377"/>
      <c r="IKC189" s="377"/>
      <c r="IKD189" s="377"/>
      <c r="IKE189" s="377"/>
      <c r="IKF189" s="608"/>
      <c r="IKG189" s="609"/>
      <c r="IKH189" s="375"/>
      <c r="IKI189" s="377"/>
      <c r="IKJ189" s="377"/>
      <c r="IKK189" s="377"/>
      <c r="IKL189" s="377"/>
      <c r="IKM189" s="608"/>
      <c r="IKN189" s="609"/>
      <c r="IKO189" s="375"/>
      <c r="IKP189" s="377"/>
      <c r="IKQ189" s="377"/>
      <c r="IKR189" s="377"/>
      <c r="IKS189" s="377"/>
      <c r="IKT189" s="608"/>
      <c r="IKU189" s="609"/>
      <c r="IKV189" s="375"/>
      <c r="IKW189" s="377"/>
      <c r="IKX189" s="377"/>
      <c r="IKY189" s="377"/>
      <c r="IKZ189" s="377"/>
      <c r="ILA189" s="608"/>
      <c r="ILB189" s="609"/>
      <c r="ILC189" s="375"/>
      <c r="ILD189" s="377"/>
      <c r="ILE189" s="377"/>
      <c r="ILF189" s="377"/>
      <c r="ILG189" s="377"/>
      <c r="ILH189" s="608"/>
      <c r="ILI189" s="609"/>
      <c r="ILJ189" s="375"/>
      <c r="ILK189" s="377"/>
      <c r="ILL189" s="377"/>
      <c r="ILM189" s="377"/>
      <c r="ILN189" s="377"/>
      <c r="ILO189" s="608"/>
      <c r="ILP189" s="609"/>
      <c r="ILQ189" s="375"/>
      <c r="ILR189" s="377"/>
      <c r="ILS189" s="377"/>
      <c r="ILT189" s="377"/>
      <c r="ILU189" s="377"/>
      <c r="ILV189" s="608"/>
      <c r="ILW189" s="609"/>
      <c r="ILX189" s="375"/>
      <c r="ILY189" s="377"/>
      <c r="ILZ189" s="377"/>
      <c r="IMA189" s="377"/>
      <c r="IMB189" s="377"/>
      <c r="IMC189" s="608"/>
      <c r="IMD189" s="609"/>
      <c r="IME189" s="375"/>
      <c r="IMF189" s="377"/>
      <c r="IMG189" s="377"/>
      <c r="IMH189" s="377"/>
      <c r="IMI189" s="377"/>
      <c r="IMJ189" s="608"/>
      <c r="IMK189" s="609"/>
      <c r="IML189" s="375"/>
      <c r="IMM189" s="377"/>
      <c r="IMN189" s="377"/>
      <c r="IMO189" s="377"/>
      <c r="IMP189" s="377"/>
      <c r="IMQ189" s="608"/>
      <c r="IMR189" s="609"/>
      <c r="IMS189" s="375"/>
      <c r="IMT189" s="377"/>
      <c r="IMU189" s="377"/>
      <c r="IMV189" s="377"/>
      <c r="IMW189" s="377"/>
      <c r="IMX189" s="608"/>
      <c r="IMY189" s="609"/>
      <c r="IMZ189" s="375"/>
      <c r="INA189" s="377"/>
      <c r="INB189" s="377"/>
      <c r="INC189" s="377"/>
      <c r="IND189" s="377"/>
      <c r="INE189" s="608"/>
      <c r="INF189" s="609"/>
      <c r="ING189" s="375"/>
      <c r="INH189" s="377"/>
      <c r="INI189" s="377"/>
      <c r="INJ189" s="377"/>
      <c r="INK189" s="377"/>
      <c r="INL189" s="608"/>
      <c r="INM189" s="609"/>
      <c r="INN189" s="375"/>
      <c r="INO189" s="377"/>
      <c r="INP189" s="377"/>
      <c r="INQ189" s="377"/>
      <c r="INR189" s="377"/>
      <c r="INS189" s="608"/>
      <c r="INT189" s="609"/>
      <c r="INU189" s="375"/>
      <c r="INV189" s="377"/>
      <c r="INW189" s="377"/>
      <c r="INX189" s="377"/>
      <c r="INY189" s="377"/>
      <c r="INZ189" s="608"/>
      <c r="IOA189" s="609"/>
      <c r="IOB189" s="375"/>
      <c r="IOC189" s="377"/>
      <c r="IOD189" s="377"/>
      <c r="IOE189" s="377"/>
      <c r="IOF189" s="377"/>
      <c r="IOG189" s="608"/>
      <c r="IOH189" s="609"/>
      <c r="IOI189" s="375"/>
      <c r="IOJ189" s="377"/>
      <c r="IOK189" s="377"/>
      <c r="IOL189" s="377"/>
      <c r="IOM189" s="377"/>
      <c r="ION189" s="608"/>
      <c r="IOO189" s="609"/>
      <c r="IOP189" s="375"/>
      <c r="IOQ189" s="377"/>
      <c r="IOR189" s="377"/>
      <c r="IOS189" s="377"/>
      <c r="IOT189" s="377"/>
      <c r="IOU189" s="608"/>
      <c r="IOV189" s="609"/>
      <c r="IOW189" s="375"/>
      <c r="IOX189" s="377"/>
      <c r="IOY189" s="377"/>
      <c r="IOZ189" s="377"/>
      <c r="IPA189" s="377"/>
      <c r="IPB189" s="608"/>
      <c r="IPC189" s="609"/>
      <c r="IPD189" s="375"/>
      <c r="IPE189" s="377"/>
      <c r="IPF189" s="377"/>
      <c r="IPG189" s="377"/>
      <c r="IPH189" s="377"/>
      <c r="IPI189" s="608"/>
      <c r="IPJ189" s="609"/>
      <c r="IPK189" s="375"/>
      <c r="IPL189" s="377"/>
      <c r="IPM189" s="377"/>
      <c r="IPN189" s="377"/>
      <c r="IPO189" s="377"/>
      <c r="IPP189" s="608"/>
      <c r="IPQ189" s="609"/>
      <c r="IPR189" s="375"/>
      <c r="IPS189" s="377"/>
      <c r="IPT189" s="377"/>
      <c r="IPU189" s="377"/>
      <c r="IPV189" s="377"/>
      <c r="IPW189" s="608"/>
      <c r="IPX189" s="609"/>
      <c r="IPY189" s="375"/>
      <c r="IPZ189" s="377"/>
      <c r="IQA189" s="377"/>
      <c r="IQB189" s="377"/>
      <c r="IQC189" s="377"/>
      <c r="IQD189" s="608"/>
      <c r="IQE189" s="609"/>
      <c r="IQF189" s="375"/>
      <c r="IQG189" s="377"/>
      <c r="IQH189" s="377"/>
      <c r="IQI189" s="377"/>
      <c r="IQJ189" s="377"/>
      <c r="IQK189" s="608"/>
      <c r="IQL189" s="609"/>
      <c r="IQM189" s="375"/>
      <c r="IQN189" s="377"/>
      <c r="IQO189" s="377"/>
      <c r="IQP189" s="377"/>
      <c r="IQQ189" s="377"/>
      <c r="IQR189" s="608"/>
      <c r="IQS189" s="609"/>
      <c r="IQT189" s="375"/>
      <c r="IQU189" s="377"/>
      <c r="IQV189" s="377"/>
      <c r="IQW189" s="377"/>
      <c r="IQX189" s="377"/>
      <c r="IQY189" s="608"/>
      <c r="IQZ189" s="609"/>
      <c r="IRA189" s="375"/>
      <c r="IRB189" s="377"/>
      <c r="IRC189" s="377"/>
      <c r="IRD189" s="377"/>
      <c r="IRE189" s="377"/>
      <c r="IRF189" s="608"/>
      <c r="IRG189" s="609"/>
      <c r="IRH189" s="375"/>
      <c r="IRI189" s="377"/>
      <c r="IRJ189" s="377"/>
      <c r="IRK189" s="377"/>
      <c r="IRL189" s="377"/>
      <c r="IRM189" s="608"/>
      <c r="IRN189" s="609"/>
      <c r="IRO189" s="375"/>
      <c r="IRP189" s="377"/>
      <c r="IRQ189" s="377"/>
      <c r="IRR189" s="377"/>
      <c r="IRS189" s="377"/>
      <c r="IRT189" s="608"/>
      <c r="IRU189" s="609"/>
      <c r="IRV189" s="375"/>
      <c r="IRW189" s="377"/>
      <c r="IRX189" s="377"/>
      <c r="IRY189" s="377"/>
      <c r="IRZ189" s="377"/>
      <c r="ISA189" s="608"/>
      <c r="ISB189" s="609"/>
      <c r="ISC189" s="375"/>
      <c r="ISD189" s="377"/>
      <c r="ISE189" s="377"/>
      <c r="ISF189" s="377"/>
      <c r="ISG189" s="377"/>
      <c r="ISH189" s="608"/>
      <c r="ISI189" s="609"/>
      <c r="ISJ189" s="375"/>
      <c r="ISK189" s="377"/>
      <c r="ISL189" s="377"/>
      <c r="ISM189" s="377"/>
      <c r="ISN189" s="377"/>
      <c r="ISO189" s="608"/>
      <c r="ISP189" s="609"/>
      <c r="ISQ189" s="375"/>
      <c r="ISR189" s="377"/>
      <c r="ISS189" s="377"/>
      <c r="IST189" s="377"/>
      <c r="ISU189" s="377"/>
      <c r="ISV189" s="608"/>
      <c r="ISW189" s="609"/>
      <c r="ISX189" s="375"/>
      <c r="ISY189" s="377"/>
      <c r="ISZ189" s="377"/>
      <c r="ITA189" s="377"/>
      <c r="ITB189" s="377"/>
      <c r="ITC189" s="608"/>
      <c r="ITD189" s="609"/>
      <c r="ITE189" s="375"/>
      <c r="ITF189" s="377"/>
      <c r="ITG189" s="377"/>
      <c r="ITH189" s="377"/>
      <c r="ITI189" s="377"/>
      <c r="ITJ189" s="608"/>
      <c r="ITK189" s="609"/>
      <c r="ITL189" s="375"/>
      <c r="ITM189" s="377"/>
      <c r="ITN189" s="377"/>
      <c r="ITO189" s="377"/>
      <c r="ITP189" s="377"/>
      <c r="ITQ189" s="608"/>
      <c r="ITR189" s="609"/>
      <c r="ITS189" s="375"/>
      <c r="ITT189" s="377"/>
      <c r="ITU189" s="377"/>
      <c r="ITV189" s="377"/>
      <c r="ITW189" s="377"/>
      <c r="ITX189" s="608"/>
      <c r="ITY189" s="609"/>
      <c r="ITZ189" s="375"/>
      <c r="IUA189" s="377"/>
      <c r="IUB189" s="377"/>
      <c r="IUC189" s="377"/>
      <c r="IUD189" s="377"/>
      <c r="IUE189" s="608"/>
      <c r="IUF189" s="609"/>
      <c r="IUG189" s="375"/>
      <c r="IUH189" s="377"/>
      <c r="IUI189" s="377"/>
      <c r="IUJ189" s="377"/>
      <c r="IUK189" s="377"/>
      <c r="IUL189" s="608"/>
      <c r="IUM189" s="609"/>
      <c r="IUN189" s="375"/>
      <c r="IUO189" s="377"/>
      <c r="IUP189" s="377"/>
      <c r="IUQ189" s="377"/>
      <c r="IUR189" s="377"/>
      <c r="IUS189" s="608"/>
      <c r="IUT189" s="609"/>
      <c r="IUU189" s="375"/>
      <c r="IUV189" s="377"/>
      <c r="IUW189" s="377"/>
      <c r="IUX189" s="377"/>
      <c r="IUY189" s="377"/>
      <c r="IUZ189" s="608"/>
      <c r="IVA189" s="609"/>
      <c r="IVB189" s="375"/>
      <c r="IVC189" s="377"/>
      <c r="IVD189" s="377"/>
      <c r="IVE189" s="377"/>
      <c r="IVF189" s="377"/>
      <c r="IVG189" s="608"/>
      <c r="IVH189" s="609"/>
      <c r="IVI189" s="375"/>
      <c r="IVJ189" s="377"/>
      <c r="IVK189" s="377"/>
      <c r="IVL189" s="377"/>
      <c r="IVM189" s="377"/>
      <c r="IVN189" s="608"/>
      <c r="IVO189" s="609"/>
      <c r="IVP189" s="375"/>
      <c r="IVQ189" s="377"/>
      <c r="IVR189" s="377"/>
      <c r="IVS189" s="377"/>
      <c r="IVT189" s="377"/>
      <c r="IVU189" s="608"/>
      <c r="IVV189" s="609"/>
      <c r="IVW189" s="375"/>
      <c r="IVX189" s="377"/>
      <c r="IVY189" s="377"/>
      <c r="IVZ189" s="377"/>
      <c r="IWA189" s="377"/>
      <c r="IWB189" s="608"/>
      <c r="IWC189" s="609"/>
      <c r="IWD189" s="375"/>
      <c r="IWE189" s="377"/>
      <c r="IWF189" s="377"/>
      <c r="IWG189" s="377"/>
      <c r="IWH189" s="377"/>
      <c r="IWI189" s="608"/>
      <c r="IWJ189" s="609"/>
      <c r="IWK189" s="375"/>
      <c r="IWL189" s="377"/>
      <c r="IWM189" s="377"/>
      <c r="IWN189" s="377"/>
      <c r="IWO189" s="377"/>
      <c r="IWP189" s="608"/>
      <c r="IWQ189" s="609"/>
      <c r="IWR189" s="375"/>
      <c r="IWS189" s="377"/>
      <c r="IWT189" s="377"/>
      <c r="IWU189" s="377"/>
      <c r="IWV189" s="377"/>
      <c r="IWW189" s="608"/>
      <c r="IWX189" s="609"/>
      <c r="IWY189" s="375"/>
      <c r="IWZ189" s="377"/>
      <c r="IXA189" s="377"/>
      <c r="IXB189" s="377"/>
      <c r="IXC189" s="377"/>
      <c r="IXD189" s="608"/>
      <c r="IXE189" s="609"/>
      <c r="IXF189" s="375"/>
      <c r="IXG189" s="377"/>
      <c r="IXH189" s="377"/>
      <c r="IXI189" s="377"/>
      <c r="IXJ189" s="377"/>
      <c r="IXK189" s="608"/>
      <c r="IXL189" s="609"/>
      <c r="IXM189" s="375"/>
      <c r="IXN189" s="377"/>
      <c r="IXO189" s="377"/>
      <c r="IXP189" s="377"/>
      <c r="IXQ189" s="377"/>
      <c r="IXR189" s="608"/>
      <c r="IXS189" s="609"/>
      <c r="IXT189" s="375"/>
      <c r="IXU189" s="377"/>
      <c r="IXV189" s="377"/>
      <c r="IXW189" s="377"/>
      <c r="IXX189" s="377"/>
      <c r="IXY189" s="608"/>
      <c r="IXZ189" s="609"/>
      <c r="IYA189" s="375"/>
      <c r="IYB189" s="377"/>
      <c r="IYC189" s="377"/>
      <c r="IYD189" s="377"/>
      <c r="IYE189" s="377"/>
      <c r="IYF189" s="608"/>
      <c r="IYG189" s="609"/>
      <c r="IYH189" s="375"/>
      <c r="IYI189" s="377"/>
      <c r="IYJ189" s="377"/>
      <c r="IYK189" s="377"/>
      <c r="IYL189" s="377"/>
      <c r="IYM189" s="608"/>
      <c r="IYN189" s="609"/>
      <c r="IYO189" s="375"/>
      <c r="IYP189" s="377"/>
      <c r="IYQ189" s="377"/>
      <c r="IYR189" s="377"/>
      <c r="IYS189" s="377"/>
      <c r="IYT189" s="608"/>
      <c r="IYU189" s="609"/>
      <c r="IYV189" s="375"/>
      <c r="IYW189" s="377"/>
      <c r="IYX189" s="377"/>
      <c r="IYY189" s="377"/>
      <c r="IYZ189" s="377"/>
      <c r="IZA189" s="608"/>
      <c r="IZB189" s="609"/>
      <c r="IZC189" s="375"/>
      <c r="IZD189" s="377"/>
      <c r="IZE189" s="377"/>
      <c r="IZF189" s="377"/>
      <c r="IZG189" s="377"/>
      <c r="IZH189" s="608"/>
      <c r="IZI189" s="609"/>
      <c r="IZJ189" s="375"/>
      <c r="IZK189" s="377"/>
      <c r="IZL189" s="377"/>
      <c r="IZM189" s="377"/>
      <c r="IZN189" s="377"/>
      <c r="IZO189" s="608"/>
      <c r="IZP189" s="609"/>
      <c r="IZQ189" s="375"/>
      <c r="IZR189" s="377"/>
      <c r="IZS189" s="377"/>
      <c r="IZT189" s="377"/>
      <c r="IZU189" s="377"/>
      <c r="IZV189" s="608"/>
      <c r="IZW189" s="609"/>
      <c r="IZX189" s="375"/>
      <c r="IZY189" s="377"/>
      <c r="IZZ189" s="377"/>
      <c r="JAA189" s="377"/>
      <c r="JAB189" s="377"/>
      <c r="JAC189" s="608"/>
      <c r="JAD189" s="609"/>
      <c r="JAE189" s="375"/>
      <c r="JAF189" s="377"/>
      <c r="JAG189" s="377"/>
      <c r="JAH189" s="377"/>
      <c r="JAI189" s="377"/>
      <c r="JAJ189" s="608"/>
      <c r="JAK189" s="609"/>
      <c r="JAL189" s="375"/>
      <c r="JAM189" s="377"/>
      <c r="JAN189" s="377"/>
      <c r="JAO189" s="377"/>
      <c r="JAP189" s="377"/>
      <c r="JAQ189" s="608"/>
      <c r="JAR189" s="609"/>
      <c r="JAS189" s="375"/>
      <c r="JAT189" s="377"/>
      <c r="JAU189" s="377"/>
      <c r="JAV189" s="377"/>
      <c r="JAW189" s="377"/>
      <c r="JAX189" s="608"/>
      <c r="JAY189" s="609"/>
      <c r="JAZ189" s="375"/>
      <c r="JBA189" s="377"/>
      <c r="JBB189" s="377"/>
      <c r="JBC189" s="377"/>
      <c r="JBD189" s="377"/>
      <c r="JBE189" s="608"/>
      <c r="JBF189" s="609"/>
      <c r="JBG189" s="375"/>
      <c r="JBH189" s="377"/>
      <c r="JBI189" s="377"/>
      <c r="JBJ189" s="377"/>
      <c r="JBK189" s="377"/>
      <c r="JBL189" s="608"/>
      <c r="JBM189" s="609"/>
      <c r="JBN189" s="375"/>
      <c r="JBO189" s="377"/>
      <c r="JBP189" s="377"/>
      <c r="JBQ189" s="377"/>
      <c r="JBR189" s="377"/>
      <c r="JBS189" s="608"/>
      <c r="JBT189" s="609"/>
      <c r="JBU189" s="375"/>
      <c r="JBV189" s="377"/>
      <c r="JBW189" s="377"/>
      <c r="JBX189" s="377"/>
      <c r="JBY189" s="377"/>
      <c r="JBZ189" s="608"/>
      <c r="JCA189" s="609"/>
      <c r="JCB189" s="375"/>
      <c r="JCC189" s="377"/>
      <c r="JCD189" s="377"/>
      <c r="JCE189" s="377"/>
      <c r="JCF189" s="377"/>
      <c r="JCG189" s="608"/>
      <c r="JCH189" s="609"/>
      <c r="JCI189" s="375"/>
      <c r="JCJ189" s="377"/>
      <c r="JCK189" s="377"/>
      <c r="JCL189" s="377"/>
      <c r="JCM189" s="377"/>
      <c r="JCN189" s="608"/>
      <c r="JCO189" s="609"/>
      <c r="JCP189" s="375"/>
      <c r="JCQ189" s="377"/>
      <c r="JCR189" s="377"/>
      <c r="JCS189" s="377"/>
      <c r="JCT189" s="377"/>
      <c r="JCU189" s="608"/>
      <c r="JCV189" s="609"/>
      <c r="JCW189" s="375"/>
      <c r="JCX189" s="377"/>
      <c r="JCY189" s="377"/>
      <c r="JCZ189" s="377"/>
      <c r="JDA189" s="377"/>
      <c r="JDB189" s="608"/>
      <c r="JDC189" s="609"/>
      <c r="JDD189" s="375"/>
      <c r="JDE189" s="377"/>
      <c r="JDF189" s="377"/>
      <c r="JDG189" s="377"/>
      <c r="JDH189" s="377"/>
      <c r="JDI189" s="608"/>
      <c r="JDJ189" s="609"/>
      <c r="JDK189" s="375"/>
      <c r="JDL189" s="377"/>
      <c r="JDM189" s="377"/>
      <c r="JDN189" s="377"/>
      <c r="JDO189" s="377"/>
      <c r="JDP189" s="608"/>
      <c r="JDQ189" s="609"/>
      <c r="JDR189" s="375"/>
      <c r="JDS189" s="377"/>
      <c r="JDT189" s="377"/>
      <c r="JDU189" s="377"/>
      <c r="JDV189" s="377"/>
      <c r="JDW189" s="608"/>
      <c r="JDX189" s="609"/>
      <c r="JDY189" s="375"/>
      <c r="JDZ189" s="377"/>
      <c r="JEA189" s="377"/>
      <c r="JEB189" s="377"/>
      <c r="JEC189" s="377"/>
      <c r="JED189" s="608"/>
      <c r="JEE189" s="609"/>
      <c r="JEF189" s="375"/>
      <c r="JEG189" s="377"/>
      <c r="JEH189" s="377"/>
      <c r="JEI189" s="377"/>
      <c r="JEJ189" s="377"/>
      <c r="JEK189" s="608"/>
      <c r="JEL189" s="609"/>
      <c r="JEM189" s="375"/>
      <c r="JEN189" s="377"/>
      <c r="JEO189" s="377"/>
      <c r="JEP189" s="377"/>
      <c r="JEQ189" s="377"/>
      <c r="JER189" s="608"/>
      <c r="JES189" s="609"/>
      <c r="JET189" s="375"/>
      <c r="JEU189" s="377"/>
      <c r="JEV189" s="377"/>
      <c r="JEW189" s="377"/>
      <c r="JEX189" s="377"/>
      <c r="JEY189" s="608"/>
      <c r="JEZ189" s="609"/>
      <c r="JFA189" s="375"/>
      <c r="JFB189" s="377"/>
      <c r="JFC189" s="377"/>
      <c r="JFD189" s="377"/>
      <c r="JFE189" s="377"/>
      <c r="JFF189" s="608"/>
      <c r="JFG189" s="609"/>
      <c r="JFH189" s="375"/>
      <c r="JFI189" s="377"/>
      <c r="JFJ189" s="377"/>
      <c r="JFK189" s="377"/>
      <c r="JFL189" s="377"/>
      <c r="JFM189" s="608"/>
      <c r="JFN189" s="609"/>
      <c r="JFO189" s="375"/>
      <c r="JFP189" s="377"/>
      <c r="JFQ189" s="377"/>
      <c r="JFR189" s="377"/>
      <c r="JFS189" s="377"/>
      <c r="JFT189" s="608"/>
      <c r="JFU189" s="609"/>
      <c r="JFV189" s="375"/>
      <c r="JFW189" s="377"/>
      <c r="JFX189" s="377"/>
      <c r="JFY189" s="377"/>
      <c r="JFZ189" s="377"/>
      <c r="JGA189" s="608"/>
      <c r="JGB189" s="609"/>
      <c r="JGC189" s="375"/>
      <c r="JGD189" s="377"/>
      <c r="JGE189" s="377"/>
      <c r="JGF189" s="377"/>
      <c r="JGG189" s="377"/>
      <c r="JGH189" s="608"/>
      <c r="JGI189" s="609"/>
      <c r="JGJ189" s="375"/>
      <c r="JGK189" s="377"/>
      <c r="JGL189" s="377"/>
      <c r="JGM189" s="377"/>
      <c r="JGN189" s="377"/>
      <c r="JGO189" s="608"/>
      <c r="JGP189" s="609"/>
      <c r="JGQ189" s="375"/>
      <c r="JGR189" s="377"/>
      <c r="JGS189" s="377"/>
      <c r="JGT189" s="377"/>
      <c r="JGU189" s="377"/>
      <c r="JGV189" s="608"/>
      <c r="JGW189" s="609"/>
      <c r="JGX189" s="375"/>
      <c r="JGY189" s="377"/>
      <c r="JGZ189" s="377"/>
      <c r="JHA189" s="377"/>
      <c r="JHB189" s="377"/>
      <c r="JHC189" s="608"/>
      <c r="JHD189" s="609"/>
      <c r="JHE189" s="375"/>
      <c r="JHF189" s="377"/>
      <c r="JHG189" s="377"/>
      <c r="JHH189" s="377"/>
      <c r="JHI189" s="377"/>
      <c r="JHJ189" s="608"/>
      <c r="JHK189" s="609"/>
      <c r="JHL189" s="375"/>
      <c r="JHM189" s="377"/>
      <c r="JHN189" s="377"/>
      <c r="JHO189" s="377"/>
      <c r="JHP189" s="377"/>
      <c r="JHQ189" s="608"/>
      <c r="JHR189" s="609"/>
      <c r="JHS189" s="375"/>
      <c r="JHT189" s="377"/>
      <c r="JHU189" s="377"/>
      <c r="JHV189" s="377"/>
      <c r="JHW189" s="377"/>
      <c r="JHX189" s="608"/>
      <c r="JHY189" s="609"/>
      <c r="JHZ189" s="375"/>
      <c r="JIA189" s="377"/>
      <c r="JIB189" s="377"/>
      <c r="JIC189" s="377"/>
      <c r="JID189" s="377"/>
      <c r="JIE189" s="608"/>
      <c r="JIF189" s="609"/>
      <c r="JIG189" s="375"/>
      <c r="JIH189" s="377"/>
      <c r="JII189" s="377"/>
      <c r="JIJ189" s="377"/>
      <c r="JIK189" s="377"/>
      <c r="JIL189" s="608"/>
      <c r="JIM189" s="609"/>
      <c r="JIN189" s="375"/>
      <c r="JIO189" s="377"/>
      <c r="JIP189" s="377"/>
      <c r="JIQ189" s="377"/>
      <c r="JIR189" s="377"/>
      <c r="JIS189" s="608"/>
      <c r="JIT189" s="609"/>
      <c r="JIU189" s="375"/>
      <c r="JIV189" s="377"/>
      <c r="JIW189" s="377"/>
      <c r="JIX189" s="377"/>
      <c r="JIY189" s="377"/>
      <c r="JIZ189" s="608"/>
      <c r="JJA189" s="609"/>
      <c r="JJB189" s="375"/>
      <c r="JJC189" s="377"/>
      <c r="JJD189" s="377"/>
      <c r="JJE189" s="377"/>
      <c r="JJF189" s="377"/>
      <c r="JJG189" s="608"/>
      <c r="JJH189" s="609"/>
      <c r="JJI189" s="375"/>
      <c r="JJJ189" s="377"/>
      <c r="JJK189" s="377"/>
      <c r="JJL189" s="377"/>
      <c r="JJM189" s="377"/>
      <c r="JJN189" s="608"/>
      <c r="JJO189" s="609"/>
      <c r="JJP189" s="375"/>
      <c r="JJQ189" s="377"/>
      <c r="JJR189" s="377"/>
      <c r="JJS189" s="377"/>
      <c r="JJT189" s="377"/>
      <c r="JJU189" s="608"/>
      <c r="JJV189" s="609"/>
      <c r="JJW189" s="375"/>
      <c r="JJX189" s="377"/>
      <c r="JJY189" s="377"/>
      <c r="JJZ189" s="377"/>
      <c r="JKA189" s="377"/>
      <c r="JKB189" s="608"/>
      <c r="JKC189" s="609"/>
      <c r="JKD189" s="375"/>
      <c r="JKE189" s="377"/>
      <c r="JKF189" s="377"/>
      <c r="JKG189" s="377"/>
      <c r="JKH189" s="377"/>
      <c r="JKI189" s="608"/>
      <c r="JKJ189" s="609"/>
      <c r="JKK189" s="375"/>
      <c r="JKL189" s="377"/>
      <c r="JKM189" s="377"/>
      <c r="JKN189" s="377"/>
      <c r="JKO189" s="377"/>
      <c r="JKP189" s="608"/>
      <c r="JKQ189" s="609"/>
      <c r="JKR189" s="375"/>
      <c r="JKS189" s="377"/>
      <c r="JKT189" s="377"/>
      <c r="JKU189" s="377"/>
      <c r="JKV189" s="377"/>
      <c r="JKW189" s="608"/>
      <c r="JKX189" s="609"/>
      <c r="JKY189" s="375"/>
      <c r="JKZ189" s="377"/>
      <c r="JLA189" s="377"/>
      <c r="JLB189" s="377"/>
      <c r="JLC189" s="377"/>
      <c r="JLD189" s="608"/>
      <c r="JLE189" s="609"/>
      <c r="JLF189" s="375"/>
      <c r="JLG189" s="377"/>
      <c r="JLH189" s="377"/>
      <c r="JLI189" s="377"/>
      <c r="JLJ189" s="377"/>
      <c r="JLK189" s="608"/>
      <c r="JLL189" s="609"/>
      <c r="JLM189" s="375"/>
      <c r="JLN189" s="377"/>
      <c r="JLO189" s="377"/>
      <c r="JLP189" s="377"/>
      <c r="JLQ189" s="377"/>
      <c r="JLR189" s="608"/>
      <c r="JLS189" s="609"/>
      <c r="JLT189" s="375"/>
      <c r="JLU189" s="377"/>
      <c r="JLV189" s="377"/>
      <c r="JLW189" s="377"/>
      <c r="JLX189" s="377"/>
      <c r="JLY189" s="608"/>
      <c r="JLZ189" s="609"/>
      <c r="JMA189" s="375"/>
      <c r="JMB189" s="377"/>
      <c r="JMC189" s="377"/>
      <c r="JMD189" s="377"/>
      <c r="JME189" s="377"/>
      <c r="JMF189" s="608"/>
      <c r="JMG189" s="609"/>
      <c r="JMH189" s="375"/>
      <c r="JMI189" s="377"/>
      <c r="JMJ189" s="377"/>
      <c r="JMK189" s="377"/>
      <c r="JML189" s="377"/>
      <c r="JMM189" s="608"/>
      <c r="JMN189" s="609"/>
      <c r="JMO189" s="375"/>
      <c r="JMP189" s="377"/>
      <c r="JMQ189" s="377"/>
      <c r="JMR189" s="377"/>
      <c r="JMS189" s="377"/>
      <c r="JMT189" s="608"/>
      <c r="JMU189" s="609"/>
      <c r="JMV189" s="375"/>
      <c r="JMW189" s="377"/>
      <c r="JMX189" s="377"/>
      <c r="JMY189" s="377"/>
      <c r="JMZ189" s="377"/>
      <c r="JNA189" s="608"/>
      <c r="JNB189" s="609"/>
      <c r="JNC189" s="375"/>
      <c r="JND189" s="377"/>
      <c r="JNE189" s="377"/>
      <c r="JNF189" s="377"/>
      <c r="JNG189" s="377"/>
      <c r="JNH189" s="608"/>
      <c r="JNI189" s="609"/>
      <c r="JNJ189" s="375"/>
      <c r="JNK189" s="377"/>
      <c r="JNL189" s="377"/>
      <c r="JNM189" s="377"/>
      <c r="JNN189" s="377"/>
      <c r="JNO189" s="608"/>
      <c r="JNP189" s="609"/>
      <c r="JNQ189" s="375"/>
      <c r="JNR189" s="377"/>
      <c r="JNS189" s="377"/>
      <c r="JNT189" s="377"/>
      <c r="JNU189" s="377"/>
      <c r="JNV189" s="608"/>
      <c r="JNW189" s="609"/>
      <c r="JNX189" s="375"/>
      <c r="JNY189" s="377"/>
      <c r="JNZ189" s="377"/>
      <c r="JOA189" s="377"/>
      <c r="JOB189" s="377"/>
      <c r="JOC189" s="608"/>
      <c r="JOD189" s="609"/>
      <c r="JOE189" s="375"/>
      <c r="JOF189" s="377"/>
      <c r="JOG189" s="377"/>
      <c r="JOH189" s="377"/>
      <c r="JOI189" s="377"/>
      <c r="JOJ189" s="608"/>
      <c r="JOK189" s="609"/>
      <c r="JOL189" s="375"/>
      <c r="JOM189" s="377"/>
      <c r="JON189" s="377"/>
      <c r="JOO189" s="377"/>
      <c r="JOP189" s="377"/>
      <c r="JOQ189" s="608"/>
      <c r="JOR189" s="609"/>
      <c r="JOS189" s="375"/>
      <c r="JOT189" s="377"/>
      <c r="JOU189" s="377"/>
      <c r="JOV189" s="377"/>
      <c r="JOW189" s="377"/>
      <c r="JOX189" s="608"/>
      <c r="JOY189" s="609"/>
      <c r="JOZ189" s="375"/>
      <c r="JPA189" s="377"/>
      <c r="JPB189" s="377"/>
      <c r="JPC189" s="377"/>
      <c r="JPD189" s="377"/>
      <c r="JPE189" s="608"/>
      <c r="JPF189" s="609"/>
      <c r="JPG189" s="375"/>
      <c r="JPH189" s="377"/>
      <c r="JPI189" s="377"/>
      <c r="JPJ189" s="377"/>
      <c r="JPK189" s="377"/>
      <c r="JPL189" s="608"/>
      <c r="JPM189" s="609"/>
      <c r="JPN189" s="375"/>
      <c r="JPO189" s="377"/>
      <c r="JPP189" s="377"/>
      <c r="JPQ189" s="377"/>
      <c r="JPR189" s="377"/>
      <c r="JPS189" s="608"/>
      <c r="JPT189" s="609"/>
      <c r="JPU189" s="375"/>
      <c r="JPV189" s="377"/>
      <c r="JPW189" s="377"/>
      <c r="JPX189" s="377"/>
      <c r="JPY189" s="377"/>
      <c r="JPZ189" s="608"/>
      <c r="JQA189" s="609"/>
      <c r="JQB189" s="375"/>
      <c r="JQC189" s="377"/>
      <c r="JQD189" s="377"/>
      <c r="JQE189" s="377"/>
      <c r="JQF189" s="377"/>
      <c r="JQG189" s="608"/>
      <c r="JQH189" s="609"/>
      <c r="JQI189" s="375"/>
      <c r="JQJ189" s="377"/>
      <c r="JQK189" s="377"/>
      <c r="JQL189" s="377"/>
      <c r="JQM189" s="377"/>
      <c r="JQN189" s="608"/>
      <c r="JQO189" s="609"/>
      <c r="JQP189" s="375"/>
      <c r="JQQ189" s="377"/>
      <c r="JQR189" s="377"/>
      <c r="JQS189" s="377"/>
      <c r="JQT189" s="377"/>
      <c r="JQU189" s="608"/>
      <c r="JQV189" s="609"/>
      <c r="JQW189" s="375"/>
      <c r="JQX189" s="377"/>
      <c r="JQY189" s="377"/>
      <c r="JQZ189" s="377"/>
      <c r="JRA189" s="377"/>
      <c r="JRB189" s="608"/>
      <c r="JRC189" s="609"/>
      <c r="JRD189" s="375"/>
      <c r="JRE189" s="377"/>
      <c r="JRF189" s="377"/>
      <c r="JRG189" s="377"/>
      <c r="JRH189" s="377"/>
      <c r="JRI189" s="608"/>
      <c r="JRJ189" s="609"/>
      <c r="JRK189" s="375"/>
      <c r="JRL189" s="377"/>
      <c r="JRM189" s="377"/>
      <c r="JRN189" s="377"/>
      <c r="JRO189" s="377"/>
      <c r="JRP189" s="608"/>
      <c r="JRQ189" s="609"/>
      <c r="JRR189" s="375"/>
      <c r="JRS189" s="377"/>
      <c r="JRT189" s="377"/>
      <c r="JRU189" s="377"/>
      <c r="JRV189" s="377"/>
      <c r="JRW189" s="608"/>
      <c r="JRX189" s="609"/>
      <c r="JRY189" s="375"/>
      <c r="JRZ189" s="377"/>
      <c r="JSA189" s="377"/>
      <c r="JSB189" s="377"/>
      <c r="JSC189" s="377"/>
      <c r="JSD189" s="608"/>
      <c r="JSE189" s="609"/>
      <c r="JSF189" s="375"/>
      <c r="JSG189" s="377"/>
      <c r="JSH189" s="377"/>
      <c r="JSI189" s="377"/>
      <c r="JSJ189" s="377"/>
      <c r="JSK189" s="608"/>
      <c r="JSL189" s="609"/>
      <c r="JSM189" s="375"/>
      <c r="JSN189" s="377"/>
      <c r="JSO189" s="377"/>
      <c r="JSP189" s="377"/>
      <c r="JSQ189" s="377"/>
      <c r="JSR189" s="608"/>
      <c r="JSS189" s="609"/>
      <c r="JST189" s="375"/>
      <c r="JSU189" s="377"/>
      <c r="JSV189" s="377"/>
      <c r="JSW189" s="377"/>
      <c r="JSX189" s="377"/>
      <c r="JSY189" s="608"/>
      <c r="JSZ189" s="609"/>
      <c r="JTA189" s="375"/>
      <c r="JTB189" s="377"/>
      <c r="JTC189" s="377"/>
      <c r="JTD189" s="377"/>
      <c r="JTE189" s="377"/>
      <c r="JTF189" s="608"/>
      <c r="JTG189" s="609"/>
      <c r="JTH189" s="375"/>
      <c r="JTI189" s="377"/>
      <c r="JTJ189" s="377"/>
      <c r="JTK189" s="377"/>
      <c r="JTL189" s="377"/>
      <c r="JTM189" s="608"/>
      <c r="JTN189" s="609"/>
      <c r="JTO189" s="375"/>
      <c r="JTP189" s="377"/>
      <c r="JTQ189" s="377"/>
      <c r="JTR189" s="377"/>
      <c r="JTS189" s="377"/>
      <c r="JTT189" s="608"/>
      <c r="JTU189" s="609"/>
      <c r="JTV189" s="375"/>
      <c r="JTW189" s="377"/>
      <c r="JTX189" s="377"/>
      <c r="JTY189" s="377"/>
      <c r="JTZ189" s="377"/>
      <c r="JUA189" s="608"/>
      <c r="JUB189" s="609"/>
      <c r="JUC189" s="375"/>
      <c r="JUD189" s="377"/>
      <c r="JUE189" s="377"/>
      <c r="JUF189" s="377"/>
      <c r="JUG189" s="377"/>
      <c r="JUH189" s="608"/>
      <c r="JUI189" s="609"/>
      <c r="JUJ189" s="375"/>
      <c r="JUK189" s="377"/>
      <c r="JUL189" s="377"/>
      <c r="JUM189" s="377"/>
      <c r="JUN189" s="377"/>
      <c r="JUO189" s="608"/>
      <c r="JUP189" s="609"/>
      <c r="JUQ189" s="375"/>
      <c r="JUR189" s="377"/>
      <c r="JUS189" s="377"/>
      <c r="JUT189" s="377"/>
      <c r="JUU189" s="377"/>
      <c r="JUV189" s="608"/>
      <c r="JUW189" s="609"/>
      <c r="JUX189" s="375"/>
      <c r="JUY189" s="377"/>
      <c r="JUZ189" s="377"/>
      <c r="JVA189" s="377"/>
      <c r="JVB189" s="377"/>
      <c r="JVC189" s="608"/>
      <c r="JVD189" s="609"/>
      <c r="JVE189" s="375"/>
      <c r="JVF189" s="377"/>
      <c r="JVG189" s="377"/>
      <c r="JVH189" s="377"/>
      <c r="JVI189" s="377"/>
      <c r="JVJ189" s="608"/>
      <c r="JVK189" s="609"/>
      <c r="JVL189" s="375"/>
      <c r="JVM189" s="377"/>
      <c r="JVN189" s="377"/>
      <c r="JVO189" s="377"/>
      <c r="JVP189" s="377"/>
      <c r="JVQ189" s="608"/>
      <c r="JVR189" s="609"/>
      <c r="JVS189" s="375"/>
      <c r="JVT189" s="377"/>
      <c r="JVU189" s="377"/>
      <c r="JVV189" s="377"/>
      <c r="JVW189" s="377"/>
      <c r="JVX189" s="608"/>
      <c r="JVY189" s="609"/>
      <c r="JVZ189" s="375"/>
      <c r="JWA189" s="377"/>
      <c r="JWB189" s="377"/>
      <c r="JWC189" s="377"/>
      <c r="JWD189" s="377"/>
      <c r="JWE189" s="608"/>
      <c r="JWF189" s="609"/>
      <c r="JWG189" s="375"/>
      <c r="JWH189" s="377"/>
      <c r="JWI189" s="377"/>
      <c r="JWJ189" s="377"/>
      <c r="JWK189" s="377"/>
      <c r="JWL189" s="608"/>
      <c r="JWM189" s="609"/>
      <c r="JWN189" s="375"/>
      <c r="JWO189" s="377"/>
      <c r="JWP189" s="377"/>
      <c r="JWQ189" s="377"/>
      <c r="JWR189" s="377"/>
      <c r="JWS189" s="608"/>
      <c r="JWT189" s="609"/>
      <c r="JWU189" s="375"/>
      <c r="JWV189" s="377"/>
      <c r="JWW189" s="377"/>
      <c r="JWX189" s="377"/>
      <c r="JWY189" s="377"/>
      <c r="JWZ189" s="608"/>
      <c r="JXA189" s="609"/>
      <c r="JXB189" s="375"/>
      <c r="JXC189" s="377"/>
      <c r="JXD189" s="377"/>
      <c r="JXE189" s="377"/>
      <c r="JXF189" s="377"/>
      <c r="JXG189" s="608"/>
      <c r="JXH189" s="609"/>
      <c r="JXI189" s="375"/>
      <c r="JXJ189" s="377"/>
      <c r="JXK189" s="377"/>
      <c r="JXL189" s="377"/>
      <c r="JXM189" s="377"/>
      <c r="JXN189" s="608"/>
      <c r="JXO189" s="609"/>
      <c r="JXP189" s="375"/>
      <c r="JXQ189" s="377"/>
      <c r="JXR189" s="377"/>
      <c r="JXS189" s="377"/>
      <c r="JXT189" s="377"/>
      <c r="JXU189" s="608"/>
      <c r="JXV189" s="609"/>
      <c r="JXW189" s="375"/>
      <c r="JXX189" s="377"/>
      <c r="JXY189" s="377"/>
      <c r="JXZ189" s="377"/>
      <c r="JYA189" s="377"/>
      <c r="JYB189" s="608"/>
      <c r="JYC189" s="609"/>
      <c r="JYD189" s="375"/>
      <c r="JYE189" s="377"/>
      <c r="JYF189" s="377"/>
      <c r="JYG189" s="377"/>
      <c r="JYH189" s="377"/>
      <c r="JYI189" s="608"/>
      <c r="JYJ189" s="609"/>
      <c r="JYK189" s="375"/>
      <c r="JYL189" s="377"/>
      <c r="JYM189" s="377"/>
      <c r="JYN189" s="377"/>
      <c r="JYO189" s="377"/>
      <c r="JYP189" s="608"/>
      <c r="JYQ189" s="609"/>
      <c r="JYR189" s="375"/>
      <c r="JYS189" s="377"/>
      <c r="JYT189" s="377"/>
      <c r="JYU189" s="377"/>
      <c r="JYV189" s="377"/>
      <c r="JYW189" s="608"/>
      <c r="JYX189" s="609"/>
      <c r="JYY189" s="375"/>
      <c r="JYZ189" s="377"/>
      <c r="JZA189" s="377"/>
      <c r="JZB189" s="377"/>
      <c r="JZC189" s="377"/>
      <c r="JZD189" s="608"/>
      <c r="JZE189" s="609"/>
      <c r="JZF189" s="375"/>
      <c r="JZG189" s="377"/>
      <c r="JZH189" s="377"/>
      <c r="JZI189" s="377"/>
      <c r="JZJ189" s="377"/>
      <c r="JZK189" s="608"/>
      <c r="JZL189" s="609"/>
      <c r="JZM189" s="375"/>
      <c r="JZN189" s="377"/>
      <c r="JZO189" s="377"/>
      <c r="JZP189" s="377"/>
      <c r="JZQ189" s="377"/>
      <c r="JZR189" s="608"/>
      <c r="JZS189" s="609"/>
      <c r="JZT189" s="375"/>
      <c r="JZU189" s="377"/>
      <c r="JZV189" s="377"/>
      <c r="JZW189" s="377"/>
      <c r="JZX189" s="377"/>
      <c r="JZY189" s="608"/>
      <c r="JZZ189" s="609"/>
      <c r="KAA189" s="375"/>
      <c r="KAB189" s="377"/>
      <c r="KAC189" s="377"/>
      <c r="KAD189" s="377"/>
      <c r="KAE189" s="377"/>
      <c r="KAF189" s="608"/>
      <c r="KAG189" s="609"/>
      <c r="KAH189" s="375"/>
      <c r="KAI189" s="377"/>
      <c r="KAJ189" s="377"/>
      <c r="KAK189" s="377"/>
      <c r="KAL189" s="377"/>
      <c r="KAM189" s="608"/>
      <c r="KAN189" s="609"/>
      <c r="KAO189" s="375"/>
      <c r="KAP189" s="377"/>
      <c r="KAQ189" s="377"/>
      <c r="KAR189" s="377"/>
      <c r="KAS189" s="377"/>
      <c r="KAT189" s="608"/>
      <c r="KAU189" s="609"/>
      <c r="KAV189" s="375"/>
      <c r="KAW189" s="377"/>
      <c r="KAX189" s="377"/>
      <c r="KAY189" s="377"/>
      <c r="KAZ189" s="377"/>
      <c r="KBA189" s="608"/>
      <c r="KBB189" s="609"/>
      <c r="KBC189" s="375"/>
      <c r="KBD189" s="377"/>
      <c r="KBE189" s="377"/>
      <c r="KBF189" s="377"/>
      <c r="KBG189" s="377"/>
      <c r="KBH189" s="608"/>
      <c r="KBI189" s="609"/>
      <c r="KBJ189" s="375"/>
      <c r="KBK189" s="377"/>
      <c r="KBL189" s="377"/>
      <c r="KBM189" s="377"/>
      <c r="KBN189" s="377"/>
      <c r="KBO189" s="608"/>
      <c r="KBP189" s="609"/>
      <c r="KBQ189" s="375"/>
      <c r="KBR189" s="377"/>
      <c r="KBS189" s="377"/>
      <c r="KBT189" s="377"/>
      <c r="KBU189" s="377"/>
      <c r="KBV189" s="608"/>
      <c r="KBW189" s="609"/>
      <c r="KBX189" s="375"/>
      <c r="KBY189" s="377"/>
      <c r="KBZ189" s="377"/>
      <c r="KCA189" s="377"/>
      <c r="KCB189" s="377"/>
      <c r="KCC189" s="608"/>
      <c r="KCD189" s="609"/>
      <c r="KCE189" s="375"/>
      <c r="KCF189" s="377"/>
      <c r="KCG189" s="377"/>
      <c r="KCH189" s="377"/>
      <c r="KCI189" s="377"/>
      <c r="KCJ189" s="608"/>
      <c r="KCK189" s="609"/>
      <c r="KCL189" s="375"/>
      <c r="KCM189" s="377"/>
      <c r="KCN189" s="377"/>
      <c r="KCO189" s="377"/>
      <c r="KCP189" s="377"/>
      <c r="KCQ189" s="608"/>
      <c r="KCR189" s="609"/>
      <c r="KCS189" s="375"/>
      <c r="KCT189" s="377"/>
      <c r="KCU189" s="377"/>
      <c r="KCV189" s="377"/>
      <c r="KCW189" s="377"/>
      <c r="KCX189" s="608"/>
      <c r="KCY189" s="609"/>
      <c r="KCZ189" s="375"/>
      <c r="KDA189" s="377"/>
      <c r="KDB189" s="377"/>
      <c r="KDC189" s="377"/>
      <c r="KDD189" s="377"/>
      <c r="KDE189" s="608"/>
      <c r="KDF189" s="609"/>
      <c r="KDG189" s="375"/>
      <c r="KDH189" s="377"/>
      <c r="KDI189" s="377"/>
      <c r="KDJ189" s="377"/>
      <c r="KDK189" s="377"/>
      <c r="KDL189" s="608"/>
      <c r="KDM189" s="609"/>
      <c r="KDN189" s="375"/>
      <c r="KDO189" s="377"/>
      <c r="KDP189" s="377"/>
      <c r="KDQ189" s="377"/>
      <c r="KDR189" s="377"/>
      <c r="KDS189" s="608"/>
      <c r="KDT189" s="609"/>
      <c r="KDU189" s="375"/>
      <c r="KDV189" s="377"/>
      <c r="KDW189" s="377"/>
      <c r="KDX189" s="377"/>
      <c r="KDY189" s="377"/>
      <c r="KDZ189" s="608"/>
      <c r="KEA189" s="609"/>
      <c r="KEB189" s="375"/>
      <c r="KEC189" s="377"/>
      <c r="KED189" s="377"/>
      <c r="KEE189" s="377"/>
      <c r="KEF189" s="377"/>
      <c r="KEG189" s="608"/>
      <c r="KEH189" s="609"/>
      <c r="KEI189" s="375"/>
      <c r="KEJ189" s="377"/>
      <c r="KEK189" s="377"/>
      <c r="KEL189" s="377"/>
      <c r="KEM189" s="377"/>
      <c r="KEN189" s="608"/>
      <c r="KEO189" s="609"/>
      <c r="KEP189" s="375"/>
      <c r="KEQ189" s="377"/>
      <c r="KER189" s="377"/>
      <c r="KES189" s="377"/>
      <c r="KET189" s="377"/>
      <c r="KEU189" s="608"/>
      <c r="KEV189" s="609"/>
      <c r="KEW189" s="375"/>
      <c r="KEX189" s="377"/>
      <c r="KEY189" s="377"/>
      <c r="KEZ189" s="377"/>
      <c r="KFA189" s="377"/>
      <c r="KFB189" s="608"/>
      <c r="KFC189" s="609"/>
      <c r="KFD189" s="375"/>
      <c r="KFE189" s="377"/>
      <c r="KFF189" s="377"/>
      <c r="KFG189" s="377"/>
      <c r="KFH189" s="377"/>
      <c r="KFI189" s="608"/>
      <c r="KFJ189" s="609"/>
      <c r="KFK189" s="375"/>
      <c r="KFL189" s="377"/>
      <c r="KFM189" s="377"/>
      <c r="KFN189" s="377"/>
      <c r="KFO189" s="377"/>
      <c r="KFP189" s="608"/>
      <c r="KFQ189" s="609"/>
      <c r="KFR189" s="375"/>
      <c r="KFS189" s="377"/>
      <c r="KFT189" s="377"/>
      <c r="KFU189" s="377"/>
      <c r="KFV189" s="377"/>
      <c r="KFW189" s="608"/>
      <c r="KFX189" s="609"/>
      <c r="KFY189" s="375"/>
      <c r="KFZ189" s="377"/>
      <c r="KGA189" s="377"/>
      <c r="KGB189" s="377"/>
      <c r="KGC189" s="377"/>
      <c r="KGD189" s="608"/>
      <c r="KGE189" s="609"/>
      <c r="KGF189" s="375"/>
      <c r="KGG189" s="377"/>
      <c r="KGH189" s="377"/>
      <c r="KGI189" s="377"/>
      <c r="KGJ189" s="377"/>
      <c r="KGK189" s="608"/>
      <c r="KGL189" s="609"/>
      <c r="KGM189" s="375"/>
      <c r="KGN189" s="377"/>
      <c r="KGO189" s="377"/>
      <c r="KGP189" s="377"/>
      <c r="KGQ189" s="377"/>
      <c r="KGR189" s="608"/>
      <c r="KGS189" s="609"/>
      <c r="KGT189" s="375"/>
      <c r="KGU189" s="377"/>
      <c r="KGV189" s="377"/>
      <c r="KGW189" s="377"/>
      <c r="KGX189" s="377"/>
      <c r="KGY189" s="608"/>
      <c r="KGZ189" s="609"/>
      <c r="KHA189" s="375"/>
      <c r="KHB189" s="377"/>
      <c r="KHC189" s="377"/>
      <c r="KHD189" s="377"/>
      <c r="KHE189" s="377"/>
      <c r="KHF189" s="608"/>
      <c r="KHG189" s="609"/>
      <c r="KHH189" s="375"/>
      <c r="KHI189" s="377"/>
      <c r="KHJ189" s="377"/>
      <c r="KHK189" s="377"/>
      <c r="KHL189" s="377"/>
      <c r="KHM189" s="608"/>
      <c r="KHN189" s="609"/>
      <c r="KHO189" s="375"/>
      <c r="KHP189" s="377"/>
      <c r="KHQ189" s="377"/>
      <c r="KHR189" s="377"/>
      <c r="KHS189" s="377"/>
      <c r="KHT189" s="608"/>
      <c r="KHU189" s="609"/>
      <c r="KHV189" s="375"/>
      <c r="KHW189" s="377"/>
      <c r="KHX189" s="377"/>
      <c r="KHY189" s="377"/>
      <c r="KHZ189" s="377"/>
      <c r="KIA189" s="608"/>
      <c r="KIB189" s="609"/>
      <c r="KIC189" s="375"/>
      <c r="KID189" s="377"/>
      <c r="KIE189" s="377"/>
      <c r="KIF189" s="377"/>
      <c r="KIG189" s="377"/>
      <c r="KIH189" s="608"/>
      <c r="KII189" s="609"/>
      <c r="KIJ189" s="375"/>
      <c r="KIK189" s="377"/>
      <c r="KIL189" s="377"/>
      <c r="KIM189" s="377"/>
      <c r="KIN189" s="377"/>
      <c r="KIO189" s="608"/>
      <c r="KIP189" s="609"/>
      <c r="KIQ189" s="375"/>
      <c r="KIR189" s="377"/>
      <c r="KIS189" s="377"/>
      <c r="KIT189" s="377"/>
      <c r="KIU189" s="377"/>
      <c r="KIV189" s="608"/>
      <c r="KIW189" s="609"/>
      <c r="KIX189" s="375"/>
      <c r="KIY189" s="377"/>
      <c r="KIZ189" s="377"/>
      <c r="KJA189" s="377"/>
      <c r="KJB189" s="377"/>
      <c r="KJC189" s="608"/>
      <c r="KJD189" s="609"/>
      <c r="KJE189" s="375"/>
      <c r="KJF189" s="377"/>
      <c r="KJG189" s="377"/>
      <c r="KJH189" s="377"/>
      <c r="KJI189" s="377"/>
      <c r="KJJ189" s="608"/>
      <c r="KJK189" s="609"/>
      <c r="KJL189" s="375"/>
      <c r="KJM189" s="377"/>
      <c r="KJN189" s="377"/>
      <c r="KJO189" s="377"/>
      <c r="KJP189" s="377"/>
      <c r="KJQ189" s="608"/>
      <c r="KJR189" s="609"/>
      <c r="KJS189" s="375"/>
      <c r="KJT189" s="377"/>
      <c r="KJU189" s="377"/>
      <c r="KJV189" s="377"/>
      <c r="KJW189" s="377"/>
      <c r="KJX189" s="608"/>
      <c r="KJY189" s="609"/>
      <c r="KJZ189" s="375"/>
      <c r="KKA189" s="377"/>
      <c r="KKB189" s="377"/>
      <c r="KKC189" s="377"/>
      <c r="KKD189" s="377"/>
      <c r="KKE189" s="608"/>
      <c r="KKF189" s="609"/>
      <c r="KKG189" s="375"/>
      <c r="KKH189" s="377"/>
      <c r="KKI189" s="377"/>
      <c r="KKJ189" s="377"/>
      <c r="KKK189" s="377"/>
      <c r="KKL189" s="608"/>
      <c r="KKM189" s="609"/>
      <c r="KKN189" s="375"/>
      <c r="KKO189" s="377"/>
      <c r="KKP189" s="377"/>
      <c r="KKQ189" s="377"/>
      <c r="KKR189" s="377"/>
      <c r="KKS189" s="608"/>
      <c r="KKT189" s="609"/>
      <c r="KKU189" s="375"/>
      <c r="KKV189" s="377"/>
      <c r="KKW189" s="377"/>
      <c r="KKX189" s="377"/>
      <c r="KKY189" s="377"/>
      <c r="KKZ189" s="608"/>
      <c r="KLA189" s="609"/>
      <c r="KLB189" s="375"/>
      <c r="KLC189" s="377"/>
      <c r="KLD189" s="377"/>
      <c r="KLE189" s="377"/>
      <c r="KLF189" s="377"/>
      <c r="KLG189" s="608"/>
      <c r="KLH189" s="609"/>
      <c r="KLI189" s="375"/>
      <c r="KLJ189" s="377"/>
      <c r="KLK189" s="377"/>
      <c r="KLL189" s="377"/>
      <c r="KLM189" s="377"/>
      <c r="KLN189" s="608"/>
      <c r="KLO189" s="609"/>
      <c r="KLP189" s="375"/>
      <c r="KLQ189" s="377"/>
      <c r="KLR189" s="377"/>
      <c r="KLS189" s="377"/>
      <c r="KLT189" s="377"/>
      <c r="KLU189" s="608"/>
      <c r="KLV189" s="609"/>
      <c r="KLW189" s="375"/>
      <c r="KLX189" s="377"/>
      <c r="KLY189" s="377"/>
      <c r="KLZ189" s="377"/>
      <c r="KMA189" s="377"/>
      <c r="KMB189" s="608"/>
      <c r="KMC189" s="609"/>
      <c r="KMD189" s="375"/>
      <c r="KME189" s="377"/>
      <c r="KMF189" s="377"/>
      <c r="KMG189" s="377"/>
      <c r="KMH189" s="377"/>
      <c r="KMI189" s="608"/>
      <c r="KMJ189" s="609"/>
      <c r="KMK189" s="375"/>
      <c r="KML189" s="377"/>
      <c r="KMM189" s="377"/>
      <c r="KMN189" s="377"/>
      <c r="KMO189" s="377"/>
      <c r="KMP189" s="608"/>
      <c r="KMQ189" s="609"/>
      <c r="KMR189" s="375"/>
      <c r="KMS189" s="377"/>
      <c r="KMT189" s="377"/>
      <c r="KMU189" s="377"/>
      <c r="KMV189" s="377"/>
      <c r="KMW189" s="608"/>
      <c r="KMX189" s="609"/>
      <c r="KMY189" s="375"/>
      <c r="KMZ189" s="377"/>
      <c r="KNA189" s="377"/>
      <c r="KNB189" s="377"/>
      <c r="KNC189" s="377"/>
      <c r="KND189" s="608"/>
      <c r="KNE189" s="609"/>
      <c r="KNF189" s="375"/>
      <c r="KNG189" s="377"/>
      <c r="KNH189" s="377"/>
      <c r="KNI189" s="377"/>
      <c r="KNJ189" s="377"/>
      <c r="KNK189" s="608"/>
      <c r="KNL189" s="609"/>
      <c r="KNM189" s="375"/>
      <c r="KNN189" s="377"/>
      <c r="KNO189" s="377"/>
      <c r="KNP189" s="377"/>
      <c r="KNQ189" s="377"/>
      <c r="KNR189" s="608"/>
      <c r="KNS189" s="609"/>
      <c r="KNT189" s="375"/>
      <c r="KNU189" s="377"/>
      <c r="KNV189" s="377"/>
      <c r="KNW189" s="377"/>
      <c r="KNX189" s="377"/>
      <c r="KNY189" s="608"/>
      <c r="KNZ189" s="609"/>
      <c r="KOA189" s="375"/>
      <c r="KOB189" s="377"/>
      <c r="KOC189" s="377"/>
      <c r="KOD189" s="377"/>
      <c r="KOE189" s="377"/>
      <c r="KOF189" s="608"/>
      <c r="KOG189" s="609"/>
      <c r="KOH189" s="375"/>
      <c r="KOI189" s="377"/>
      <c r="KOJ189" s="377"/>
      <c r="KOK189" s="377"/>
      <c r="KOL189" s="377"/>
      <c r="KOM189" s="608"/>
      <c r="KON189" s="609"/>
      <c r="KOO189" s="375"/>
      <c r="KOP189" s="377"/>
      <c r="KOQ189" s="377"/>
      <c r="KOR189" s="377"/>
      <c r="KOS189" s="377"/>
      <c r="KOT189" s="608"/>
      <c r="KOU189" s="609"/>
      <c r="KOV189" s="375"/>
      <c r="KOW189" s="377"/>
      <c r="KOX189" s="377"/>
      <c r="KOY189" s="377"/>
      <c r="KOZ189" s="377"/>
      <c r="KPA189" s="608"/>
      <c r="KPB189" s="609"/>
      <c r="KPC189" s="375"/>
      <c r="KPD189" s="377"/>
      <c r="KPE189" s="377"/>
      <c r="KPF189" s="377"/>
      <c r="KPG189" s="377"/>
      <c r="KPH189" s="608"/>
      <c r="KPI189" s="609"/>
      <c r="KPJ189" s="375"/>
      <c r="KPK189" s="377"/>
      <c r="KPL189" s="377"/>
      <c r="KPM189" s="377"/>
      <c r="KPN189" s="377"/>
      <c r="KPO189" s="608"/>
      <c r="KPP189" s="609"/>
      <c r="KPQ189" s="375"/>
      <c r="KPR189" s="377"/>
      <c r="KPS189" s="377"/>
      <c r="KPT189" s="377"/>
      <c r="KPU189" s="377"/>
      <c r="KPV189" s="608"/>
      <c r="KPW189" s="609"/>
      <c r="KPX189" s="375"/>
      <c r="KPY189" s="377"/>
      <c r="KPZ189" s="377"/>
      <c r="KQA189" s="377"/>
      <c r="KQB189" s="377"/>
      <c r="KQC189" s="608"/>
      <c r="KQD189" s="609"/>
      <c r="KQE189" s="375"/>
      <c r="KQF189" s="377"/>
      <c r="KQG189" s="377"/>
      <c r="KQH189" s="377"/>
      <c r="KQI189" s="377"/>
      <c r="KQJ189" s="608"/>
      <c r="KQK189" s="609"/>
      <c r="KQL189" s="375"/>
      <c r="KQM189" s="377"/>
      <c r="KQN189" s="377"/>
      <c r="KQO189" s="377"/>
      <c r="KQP189" s="377"/>
      <c r="KQQ189" s="608"/>
      <c r="KQR189" s="609"/>
      <c r="KQS189" s="375"/>
      <c r="KQT189" s="377"/>
      <c r="KQU189" s="377"/>
      <c r="KQV189" s="377"/>
      <c r="KQW189" s="377"/>
      <c r="KQX189" s="608"/>
      <c r="KQY189" s="609"/>
      <c r="KQZ189" s="375"/>
      <c r="KRA189" s="377"/>
      <c r="KRB189" s="377"/>
      <c r="KRC189" s="377"/>
      <c r="KRD189" s="377"/>
      <c r="KRE189" s="608"/>
      <c r="KRF189" s="609"/>
      <c r="KRG189" s="375"/>
      <c r="KRH189" s="377"/>
      <c r="KRI189" s="377"/>
      <c r="KRJ189" s="377"/>
      <c r="KRK189" s="377"/>
      <c r="KRL189" s="608"/>
      <c r="KRM189" s="609"/>
      <c r="KRN189" s="375"/>
      <c r="KRO189" s="377"/>
      <c r="KRP189" s="377"/>
      <c r="KRQ189" s="377"/>
      <c r="KRR189" s="377"/>
      <c r="KRS189" s="608"/>
      <c r="KRT189" s="609"/>
      <c r="KRU189" s="375"/>
      <c r="KRV189" s="377"/>
      <c r="KRW189" s="377"/>
      <c r="KRX189" s="377"/>
      <c r="KRY189" s="377"/>
      <c r="KRZ189" s="608"/>
      <c r="KSA189" s="609"/>
      <c r="KSB189" s="375"/>
      <c r="KSC189" s="377"/>
      <c r="KSD189" s="377"/>
      <c r="KSE189" s="377"/>
      <c r="KSF189" s="377"/>
      <c r="KSG189" s="608"/>
      <c r="KSH189" s="609"/>
      <c r="KSI189" s="375"/>
      <c r="KSJ189" s="377"/>
      <c r="KSK189" s="377"/>
      <c r="KSL189" s="377"/>
      <c r="KSM189" s="377"/>
      <c r="KSN189" s="608"/>
      <c r="KSO189" s="609"/>
      <c r="KSP189" s="375"/>
      <c r="KSQ189" s="377"/>
      <c r="KSR189" s="377"/>
      <c r="KSS189" s="377"/>
      <c r="KST189" s="377"/>
      <c r="KSU189" s="608"/>
      <c r="KSV189" s="609"/>
      <c r="KSW189" s="375"/>
      <c r="KSX189" s="377"/>
      <c r="KSY189" s="377"/>
      <c r="KSZ189" s="377"/>
      <c r="KTA189" s="377"/>
      <c r="KTB189" s="608"/>
      <c r="KTC189" s="609"/>
      <c r="KTD189" s="375"/>
      <c r="KTE189" s="377"/>
      <c r="KTF189" s="377"/>
      <c r="KTG189" s="377"/>
      <c r="KTH189" s="377"/>
      <c r="KTI189" s="608"/>
      <c r="KTJ189" s="609"/>
      <c r="KTK189" s="375"/>
      <c r="KTL189" s="377"/>
      <c r="KTM189" s="377"/>
      <c r="KTN189" s="377"/>
      <c r="KTO189" s="377"/>
      <c r="KTP189" s="608"/>
      <c r="KTQ189" s="609"/>
      <c r="KTR189" s="375"/>
      <c r="KTS189" s="377"/>
      <c r="KTT189" s="377"/>
      <c r="KTU189" s="377"/>
      <c r="KTV189" s="377"/>
      <c r="KTW189" s="608"/>
      <c r="KTX189" s="609"/>
      <c r="KTY189" s="375"/>
      <c r="KTZ189" s="377"/>
      <c r="KUA189" s="377"/>
      <c r="KUB189" s="377"/>
      <c r="KUC189" s="377"/>
      <c r="KUD189" s="608"/>
      <c r="KUE189" s="609"/>
      <c r="KUF189" s="375"/>
      <c r="KUG189" s="377"/>
      <c r="KUH189" s="377"/>
      <c r="KUI189" s="377"/>
      <c r="KUJ189" s="377"/>
      <c r="KUK189" s="608"/>
      <c r="KUL189" s="609"/>
      <c r="KUM189" s="375"/>
      <c r="KUN189" s="377"/>
      <c r="KUO189" s="377"/>
      <c r="KUP189" s="377"/>
      <c r="KUQ189" s="377"/>
      <c r="KUR189" s="608"/>
      <c r="KUS189" s="609"/>
      <c r="KUT189" s="375"/>
      <c r="KUU189" s="377"/>
      <c r="KUV189" s="377"/>
      <c r="KUW189" s="377"/>
      <c r="KUX189" s="377"/>
      <c r="KUY189" s="608"/>
      <c r="KUZ189" s="609"/>
      <c r="KVA189" s="375"/>
      <c r="KVB189" s="377"/>
      <c r="KVC189" s="377"/>
      <c r="KVD189" s="377"/>
      <c r="KVE189" s="377"/>
      <c r="KVF189" s="608"/>
      <c r="KVG189" s="609"/>
      <c r="KVH189" s="375"/>
      <c r="KVI189" s="377"/>
      <c r="KVJ189" s="377"/>
      <c r="KVK189" s="377"/>
      <c r="KVL189" s="377"/>
      <c r="KVM189" s="608"/>
      <c r="KVN189" s="609"/>
      <c r="KVO189" s="375"/>
      <c r="KVP189" s="377"/>
      <c r="KVQ189" s="377"/>
      <c r="KVR189" s="377"/>
      <c r="KVS189" s="377"/>
      <c r="KVT189" s="608"/>
      <c r="KVU189" s="609"/>
      <c r="KVV189" s="375"/>
      <c r="KVW189" s="377"/>
      <c r="KVX189" s="377"/>
      <c r="KVY189" s="377"/>
      <c r="KVZ189" s="377"/>
      <c r="KWA189" s="608"/>
      <c r="KWB189" s="609"/>
      <c r="KWC189" s="375"/>
      <c r="KWD189" s="377"/>
      <c r="KWE189" s="377"/>
      <c r="KWF189" s="377"/>
      <c r="KWG189" s="377"/>
      <c r="KWH189" s="608"/>
      <c r="KWI189" s="609"/>
      <c r="KWJ189" s="375"/>
      <c r="KWK189" s="377"/>
      <c r="KWL189" s="377"/>
      <c r="KWM189" s="377"/>
      <c r="KWN189" s="377"/>
      <c r="KWO189" s="608"/>
      <c r="KWP189" s="609"/>
      <c r="KWQ189" s="375"/>
      <c r="KWR189" s="377"/>
      <c r="KWS189" s="377"/>
      <c r="KWT189" s="377"/>
      <c r="KWU189" s="377"/>
      <c r="KWV189" s="608"/>
      <c r="KWW189" s="609"/>
      <c r="KWX189" s="375"/>
      <c r="KWY189" s="377"/>
      <c r="KWZ189" s="377"/>
      <c r="KXA189" s="377"/>
      <c r="KXB189" s="377"/>
      <c r="KXC189" s="608"/>
      <c r="KXD189" s="609"/>
      <c r="KXE189" s="375"/>
      <c r="KXF189" s="377"/>
      <c r="KXG189" s="377"/>
      <c r="KXH189" s="377"/>
      <c r="KXI189" s="377"/>
      <c r="KXJ189" s="608"/>
      <c r="KXK189" s="609"/>
      <c r="KXL189" s="375"/>
      <c r="KXM189" s="377"/>
      <c r="KXN189" s="377"/>
      <c r="KXO189" s="377"/>
      <c r="KXP189" s="377"/>
      <c r="KXQ189" s="608"/>
      <c r="KXR189" s="609"/>
      <c r="KXS189" s="375"/>
      <c r="KXT189" s="377"/>
      <c r="KXU189" s="377"/>
      <c r="KXV189" s="377"/>
      <c r="KXW189" s="377"/>
      <c r="KXX189" s="608"/>
      <c r="KXY189" s="609"/>
      <c r="KXZ189" s="375"/>
      <c r="KYA189" s="377"/>
      <c r="KYB189" s="377"/>
      <c r="KYC189" s="377"/>
      <c r="KYD189" s="377"/>
      <c r="KYE189" s="608"/>
      <c r="KYF189" s="609"/>
      <c r="KYG189" s="375"/>
      <c r="KYH189" s="377"/>
      <c r="KYI189" s="377"/>
      <c r="KYJ189" s="377"/>
      <c r="KYK189" s="377"/>
      <c r="KYL189" s="608"/>
      <c r="KYM189" s="609"/>
      <c r="KYN189" s="375"/>
      <c r="KYO189" s="377"/>
      <c r="KYP189" s="377"/>
      <c r="KYQ189" s="377"/>
      <c r="KYR189" s="377"/>
      <c r="KYS189" s="608"/>
      <c r="KYT189" s="609"/>
      <c r="KYU189" s="375"/>
      <c r="KYV189" s="377"/>
      <c r="KYW189" s="377"/>
      <c r="KYX189" s="377"/>
      <c r="KYY189" s="377"/>
      <c r="KYZ189" s="608"/>
      <c r="KZA189" s="609"/>
      <c r="KZB189" s="375"/>
      <c r="KZC189" s="377"/>
      <c r="KZD189" s="377"/>
      <c r="KZE189" s="377"/>
      <c r="KZF189" s="377"/>
      <c r="KZG189" s="608"/>
      <c r="KZH189" s="609"/>
      <c r="KZI189" s="375"/>
      <c r="KZJ189" s="377"/>
      <c r="KZK189" s="377"/>
      <c r="KZL189" s="377"/>
      <c r="KZM189" s="377"/>
      <c r="KZN189" s="608"/>
      <c r="KZO189" s="609"/>
      <c r="KZP189" s="375"/>
      <c r="KZQ189" s="377"/>
      <c r="KZR189" s="377"/>
      <c r="KZS189" s="377"/>
      <c r="KZT189" s="377"/>
      <c r="KZU189" s="608"/>
      <c r="KZV189" s="609"/>
      <c r="KZW189" s="375"/>
      <c r="KZX189" s="377"/>
      <c r="KZY189" s="377"/>
      <c r="KZZ189" s="377"/>
      <c r="LAA189" s="377"/>
      <c r="LAB189" s="608"/>
      <c r="LAC189" s="609"/>
      <c r="LAD189" s="375"/>
      <c r="LAE189" s="377"/>
      <c r="LAF189" s="377"/>
      <c r="LAG189" s="377"/>
      <c r="LAH189" s="377"/>
      <c r="LAI189" s="608"/>
      <c r="LAJ189" s="609"/>
      <c r="LAK189" s="375"/>
      <c r="LAL189" s="377"/>
      <c r="LAM189" s="377"/>
      <c r="LAN189" s="377"/>
      <c r="LAO189" s="377"/>
      <c r="LAP189" s="608"/>
      <c r="LAQ189" s="609"/>
      <c r="LAR189" s="375"/>
      <c r="LAS189" s="377"/>
      <c r="LAT189" s="377"/>
      <c r="LAU189" s="377"/>
      <c r="LAV189" s="377"/>
      <c r="LAW189" s="608"/>
      <c r="LAX189" s="609"/>
      <c r="LAY189" s="375"/>
      <c r="LAZ189" s="377"/>
      <c r="LBA189" s="377"/>
      <c r="LBB189" s="377"/>
      <c r="LBC189" s="377"/>
      <c r="LBD189" s="608"/>
      <c r="LBE189" s="609"/>
      <c r="LBF189" s="375"/>
      <c r="LBG189" s="377"/>
      <c r="LBH189" s="377"/>
      <c r="LBI189" s="377"/>
      <c r="LBJ189" s="377"/>
      <c r="LBK189" s="608"/>
      <c r="LBL189" s="609"/>
      <c r="LBM189" s="375"/>
      <c r="LBN189" s="377"/>
      <c r="LBO189" s="377"/>
      <c r="LBP189" s="377"/>
      <c r="LBQ189" s="377"/>
      <c r="LBR189" s="608"/>
      <c r="LBS189" s="609"/>
      <c r="LBT189" s="375"/>
      <c r="LBU189" s="377"/>
      <c r="LBV189" s="377"/>
      <c r="LBW189" s="377"/>
      <c r="LBX189" s="377"/>
      <c r="LBY189" s="608"/>
      <c r="LBZ189" s="609"/>
      <c r="LCA189" s="375"/>
      <c r="LCB189" s="377"/>
      <c r="LCC189" s="377"/>
      <c r="LCD189" s="377"/>
      <c r="LCE189" s="377"/>
      <c r="LCF189" s="608"/>
      <c r="LCG189" s="609"/>
      <c r="LCH189" s="375"/>
      <c r="LCI189" s="377"/>
      <c r="LCJ189" s="377"/>
      <c r="LCK189" s="377"/>
      <c r="LCL189" s="377"/>
      <c r="LCM189" s="608"/>
      <c r="LCN189" s="609"/>
      <c r="LCO189" s="375"/>
      <c r="LCP189" s="377"/>
      <c r="LCQ189" s="377"/>
      <c r="LCR189" s="377"/>
      <c r="LCS189" s="377"/>
      <c r="LCT189" s="608"/>
      <c r="LCU189" s="609"/>
      <c r="LCV189" s="375"/>
      <c r="LCW189" s="377"/>
      <c r="LCX189" s="377"/>
      <c r="LCY189" s="377"/>
      <c r="LCZ189" s="377"/>
      <c r="LDA189" s="608"/>
      <c r="LDB189" s="609"/>
      <c r="LDC189" s="375"/>
      <c r="LDD189" s="377"/>
      <c r="LDE189" s="377"/>
      <c r="LDF189" s="377"/>
      <c r="LDG189" s="377"/>
      <c r="LDH189" s="608"/>
      <c r="LDI189" s="609"/>
      <c r="LDJ189" s="375"/>
      <c r="LDK189" s="377"/>
      <c r="LDL189" s="377"/>
      <c r="LDM189" s="377"/>
      <c r="LDN189" s="377"/>
      <c r="LDO189" s="608"/>
      <c r="LDP189" s="609"/>
      <c r="LDQ189" s="375"/>
      <c r="LDR189" s="377"/>
      <c r="LDS189" s="377"/>
      <c r="LDT189" s="377"/>
      <c r="LDU189" s="377"/>
      <c r="LDV189" s="608"/>
      <c r="LDW189" s="609"/>
      <c r="LDX189" s="375"/>
      <c r="LDY189" s="377"/>
      <c r="LDZ189" s="377"/>
      <c r="LEA189" s="377"/>
      <c r="LEB189" s="377"/>
      <c r="LEC189" s="608"/>
      <c r="LED189" s="609"/>
      <c r="LEE189" s="375"/>
      <c r="LEF189" s="377"/>
      <c r="LEG189" s="377"/>
      <c r="LEH189" s="377"/>
      <c r="LEI189" s="377"/>
      <c r="LEJ189" s="608"/>
      <c r="LEK189" s="609"/>
      <c r="LEL189" s="375"/>
      <c r="LEM189" s="377"/>
      <c r="LEN189" s="377"/>
      <c r="LEO189" s="377"/>
      <c r="LEP189" s="377"/>
      <c r="LEQ189" s="608"/>
      <c r="LER189" s="609"/>
      <c r="LES189" s="375"/>
      <c r="LET189" s="377"/>
      <c r="LEU189" s="377"/>
      <c r="LEV189" s="377"/>
      <c r="LEW189" s="377"/>
      <c r="LEX189" s="608"/>
      <c r="LEY189" s="609"/>
      <c r="LEZ189" s="375"/>
      <c r="LFA189" s="377"/>
      <c r="LFB189" s="377"/>
      <c r="LFC189" s="377"/>
      <c r="LFD189" s="377"/>
      <c r="LFE189" s="608"/>
      <c r="LFF189" s="609"/>
      <c r="LFG189" s="375"/>
      <c r="LFH189" s="377"/>
      <c r="LFI189" s="377"/>
      <c r="LFJ189" s="377"/>
      <c r="LFK189" s="377"/>
      <c r="LFL189" s="608"/>
      <c r="LFM189" s="609"/>
      <c r="LFN189" s="375"/>
      <c r="LFO189" s="377"/>
      <c r="LFP189" s="377"/>
      <c r="LFQ189" s="377"/>
      <c r="LFR189" s="377"/>
      <c r="LFS189" s="608"/>
      <c r="LFT189" s="609"/>
      <c r="LFU189" s="375"/>
      <c r="LFV189" s="377"/>
      <c r="LFW189" s="377"/>
      <c r="LFX189" s="377"/>
      <c r="LFY189" s="377"/>
      <c r="LFZ189" s="608"/>
      <c r="LGA189" s="609"/>
      <c r="LGB189" s="375"/>
      <c r="LGC189" s="377"/>
      <c r="LGD189" s="377"/>
      <c r="LGE189" s="377"/>
      <c r="LGF189" s="377"/>
      <c r="LGG189" s="608"/>
      <c r="LGH189" s="609"/>
      <c r="LGI189" s="375"/>
      <c r="LGJ189" s="377"/>
      <c r="LGK189" s="377"/>
      <c r="LGL189" s="377"/>
      <c r="LGM189" s="377"/>
      <c r="LGN189" s="608"/>
      <c r="LGO189" s="609"/>
      <c r="LGP189" s="375"/>
      <c r="LGQ189" s="377"/>
      <c r="LGR189" s="377"/>
      <c r="LGS189" s="377"/>
      <c r="LGT189" s="377"/>
      <c r="LGU189" s="608"/>
      <c r="LGV189" s="609"/>
      <c r="LGW189" s="375"/>
      <c r="LGX189" s="377"/>
      <c r="LGY189" s="377"/>
      <c r="LGZ189" s="377"/>
      <c r="LHA189" s="377"/>
      <c r="LHB189" s="608"/>
      <c r="LHC189" s="609"/>
      <c r="LHD189" s="375"/>
      <c r="LHE189" s="377"/>
      <c r="LHF189" s="377"/>
      <c r="LHG189" s="377"/>
      <c r="LHH189" s="377"/>
      <c r="LHI189" s="608"/>
      <c r="LHJ189" s="609"/>
      <c r="LHK189" s="375"/>
      <c r="LHL189" s="377"/>
      <c r="LHM189" s="377"/>
      <c r="LHN189" s="377"/>
      <c r="LHO189" s="377"/>
      <c r="LHP189" s="608"/>
      <c r="LHQ189" s="609"/>
      <c r="LHR189" s="375"/>
      <c r="LHS189" s="377"/>
      <c r="LHT189" s="377"/>
      <c r="LHU189" s="377"/>
      <c r="LHV189" s="377"/>
      <c r="LHW189" s="608"/>
      <c r="LHX189" s="609"/>
      <c r="LHY189" s="375"/>
      <c r="LHZ189" s="377"/>
      <c r="LIA189" s="377"/>
      <c r="LIB189" s="377"/>
      <c r="LIC189" s="377"/>
      <c r="LID189" s="608"/>
      <c r="LIE189" s="609"/>
      <c r="LIF189" s="375"/>
      <c r="LIG189" s="377"/>
      <c r="LIH189" s="377"/>
      <c r="LII189" s="377"/>
      <c r="LIJ189" s="377"/>
      <c r="LIK189" s="608"/>
      <c r="LIL189" s="609"/>
      <c r="LIM189" s="375"/>
      <c r="LIN189" s="377"/>
      <c r="LIO189" s="377"/>
      <c r="LIP189" s="377"/>
      <c r="LIQ189" s="377"/>
      <c r="LIR189" s="608"/>
      <c r="LIS189" s="609"/>
      <c r="LIT189" s="375"/>
      <c r="LIU189" s="377"/>
      <c r="LIV189" s="377"/>
      <c r="LIW189" s="377"/>
      <c r="LIX189" s="377"/>
      <c r="LIY189" s="608"/>
      <c r="LIZ189" s="609"/>
      <c r="LJA189" s="375"/>
      <c r="LJB189" s="377"/>
      <c r="LJC189" s="377"/>
      <c r="LJD189" s="377"/>
      <c r="LJE189" s="377"/>
      <c r="LJF189" s="608"/>
      <c r="LJG189" s="609"/>
      <c r="LJH189" s="375"/>
      <c r="LJI189" s="377"/>
      <c r="LJJ189" s="377"/>
      <c r="LJK189" s="377"/>
      <c r="LJL189" s="377"/>
      <c r="LJM189" s="608"/>
      <c r="LJN189" s="609"/>
      <c r="LJO189" s="375"/>
      <c r="LJP189" s="377"/>
      <c r="LJQ189" s="377"/>
      <c r="LJR189" s="377"/>
      <c r="LJS189" s="377"/>
      <c r="LJT189" s="608"/>
      <c r="LJU189" s="609"/>
      <c r="LJV189" s="375"/>
      <c r="LJW189" s="377"/>
      <c r="LJX189" s="377"/>
      <c r="LJY189" s="377"/>
      <c r="LJZ189" s="377"/>
      <c r="LKA189" s="608"/>
      <c r="LKB189" s="609"/>
      <c r="LKC189" s="375"/>
      <c r="LKD189" s="377"/>
      <c r="LKE189" s="377"/>
      <c r="LKF189" s="377"/>
      <c r="LKG189" s="377"/>
      <c r="LKH189" s="608"/>
      <c r="LKI189" s="609"/>
      <c r="LKJ189" s="375"/>
      <c r="LKK189" s="377"/>
      <c r="LKL189" s="377"/>
      <c r="LKM189" s="377"/>
      <c r="LKN189" s="377"/>
      <c r="LKO189" s="608"/>
      <c r="LKP189" s="609"/>
      <c r="LKQ189" s="375"/>
      <c r="LKR189" s="377"/>
      <c r="LKS189" s="377"/>
      <c r="LKT189" s="377"/>
      <c r="LKU189" s="377"/>
      <c r="LKV189" s="608"/>
      <c r="LKW189" s="609"/>
      <c r="LKX189" s="375"/>
      <c r="LKY189" s="377"/>
      <c r="LKZ189" s="377"/>
      <c r="LLA189" s="377"/>
      <c r="LLB189" s="377"/>
      <c r="LLC189" s="608"/>
      <c r="LLD189" s="609"/>
      <c r="LLE189" s="375"/>
      <c r="LLF189" s="377"/>
      <c r="LLG189" s="377"/>
      <c r="LLH189" s="377"/>
      <c r="LLI189" s="377"/>
      <c r="LLJ189" s="608"/>
      <c r="LLK189" s="609"/>
      <c r="LLL189" s="375"/>
      <c r="LLM189" s="377"/>
      <c r="LLN189" s="377"/>
      <c r="LLO189" s="377"/>
      <c r="LLP189" s="377"/>
      <c r="LLQ189" s="608"/>
      <c r="LLR189" s="609"/>
      <c r="LLS189" s="375"/>
      <c r="LLT189" s="377"/>
      <c r="LLU189" s="377"/>
      <c r="LLV189" s="377"/>
      <c r="LLW189" s="377"/>
      <c r="LLX189" s="608"/>
      <c r="LLY189" s="609"/>
      <c r="LLZ189" s="375"/>
      <c r="LMA189" s="377"/>
      <c r="LMB189" s="377"/>
      <c r="LMC189" s="377"/>
      <c r="LMD189" s="377"/>
      <c r="LME189" s="608"/>
      <c r="LMF189" s="609"/>
      <c r="LMG189" s="375"/>
      <c r="LMH189" s="377"/>
      <c r="LMI189" s="377"/>
      <c r="LMJ189" s="377"/>
      <c r="LMK189" s="377"/>
      <c r="LML189" s="608"/>
      <c r="LMM189" s="609"/>
      <c r="LMN189" s="375"/>
      <c r="LMO189" s="377"/>
      <c r="LMP189" s="377"/>
      <c r="LMQ189" s="377"/>
      <c r="LMR189" s="377"/>
      <c r="LMS189" s="608"/>
      <c r="LMT189" s="609"/>
      <c r="LMU189" s="375"/>
      <c r="LMV189" s="377"/>
      <c r="LMW189" s="377"/>
      <c r="LMX189" s="377"/>
      <c r="LMY189" s="377"/>
      <c r="LMZ189" s="608"/>
      <c r="LNA189" s="609"/>
      <c r="LNB189" s="375"/>
      <c r="LNC189" s="377"/>
      <c r="LND189" s="377"/>
      <c r="LNE189" s="377"/>
      <c r="LNF189" s="377"/>
      <c r="LNG189" s="608"/>
      <c r="LNH189" s="609"/>
      <c r="LNI189" s="375"/>
      <c r="LNJ189" s="377"/>
      <c r="LNK189" s="377"/>
      <c r="LNL189" s="377"/>
      <c r="LNM189" s="377"/>
      <c r="LNN189" s="608"/>
      <c r="LNO189" s="609"/>
      <c r="LNP189" s="375"/>
      <c r="LNQ189" s="377"/>
      <c r="LNR189" s="377"/>
      <c r="LNS189" s="377"/>
      <c r="LNT189" s="377"/>
      <c r="LNU189" s="608"/>
      <c r="LNV189" s="609"/>
      <c r="LNW189" s="375"/>
      <c r="LNX189" s="377"/>
      <c r="LNY189" s="377"/>
      <c r="LNZ189" s="377"/>
      <c r="LOA189" s="377"/>
      <c r="LOB189" s="608"/>
      <c r="LOC189" s="609"/>
      <c r="LOD189" s="375"/>
      <c r="LOE189" s="377"/>
      <c r="LOF189" s="377"/>
      <c r="LOG189" s="377"/>
      <c r="LOH189" s="377"/>
      <c r="LOI189" s="608"/>
      <c r="LOJ189" s="609"/>
      <c r="LOK189" s="375"/>
      <c r="LOL189" s="377"/>
      <c r="LOM189" s="377"/>
      <c r="LON189" s="377"/>
      <c r="LOO189" s="377"/>
      <c r="LOP189" s="608"/>
      <c r="LOQ189" s="609"/>
      <c r="LOR189" s="375"/>
      <c r="LOS189" s="377"/>
      <c r="LOT189" s="377"/>
      <c r="LOU189" s="377"/>
      <c r="LOV189" s="377"/>
      <c r="LOW189" s="608"/>
      <c r="LOX189" s="609"/>
      <c r="LOY189" s="375"/>
      <c r="LOZ189" s="377"/>
      <c r="LPA189" s="377"/>
      <c r="LPB189" s="377"/>
      <c r="LPC189" s="377"/>
      <c r="LPD189" s="608"/>
      <c r="LPE189" s="609"/>
      <c r="LPF189" s="375"/>
      <c r="LPG189" s="377"/>
      <c r="LPH189" s="377"/>
      <c r="LPI189" s="377"/>
      <c r="LPJ189" s="377"/>
      <c r="LPK189" s="608"/>
      <c r="LPL189" s="609"/>
      <c r="LPM189" s="375"/>
      <c r="LPN189" s="377"/>
      <c r="LPO189" s="377"/>
      <c r="LPP189" s="377"/>
      <c r="LPQ189" s="377"/>
      <c r="LPR189" s="608"/>
      <c r="LPS189" s="609"/>
      <c r="LPT189" s="375"/>
      <c r="LPU189" s="377"/>
      <c r="LPV189" s="377"/>
      <c r="LPW189" s="377"/>
      <c r="LPX189" s="377"/>
      <c r="LPY189" s="608"/>
      <c r="LPZ189" s="609"/>
      <c r="LQA189" s="375"/>
      <c r="LQB189" s="377"/>
      <c r="LQC189" s="377"/>
      <c r="LQD189" s="377"/>
      <c r="LQE189" s="377"/>
      <c r="LQF189" s="608"/>
      <c r="LQG189" s="609"/>
      <c r="LQH189" s="375"/>
      <c r="LQI189" s="377"/>
      <c r="LQJ189" s="377"/>
      <c r="LQK189" s="377"/>
      <c r="LQL189" s="377"/>
      <c r="LQM189" s="608"/>
      <c r="LQN189" s="609"/>
      <c r="LQO189" s="375"/>
      <c r="LQP189" s="377"/>
      <c r="LQQ189" s="377"/>
      <c r="LQR189" s="377"/>
      <c r="LQS189" s="377"/>
      <c r="LQT189" s="608"/>
      <c r="LQU189" s="609"/>
      <c r="LQV189" s="375"/>
      <c r="LQW189" s="377"/>
      <c r="LQX189" s="377"/>
      <c r="LQY189" s="377"/>
      <c r="LQZ189" s="377"/>
      <c r="LRA189" s="608"/>
      <c r="LRB189" s="609"/>
      <c r="LRC189" s="375"/>
      <c r="LRD189" s="377"/>
      <c r="LRE189" s="377"/>
      <c r="LRF189" s="377"/>
      <c r="LRG189" s="377"/>
      <c r="LRH189" s="608"/>
      <c r="LRI189" s="609"/>
      <c r="LRJ189" s="375"/>
      <c r="LRK189" s="377"/>
      <c r="LRL189" s="377"/>
      <c r="LRM189" s="377"/>
      <c r="LRN189" s="377"/>
      <c r="LRO189" s="608"/>
      <c r="LRP189" s="609"/>
      <c r="LRQ189" s="375"/>
      <c r="LRR189" s="377"/>
      <c r="LRS189" s="377"/>
      <c r="LRT189" s="377"/>
      <c r="LRU189" s="377"/>
      <c r="LRV189" s="608"/>
      <c r="LRW189" s="609"/>
      <c r="LRX189" s="375"/>
      <c r="LRY189" s="377"/>
      <c r="LRZ189" s="377"/>
      <c r="LSA189" s="377"/>
      <c r="LSB189" s="377"/>
      <c r="LSC189" s="608"/>
      <c r="LSD189" s="609"/>
      <c r="LSE189" s="375"/>
      <c r="LSF189" s="377"/>
      <c r="LSG189" s="377"/>
      <c r="LSH189" s="377"/>
      <c r="LSI189" s="377"/>
      <c r="LSJ189" s="608"/>
      <c r="LSK189" s="609"/>
      <c r="LSL189" s="375"/>
      <c r="LSM189" s="377"/>
      <c r="LSN189" s="377"/>
      <c r="LSO189" s="377"/>
      <c r="LSP189" s="377"/>
      <c r="LSQ189" s="608"/>
      <c r="LSR189" s="609"/>
      <c r="LSS189" s="375"/>
      <c r="LST189" s="377"/>
      <c r="LSU189" s="377"/>
      <c r="LSV189" s="377"/>
      <c r="LSW189" s="377"/>
      <c r="LSX189" s="608"/>
      <c r="LSY189" s="609"/>
      <c r="LSZ189" s="375"/>
      <c r="LTA189" s="377"/>
      <c r="LTB189" s="377"/>
      <c r="LTC189" s="377"/>
      <c r="LTD189" s="377"/>
      <c r="LTE189" s="608"/>
      <c r="LTF189" s="609"/>
      <c r="LTG189" s="375"/>
      <c r="LTH189" s="377"/>
      <c r="LTI189" s="377"/>
      <c r="LTJ189" s="377"/>
      <c r="LTK189" s="377"/>
      <c r="LTL189" s="608"/>
      <c r="LTM189" s="609"/>
      <c r="LTN189" s="375"/>
      <c r="LTO189" s="377"/>
      <c r="LTP189" s="377"/>
      <c r="LTQ189" s="377"/>
      <c r="LTR189" s="377"/>
      <c r="LTS189" s="608"/>
      <c r="LTT189" s="609"/>
      <c r="LTU189" s="375"/>
      <c r="LTV189" s="377"/>
      <c r="LTW189" s="377"/>
      <c r="LTX189" s="377"/>
      <c r="LTY189" s="377"/>
      <c r="LTZ189" s="608"/>
      <c r="LUA189" s="609"/>
      <c r="LUB189" s="375"/>
      <c r="LUC189" s="377"/>
      <c r="LUD189" s="377"/>
      <c r="LUE189" s="377"/>
      <c r="LUF189" s="377"/>
      <c r="LUG189" s="608"/>
      <c r="LUH189" s="609"/>
      <c r="LUI189" s="375"/>
      <c r="LUJ189" s="377"/>
      <c r="LUK189" s="377"/>
      <c r="LUL189" s="377"/>
      <c r="LUM189" s="377"/>
      <c r="LUN189" s="608"/>
      <c r="LUO189" s="609"/>
      <c r="LUP189" s="375"/>
      <c r="LUQ189" s="377"/>
      <c r="LUR189" s="377"/>
      <c r="LUS189" s="377"/>
      <c r="LUT189" s="377"/>
      <c r="LUU189" s="608"/>
      <c r="LUV189" s="609"/>
      <c r="LUW189" s="375"/>
      <c r="LUX189" s="377"/>
      <c r="LUY189" s="377"/>
      <c r="LUZ189" s="377"/>
      <c r="LVA189" s="377"/>
      <c r="LVB189" s="608"/>
      <c r="LVC189" s="609"/>
      <c r="LVD189" s="375"/>
      <c r="LVE189" s="377"/>
      <c r="LVF189" s="377"/>
      <c r="LVG189" s="377"/>
      <c r="LVH189" s="377"/>
      <c r="LVI189" s="608"/>
      <c r="LVJ189" s="609"/>
      <c r="LVK189" s="375"/>
      <c r="LVL189" s="377"/>
      <c r="LVM189" s="377"/>
      <c r="LVN189" s="377"/>
      <c r="LVO189" s="377"/>
      <c r="LVP189" s="608"/>
      <c r="LVQ189" s="609"/>
      <c r="LVR189" s="375"/>
      <c r="LVS189" s="377"/>
      <c r="LVT189" s="377"/>
      <c r="LVU189" s="377"/>
      <c r="LVV189" s="377"/>
      <c r="LVW189" s="608"/>
      <c r="LVX189" s="609"/>
      <c r="LVY189" s="375"/>
      <c r="LVZ189" s="377"/>
      <c r="LWA189" s="377"/>
      <c r="LWB189" s="377"/>
      <c r="LWC189" s="377"/>
      <c r="LWD189" s="608"/>
      <c r="LWE189" s="609"/>
      <c r="LWF189" s="375"/>
      <c r="LWG189" s="377"/>
      <c r="LWH189" s="377"/>
      <c r="LWI189" s="377"/>
      <c r="LWJ189" s="377"/>
      <c r="LWK189" s="608"/>
      <c r="LWL189" s="609"/>
      <c r="LWM189" s="375"/>
      <c r="LWN189" s="377"/>
      <c r="LWO189" s="377"/>
      <c r="LWP189" s="377"/>
      <c r="LWQ189" s="377"/>
      <c r="LWR189" s="608"/>
      <c r="LWS189" s="609"/>
      <c r="LWT189" s="375"/>
      <c r="LWU189" s="377"/>
      <c r="LWV189" s="377"/>
      <c r="LWW189" s="377"/>
      <c r="LWX189" s="377"/>
      <c r="LWY189" s="608"/>
      <c r="LWZ189" s="609"/>
      <c r="LXA189" s="375"/>
      <c r="LXB189" s="377"/>
      <c r="LXC189" s="377"/>
      <c r="LXD189" s="377"/>
      <c r="LXE189" s="377"/>
      <c r="LXF189" s="608"/>
      <c r="LXG189" s="609"/>
      <c r="LXH189" s="375"/>
      <c r="LXI189" s="377"/>
      <c r="LXJ189" s="377"/>
      <c r="LXK189" s="377"/>
      <c r="LXL189" s="377"/>
      <c r="LXM189" s="608"/>
      <c r="LXN189" s="609"/>
      <c r="LXO189" s="375"/>
      <c r="LXP189" s="377"/>
      <c r="LXQ189" s="377"/>
      <c r="LXR189" s="377"/>
      <c r="LXS189" s="377"/>
      <c r="LXT189" s="608"/>
      <c r="LXU189" s="609"/>
      <c r="LXV189" s="375"/>
      <c r="LXW189" s="377"/>
      <c r="LXX189" s="377"/>
      <c r="LXY189" s="377"/>
      <c r="LXZ189" s="377"/>
      <c r="LYA189" s="608"/>
      <c r="LYB189" s="609"/>
      <c r="LYC189" s="375"/>
      <c r="LYD189" s="377"/>
      <c r="LYE189" s="377"/>
      <c r="LYF189" s="377"/>
      <c r="LYG189" s="377"/>
      <c r="LYH189" s="608"/>
      <c r="LYI189" s="609"/>
      <c r="LYJ189" s="375"/>
      <c r="LYK189" s="377"/>
      <c r="LYL189" s="377"/>
      <c r="LYM189" s="377"/>
      <c r="LYN189" s="377"/>
      <c r="LYO189" s="608"/>
      <c r="LYP189" s="609"/>
      <c r="LYQ189" s="375"/>
      <c r="LYR189" s="377"/>
      <c r="LYS189" s="377"/>
      <c r="LYT189" s="377"/>
      <c r="LYU189" s="377"/>
      <c r="LYV189" s="608"/>
      <c r="LYW189" s="609"/>
      <c r="LYX189" s="375"/>
      <c r="LYY189" s="377"/>
      <c r="LYZ189" s="377"/>
      <c r="LZA189" s="377"/>
      <c r="LZB189" s="377"/>
      <c r="LZC189" s="608"/>
      <c r="LZD189" s="609"/>
      <c r="LZE189" s="375"/>
      <c r="LZF189" s="377"/>
      <c r="LZG189" s="377"/>
      <c r="LZH189" s="377"/>
      <c r="LZI189" s="377"/>
      <c r="LZJ189" s="608"/>
      <c r="LZK189" s="609"/>
      <c r="LZL189" s="375"/>
      <c r="LZM189" s="377"/>
      <c r="LZN189" s="377"/>
      <c r="LZO189" s="377"/>
      <c r="LZP189" s="377"/>
      <c r="LZQ189" s="608"/>
      <c r="LZR189" s="609"/>
      <c r="LZS189" s="375"/>
      <c r="LZT189" s="377"/>
      <c r="LZU189" s="377"/>
      <c r="LZV189" s="377"/>
      <c r="LZW189" s="377"/>
      <c r="LZX189" s="608"/>
      <c r="LZY189" s="609"/>
      <c r="LZZ189" s="375"/>
      <c r="MAA189" s="377"/>
      <c r="MAB189" s="377"/>
      <c r="MAC189" s="377"/>
      <c r="MAD189" s="377"/>
      <c r="MAE189" s="608"/>
      <c r="MAF189" s="609"/>
      <c r="MAG189" s="375"/>
      <c r="MAH189" s="377"/>
      <c r="MAI189" s="377"/>
      <c r="MAJ189" s="377"/>
      <c r="MAK189" s="377"/>
      <c r="MAL189" s="608"/>
      <c r="MAM189" s="609"/>
      <c r="MAN189" s="375"/>
      <c r="MAO189" s="377"/>
      <c r="MAP189" s="377"/>
      <c r="MAQ189" s="377"/>
      <c r="MAR189" s="377"/>
      <c r="MAS189" s="608"/>
      <c r="MAT189" s="609"/>
      <c r="MAU189" s="375"/>
      <c r="MAV189" s="377"/>
      <c r="MAW189" s="377"/>
      <c r="MAX189" s="377"/>
      <c r="MAY189" s="377"/>
      <c r="MAZ189" s="608"/>
      <c r="MBA189" s="609"/>
      <c r="MBB189" s="375"/>
      <c r="MBC189" s="377"/>
      <c r="MBD189" s="377"/>
      <c r="MBE189" s="377"/>
      <c r="MBF189" s="377"/>
      <c r="MBG189" s="608"/>
      <c r="MBH189" s="609"/>
      <c r="MBI189" s="375"/>
      <c r="MBJ189" s="377"/>
      <c r="MBK189" s="377"/>
      <c r="MBL189" s="377"/>
      <c r="MBM189" s="377"/>
      <c r="MBN189" s="608"/>
      <c r="MBO189" s="609"/>
      <c r="MBP189" s="375"/>
      <c r="MBQ189" s="377"/>
      <c r="MBR189" s="377"/>
      <c r="MBS189" s="377"/>
      <c r="MBT189" s="377"/>
      <c r="MBU189" s="608"/>
      <c r="MBV189" s="609"/>
      <c r="MBW189" s="375"/>
      <c r="MBX189" s="377"/>
      <c r="MBY189" s="377"/>
      <c r="MBZ189" s="377"/>
      <c r="MCA189" s="377"/>
      <c r="MCB189" s="608"/>
      <c r="MCC189" s="609"/>
      <c r="MCD189" s="375"/>
      <c r="MCE189" s="377"/>
      <c r="MCF189" s="377"/>
      <c r="MCG189" s="377"/>
      <c r="MCH189" s="377"/>
      <c r="MCI189" s="608"/>
      <c r="MCJ189" s="609"/>
      <c r="MCK189" s="375"/>
      <c r="MCL189" s="377"/>
      <c r="MCM189" s="377"/>
      <c r="MCN189" s="377"/>
      <c r="MCO189" s="377"/>
      <c r="MCP189" s="608"/>
      <c r="MCQ189" s="609"/>
      <c r="MCR189" s="375"/>
      <c r="MCS189" s="377"/>
      <c r="MCT189" s="377"/>
      <c r="MCU189" s="377"/>
      <c r="MCV189" s="377"/>
      <c r="MCW189" s="608"/>
      <c r="MCX189" s="609"/>
      <c r="MCY189" s="375"/>
      <c r="MCZ189" s="377"/>
      <c r="MDA189" s="377"/>
      <c r="MDB189" s="377"/>
      <c r="MDC189" s="377"/>
      <c r="MDD189" s="608"/>
      <c r="MDE189" s="609"/>
      <c r="MDF189" s="375"/>
      <c r="MDG189" s="377"/>
      <c r="MDH189" s="377"/>
      <c r="MDI189" s="377"/>
      <c r="MDJ189" s="377"/>
      <c r="MDK189" s="608"/>
      <c r="MDL189" s="609"/>
      <c r="MDM189" s="375"/>
      <c r="MDN189" s="377"/>
      <c r="MDO189" s="377"/>
      <c r="MDP189" s="377"/>
      <c r="MDQ189" s="377"/>
      <c r="MDR189" s="608"/>
      <c r="MDS189" s="609"/>
      <c r="MDT189" s="375"/>
      <c r="MDU189" s="377"/>
      <c r="MDV189" s="377"/>
      <c r="MDW189" s="377"/>
      <c r="MDX189" s="377"/>
      <c r="MDY189" s="608"/>
      <c r="MDZ189" s="609"/>
      <c r="MEA189" s="375"/>
      <c r="MEB189" s="377"/>
      <c r="MEC189" s="377"/>
      <c r="MED189" s="377"/>
      <c r="MEE189" s="377"/>
      <c r="MEF189" s="608"/>
      <c r="MEG189" s="609"/>
      <c r="MEH189" s="375"/>
      <c r="MEI189" s="377"/>
      <c r="MEJ189" s="377"/>
      <c r="MEK189" s="377"/>
      <c r="MEL189" s="377"/>
      <c r="MEM189" s="608"/>
      <c r="MEN189" s="609"/>
      <c r="MEO189" s="375"/>
      <c r="MEP189" s="377"/>
      <c r="MEQ189" s="377"/>
      <c r="MER189" s="377"/>
      <c r="MES189" s="377"/>
      <c r="MET189" s="608"/>
      <c r="MEU189" s="609"/>
      <c r="MEV189" s="375"/>
      <c r="MEW189" s="377"/>
      <c r="MEX189" s="377"/>
      <c r="MEY189" s="377"/>
      <c r="MEZ189" s="377"/>
      <c r="MFA189" s="608"/>
      <c r="MFB189" s="609"/>
      <c r="MFC189" s="375"/>
      <c r="MFD189" s="377"/>
      <c r="MFE189" s="377"/>
      <c r="MFF189" s="377"/>
      <c r="MFG189" s="377"/>
      <c r="MFH189" s="608"/>
      <c r="MFI189" s="609"/>
      <c r="MFJ189" s="375"/>
      <c r="MFK189" s="377"/>
      <c r="MFL189" s="377"/>
      <c r="MFM189" s="377"/>
      <c r="MFN189" s="377"/>
      <c r="MFO189" s="608"/>
      <c r="MFP189" s="609"/>
      <c r="MFQ189" s="375"/>
      <c r="MFR189" s="377"/>
      <c r="MFS189" s="377"/>
      <c r="MFT189" s="377"/>
      <c r="MFU189" s="377"/>
      <c r="MFV189" s="608"/>
      <c r="MFW189" s="609"/>
      <c r="MFX189" s="375"/>
      <c r="MFY189" s="377"/>
      <c r="MFZ189" s="377"/>
      <c r="MGA189" s="377"/>
      <c r="MGB189" s="377"/>
      <c r="MGC189" s="608"/>
      <c r="MGD189" s="609"/>
      <c r="MGE189" s="375"/>
      <c r="MGF189" s="377"/>
      <c r="MGG189" s="377"/>
      <c r="MGH189" s="377"/>
      <c r="MGI189" s="377"/>
      <c r="MGJ189" s="608"/>
      <c r="MGK189" s="609"/>
      <c r="MGL189" s="375"/>
      <c r="MGM189" s="377"/>
      <c r="MGN189" s="377"/>
      <c r="MGO189" s="377"/>
      <c r="MGP189" s="377"/>
      <c r="MGQ189" s="608"/>
      <c r="MGR189" s="609"/>
      <c r="MGS189" s="375"/>
      <c r="MGT189" s="377"/>
      <c r="MGU189" s="377"/>
      <c r="MGV189" s="377"/>
      <c r="MGW189" s="377"/>
      <c r="MGX189" s="608"/>
      <c r="MGY189" s="609"/>
      <c r="MGZ189" s="375"/>
      <c r="MHA189" s="377"/>
      <c r="MHB189" s="377"/>
      <c r="MHC189" s="377"/>
      <c r="MHD189" s="377"/>
      <c r="MHE189" s="608"/>
      <c r="MHF189" s="609"/>
      <c r="MHG189" s="375"/>
      <c r="MHH189" s="377"/>
      <c r="MHI189" s="377"/>
      <c r="MHJ189" s="377"/>
      <c r="MHK189" s="377"/>
      <c r="MHL189" s="608"/>
      <c r="MHM189" s="609"/>
      <c r="MHN189" s="375"/>
      <c r="MHO189" s="377"/>
      <c r="MHP189" s="377"/>
      <c r="MHQ189" s="377"/>
      <c r="MHR189" s="377"/>
      <c r="MHS189" s="608"/>
      <c r="MHT189" s="609"/>
      <c r="MHU189" s="375"/>
      <c r="MHV189" s="377"/>
      <c r="MHW189" s="377"/>
      <c r="MHX189" s="377"/>
      <c r="MHY189" s="377"/>
      <c r="MHZ189" s="608"/>
      <c r="MIA189" s="609"/>
      <c r="MIB189" s="375"/>
      <c r="MIC189" s="377"/>
      <c r="MID189" s="377"/>
      <c r="MIE189" s="377"/>
      <c r="MIF189" s="377"/>
      <c r="MIG189" s="608"/>
      <c r="MIH189" s="609"/>
      <c r="MII189" s="375"/>
      <c r="MIJ189" s="377"/>
      <c r="MIK189" s="377"/>
      <c r="MIL189" s="377"/>
      <c r="MIM189" s="377"/>
      <c r="MIN189" s="608"/>
      <c r="MIO189" s="609"/>
      <c r="MIP189" s="375"/>
      <c r="MIQ189" s="377"/>
      <c r="MIR189" s="377"/>
      <c r="MIS189" s="377"/>
      <c r="MIT189" s="377"/>
      <c r="MIU189" s="608"/>
      <c r="MIV189" s="609"/>
      <c r="MIW189" s="375"/>
      <c r="MIX189" s="377"/>
      <c r="MIY189" s="377"/>
      <c r="MIZ189" s="377"/>
      <c r="MJA189" s="377"/>
      <c r="MJB189" s="608"/>
      <c r="MJC189" s="609"/>
      <c r="MJD189" s="375"/>
      <c r="MJE189" s="377"/>
      <c r="MJF189" s="377"/>
      <c r="MJG189" s="377"/>
      <c r="MJH189" s="377"/>
      <c r="MJI189" s="608"/>
      <c r="MJJ189" s="609"/>
      <c r="MJK189" s="375"/>
      <c r="MJL189" s="377"/>
      <c r="MJM189" s="377"/>
      <c r="MJN189" s="377"/>
      <c r="MJO189" s="377"/>
      <c r="MJP189" s="608"/>
      <c r="MJQ189" s="609"/>
      <c r="MJR189" s="375"/>
      <c r="MJS189" s="377"/>
      <c r="MJT189" s="377"/>
      <c r="MJU189" s="377"/>
      <c r="MJV189" s="377"/>
      <c r="MJW189" s="608"/>
      <c r="MJX189" s="609"/>
      <c r="MJY189" s="375"/>
      <c r="MJZ189" s="377"/>
      <c r="MKA189" s="377"/>
      <c r="MKB189" s="377"/>
      <c r="MKC189" s="377"/>
      <c r="MKD189" s="608"/>
      <c r="MKE189" s="609"/>
      <c r="MKF189" s="375"/>
      <c r="MKG189" s="377"/>
      <c r="MKH189" s="377"/>
      <c r="MKI189" s="377"/>
      <c r="MKJ189" s="377"/>
      <c r="MKK189" s="608"/>
      <c r="MKL189" s="609"/>
      <c r="MKM189" s="375"/>
      <c r="MKN189" s="377"/>
      <c r="MKO189" s="377"/>
      <c r="MKP189" s="377"/>
      <c r="MKQ189" s="377"/>
      <c r="MKR189" s="608"/>
      <c r="MKS189" s="609"/>
      <c r="MKT189" s="375"/>
      <c r="MKU189" s="377"/>
      <c r="MKV189" s="377"/>
      <c r="MKW189" s="377"/>
      <c r="MKX189" s="377"/>
      <c r="MKY189" s="608"/>
      <c r="MKZ189" s="609"/>
      <c r="MLA189" s="375"/>
      <c r="MLB189" s="377"/>
      <c r="MLC189" s="377"/>
      <c r="MLD189" s="377"/>
      <c r="MLE189" s="377"/>
      <c r="MLF189" s="608"/>
      <c r="MLG189" s="609"/>
      <c r="MLH189" s="375"/>
      <c r="MLI189" s="377"/>
      <c r="MLJ189" s="377"/>
      <c r="MLK189" s="377"/>
      <c r="MLL189" s="377"/>
      <c r="MLM189" s="608"/>
      <c r="MLN189" s="609"/>
      <c r="MLO189" s="375"/>
      <c r="MLP189" s="377"/>
      <c r="MLQ189" s="377"/>
      <c r="MLR189" s="377"/>
      <c r="MLS189" s="377"/>
      <c r="MLT189" s="608"/>
      <c r="MLU189" s="609"/>
      <c r="MLV189" s="375"/>
      <c r="MLW189" s="377"/>
      <c r="MLX189" s="377"/>
      <c r="MLY189" s="377"/>
      <c r="MLZ189" s="377"/>
      <c r="MMA189" s="608"/>
      <c r="MMB189" s="609"/>
      <c r="MMC189" s="375"/>
      <c r="MMD189" s="377"/>
      <c r="MME189" s="377"/>
      <c r="MMF189" s="377"/>
      <c r="MMG189" s="377"/>
      <c r="MMH189" s="608"/>
      <c r="MMI189" s="609"/>
      <c r="MMJ189" s="375"/>
      <c r="MMK189" s="377"/>
      <c r="MML189" s="377"/>
      <c r="MMM189" s="377"/>
      <c r="MMN189" s="377"/>
      <c r="MMO189" s="608"/>
      <c r="MMP189" s="609"/>
      <c r="MMQ189" s="375"/>
      <c r="MMR189" s="377"/>
      <c r="MMS189" s="377"/>
      <c r="MMT189" s="377"/>
      <c r="MMU189" s="377"/>
      <c r="MMV189" s="608"/>
      <c r="MMW189" s="609"/>
      <c r="MMX189" s="375"/>
      <c r="MMY189" s="377"/>
      <c r="MMZ189" s="377"/>
      <c r="MNA189" s="377"/>
      <c r="MNB189" s="377"/>
      <c r="MNC189" s="608"/>
      <c r="MND189" s="609"/>
      <c r="MNE189" s="375"/>
      <c r="MNF189" s="377"/>
      <c r="MNG189" s="377"/>
      <c r="MNH189" s="377"/>
      <c r="MNI189" s="377"/>
      <c r="MNJ189" s="608"/>
      <c r="MNK189" s="609"/>
      <c r="MNL189" s="375"/>
      <c r="MNM189" s="377"/>
      <c r="MNN189" s="377"/>
      <c r="MNO189" s="377"/>
      <c r="MNP189" s="377"/>
      <c r="MNQ189" s="608"/>
      <c r="MNR189" s="609"/>
      <c r="MNS189" s="375"/>
      <c r="MNT189" s="377"/>
      <c r="MNU189" s="377"/>
      <c r="MNV189" s="377"/>
      <c r="MNW189" s="377"/>
      <c r="MNX189" s="608"/>
      <c r="MNY189" s="609"/>
      <c r="MNZ189" s="375"/>
      <c r="MOA189" s="377"/>
      <c r="MOB189" s="377"/>
      <c r="MOC189" s="377"/>
      <c r="MOD189" s="377"/>
      <c r="MOE189" s="608"/>
      <c r="MOF189" s="609"/>
      <c r="MOG189" s="375"/>
      <c r="MOH189" s="377"/>
      <c r="MOI189" s="377"/>
      <c r="MOJ189" s="377"/>
      <c r="MOK189" s="377"/>
      <c r="MOL189" s="608"/>
      <c r="MOM189" s="609"/>
      <c r="MON189" s="375"/>
      <c r="MOO189" s="377"/>
      <c r="MOP189" s="377"/>
      <c r="MOQ189" s="377"/>
      <c r="MOR189" s="377"/>
      <c r="MOS189" s="608"/>
      <c r="MOT189" s="609"/>
      <c r="MOU189" s="375"/>
      <c r="MOV189" s="377"/>
      <c r="MOW189" s="377"/>
      <c r="MOX189" s="377"/>
      <c r="MOY189" s="377"/>
      <c r="MOZ189" s="608"/>
      <c r="MPA189" s="609"/>
      <c r="MPB189" s="375"/>
      <c r="MPC189" s="377"/>
      <c r="MPD189" s="377"/>
      <c r="MPE189" s="377"/>
      <c r="MPF189" s="377"/>
      <c r="MPG189" s="608"/>
      <c r="MPH189" s="609"/>
      <c r="MPI189" s="375"/>
      <c r="MPJ189" s="377"/>
      <c r="MPK189" s="377"/>
      <c r="MPL189" s="377"/>
      <c r="MPM189" s="377"/>
      <c r="MPN189" s="608"/>
      <c r="MPO189" s="609"/>
      <c r="MPP189" s="375"/>
      <c r="MPQ189" s="377"/>
      <c r="MPR189" s="377"/>
      <c r="MPS189" s="377"/>
      <c r="MPT189" s="377"/>
      <c r="MPU189" s="608"/>
      <c r="MPV189" s="609"/>
      <c r="MPW189" s="375"/>
      <c r="MPX189" s="377"/>
      <c r="MPY189" s="377"/>
      <c r="MPZ189" s="377"/>
      <c r="MQA189" s="377"/>
      <c r="MQB189" s="608"/>
      <c r="MQC189" s="609"/>
      <c r="MQD189" s="375"/>
      <c r="MQE189" s="377"/>
      <c r="MQF189" s="377"/>
      <c r="MQG189" s="377"/>
      <c r="MQH189" s="377"/>
      <c r="MQI189" s="608"/>
      <c r="MQJ189" s="609"/>
      <c r="MQK189" s="375"/>
      <c r="MQL189" s="377"/>
      <c r="MQM189" s="377"/>
      <c r="MQN189" s="377"/>
      <c r="MQO189" s="377"/>
      <c r="MQP189" s="608"/>
      <c r="MQQ189" s="609"/>
      <c r="MQR189" s="375"/>
      <c r="MQS189" s="377"/>
      <c r="MQT189" s="377"/>
      <c r="MQU189" s="377"/>
      <c r="MQV189" s="377"/>
      <c r="MQW189" s="608"/>
      <c r="MQX189" s="609"/>
      <c r="MQY189" s="375"/>
      <c r="MQZ189" s="377"/>
      <c r="MRA189" s="377"/>
      <c r="MRB189" s="377"/>
      <c r="MRC189" s="377"/>
      <c r="MRD189" s="608"/>
      <c r="MRE189" s="609"/>
      <c r="MRF189" s="375"/>
      <c r="MRG189" s="377"/>
      <c r="MRH189" s="377"/>
      <c r="MRI189" s="377"/>
      <c r="MRJ189" s="377"/>
      <c r="MRK189" s="608"/>
      <c r="MRL189" s="609"/>
      <c r="MRM189" s="375"/>
      <c r="MRN189" s="377"/>
      <c r="MRO189" s="377"/>
      <c r="MRP189" s="377"/>
      <c r="MRQ189" s="377"/>
      <c r="MRR189" s="608"/>
      <c r="MRS189" s="609"/>
      <c r="MRT189" s="375"/>
      <c r="MRU189" s="377"/>
      <c r="MRV189" s="377"/>
      <c r="MRW189" s="377"/>
      <c r="MRX189" s="377"/>
      <c r="MRY189" s="608"/>
      <c r="MRZ189" s="609"/>
      <c r="MSA189" s="375"/>
      <c r="MSB189" s="377"/>
      <c r="MSC189" s="377"/>
      <c r="MSD189" s="377"/>
      <c r="MSE189" s="377"/>
      <c r="MSF189" s="608"/>
      <c r="MSG189" s="609"/>
      <c r="MSH189" s="375"/>
      <c r="MSI189" s="377"/>
      <c r="MSJ189" s="377"/>
      <c r="MSK189" s="377"/>
      <c r="MSL189" s="377"/>
      <c r="MSM189" s="608"/>
      <c r="MSN189" s="609"/>
      <c r="MSO189" s="375"/>
      <c r="MSP189" s="377"/>
      <c r="MSQ189" s="377"/>
      <c r="MSR189" s="377"/>
      <c r="MSS189" s="377"/>
      <c r="MST189" s="608"/>
      <c r="MSU189" s="609"/>
      <c r="MSV189" s="375"/>
      <c r="MSW189" s="377"/>
      <c r="MSX189" s="377"/>
      <c r="MSY189" s="377"/>
      <c r="MSZ189" s="377"/>
      <c r="MTA189" s="608"/>
      <c r="MTB189" s="609"/>
      <c r="MTC189" s="375"/>
      <c r="MTD189" s="377"/>
      <c r="MTE189" s="377"/>
      <c r="MTF189" s="377"/>
      <c r="MTG189" s="377"/>
      <c r="MTH189" s="608"/>
      <c r="MTI189" s="609"/>
      <c r="MTJ189" s="375"/>
      <c r="MTK189" s="377"/>
      <c r="MTL189" s="377"/>
      <c r="MTM189" s="377"/>
      <c r="MTN189" s="377"/>
      <c r="MTO189" s="608"/>
      <c r="MTP189" s="609"/>
      <c r="MTQ189" s="375"/>
      <c r="MTR189" s="377"/>
      <c r="MTS189" s="377"/>
      <c r="MTT189" s="377"/>
      <c r="MTU189" s="377"/>
      <c r="MTV189" s="608"/>
      <c r="MTW189" s="609"/>
      <c r="MTX189" s="375"/>
      <c r="MTY189" s="377"/>
      <c r="MTZ189" s="377"/>
      <c r="MUA189" s="377"/>
      <c r="MUB189" s="377"/>
      <c r="MUC189" s="608"/>
      <c r="MUD189" s="609"/>
      <c r="MUE189" s="375"/>
      <c r="MUF189" s="377"/>
      <c r="MUG189" s="377"/>
      <c r="MUH189" s="377"/>
      <c r="MUI189" s="377"/>
      <c r="MUJ189" s="608"/>
      <c r="MUK189" s="609"/>
      <c r="MUL189" s="375"/>
      <c r="MUM189" s="377"/>
      <c r="MUN189" s="377"/>
      <c r="MUO189" s="377"/>
      <c r="MUP189" s="377"/>
      <c r="MUQ189" s="608"/>
      <c r="MUR189" s="609"/>
      <c r="MUS189" s="375"/>
      <c r="MUT189" s="377"/>
      <c r="MUU189" s="377"/>
      <c r="MUV189" s="377"/>
      <c r="MUW189" s="377"/>
      <c r="MUX189" s="608"/>
      <c r="MUY189" s="609"/>
      <c r="MUZ189" s="375"/>
      <c r="MVA189" s="377"/>
      <c r="MVB189" s="377"/>
      <c r="MVC189" s="377"/>
      <c r="MVD189" s="377"/>
      <c r="MVE189" s="608"/>
      <c r="MVF189" s="609"/>
      <c r="MVG189" s="375"/>
      <c r="MVH189" s="377"/>
      <c r="MVI189" s="377"/>
      <c r="MVJ189" s="377"/>
      <c r="MVK189" s="377"/>
      <c r="MVL189" s="608"/>
      <c r="MVM189" s="609"/>
      <c r="MVN189" s="375"/>
      <c r="MVO189" s="377"/>
      <c r="MVP189" s="377"/>
      <c r="MVQ189" s="377"/>
      <c r="MVR189" s="377"/>
      <c r="MVS189" s="608"/>
      <c r="MVT189" s="609"/>
      <c r="MVU189" s="375"/>
      <c r="MVV189" s="377"/>
      <c r="MVW189" s="377"/>
      <c r="MVX189" s="377"/>
      <c r="MVY189" s="377"/>
      <c r="MVZ189" s="608"/>
      <c r="MWA189" s="609"/>
      <c r="MWB189" s="375"/>
      <c r="MWC189" s="377"/>
      <c r="MWD189" s="377"/>
      <c r="MWE189" s="377"/>
      <c r="MWF189" s="377"/>
      <c r="MWG189" s="608"/>
      <c r="MWH189" s="609"/>
      <c r="MWI189" s="375"/>
      <c r="MWJ189" s="377"/>
      <c r="MWK189" s="377"/>
      <c r="MWL189" s="377"/>
      <c r="MWM189" s="377"/>
      <c r="MWN189" s="608"/>
      <c r="MWO189" s="609"/>
      <c r="MWP189" s="375"/>
      <c r="MWQ189" s="377"/>
      <c r="MWR189" s="377"/>
      <c r="MWS189" s="377"/>
      <c r="MWT189" s="377"/>
      <c r="MWU189" s="608"/>
      <c r="MWV189" s="609"/>
      <c r="MWW189" s="375"/>
      <c r="MWX189" s="377"/>
      <c r="MWY189" s="377"/>
      <c r="MWZ189" s="377"/>
      <c r="MXA189" s="377"/>
      <c r="MXB189" s="608"/>
      <c r="MXC189" s="609"/>
      <c r="MXD189" s="375"/>
      <c r="MXE189" s="377"/>
      <c r="MXF189" s="377"/>
      <c r="MXG189" s="377"/>
      <c r="MXH189" s="377"/>
      <c r="MXI189" s="608"/>
      <c r="MXJ189" s="609"/>
      <c r="MXK189" s="375"/>
      <c r="MXL189" s="377"/>
      <c r="MXM189" s="377"/>
      <c r="MXN189" s="377"/>
      <c r="MXO189" s="377"/>
      <c r="MXP189" s="608"/>
      <c r="MXQ189" s="609"/>
      <c r="MXR189" s="375"/>
      <c r="MXS189" s="377"/>
      <c r="MXT189" s="377"/>
      <c r="MXU189" s="377"/>
      <c r="MXV189" s="377"/>
      <c r="MXW189" s="608"/>
      <c r="MXX189" s="609"/>
      <c r="MXY189" s="375"/>
      <c r="MXZ189" s="377"/>
      <c r="MYA189" s="377"/>
      <c r="MYB189" s="377"/>
      <c r="MYC189" s="377"/>
      <c r="MYD189" s="608"/>
      <c r="MYE189" s="609"/>
      <c r="MYF189" s="375"/>
      <c r="MYG189" s="377"/>
      <c r="MYH189" s="377"/>
      <c r="MYI189" s="377"/>
      <c r="MYJ189" s="377"/>
      <c r="MYK189" s="608"/>
      <c r="MYL189" s="609"/>
      <c r="MYM189" s="375"/>
      <c r="MYN189" s="377"/>
      <c r="MYO189" s="377"/>
      <c r="MYP189" s="377"/>
      <c r="MYQ189" s="377"/>
      <c r="MYR189" s="608"/>
      <c r="MYS189" s="609"/>
      <c r="MYT189" s="375"/>
      <c r="MYU189" s="377"/>
      <c r="MYV189" s="377"/>
      <c r="MYW189" s="377"/>
      <c r="MYX189" s="377"/>
      <c r="MYY189" s="608"/>
      <c r="MYZ189" s="609"/>
      <c r="MZA189" s="375"/>
      <c r="MZB189" s="377"/>
      <c r="MZC189" s="377"/>
      <c r="MZD189" s="377"/>
      <c r="MZE189" s="377"/>
      <c r="MZF189" s="608"/>
      <c r="MZG189" s="609"/>
      <c r="MZH189" s="375"/>
      <c r="MZI189" s="377"/>
      <c r="MZJ189" s="377"/>
      <c r="MZK189" s="377"/>
      <c r="MZL189" s="377"/>
      <c r="MZM189" s="608"/>
      <c r="MZN189" s="609"/>
      <c r="MZO189" s="375"/>
      <c r="MZP189" s="377"/>
      <c r="MZQ189" s="377"/>
      <c r="MZR189" s="377"/>
      <c r="MZS189" s="377"/>
      <c r="MZT189" s="608"/>
      <c r="MZU189" s="609"/>
      <c r="MZV189" s="375"/>
      <c r="MZW189" s="377"/>
      <c r="MZX189" s="377"/>
      <c r="MZY189" s="377"/>
      <c r="MZZ189" s="377"/>
      <c r="NAA189" s="608"/>
      <c r="NAB189" s="609"/>
      <c r="NAC189" s="375"/>
      <c r="NAD189" s="377"/>
      <c r="NAE189" s="377"/>
      <c r="NAF189" s="377"/>
      <c r="NAG189" s="377"/>
      <c r="NAH189" s="608"/>
      <c r="NAI189" s="609"/>
      <c r="NAJ189" s="375"/>
      <c r="NAK189" s="377"/>
      <c r="NAL189" s="377"/>
      <c r="NAM189" s="377"/>
      <c r="NAN189" s="377"/>
      <c r="NAO189" s="608"/>
      <c r="NAP189" s="609"/>
      <c r="NAQ189" s="375"/>
      <c r="NAR189" s="377"/>
      <c r="NAS189" s="377"/>
      <c r="NAT189" s="377"/>
      <c r="NAU189" s="377"/>
      <c r="NAV189" s="608"/>
      <c r="NAW189" s="609"/>
      <c r="NAX189" s="375"/>
      <c r="NAY189" s="377"/>
      <c r="NAZ189" s="377"/>
      <c r="NBA189" s="377"/>
      <c r="NBB189" s="377"/>
      <c r="NBC189" s="608"/>
      <c r="NBD189" s="609"/>
      <c r="NBE189" s="375"/>
      <c r="NBF189" s="377"/>
      <c r="NBG189" s="377"/>
      <c r="NBH189" s="377"/>
      <c r="NBI189" s="377"/>
      <c r="NBJ189" s="608"/>
      <c r="NBK189" s="609"/>
      <c r="NBL189" s="375"/>
      <c r="NBM189" s="377"/>
      <c r="NBN189" s="377"/>
      <c r="NBO189" s="377"/>
      <c r="NBP189" s="377"/>
      <c r="NBQ189" s="608"/>
      <c r="NBR189" s="609"/>
      <c r="NBS189" s="375"/>
      <c r="NBT189" s="377"/>
      <c r="NBU189" s="377"/>
      <c r="NBV189" s="377"/>
      <c r="NBW189" s="377"/>
      <c r="NBX189" s="608"/>
      <c r="NBY189" s="609"/>
      <c r="NBZ189" s="375"/>
      <c r="NCA189" s="377"/>
      <c r="NCB189" s="377"/>
      <c r="NCC189" s="377"/>
      <c r="NCD189" s="377"/>
      <c r="NCE189" s="608"/>
      <c r="NCF189" s="609"/>
      <c r="NCG189" s="375"/>
      <c r="NCH189" s="377"/>
      <c r="NCI189" s="377"/>
      <c r="NCJ189" s="377"/>
      <c r="NCK189" s="377"/>
      <c r="NCL189" s="608"/>
      <c r="NCM189" s="609"/>
      <c r="NCN189" s="375"/>
      <c r="NCO189" s="377"/>
      <c r="NCP189" s="377"/>
      <c r="NCQ189" s="377"/>
      <c r="NCR189" s="377"/>
      <c r="NCS189" s="608"/>
      <c r="NCT189" s="609"/>
      <c r="NCU189" s="375"/>
      <c r="NCV189" s="377"/>
      <c r="NCW189" s="377"/>
      <c r="NCX189" s="377"/>
      <c r="NCY189" s="377"/>
      <c r="NCZ189" s="608"/>
      <c r="NDA189" s="609"/>
      <c r="NDB189" s="375"/>
      <c r="NDC189" s="377"/>
      <c r="NDD189" s="377"/>
      <c r="NDE189" s="377"/>
      <c r="NDF189" s="377"/>
      <c r="NDG189" s="608"/>
      <c r="NDH189" s="609"/>
      <c r="NDI189" s="375"/>
      <c r="NDJ189" s="377"/>
      <c r="NDK189" s="377"/>
      <c r="NDL189" s="377"/>
      <c r="NDM189" s="377"/>
      <c r="NDN189" s="608"/>
      <c r="NDO189" s="609"/>
      <c r="NDP189" s="375"/>
      <c r="NDQ189" s="377"/>
      <c r="NDR189" s="377"/>
      <c r="NDS189" s="377"/>
      <c r="NDT189" s="377"/>
      <c r="NDU189" s="608"/>
      <c r="NDV189" s="609"/>
      <c r="NDW189" s="375"/>
      <c r="NDX189" s="377"/>
      <c r="NDY189" s="377"/>
      <c r="NDZ189" s="377"/>
      <c r="NEA189" s="377"/>
      <c r="NEB189" s="608"/>
      <c r="NEC189" s="609"/>
      <c r="NED189" s="375"/>
      <c r="NEE189" s="377"/>
      <c r="NEF189" s="377"/>
      <c r="NEG189" s="377"/>
      <c r="NEH189" s="377"/>
      <c r="NEI189" s="608"/>
      <c r="NEJ189" s="609"/>
      <c r="NEK189" s="375"/>
      <c r="NEL189" s="377"/>
      <c r="NEM189" s="377"/>
      <c r="NEN189" s="377"/>
      <c r="NEO189" s="377"/>
      <c r="NEP189" s="608"/>
      <c r="NEQ189" s="609"/>
      <c r="NER189" s="375"/>
      <c r="NES189" s="377"/>
      <c r="NET189" s="377"/>
      <c r="NEU189" s="377"/>
      <c r="NEV189" s="377"/>
      <c r="NEW189" s="608"/>
      <c r="NEX189" s="609"/>
      <c r="NEY189" s="375"/>
      <c r="NEZ189" s="377"/>
      <c r="NFA189" s="377"/>
      <c r="NFB189" s="377"/>
      <c r="NFC189" s="377"/>
      <c r="NFD189" s="608"/>
      <c r="NFE189" s="609"/>
      <c r="NFF189" s="375"/>
      <c r="NFG189" s="377"/>
      <c r="NFH189" s="377"/>
      <c r="NFI189" s="377"/>
      <c r="NFJ189" s="377"/>
      <c r="NFK189" s="608"/>
      <c r="NFL189" s="609"/>
      <c r="NFM189" s="375"/>
      <c r="NFN189" s="377"/>
      <c r="NFO189" s="377"/>
      <c r="NFP189" s="377"/>
      <c r="NFQ189" s="377"/>
      <c r="NFR189" s="608"/>
      <c r="NFS189" s="609"/>
      <c r="NFT189" s="375"/>
      <c r="NFU189" s="377"/>
      <c r="NFV189" s="377"/>
      <c r="NFW189" s="377"/>
      <c r="NFX189" s="377"/>
      <c r="NFY189" s="608"/>
      <c r="NFZ189" s="609"/>
      <c r="NGA189" s="375"/>
      <c r="NGB189" s="377"/>
      <c r="NGC189" s="377"/>
      <c r="NGD189" s="377"/>
      <c r="NGE189" s="377"/>
      <c r="NGF189" s="608"/>
      <c r="NGG189" s="609"/>
      <c r="NGH189" s="375"/>
      <c r="NGI189" s="377"/>
      <c r="NGJ189" s="377"/>
      <c r="NGK189" s="377"/>
      <c r="NGL189" s="377"/>
      <c r="NGM189" s="608"/>
      <c r="NGN189" s="609"/>
      <c r="NGO189" s="375"/>
      <c r="NGP189" s="377"/>
      <c r="NGQ189" s="377"/>
      <c r="NGR189" s="377"/>
      <c r="NGS189" s="377"/>
      <c r="NGT189" s="608"/>
      <c r="NGU189" s="609"/>
      <c r="NGV189" s="375"/>
      <c r="NGW189" s="377"/>
      <c r="NGX189" s="377"/>
      <c r="NGY189" s="377"/>
      <c r="NGZ189" s="377"/>
      <c r="NHA189" s="608"/>
      <c r="NHB189" s="609"/>
      <c r="NHC189" s="375"/>
      <c r="NHD189" s="377"/>
      <c r="NHE189" s="377"/>
      <c r="NHF189" s="377"/>
      <c r="NHG189" s="377"/>
      <c r="NHH189" s="608"/>
      <c r="NHI189" s="609"/>
      <c r="NHJ189" s="375"/>
      <c r="NHK189" s="377"/>
      <c r="NHL189" s="377"/>
      <c r="NHM189" s="377"/>
      <c r="NHN189" s="377"/>
      <c r="NHO189" s="608"/>
      <c r="NHP189" s="609"/>
      <c r="NHQ189" s="375"/>
      <c r="NHR189" s="377"/>
      <c r="NHS189" s="377"/>
      <c r="NHT189" s="377"/>
      <c r="NHU189" s="377"/>
      <c r="NHV189" s="608"/>
      <c r="NHW189" s="609"/>
      <c r="NHX189" s="375"/>
      <c r="NHY189" s="377"/>
      <c r="NHZ189" s="377"/>
      <c r="NIA189" s="377"/>
      <c r="NIB189" s="377"/>
      <c r="NIC189" s="608"/>
      <c r="NID189" s="609"/>
      <c r="NIE189" s="375"/>
      <c r="NIF189" s="377"/>
      <c r="NIG189" s="377"/>
      <c r="NIH189" s="377"/>
      <c r="NII189" s="377"/>
      <c r="NIJ189" s="608"/>
      <c r="NIK189" s="609"/>
      <c r="NIL189" s="375"/>
      <c r="NIM189" s="377"/>
      <c r="NIN189" s="377"/>
      <c r="NIO189" s="377"/>
      <c r="NIP189" s="377"/>
      <c r="NIQ189" s="608"/>
      <c r="NIR189" s="609"/>
      <c r="NIS189" s="375"/>
      <c r="NIT189" s="377"/>
      <c r="NIU189" s="377"/>
      <c r="NIV189" s="377"/>
      <c r="NIW189" s="377"/>
      <c r="NIX189" s="608"/>
      <c r="NIY189" s="609"/>
      <c r="NIZ189" s="375"/>
      <c r="NJA189" s="377"/>
      <c r="NJB189" s="377"/>
      <c r="NJC189" s="377"/>
      <c r="NJD189" s="377"/>
      <c r="NJE189" s="608"/>
      <c r="NJF189" s="609"/>
      <c r="NJG189" s="375"/>
      <c r="NJH189" s="377"/>
      <c r="NJI189" s="377"/>
      <c r="NJJ189" s="377"/>
      <c r="NJK189" s="377"/>
      <c r="NJL189" s="608"/>
      <c r="NJM189" s="609"/>
      <c r="NJN189" s="375"/>
      <c r="NJO189" s="377"/>
      <c r="NJP189" s="377"/>
      <c r="NJQ189" s="377"/>
      <c r="NJR189" s="377"/>
      <c r="NJS189" s="608"/>
      <c r="NJT189" s="609"/>
      <c r="NJU189" s="375"/>
      <c r="NJV189" s="377"/>
      <c r="NJW189" s="377"/>
      <c r="NJX189" s="377"/>
      <c r="NJY189" s="377"/>
      <c r="NJZ189" s="608"/>
      <c r="NKA189" s="609"/>
      <c r="NKB189" s="375"/>
      <c r="NKC189" s="377"/>
      <c r="NKD189" s="377"/>
      <c r="NKE189" s="377"/>
      <c r="NKF189" s="377"/>
      <c r="NKG189" s="608"/>
      <c r="NKH189" s="609"/>
      <c r="NKI189" s="375"/>
      <c r="NKJ189" s="377"/>
      <c r="NKK189" s="377"/>
      <c r="NKL189" s="377"/>
      <c r="NKM189" s="377"/>
      <c r="NKN189" s="608"/>
      <c r="NKO189" s="609"/>
      <c r="NKP189" s="375"/>
      <c r="NKQ189" s="377"/>
      <c r="NKR189" s="377"/>
      <c r="NKS189" s="377"/>
      <c r="NKT189" s="377"/>
      <c r="NKU189" s="608"/>
      <c r="NKV189" s="609"/>
      <c r="NKW189" s="375"/>
      <c r="NKX189" s="377"/>
      <c r="NKY189" s="377"/>
      <c r="NKZ189" s="377"/>
      <c r="NLA189" s="377"/>
      <c r="NLB189" s="608"/>
      <c r="NLC189" s="609"/>
      <c r="NLD189" s="375"/>
      <c r="NLE189" s="377"/>
      <c r="NLF189" s="377"/>
      <c r="NLG189" s="377"/>
      <c r="NLH189" s="377"/>
      <c r="NLI189" s="608"/>
      <c r="NLJ189" s="609"/>
      <c r="NLK189" s="375"/>
      <c r="NLL189" s="377"/>
      <c r="NLM189" s="377"/>
      <c r="NLN189" s="377"/>
      <c r="NLO189" s="377"/>
      <c r="NLP189" s="608"/>
      <c r="NLQ189" s="609"/>
      <c r="NLR189" s="375"/>
      <c r="NLS189" s="377"/>
      <c r="NLT189" s="377"/>
      <c r="NLU189" s="377"/>
      <c r="NLV189" s="377"/>
      <c r="NLW189" s="608"/>
      <c r="NLX189" s="609"/>
      <c r="NLY189" s="375"/>
      <c r="NLZ189" s="377"/>
      <c r="NMA189" s="377"/>
      <c r="NMB189" s="377"/>
      <c r="NMC189" s="377"/>
      <c r="NMD189" s="608"/>
      <c r="NME189" s="609"/>
      <c r="NMF189" s="375"/>
      <c r="NMG189" s="377"/>
      <c r="NMH189" s="377"/>
      <c r="NMI189" s="377"/>
      <c r="NMJ189" s="377"/>
      <c r="NMK189" s="608"/>
      <c r="NML189" s="609"/>
      <c r="NMM189" s="375"/>
      <c r="NMN189" s="377"/>
      <c r="NMO189" s="377"/>
      <c r="NMP189" s="377"/>
      <c r="NMQ189" s="377"/>
      <c r="NMR189" s="608"/>
      <c r="NMS189" s="609"/>
      <c r="NMT189" s="375"/>
      <c r="NMU189" s="377"/>
      <c r="NMV189" s="377"/>
      <c r="NMW189" s="377"/>
      <c r="NMX189" s="377"/>
      <c r="NMY189" s="608"/>
      <c r="NMZ189" s="609"/>
      <c r="NNA189" s="375"/>
      <c r="NNB189" s="377"/>
      <c r="NNC189" s="377"/>
      <c r="NND189" s="377"/>
      <c r="NNE189" s="377"/>
      <c r="NNF189" s="608"/>
      <c r="NNG189" s="609"/>
      <c r="NNH189" s="375"/>
      <c r="NNI189" s="377"/>
      <c r="NNJ189" s="377"/>
      <c r="NNK189" s="377"/>
      <c r="NNL189" s="377"/>
      <c r="NNM189" s="608"/>
      <c r="NNN189" s="609"/>
      <c r="NNO189" s="375"/>
      <c r="NNP189" s="377"/>
      <c r="NNQ189" s="377"/>
      <c r="NNR189" s="377"/>
      <c r="NNS189" s="377"/>
      <c r="NNT189" s="608"/>
      <c r="NNU189" s="609"/>
      <c r="NNV189" s="375"/>
      <c r="NNW189" s="377"/>
      <c r="NNX189" s="377"/>
      <c r="NNY189" s="377"/>
      <c r="NNZ189" s="377"/>
      <c r="NOA189" s="608"/>
      <c r="NOB189" s="609"/>
      <c r="NOC189" s="375"/>
      <c r="NOD189" s="377"/>
      <c r="NOE189" s="377"/>
      <c r="NOF189" s="377"/>
      <c r="NOG189" s="377"/>
      <c r="NOH189" s="608"/>
      <c r="NOI189" s="609"/>
      <c r="NOJ189" s="375"/>
      <c r="NOK189" s="377"/>
      <c r="NOL189" s="377"/>
      <c r="NOM189" s="377"/>
      <c r="NON189" s="377"/>
      <c r="NOO189" s="608"/>
      <c r="NOP189" s="609"/>
      <c r="NOQ189" s="375"/>
      <c r="NOR189" s="377"/>
      <c r="NOS189" s="377"/>
      <c r="NOT189" s="377"/>
      <c r="NOU189" s="377"/>
      <c r="NOV189" s="608"/>
      <c r="NOW189" s="609"/>
      <c r="NOX189" s="375"/>
      <c r="NOY189" s="377"/>
      <c r="NOZ189" s="377"/>
      <c r="NPA189" s="377"/>
      <c r="NPB189" s="377"/>
      <c r="NPC189" s="608"/>
      <c r="NPD189" s="609"/>
      <c r="NPE189" s="375"/>
      <c r="NPF189" s="377"/>
      <c r="NPG189" s="377"/>
      <c r="NPH189" s="377"/>
      <c r="NPI189" s="377"/>
      <c r="NPJ189" s="608"/>
      <c r="NPK189" s="609"/>
      <c r="NPL189" s="375"/>
      <c r="NPM189" s="377"/>
      <c r="NPN189" s="377"/>
      <c r="NPO189" s="377"/>
      <c r="NPP189" s="377"/>
      <c r="NPQ189" s="608"/>
      <c r="NPR189" s="609"/>
      <c r="NPS189" s="375"/>
      <c r="NPT189" s="377"/>
      <c r="NPU189" s="377"/>
      <c r="NPV189" s="377"/>
      <c r="NPW189" s="377"/>
      <c r="NPX189" s="608"/>
      <c r="NPY189" s="609"/>
      <c r="NPZ189" s="375"/>
      <c r="NQA189" s="377"/>
      <c r="NQB189" s="377"/>
      <c r="NQC189" s="377"/>
      <c r="NQD189" s="377"/>
      <c r="NQE189" s="608"/>
      <c r="NQF189" s="609"/>
      <c r="NQG189" s="375"/>
      <c r="NQH189" s="377"/>
      <c r="NQI189" s="377"/>
      <c r="NQJ189" s="377"/>
      <c r="NQK189" s="377"/>
      <c r="NQL189" s="608"/>
      <c r="NQM189" s="609"/>
      <c r="NQN189" s="375"/>
      <c r="NQO189" s="377"/>
      <c r="NQP189" s="377"/>
      <c r="NQQ189" s="377"/>
      <c r="NQR189" s="377"/>
      <c r="NQS189" s="608"/>
      <c r="NQT189" s="609"/>
      <c r="NQU189" s="375"/>
      <c r="NQV189" s="377"/>
      <c r="NQW189" s="377"/>
      <c r="NQX189" s="377"/>
      <c r="NQY189" s="377"/>
      <c r="NQZ189" s="608"/>
      <c r="NRA189" s="609"/>
      <c r="NRB189" s="375"/>
      <c r="NRC189" s="377"/>
      <c r="NRD189" s="377"/>
      <c r="NRE189" s="377"/>
      <c r="NRF189" s="377"/>
      <c r="NRG189" s="608"/>
      <c r="NRH189" s="609"/>
      <c r="NRI189" s="375"/>
      <c r="NRJ189" s="377"/>
      <c r="NRK189" s="377"/>
      <c r="NRL189" s="377"/>
      <c r="NRM189" s="377"/>
      <c r="NRN189" s="608"/>
      <c r="NRO189" s="609"/>
      <c r="NRP189" s="375"/>
      <c r="NRQ189" s="377"/>
      <c r="NRR189" s="377"/>
      <c r="NRS189" s="377"/>
      <c r="NRT189" s="377"/>
      <c r="NRU189" s="608"/>
      <c r="NRV189" s="609"/>
      <c r="NRW189" s="375"/>
      <c r="NRX189" s="377"/>
      <c r="NRY189" s="377"/>
      <c r="NRZ189" s="377"/>
      <c r="NSA189" s="377"/>
      <c r="NSB189" s="608"/>
      <c r="NSC189" s="609"/>
      <c r="NSD189" s="375"/>
      <c r="NSE189" s="377"/>
      <c r="NSF189" s="377"/>
      <c r="NSG189" s="377"/>
      <c r="NSH189" s="377"/>
      <c r="NSI189" s="608"/>
      <c r="NSJ189" s="609"/>
      <c r="NSK189" s="375"/>
      <c r="NSL189" s="377"/>
      <c r="NSM189" s="377"/>
      <c r="NSN189" s="377"/>
      <c r="NSO189" s="377"/>
      <c r="NSP189" s="608"/>
      <c r="NSQ189" s="609"/>
      <c r="NSR189" s="375"/>
      <c r="NSS189" s="377"/>
      <c r="NST189" s="377"/>
      <c r="NSU189" s="377"/>
      <c r="NSV189" s="377"/>
      <c r="NSW189" s="608"/>
      <c r="NSX189" s="609"/>
      <c r="NSY189" s="375"/>
      <c r="NSZ189" s="377"/>
      <c r="NTA189" s="377"/>
      <c r="NTB189" s="377"/>
      <c r="NTC189" s="377"/>
      <c r="NTD189" s="608"/>
      <c r="NTE189" s="609"/>
      <c r="NTF189" s="375"/>
      <c r="NTG189" s="377"/>
      <c r="NTH189" s="377"/>
      <c r="NTI189" s="377"/>
      <c r="NTJ189" s="377"/>
      <c r="NTK189" s="608"/>
      <c r="NTL189" s="609"/>
      <c r="NTM189" s="375"/>
      <c r="NTN189" s="377"/>
      <c r="NTO189" s="377"/>
      <c r="NTP189" s="377"/>
      <c r="NTQ189" s="377"/>
      <c r="NTR189" s="608"/>
      <c r="NTS189" s="609"/>
      <c r="NTT189" s="375"/>
      <c r="NTU189" s="377"/>
      <c r="NTV189" s="377"/>
      <c r="NTW189" s="377"/>
      <c r="NTX189" s="377"/>
      <c r="NTY189" s="608"/>
      <c r="NTZ189" s="609"/>
      <c r="NUA189" s="375"/>
      <c r="NUB189" s="377"/>
      <c r="NUC189" s="377"/>
      <c r="NUD189" s="377"/>
      <c r="NUE189" s="377"/>
      <c r="NUF189" s="608"/>
      <c r="NUG189" s="609"/>
      <c r="NUH189" s="375"/>
      <c r="NUI189" s="377"/>
      <c r="NUJ189" s="377"/>
      <c r="NUK189" s="377"/>
      <c r="NUL189" s="377"/>
      <c r="NUM189" s="608"/>
      <c r="NUN189" s="609"/>
      <c r="NUO189" s="375"/>
      <c r="NUP189" s="377"/>
      <c r="NUQ189" s="377"/>
      <c r="NUR189" s="377"/>
      <c r="NUS189" s="377"/>
      <c r="NUT189" s="608"/>
      <c r="NUU189" s="609"/>
      <c r="NUV189" s="375"/>
      <c r="NUW189" s="377"/>
      <c r="NUX189" s="377"/>
      <c r="NUY189" s="377"/>
      <c r="NUZ189" s="377"/>
      <c r="NVA189" s="608"/>
      <c r="NVB189" s="609"/>
      <c r="NVC189" s="375"/>
      <c r="NVD189" s="377"/>
      <c r="NVE189" s="377"/>
      <c r="NVF189" s="377"/>
      <c r="NVG189" s="377"/>
      <c r="NVH189" s="608"/>
      <c r="NVI189" s="609"/>
      <c r="NVJ189" s="375"/>
      <c r="NVK189" s="377"/>
      <c r="NVL189" s="377"/>
      <c r="NVM189" s="377"/>
      <c r="NVN189" s="377"/>
      <c r="NVO189" s="608"/>
      <c r="NVP189" s="609"/>
      <c r="NVQ189" s="375"/>
      <c r="NVR189" s="377"/>
      <c r="NVS189" s="377"/>
      <c r="NVT189" s="377"/>
      <c r="NVU189" s="377"/>
      <c r="NVV189" s="608"/>
      <c r="NVW189" s="609"/>
      <c r="NVX189" s="375"/>
      <c r="NVY189" s="377"/>
      <c r="NVZ189" s="377"/>
      <c r="NWA189" s="377"/>
      <c r="NWB189" s="377"/>
      <c r="NWC189" s="608"/>
      <c r="NWD189" s="609"/>
      <c r="NWE189" s="375"/>
      <c r="NWF189" s="377"/>
      <c r="NWG189" s="377"/>
      <c r="NWH189" s="377"/>
      <c r="NWI189" s="377"/>
      <c r="NWJ189" s="608"/>
      <c r="NWK189" s="609"/>
      <c r="NWL189" s="375"/>
      <c r="NWM189" s="377"/>
      <c r="NWN189" s="377"/>
      <c r="NWO189" s="377"/>
      <c r="NWP189" s="377"/>
      <c r="NWQ189" s="608"/>
      <c r="NWR189" s="609"/>
      <c r="NWS189" s="375"/>
      <c r="NWT189" s="377"/>
      <c r="NWU189" s="377"/>
      <c r="NWV189" s="377"/>
      <c r="NWW189" s="377"/>
      <c r="NWX189" s="608"/>
      <c r="NWY189" s="609"/>
      <c r="NWZ189" s="375"/>
      <c r="NXA189" s="377"/>
      <c r="NXB189" s="377"/>
      <c r="NXC189" s="377"/>
      <c r="NXD189" s="377"/>
      <c r="NXE189" s="608"/>
      <c r="NXF189" s="609"/>
      <c r="NXG189" s="375"/>
      <c r="NXH189" s="377"/>
      <c r="NXI189" s="377"/>
      <c r="NXJ189" s="377"/>
      <c r="NXK189" s="377"/>
      <c r="NXL189" s="608"/>
      <c r="NXM189" s="609"/>
      <c r="NXN189" s="375"/>
      <c r="NXO189" s="377"/>
      <c r="NXP189" s="377"/>
      <c r="NXQ189" s="377"/>
      <c r="NXR189" s="377"/>
      <c r="NXS189" s="608"/>
      <c r="NXT189" s="609"/>
      <c r="NXU189" s="375"/>
      <c r="NXV189" s="377"/>
      <c r="NXW189" s="377"/>
      <c r="NXX189" s="377"/>
      <c r="NXY189" s="377"/>
      <c r="NXZ189" s="608"/>
      <c r="NYA189" s="609"/>
      <c r="NYB189" s="375"/>
      <c r="NYC189" s="377"/>
      <c r="NYD189" s="377"/>
      <c r="NYE189" s="377"/>
      <c r="NYF189" s="377"/>
      <c r="NYG189" s="608"/>
      <c r="NYH189" s="609"/>
      <c r="NYI189" s="375"/>
      <c r="NYJ189" s="377"/>
      <c r="NYK189" s="377"/>
      <c r="NYL189" s="377"/>
      <c r="NYM189" s="377"/>
      <c r="NYN189" s="608"/>
      <c r="NYO189" s="609"/>
      <c r="NYP189" s="375"/>
      <c r="NYQ189" s="377"/>
      <c r="NYR189" s="377"/>
      <c r="NYS189" s="377"/>
      <c r="NYT189" s="377"/>
      <c r="NYU189" s="608"/>
      <c r="NYV189" s="609"/>
      <c r="NYW189" s="375"/>
      <c r="NYX189" s="377"/>
      <c r="NYY189" s="377"/>
      <c r="NYZ189" s="377"/>
      <c r="NZA189" s="377"/>
      <c r="NZB189" s="608"/>
      <c r="NZC189" s="609"/>
      <c r="NZD189" s="375"/>
      <c r="NZE189" s="377"/>
      <c r="NZF189" s="377"/>
      <c r="NZG189" s="377"/>
      <c r="NZH189" s="377"/>
      <c r="NZI189" s="608"/>
      <c r="NZJ189" s="609"/>
      <c r="NZK189" s="375"/>
      <c r="NZL189" s="377"/>
      <c r="NZM189" s="377"/>
      <c r="NZN189" s="377"/>
      <c r="NZO189" s="377"/>
      <c r="NZP189" s="608"/>
      <c r="NZQ189" s="609"/>
      <c r="NZR189" s="375"/>
      <c r="NZS189" s="377"/>
      <c r="NZT189" s="377"/>
      <c r="NZU189" s="377"/>
      <c r="NZV189" s="377"/>
      <c r="NZW189" s="608"/>
      <c r="NZX189" s="609"/>
      <c r="NZY189" s="375"/>
      <c r="NZZ189" s="377"/>
      <c r="OAA189" s="377"/>
      <c r="OAB189" s="377"/>
      <c r="OAC189" s="377"/>
      <c r="OAD189" s="608"/>
      <c r="OAE189" s="609"/>
      <c r="OAF189" s="375"/>
      <c r="OAG189" s="377"/>
      <c r="OAH189" s="377"/>
      <c r="OAI189" s="377"/>
      <c r="OAJ189" s="377"/>
      <c r="OAK189" s="608"/>
      <c r="OAL189" s="609"/>
      <c r="OAM189" s="375"/>
      <c r="OAN189" s="377"/>
      <c r="OAO189" s="377"/>
      <c r="OAP189" s="377"/>
      <c r="OAQ189" s="377"/>
      <c r="OAR189" s="608"/>
      <c r="OAS189" s="609"/>
      <c r="OAT189" s="375"/>
      <c r="OAU189" s="377"/>
      <c r="OAV189" s="377"/>
      <c r="OAW189" s="377"/>
      <c r="OAX189" s="377"/>
      <c r="OAY189" s="608"/>
      <c r="OAZ189" s="609"/>
      <c r="OBA189" s="375"/>
      <c r="OBB189" s="377"/>
      <c r="OBC189" s="377"/>
      <c r="OBD189" s="377"/>
      <c r="OBE189" s="377"/>
      <c r="OBF189" s="608"/>
      <c r="OBG189" s="609"/>
      <c r="OBH189" s="375"/>
      <c r="OBI189" s="377"/>
      <c r="OBJ189" s="377"/>
      <c r="OBK189" s="377"/>
      <c r="OBL189" s="377"/>
      <c r="OBM189" s="608"/>
      <c r="OBN189" s="609"/>
      <c r="OBO189" s="375"/>
      <c r="OBP189" s="377"/>
      <c r="OBQ189" s="377"/>
      <c r="OBR189" s="377"/>
      <c r="OBS189" s="377"/>
      <c r="OBT189" s="608"/>
      <c r="OBU189" s="609"/>
      <c r="OBV189" s="375"/>
      <c r="OBW189" s="377"/>
      <c r="OBX189" s="377"/>
      <c r="OBY189" s="377"/>
      <c r="OBZ189" s="377"/>
      <c r="OCA189" s="608"/>
      <c r="OCB189" s="609"/>
      <c r="OCC189" s="375"/>
      <c r="OCD189" s="377"/>
      <c r="OCE189" s="377"/>
      <c r="OCF189" s="377"/>
      <c r="OCG189" s="377"/>
      <c r="OCH189" s="608"/>
      <c r="OCI189" s="609"/>
      <c r="OCJ189" s="375"/>
      <c r="OCK189" s="377"/>
      <c r="OCL189" s="377"/>
      <c r="OCM189" s="377"/>
      <c r="OCN189" s="377"/>
      <c r="OCO189" s="608"/>
      <c r="OCP189" s="609"/>
      <c r="OCQ189" s="375"/>
      <c r="OCR189" s="377"/>
      <c r="OCS189" s="377"/>
      <c r="OCT189" s="377"/>
      <c r="OCU189" s="377"/>
      <c r="OCV189" s="608"/>
      <c r="OCW189" s="609"/>
      <c r="OCX189" s="375"/>
      <c r="OCY189" s="377"/>
      <c r="OCZ189" s="377"/>
      <c r="ODA189" s="377"/>
      <c r="ODB189" s="377"/>
      <c r="ODC189" s="608"/>
      <c r="ODD189" s="609"/>
      <c r="ODE189" s="375"/>
      <c r="ODF189" s="377"/>
      <c r="ODG189" s="377"/>
      <c r="ODH189" s="377"/>
      <c r="ODI189" s="377"/>
      <c r="ODJ189" s="608"/>
      <c r="ODK189" s="609"/>
      <c r="ODL189" s="375"/>
      <c r="ODM189" s="377"/>
      <c r="ODN189" s="377"/>
      <c r="ODO189" s="377"/>
      <c r="ODP189" s="377"/>
      <c r="ODQ189" s="608"/>
      <c r="ODR189" s="609"/>
      <c r="ODS189" s="375"/>
      <c r="ODT189" s="377"/>
      <c r="ODU189" s="377"/>
      <c r="ODV189" s="377"/>
      <c r="ODW189" s="377"/>
      <c r="ODX189" s="608"/>
      <c r="ODY189" s="609"/>
      <c r="ODZ189" s="375"/>
      <c r="OEA189" s="377"/>
      <c r="OEB189" s="377"/>
      <c r="OEC189" s="377"/>
      <c r="OED189" s="377"/>
      <c r="OEE189" s="608"/>
      <c r="OEF189" s="609"/>
      <c r="OEG189" s="375"/>
      <c r="OEH189" s="377"/>
      <c r="OEI189" s="377"/>
      <c r="OEJ189" s="377"/>
      <c r="OEK189" s="377"/>
      <c r="OEL189" s="608"/>
      <c r="OEM189" s="609"/>
      <c r="OEN189" s="375"/>
      <c r="OEO189" s="377"/>
      <c r="OEP189" s="377"/>
      <c r="OEQ189" s="377"/>
      <c r="OER189" s="377"/>
      <c r="OES189" s="608"/>
      <c r="OET189" s="609"/>
      <c r="OEU189" s="375"/>
      <c r="OEV189" s="377"/>
      <c r="OEW189" s="377"/>
      <c r="OEX189" s="377"/>
      <c r="OEY189" s="377"/>
      <c r="OEZ189" s="608"/>
      <c r="OFA189" s="609"/>
      <c r="OFB189" s="375"/>
      <c r="OFC189" s="377"/>
      <c r="OFD189" s="377"/>
      <c r="OFE189" s="377"/>
      <c r="OFF189" s="377"/>
      <c r="OFG189" s="608"/>
      <c r="OFH189" s="609"/>
      <c r="OFI189" s="375"/>
      <c r="OFJ189" s="377"/>
      <c r="OFK189" s="377"/>
      <c r="OFL189" s="377"/>
      <c r="OFM189" s="377"/>
      <c r="OFN189" s="608"/>
      <c r="OFO189" s="609"/>
      <c r="OFP189" s="375"/>
      <c r="OFQ189" s="377"/>
      <c r="OFR189" s="377"/>
      <c r="OFS189" s="377"/>
      <c r="OFT189" s="377"/>
      <c r="OFU189" s="608"/>
      <c r="OFV189" s="609"/>
      <c r="OFW189" s="375"/>
      <c r="OFX189" s="377"/>
      <c r="OFY189" s="377"/>
      <c r="OFZ189" s="377"/>
      <c r="OGA189" s="377"/>
      <c r="OGB189" s="608"/>
      <c r="OGC189" s="609"/>
      <c r="OGD189" s="375"/>
      <c r="OGE189" s="377"/>
      <c r="OGF189" s="377"/>
      <c r="OGG189" s="377"/>
      <c r="OGH189" s="377"/>
      <c r="OGI189" s="608"/>
      <c r="OGJ189" s="609"/>
      <c r="OGK189" s="375"/>
      <c r="OGL189" s="377"/>
      <c r="OGM189" s="377"/>
      <c r="OGN189" s="377"/>
      <c r="OGO189" s="377"/>
      <c r="OGP189" s="608"/>
      <c r="OGQ189" s="609"/>
      <c r="OGR189" s="375"/>
      <c r="OGS189" s="377"/>
      <c r="OGT189" s="377"/>
      <c r="OGU189" s="377"/>
      <c r="OGV189" s="377"/>
      <c r="OGW189" s="608"/>
      <c r="OGX189" s="609"/>
      <c r="OGY189" s="375"/>
      <c r="OGZ189" s="377"/>
      <c r="OHA189" s="377"/>
      <c r="OHB189" s="377"/>
      <c r="OHC189" s="377"/>
      <c r="OHD189" s="608"/>
      <c r="OHE189" s="609"/>
      <c r="OHF189" s="375"/>
      <c r="OHG189" s="377"/>
      <c r="OHH189" s="377"/>
      <c r="OHI189" s="377"/>
      <c r="OHJ189" s="377"/>
      <c r="OHK189" s="608"/>
      <c r="OHL189" s="609"/>
      <c r="OHM189" s="375"/>
      <c r="OHN189" s="377"/>
      <c r="OHO189" s="377"/>
      <c r="OHP189" s="377"/>
      <c r="OHQ189" s="377"/>
      <c r="OHR189" s="608"/>
      <c r="OHS189" s="609"/>
      <c r="OHT189" s="375"/>
      <c r="OHU189" s="377"/>
      <c r="OHV189" s="377"/>
      <c r="OHW189" s="377"/>
      <c r="OHX189" s="377"/>
      <c r="OHY189" s="608"/>
      <c r="OHZ189" s="609"/>
      <c r="OIA189" s="375"/>
      <c r="OIB189" s="377"/>
      <c r="OIC189" s="377"/>
      <c r="OID189" s="377"/>
      <c r="OIE189" s="377"/>
      <c r="OIF189" s="608"/>
      <c r="OIG189" s="609"/>
      <c r="OIH189" s="375"/>
      <c r="OII189" s="377"/>
      <c r="OIJ189" s="377"/>
      <c r="OIK189" s="377"/>
      <c r="OIL189" s="377"/>
      <c r="OIM189" s="608"/>
      <c r="OIN189" s="609"/>
      <c r="OIO189" s="375"/>
      <c r="OIP189" s="377"/>
      <c r="OIQ189" s="377"/>
      <c r="OIR189" s="377"/>
      <c r="OIS189" s="377"/>
      <c r="OIT189" s="608"/>
      <c r="OIU189" s="609"/>
      <c r="OIV189" s="375"/>
      <c r="OIW189" s="377"/>
      <c r="OIX189" s="377"/>
      <c r="OIY189" s="377"/>
      <c r="OIZ189" s="377"/>
      <c r="OJA189" s="608"/>
      <c r="OJB189" s="609"/>
      <c r="OJC189" s="375"/>
      <c r="OJD189" s="377"/>
      <c r="OJE189" s="377"/>
      <c r="OJF189" s="377"/>
      <c r="OJG189" s="377"/>
      <c r="OJH189" s="608"/>
      <c r="OJI189" s="609"/>
      <c r="OJJ189" s="375"/>
      <c r="OJK189" s="377"/>
      <c r="OJL189" s="377"/>
      <c r="OJM189" s="377"/>
      <c r="OJN189" s="377"/>
      <c r="OJO189" s="608"/>
      <c r="OJP189" s="609"/>
      <c r="OJQ189" s="375"/>
      <c r="OJR189" s="377"/>
      <c r="OJS189" s="377"/>
      <c r="OJT189" s="377"/>
      <c r="OJU189" s="377"/>
      <c r="OJV189" s="608"/>
      <c r="OJW189" s="609"/>
      <c r="OJX189" s="375"/>
      <c r="OJY189" s="377"/>
      <c r="OJZ189" s="377"/>
      <c r="OKA189" s="377"/>
      <c r="OKB189" s="377"/>
      <c r="OKC189" s="608"/>
      <c r="OKD189" s="609"/>
      <c r="OKE189" s="375"/>
      <c r="OKF189" s="377"/>
      <c r="OKG189" s="377"/>
      <c r="OKH189" s="377"/>
      <c r="OKI189" s="377"/>
      <c r="OKJ189" s="608"/>
      <c r="OKK189" s="609"/>
      <c r="OKL189" s="375"/>
      <c r="OKM189" s="377"/>
      <c r="OKN189" s="377"/>
      <c r="OKO189" s="377"/>
      <c r="OKP189" s="377"/>
      <c r="OKQ189" s="608"/>
      <c r="OKR189" s="609"/>
      <c r="OKS189" s="375"/>
      <c r="OKT189" s="377"/>
      <c r="OKU189" s="377"/>
      <c r="OKV189" s="377"/>
      <c r="OKW189" s="377"/>
      <c r="OKX189" s="608"/>
      <c r="OKY189" s="609"/>
      <c r="OKZ189" s="375"/>
      <c r="OLA189" s="377"/>
      <c r="OLB189" s="377"/>
      <c r="OLC189" s="377"/>
      <c r="OLD189" s="377"/>
      <c r="OLE189" s="608"/>
      <c r="OLF189" s="609"/>
      <c r="OLG189" s="375"/>
      <c r="OLH189" s="377"/>
      <c r="OLI189" s="377"/>
      <c r="OLJ189" s="377"/>
      <c r="OLK189" s="377"/>
      <c r="OLL189" s="608"/>
      <c r="OLM189" s="609"/>
      <c r="OLN189" s="375"/>
      <c r="OLO189" s="377"/>
      <c r="OLP189" s="377"/>
      <c r="OLQ189" s="377"/>
      <c r="OLR189" s="377"/>
      <c r="OLS189" s="608"/>
      <c r="OLT189" s="609"/>
      <c r="OLU189" s="375"/>
      <c r="OLV189" s="377"/>
      <c r="OLW189" s="377"/>
      <c r="OLX189" s="377"/>
      <c r="OLY189" s="377"/>
      <c r="OLZ189" s="608"/>
      <c r="OMA189" s="609"/>
      <c r="OMB189" s="375"/>
      <c r="OMC189" s="377"/>
      <c r="OMD189" s="377"/>
      <c r="OME189" s="377"/>
      <c r="OMF189" s="377"/>
      <c r="OMG189" s="608"/>
      <c r="OMH189" s="609"/>
      <c r="OMI189" s="375"/>
      <c r="OMJ189" s="377"/>
      <c r="OMK189" s="377"/>
      <c r="OML189" s="377"/>
      <c r="OMM189" s="377"/>
      <c r="OMN189" s="608"/>
      <c r="OMO189" s="609"/>
      <c r="OMP189" s="375"/>
      <c r="OMQ189" s="377"/>
      <c r="OMR189" s="377"/>
      <c r="OMS189" s="377"/>
      <c r="OMT189" s="377"/>
      <c r="OMU189" s="608"/>
      <c r="OMV189" s="609"/>
      <c r="OMW189" s="375"/>
      <c r="OMX189" s="377"/>
      <c r="OMY189" s="377"/>
      <c r="OMZ189" s="377"/>
      <c r="ONA189" s="377"/>
      <c r="ONB189" s="608"/>
      <c r="ONC189" s="609"/>
      <c r="OND189" s="375"/>
      <c r="ONE189" s="377"/>
      <c r="ONF189" s="377"/>
      <c r="ONG189" s="377"/>
      <c r="ONH189" s="377"/>
      <c r="ONI189" s="608"/>
      <c r="ONJ189" s="609"/>
      <c r="ONK189" s="375"/>
      <c r="ONL189" s="377"/>
      <c r="ONM189" s="377"/>
      <c r="ONN189" s="377"/>
      <c r="ONO189" s="377"/>
      <c r="ONP189" s="608"/>
      <c r="ONQ189" s="609"/>
      <c r="ONR189" s="375"/>
      <c r="ONS189" s="377"/>
      <c r="ONT189" s="377"/>
      <c r="ONU189" s="377"/>
      <c r="ONV189" s="377"/>
      <c r="ONW189" s="608"/>
      <c r="ONX189" s="609"/>
      <c r="ONY189" s="375"/>
      <c r="ONZ189" s="377"/>
      <c r="OOA189" s="377"/>
      <c r="OOB189" s="377"/>
      <c r="OOC189" s="377"/>
      <c r="OOD189" s="608"/>
      <c r="OOE189" s="609"/>
      <c r="OOF189" s="375"/>
      <c r="OOG189" s="377"/>
      <c r="OOH189" s="377"/>
      <c r="OOI189" s="377"/>
      <c r="OOJ189" s="377"/>
      <c r="OOK189" s="608"/>
      <c r="OOL189" s="609"/>
      <c r="OOM189" s="375"/>
      <c r="OON189" s="377"/>
      <c r="OOO189" s="377"/>
      <c r="OOP189" s="377"/>
      <c r="OOQ189" s="377"/>
      <c r="OOR189" s="608"/>
      <c r="OOS189" s="609"/>
      <c r="OOT189" s="375"/>
      <c r="OOU189" s="377"/>
      <c r="OOV189" s="377"/>
      <c r="OOW189" s="377"/>
      <c r="OOX189" s="377"/>
      <c r="OOY189" s="608"/>
      <c r="OOZ189" s="609"/>
      <c r="OPA189" s="375"/>
      <c r="OPB189" s="377"/>
      <c r="OPC189" s="377"/>
      <c r="OPD189" s="377"/>
      <c r="OPE189" s="377"/>
      <c r="OPF189" s="608"/>
      <c r="OPG189" s="609"/>
      <c r="OPH189" s="375"/>
      <c r="OPI189" s="377"/>
      <c r="OPJ189" s="377"/>
      <c r="OPK189" s="377"/>
      <c r="OPL189" s="377"/>
      <c r="OPM189" s="608"/>
      <c r="OPN189" s="609"/>
      <c r="OPO189" s="375"/>
      <c r="OPP189" s="377"/>
      <c r="OPQ189" s="377"/>
      <c r="OPR189" s="377"/>
      <c r="OPS189" s="377"/>
      <c r="OPT189" s="608"/>
      <c r="OPU189" s="609"/>
      <c r="OPV189" s="375"/>
      <c r="OPW189" s="377"/>
      <c r="OPX189" s="377"/>
      <c r="OPY189" s="377"/>
      <c r="OPZ189" s="377"/>
      <c r="OQA189" s="608"/>
      <c r="OQB189" s="609"/>
      <c r="OQC189" s="375"/>
      <c r="OQD189" s="377"/>
      <c r="OQE189" s="377"/>
      <c r="OQF189" s="377"/>
      <c r="OQG189" s="377"/>
      <c r="OQH189" s="608"/>
      <c r="OQI189" s="609"/>
      <c r="OQJ189" s="375"/>
      <c r="OQK189" s="377"/>
      <c r="OQL189" s="377"/>
      <c r="OQM189" s="377"/>
      <c r="OQN189" s="377"/>
      <c r="OQO189" s="608"/>
      <c r="OQP189" s="609"/>
      <c r="OQQ189" s="375"/>
      <c r="OQR189" s="377"/>
      <c r="OQS189" s="377"/>
      <c r="OQT189" s="377"/>
      <c r="OQU189" s="377"/>
      <c r="OQV189" s="608"/>
      <c r="OQW189" s="609"/>
      <c r="OQX189" s="375"/>
      <c r="OQY189" s="377"/>
      <c r="OQZ189" s="377"/>
      <c r="ORA189" s="377"/>
      <c r="ORB189" s="377"/>
      <c r="ORC189" s="608"/>
      <c r="ORD189" s="609"/>
      <c r="ORE189" s="375"/>
      <c r="ORF189" s="377"/>
      <c r="ORG189" s="377"/>
      <c r="ORH189" s="377"/>
      <c r="ORI189" s="377"/>
      <c r="ORJ189" s="608"/>
      <c r="ORK189" s="609"/>
      <c r="ORL189" s="375"/>
      <c r="ORM189" s="377"/>
      <c r="ORN189" s="377"/>
      <c r="ORO189" s="377"/>
      <c r="ORP189" s="377"/>
      <c r="ORQ189" s="608"/>
      <c r="ORR189" s="609"/>
      <c r="ORS189" s="375"/>
      <c r="ORT189" s="377"/>
      <c r="ORU189" s="377"/>
      <c r="ORV189" s="377"/>
      <c r="ORW189" s="377"/>
      <c r="ORX189" s="608"/>
      <c r="ORY189" s="609"/>
      <c r="ORZ189" s="375"/>
      <c r="OSA189" s="377"/>
      <c r="OSB189" s="377"/>
      <c r="OSC189" s="377"/>
      <c r="OSD189" s="377"/>
      <c r="OSE189" s="608"/>
      <c r="OSF189" s="609"/>
      <c r="OSG189" s="375"/>
      <c r="OSH189" s="377"/>
      <c r="OSI189" s="377"/>
      <c r="OSJ189" s="377"/>
      <c r="OSK189" s="377"/>
      <c r="OSL189" s="608"/>
      <c r="OSM189" s="609"/>
      <c r="OSN189" s="375"/>
      <c r="OSO189" s="377"/>
      <c r="OSP189" s="377"/>
      <c r="OSQ189" s="377"/>
      <c r="OSR189" s="377"/>
      <c r="OSS189" s="608"/>
      <c r="OST189" s="609"/>
      <c r="OSU189" s="375"/>
      <c r="OSV189" s="377"/>
      <c r="OSW189" s="377"/>
      <c r="OSX189" s="377"/>
      <c r="OSY189" s="377"/>
      <c r="OSZ189" s="608"/>
      <c r="OTA189" s="609"/>
      <c r="OTB189" s="375"/>
      <c r="OTC189" s="377"/>
      <c r="OTD189" s="377"/>
      <c r="OTE189" s="377"/>
      <c r="OTF189" s="377"/>
      <c r="OTG189" s="608"/>
      <c r="OTH189" s="609"/>
      <c r="OTI189" s="375"/>
      <c r="OTJ189" s="377"/>
      <c r="OTK189" s="377"/>
      <c r="OTL189" s="377"/>
      <c r="OTM189" s="377"/>
      <c r="OTN189" s="608"/>
      <c r="OTO189" s="609"/>
      <c r="OTP189" s="375"/>
      <c r="OTQ189" s="377"/>
      <c r="OTR189" s="377"/>
      <c r="OTS189" s="377"/>
      <c r="OTT189" s="377"/>
      <c r="OTU189" s="608"/>
      <c r="OTV189" s="609"/>
      <c r="OTW189" s="375"/>
      <c r="OTX189" s="377"/>
      <c r="OTY189" s="377"/>
      <c r="OTZ189" s="377"/>
      <c r="OUA189" s="377"/>
      <c r="OUB189" s="608"/>
      <c r="OUC189" s="609"/>
      <c r="OUD189" s="375"/>
      <c r="OUE189" s="377"/>
      <c r="OUF189" s="377"/>
      <c r="OUG189" s="377"/>
      <c r="OUH189" s="377"/>
      <c r="OUI189" s="608"/>
      <c r="OUJ189" s="609"/>
      <c r="OUK189" s="375"/>
      <c r="OUL189" s="377"/>
      <c r="OUM189" s="377"/>
      <c r="OUN189" s="377"/>
      <c r="OUO189" s="377"/>
      <c r="OUP189" s="608"/>
      <c r="OUQ189" s="609"/>
      <c r="OUR189" s="375"/>
      <c r="OUS189" s="377"/>
      <c r="OUT189" s="377"/>
      <c r="OUU189" s="377"/>
      <c r="OUV189" s="377"/>
      <c r="OUW189" s="608"/>
      <c r="OUX189" s="609"/>
      <c r="OUY189" s="375"/>
      <c r="OUZ189" s="377"/>
      <c r="OVA189" s="377"/>
      <c r="OVB189" s="377"/>
      <c r="OVC189" s="377"/>
      <c r="OVD189" s="608"/>
      <c r="OVE189" s="609"/>
      <c r="OVF189" s="375"/>
      <c r="OVG189" s="377"/>
      <c r="OVH189" s="377"/>
      <c r="OVI189" s="377"/>
      <c r="OVJ189" s="377"/>
      <c r="OVK189" s="608"/>
      <c r="OVL189" s="609"/>
      <c r="OVM189" s="375"/>
      <c r="OVN189" s="377"/>
      <c r="OVO189" s="377"/>
      <c r="OVP189" s="377"/>
      <c r="OVQ189" s="377"/>
      <c r="OVR189" s="608"/>
      <c r="OVS189" s="609"/>
      <c r="OVT189" s="375"/>
      <c r="OVU189" s="377"/>
      <c r="OVV189" s="377"/>
      <c r="OVW189" s="377"/>
      <c r="OVX189" s="377"/>
      <c r="OVY189" s="608"/>
      <c r="OVZ189" s="609"/>
      <c r="OWA189" s="375"/>
      <c r="OWB189" s="377"/>
      <c r="OWC189" s="377"/>
      <c r="OWD189" s="377"/>
      <c r="OWE189" s="377"/>
      <c r="OWF189" s="608"/>
      <c r="OWG189" s="609"/>
      <c r="OWH189" s="375"/>
      <c r="OWI189" s="377"/>
      <c r="OWJ189" s="377"/>
      <c r="OWK189" s="377"/>
      <c r="OWL189" s="377"/>
      <c r="OWM189" s="608"/>
      <c r="OWN189" s="609"/>
      <c r="OWO189" s="375"/>
      <c r="OWP189" s="377"/>
      <c r="OWQ189" s="377"/>
      <c r="OWR189" s="377"/>
      <c r="OWS189" s="377"/>
      <c r="OWT189" s="608"/>
      <c r="OWU189" s="609"/>
      <c r="OWV189" s="375"/>
      <c r="OWW189" s="377"/>
      <c r="OWX189" s="377"/>
      <c r="OWY189" s="377"/>
      <c r="OWZ189" s="377"/>
      <c r="OXA189" s="608"/>
      <c r="OXB189" s="609"/>
      <c r="OXC189" s="375"/>
      <c r="OXD189" s="377"/>
      <c r="OXE189" s="377"/>
      <c r="OXF189" s="377"/>
      <c r="OXG189" s="377"/>
      <c r="OXH189" s="608"/>
      <c r="OXI189" s="609"/>
      <c r="OXJ189" s="375"/>
      <c r="OXK189" s="377"/>
      <c r="OXL189" s="377"/>
      <c r="OXM189" s="377"/>
      <c r="OXN189" s="377"/>
      <c r="OXO189" s="608"/>
      <c r="OXP189" s="609"/>
      <c r="OXQ189" s="375"/>
      <c r="OXR189" s="377"/>
      <c r="OXS189" s="377"/>
      <c r="OXT189" s="377"/>
      <c r="OXU189" s="377"/>
      <c r="OXV189" s="608"/>
      <c r="OXW189" s="609"/>
      <c r="OXX189" s="375"/>
      <c r="OXY189" s="377"/>
      <c r="OXZ189" s="377"/>
      <c r="OYA189" s="377"/>
      <c r="OYB189" s="377"/>
      <c r="OYC189" s="608"/>
      <c r="OYD189" s="609"/>
      <c r="OYE189" s="375"/>
      <c r="OYF189" s="377"/>
      <c r="OYG189" s="377"/>
      <c r="OYH189" s="377"/>
      <c r="OYI189" s="377"/>
      <c r="OYJ189" s="608"/>
      <c r="OYK189" s="609"/>
      <c r="OYL189" s="375"/>
      <c r="OYM189" s="377"/>
      <c r="OYN189" s="377"/>
      <c r="OYO189" s="377"/>
      <c r="OYP189" s="377"/>
      <c r="OYQ189" s="608"/>
      <c r="OYR189" s="609"/>
      <c r="OYS189" s="375"/>
      <c r="OYT189" s="377"/>
      <c r="OYU189" s="377"/>
      <c r="OYV189" s="377"/>
      <c r="OYW189" s="377"/>
      <c r="OYX189" s="608"/>
      <c r="OYY189" s="609"/>
      <c r="OYZ189" s="375"/>
      <c r="OZA189" s="377"/>
      <c r="OZB189" s="377"/>
      <c r="OZC189" s="377"/>
      <c r="OZD189" s="377"/>
      <c r="OZE189" s="608"/>
      <c r="OZF189" s="609"/>
      <c r="OZG189" s="375"/>
      <c r="OZH189" s="377"/>
      <c r="OZI189" s="377"/>
      <c r="OZJ189" s="377"/>
      <c r="OZK189" s="377"/>
      <c r="OZL189" s="608"/>
      <c r="OZM189" s="609"/>
      <c r="OZN189" s="375"/>
      <c r="OZO189" s="377"/>
      <c r="OZP189" s="377"/>
      <c r="OZQ189" s="377"/>
      <c r="OZR189" s="377"/>
      <c r="OZS189" s="608"/>
      <c r="OZT189" s="609"/>
      <c r="OZU189" s="375"/>
      <c r="OZV189" s="377"/>
      <c r="OZW189" s="377"/>
      <c r="OZX189" s="377"/>
      <c r="OZY189" s="377"/>
      <c r="OZZ189" s="608"/>
      <c r="PAA189" s="609"/>
      <c r="PAB189" s="375"/>
      <c r="PAC189" s="377"/>
      <c r="PAD189" s="377"/>
      <c r="PAE189" s="377"/>
      <c r="PAF189" s="377"/>
      <c r="PAG189" s="608"/>
      <c r="PAH189" s="609"/>
      <c r="PAI189" s="375"/>
      <c r="PAJ189" s="377"/>
      <c r="PAK189" s="377"/>
      <c r="PAL189" s="377"/>
      <c r="PAM189" s="377"/>
      <c r="PAN189" s="608"/>
      <c r="PAO189" s="609"/>
      <c r="PAP189" s="375"/>
      <c r="PAQ189" s="377"/>
      <c r="PAR189" s="377"/>
      <c r="PAS189" s="377"/>
      <c r="PAT189" s="377"/>
      <c r="PAU189" s="608"/>
      <c r="PAV189" s="609"/>
      <c r="PAW189" s="375"/>
      <c r="PAX189" s="377"/>
      <c r="PAY189" s="377"/>
      <c r="PAZ189" s="377"/>
      <c r="PBA189" s="377"/>
      <c r="PBB189" s="608"/>
      <c r="PBC189" s="609"/>
      <c r="PBD189" s="375"/>
      <c r="PBE189" s="377"/>
      <c r="PBF189" s="377"/>
      <c r="PBG189" s="377"/>
      <c r="PBH189" s="377"/>
      <c r="PBI189" s="608"/>
      <c r="PBJ189" s="609"/>
      <c r="PBK189" s="375"/>
      <c r="PBL189" s="377"/>
      <c r="PBM189" s="377"/>
      <c r="PBN189" s="377"/>
      <c r="PBO189" s="377"/>
      <c r="PBP189" s="608"/>
      <c r="PBQ189" s="609"/>
      <c r="PBR189" s="375"/>
      <c r="PBS189" s="377"/>
      <c r="PBT189" s="377"/>
      <c r="PBU189" s="377"/>
      <c r="PBV189" s="377"/>
      <c r="PBW189" s="608"/>
      <c r="PBX189" s="609"/>
      <c r="PBY189" s="375"/>
      <c r="PBZ189" s="377"/>
      <c r="PCA189" s="377"/>
      <c r="PCB189" s="377"/>
      <c r="PCC189" s="377"/>
      <c r="PCD189" s="608"/>
      <c r="PCE189" s="609"/>
      <c r="PCF189" s="375"/>
      <c r="PCG189" s="377"/>
      <c r="PCH189" s="377"/>
      <c r="PCI189" s="377"/>
      <c r="PCJ189" s="377"/>
      <c r="PCK189" s="608"/>
      <c r="PCL189" s="609"/>
      <c r="PCM189" s="375"/>
      <c r="PCN189" s="377"/>
      <c r="PCO189" s="377"/>
      <c r="PCP189" s="377"/>
      <c r="PCQ189" s="377"/>
      <c r="PCR189" s="608"/>
      <c r="PCS189" s="609"/>
      <c r="PCT189" s="375"/>
      <c r="PCU189" s="377"/>
      <c r="PCV189" s="377"/>
      <c r="PCW189" s="377"/>
      <c r="PCX189" s="377"/>
      <c r="PCY189" s="608"/>
      <c r="PCZ189" s="609"/>
      <c r="PDA189" s="375"/>
      <c r="PDB189" s="377"/>
      <c r="PDC189" s="377"/>
      <c r="PDD189" s="377"/>
      <c r="PDE189" s="377"/>
      <c r="PDF189" s="608"/>
      <c r="PDG189" s="609"/>
      <c r="PDH189" s="375"/>
      <c r="PDI189" s="377"/>
      <c r="PDJ189" s="377"/>
      <c r="PDK189" s="377"/>
      <c r="PDL189" s="377"/>
      <c r="PDM189" s="608"/>
      <c r="PDN189" s="609"/>
      <c r="PDO189" s="375"/>
      <c r="PDP189" s="377"/>
      <c r="PDQ189" s="377"/>
      <c r="PDR189" s="377"/>
      <c r="PDS189" s="377"/>
      <c r="PDT189" s="608"/>
      <c r="PDU189" s="609"/>
      <c r="PDV189" s="375"/>
      <c r="PDW189" s="377"/>
      <c r="PDX189" s="377"/>
      <c r="PDY189" s="377"/>
      <c r="PDZ189" s="377"/>
      <c r="PEA189" s="608"/>
      <c r="PEB189" s="609"/>
      <c r="PEC189" s="375"/>
      <c r="PED189" s="377"/>
      <c r="PEE189" s="377"/>
      <c r="PEF189" s="377"/>
      <c r="PEG189" s="377"/>
      <c r="PEH189" s="608"/>
      <c r="PEI189" s="609"/>
      <c r="PEJ189" s="375"/>
      <c r="PEK189" s="377"/>
      <c r="PEL189" s="377"/>
      <c r="PEM189" s="377"/>
      <c r="PEN189" s="377"/>
      <c r="PEO189" s="608"/>
      <c r="PEP189" s="609"/>
      <c r="PEQ189" s="375"/>
      <c r="PER189" s="377"/>
      <c r="PES189" s="377"/>
      <c r="PET189" s="377"/>
      <c r="PEU189" s="377"/>
      <c r="PEV189" s="608"/>
      <c r="PEW189" s="609"/>
      <c r="PEX189" s="375"/>
      <c r="PEY189" s="377"/>
      <c r="PEZ189" s="377"/>
      <c r="PFA189" s="377"/>
      <c r="PFB189" s="377"/>
      <c r="PFC189" s="608"/>
      <c r="PFD189" s="609"/>
      <c r="PFE189" s="375"/>
      <c r="PFF189" s="377"/>
      <c r="PFG189" s="377"/>
      <c r="PFH189" s="377"/>
      <c r="PFI189" s="377"/>
      <c r="PFJ189" s="608"/>
      <c r="PFK189" s="609"/>
      <c r="PFL189" s="375"/>
      <c r="PFM189" s="377"/>
      <c r="PFN189" s="377"/>
      <c r="PFO189" s="377"/>
      <c r="PFP189" s="377"/>
      <c r="PFQ189" s="608"/>
      <c r="PFR189" s="609"/>
      <c r="PFS189" s="375"/>
      <c r="PFT189" s="377"/>
      <c r="PFU189" s="377"/>
      <c r="PFV189" s="377"/>
      <c r="PFW189" s="377"/>
      <c r="PFX189" s="608"/>
      <c r="PFY189" s="609"/>
      <c r="PFZ189" s="375"/>
      <c r="PGA189" s="377"/>
      <c r="PGB189" s="377"/>
      <c r="PGC189" s="377"/>
      <c r="PGD189" s="377"/>
      <c r="PGE189" s="608"/>
      <c r="PGF189" s="609"/>
      <c r="PGG189" s="375"/>
      <c r="PGH189" s="377"/>
      <c r="PGI189" s="377"/>
      <c r="PGJ189" s="377"/>
      <c r="PGK189" s="377"/>
      <c r="PGL189" s="608"/>
      <c r="PGM189" s="609"/>
      <c r="PGN189" s="375"/>
      <c r="PGO189" s="377"/>
      <c r="PGP189" s="377"/>
      <c r="PGQ189" s="377"/>
      <c r="PGR189" s="377"/>
      <c r="PGS189" s="608"/>
      <c r="PGT189" s="609"/>
      <c r="PGU189" s="375"/>
      <c r="PGV189" s="377"/>
      <c r="PGW189" s="377"/>
      <c r="PGX189" s="377"/>
      <c r="PGY189" s="377"/>
      <c r="PGZ189" s="608"/>
      <c r="PHA189" s="609"/>
      <c r="PHB189" s="375"/>
      <c r="PHC189" s="377"/>
      <c r="PHD189" s="377"/>
      <c r="PHE189" s="377"/>
      <c r="PHF189" s="377"/>
      <c r="PHG189" s="608"/>
      <c r="PHH189" s="609"/>
      <c r="PHI189" s="375"/>
      <c r="PHJ189" s="377"/>
      <c r="PHK189" s="377"/>
      <c r="PHL189" s="377"/>
      <c r="PHM189" s="377"/>
      <c r="PHN189" s="608"/>
      <c r="PHO189" s="609"/>
      <c r="PHP189" s="375"/>
      <c r="PHQ189" s="377"/>
      <c r="PHR189" s="377"/>
      <c r="PHS189" s="377"/>
      <c r="PHT189" s="377"/>
      <c r="PHU189" s="608"/>
      <c r="PHV189" s="609"/>
      <c r="PHW189" s="375"/>
      <c r="PHX189" s="377"/>
      <c r="PHY189" s="377"/>
      <c r="PHZ189" s="377"/>
      <c r="PIA189" s="377"/>
      <c r="PIB189" s="608"/>
      <c r="PIC189" s="609"/>
      <c r="PID189" s="375"/>
      <c r="PIE189" s="377"/>
      <c r="PIF189" s="377"/>
      <c r="PIG189" s="377"/>
      <c r="PIH189" s="377"/>
      <c r="PII189" s="608"/>
      <c r="PIJ189" s="609"/>
      <c r="PIK189" s="375"/>
      <c r="PIL189" s="377"/>
      <c r="PIM189" s="377"/>
      <c r="PIN189" s="377"/>
      <c r="PIO189" s="377"/>
      <c r="PIP189" s="608"/>
      <c r="PIQ189" s="609"/>
      <c r="PIR189" s="375"/>
      <c r="PIS189" s="377"/>
      <c r="PIT189" s="377"/>
      <c r="PIU189" s="377"/>
      <c r="PIV189" s="377"/>
      <c r="PIW189" s="608"/>
      <c r="PIX189" s="609"/>
      <c r="PIY189" s="375"/>
      <c r="PIZ189" s="377"/>
      <c r="PJA189" s="377"/>
      <c r="PJB189" s="377"/>
      <c r="PJC189" s="377"/>
      <c r="PJD189" s="608"/>
      <c r="PJE189" s="609"/>
      <c r="PJF189" s="375"/>
      <c r="PJG189" s="377"/>
      <c r="PJH189" s="377"/>
      <c r="PJI189" s="377"/>
      <c r="PJJ189" s="377"/>
      <c r="PJK189" s="608"/>
      <c r="PJL189" s="609"/>
      <c r="PJM189" s="375"/>
      <c r="PJN189" s="377"/>
      <c r="PJO189" s="377"/>
      <c r="PJP189" s="377"/>
      <c r="PJQ189" s="377"/>
      <c r="PJR189" s="608"/>
      <c r="PJS189" s="609"/>
      <c r="PJT189" s="375"/>
      <c r="PJU189" s="377"/>
      <c r="PJV189" s="377"/>
      <c r="PJW189" s="377"/>
      <c r="PJX189" s="377"/>
      <c r="PJY189" s="608"/>
      <c r="PJZ189" s="609"/>
      <c r="PKA189" s="375"/>
      <c r="PKB189" s="377"/>
      <c r="PKC189" s="377"/>
      <c r="PKD189" s="377"/>
      <c r="PKE189" s="377"/>
      <c r="PKF189" s="608"/>
      <c r="PKG189" s="609"/>
      <c r="PKH189" s="375"/>
      <c r="PKI189" s="377"/>
      <c r="PKJ189" s="377"/>
      <c r="PKK189" s="377"/>
      <c r="PKL189" s="377"/>
      <c r="PKM189" s="608"/>
      <c r="PKN189" s="609"/>
      <c r="PKO189" s="375"/>
      <c r="PKP189" s="377"/>
      <c r="PKQ189" s="377"/>
      <c r="PKR189" s="377"/>
      <c r="PKS189" s="377"/>
      <c r="PKT189" s="608"/>
      <c r="PKU189" s="609"/>
      <c r="PKV189" s="375"/>
      <c r="PKW189" s="377"/>
      <c r="PKX189" s="377"/>
      <c r="PKY189" s="377"/>
      <c r="PKZ189" s="377"/>
      <c r="PLA189" s="608"/>
      <c r="PLB189" s="609"/>
      <c r="PLC189" s="375"/>
      <c r="PLD189" s="377"/>
      <c r="PLE189" s="377"/>
      <c r="PLF189" s="377"/>
      <c r="PLG189" s="377"/>
      <c r="PLH189" s="608"/>
      <c r="PLI189" s="609"/>
      <c r="PLJ189" s="375"/>
      <c r="PLK189" s="377"/>
      <c r="PLL189" s="377"/>
      <c r="PLM189" s="377"/>
      <c r="PLN189" s="377"/>
      <c r="PLO189" s="608"/>
      <c r="PLP189" s="609"/>
      <c r="PLQ189" s="375"/>
      <c r="PLR189" s="377"/>
      <c r="PLS189" s="377"/>
      <c r="PLT189" s="377"/>
      <c r="PLU189" s="377"/>
      <c r="PLV189" s="608"/>
      <c r="PLW189" s="609"/>
      <c r="PLX189" s="375"/>
      <c r="PLY189" s="377"/>
      <c r="PLZ189" s="377"/>
      <c r="PMA189" s="377"/>
      <c r="PMB189" s="377"/>
      <c r="PMC189" s="608"/>
      <c r="PMD189" s="609"/>
      <c r="PME189" s="375"/>
      <c r="PMF189" s="377"/>
      <c r="PMG189" s="377"/>
      <c r="PMH189" s="377"/>
      <c r="PMI189" s="377"/>
      <c r="PMJ189" s="608"/>
      <c r="PMK189" s="609"/>
      <c r="PML189" s="375"/>
      <c r="PMM189" s="377"/>
      <c r="PMN189" s="377"/>
      <c r="PMO189" s="377"/>
      <c r="PMP189" s="377"/>
      <c r="PMQ189" s="608"/>
      <c r="PMR189" s="609"/>
      <c r="PMS189" s="375"/>
      <c r="PMT189" s="377"/>
      <c r="PMU189" s="377"/>
      <c r="PMV189" s="377"/>
      <c r="PMW189" s="377"/>
      <c r="PMX189" s="608"/>
      <c r="PMY189" s="609"/>
      <c r="PMZ189" s="375"/>
      <c r="PNA189" s="377"/>
      <c r="PNB189" s="377"/>
      <c r="PNC189" s="377"/>
      <c r="PND189" s="377"/>
      <c r="PNE189" s="608"/>
      <c r="PNF189" s="609"/>
      <c r="PNG189" s="375"/>
      <c r="PNH189" s="377"/>
      <c r="PNI189" s="377"/>
      <c r="PNJ189" s="377"/>
      <c r="PNK189" s="377"/>
      <c r="PNL189" s="608"/>
      <c r="PNM189" s="609"/>
      <c r="PNN189" s="375"/>
      <c r="PNO189" s="377"/>
      <c r="PNP189" s="377"/>
      <c r="PNQ189" s="377"/>
      <c r="PNR189" s="377"/>
      <c r="PNS189" s="608"/>
      <c r="PNT189" s="609"/>
      <c r="PNU189" s="375"/>
      <c r="PNV189" s="377"/>
      <c r="PNW189" s="377"/>
      <c r="PNX189" s="377"/>
      <c r="PNY189" s="377"/>
      <c r="PNZ189" s="608"/>
      <c r="POA189" s="609"/>
      <c r="POB189" s="375"/>
      <c r="POC189" s="377"/>
      <c r="POD189" s="377"/>
      <c r="POE189" s="377"/>
      <c r="POF189" s="377"/>
      <c r="POG189" s="608"/>
      <c r="POH189" s="609"/>
      <c r="POI189" s="375"/>
      <c r="POJ189" s="377"/>
      <c r="POK189" s="377"/>
      <c r="POL189" s="377"/>
      <c r="POM189" s="377"/>
      <c r="PON189" s="608"/>
      <c r="POO189" s="609"/>
      <c r="POP189" s="375"/>
      <c r="POQ189" s="377"/>
      <c r="POR189" s="377"/>
      <c r="POS189" s="377"/>
      <c r="POT189" s="377"/>
      <c r="POU189" s="608"/>
      <c r="POV189" s="609"/>
      <c r="POW189" s="375"/>
      <c r="POX189" s="377"/>
      <c r="POY189" s="377"/>
      <c r="POZ189" s="377"/>
      <c r="PPA189" s="377"/>
      <c r="PPB189" s="608"/>
      <c r="PPC189" s="609"/>
      <c r="PPD189" s="375"/>
      <c r="PPE189" s="377"/>
      <c r="PPF189" s="377"/>
      <c r="PPG189" s="377"/>
      <c r="PPH189" s="377"/>
      <c r="PPI189" s="608"/>
      <c r="PPJ189" s="609"/>
      <c r="PPK189" s="375"/>
      <c r="PPL189" s="377"/>
      <c r="PPM189" s="377"/>
      <c r="PPN189" s="377"/>
      <c r="PPO189" s="377"/>
      <c r="PPP189" s="608"/>
      <c r="PPQ189" s="609"/>
      <c r="PPR189" s="375"/>
      <c r="PPS189" s="377"/>
      <c r="PPT189" s="377"/>
      <c r="PPU189" s="377"/>
      <c r="PPV189" s="377"/>
      <c r="PPW189" s="608"/>
      <c r="PPX189" s="609"/>
      <c r="PPY189" s="375"/>
      <c r="PPZ189" s="377"/>
      <c r="PQA189" s="377"/>
      <c r="PQB189" s="377"/>
      <c r="PQC189" s="377"/>
      <c r="PQD189" s="608"/>
      <c r="PQE189" s="609"/>
      <c r="PQF189" s="375"/>
      <c r="PQG189" s="377"/>
      <c r="PQH189" s="377"/>
      <c r="PQI189" s="377"/>
      <c r="PQJ189" s="377"/>
      <c r="PQK189" s="608"/>
      <c r="PQL189" s="609"/>
      <c r="PQM189" s="375"/>
      <c r="PQN189" s="377"/>
      <c r="PQO189" s="377"/>
      <c r="PQP189" s="377"/>
      <c r="PQQ189" s="377"/>
      <c r="PQR189" s="608"/>
      <c r="PQS189" s="609"/>
      <c r="PQT189" s="375"/>
      <c r="PQU189" s="377"/>
      <c r="PQV189" s="377"/>
      <c r="PQW189" s="377"/>
      <c r="PQX189" s="377"/>
      <c r="PQY189" s="608"/>
      <c r="PQZ189" s="609"/>
      <c r="PRA189" s="375"/>
      <c r="PRB189" s="377"/>
      <c r="PRC189" s="377"/>
      <c r="PRD189" s="377"/>
      <c r="PRE189" s="377"/>
      <c r="PRF189" s="608"/>
      <c r="PRG189" s="609"/>
      <c r="PRH189" s="375"/>
      <c r="PRI189" s="377"/>
      <c r="PRJ189" s="377"/>
      <c r="PRK189" s="377"/>
      <c r="PRL189" s="377"/>
      <c r="PRM189" s="608"/>
      <c r="PRN189" s="609"/>
      <c r="PRO189" s="375"/>
      <c r="PRP189" s="377"/>
      <c r="PRQ189" s="377"/>
      <c r="PRR189" s="377"/>
      <c r="PRS189" s="377"/>
      <c r="PRT189" s="608"/>
      <c r="PRU189" s="609"/>
      <c r="PRV189" s="375"/>
      <c r="PRW189" s="377"/>
      <c r="PRX189" s="377"/>
      <c r="PRY189" s="377"/>
      <c r="PRZ189" s="377"/>
      <c r="PSA189" s="608"/>
      <c r="PSB189" s="609"/>
      <c r="PSC189" s="375"/>
      <c r="PSD189" s="377"/>
      <c r="PSE189" s="377"/>
      <c r="PSF189" s="377"/>
      <c r="PSG189" s="377"/>
      <c r="PSH189" s="608"/>
      <c r="PSI189" s="609"/>
      <c r="PSJ189" s="375"/>
      <c r="PSK189" s="377"/>
      <c r="PSL189" s="377"/>
      <c r="PSM189" s="377"/>
      <c r="PSN189" s="377"/>
      <c r="PSO189" s="608"/>
      <c r="PSP189" s="609"/>
      <c r="PSQ189" s="375"/>
      <c r="PSR189" s="377"/>
      <c r="PSS189" s="377"/>
      <c r="PST189" s="377"/>
      <c r="PSU189" s="377"/>
      <c r="PSV189" s="608"/>
      <c r="PSW189" s="609"/>
      <c r="PSX189" s="375"/>
      <c r="PSY189" s="377"/>
      <c r="PSZ189" s="377"/>
      <c r="PTA189" s="377"/>
      <c r="PTB189" s="377"/>
      <c r="PTC189" s="608"/>
      <c r="PTD189" s="609"/>
      <c r="PTE189" s="375"/>
      <c r="PTF189" s="377"/>
      <c r="PTG189" s="377"/>
      <c r="PTH189" s="377"/>
      <c r="PTI189" s="377"/>
      <c r="PTJ189" s="608"/>
      <c r="PTK189" s="609"/>
      <c r="PTL189" s="375"/>
      <c r="PTM189" s="377"/>
      <c r="PTN189" s="377"/>
      <c r="PTO189" s="377"/>
      <c r="PTP189" s="377"/>
      <c r="PTQ189" s="608"/>
      <c r="PTR189" s="609"/>
      <c r="PTS189" s="375"/>
      <c r="PTT189" s="377"/>
      <c r="PTU189" s="377"/>
      <c r="PTV189" s="377"/>
      <c r="PTW189" s="377"/>
      <c r="PTX189" s="608"/>
      <c r="PTY189" s="609"/>
      <c r="PTZ189" s="375"/>
      <c r="PUA189" s="377"/>
      <c r="PUB189" s="377"/>
      <c r="PUC189" s="377"/>
      <c r="PUD189" s="377"/>
      <c r="PUE189" s="608"/>
      <c r="PUF189" s="609"/>
      <c r="PUG189" s="375"/>
      <c r="PUH189" s="377"/>
      <c r="PUI189" s="377"/>
      <c r="PUJ189" s="377"/>
      <c r="PUK189" s="377"/>
      <c r="PUL189" s="608"/>
      <c r="PUM189" s="609"/>
      <c r="PUN189" s="375"/>
      <c r="PUO189" s="377"/>
      <c r="PUP189" s="377"/>
      <c r="PUQ189" s="377"/>
      <c r="PUR189" s="377"/>
      <c r="PUS189" s="608"/>
      <c r="PUT189" s="609"/>
      <c r="PUU189" s="375"/>
      <c r="PUV189" s="377"/>
      <c r="PUW189" s="377"/>
      <c r="PUX189" s="377"/>
      <c r="PUY189" s="377"/>
      <c r="PUZ189" s="608"/>
      <c r="PVA189" s="609"/>
      <c r="PVB189" s="375"/>
      <c r="PVC189" s="377"/>
      <c r="PVD189" s="377"/>
      <c r="PVE189" s="377"/>
      <c r="PVF189" s="377"/>
      <c r="PVG189" s="608"/>
      <c r="PVH189" s="609"/>
      <c r="PVI189" s="375"/>
      <c r="PVJ189" s="377"/>
      <c r="PVK189" s="377"/>
      <c r="PVL189" s="377"/>
      <c r="PVM189" s="377"/>
      <c r="PVN189" s="608"/>
      <c r="PVO189" s="609"/>
      <c r="PVP189" s="375"/>
      <c r="PVQ189" s="377"/>
      <c r="PVR189" s="377"/>
      <c r="PVS189" s="377"/>
      <c r="PVT189" s="377"/>
      <c r="PVU189" s="608"/>
      <c r="PVV189" s="609"/>
      <c r="PVW189" s="375"/>
      <c r="PVX189" s="377"/>
      <c r="PVY189" s="377"/>
      <c r="PVZ189" s="377"/>
      <c r="PWA189" s="377"/>
      <c r="PWB189" s="608"/>
      <c r="PWC189" s="609"/>
      <c r="PWD189" s="375"/>
      <c r="PWE189" s="377"/>
      <c r="PWF189" s="377"/>
      <c r="PWG189" s="377"/>
      <c r="PWH189" s="377"/>
      <c r="PWI189" s="608"/>
      <c r="PWJ189" s="609"/>
      <c r="PWK189" s="375"/>
      <c r="PWL189" s="377"/>
      <c r="PWM189" s="377"/>
      <c r="PWN189" s="377"/>
      <c r="PWO189" s="377"/>
      <c r="PWP189" s="608"/>
      <c r="PWQ189" s="609"/>
      <c r="PWR189" s="375"/>
      <c r="PWS189" s="377"/>
      <c r="PWT189" s="377"/>
      <c r="PWU189" s="377"/>
      <c r="PWV189" s="377"/>
      <c r="PWW189" s="608"/>
      <c r="PWX189" s="609"/>
      <c r="PWY189" s="375"/>
      <c r="PWZ189" s="377"/>
      <c r="PXA189" s="377"/>
      <c r="PXB189" s="377"/>
      <c r="PXC189" s="377"/>
      <c r="PXD189" s="608"/>
      <c r="PXE189" s="609"/>
      <c r="PXF189" s="375"/>
      <c r="PXG189" s="377"/>
      <c r="PXH189" s="377"/>
      <c r="PXI189" s="377"/>
      <c r="PXJ189" s="377"/>
      <c r="PXK189" s="608"/>
      <c r="PXL189" s="609"/>
      <c r="PXM189" s="375"/>
      <c r="PXN189" s="377"/>
      <c r="PXO189" s="377"/>
      <c r="PXP189" s="377"/>
      <c r="PXQ189" s="377"/>
      <c r="PXR189" s="608"/>
      <c r="PXS189" s="609"/>
      <c r="PXT189" s="375"/>
      <c r="PXU189" s="377"/>
      <c r="PXV189" s="377"/>
      <c r="PXW189" s="377"/>
      <c r="PXX189" s="377"/>
      <c r="PXY189" s="608"/>
      <c r="PXZ189" s="609"/>
      <c r="PYA189" s="375"/>
      <c r="PYB189" s="377"/>
      <c r="PYC189" s="377"/>
      <c r="PYD189" s="377"/>
      <c r="PYE189" s="377"/>
      <c r="PYF189" s="608"/>
      <c r="PYG189" s="609"/>
      <c r="PYH189" s="375"/>
      <c r="PYI189" s="377"/>
      <c r="PYJ189" s="377"/>
      <c r="PYK189" s="377"/>
      <c r="PYL189" s="377"/>
      <c r="PYM189" s="608"/>
      <c r="PYN189" s="609"/>
      <c r="PYO189" s="375"/>
      <c r="PYP189" s="377"/>
      <c r="PYQ189" s="377"/>
      <c r="PYR189" s="377"/>
      <c r="PYS189" s="377"/>
      <c r="PYT189" s="608"/>
      <c r="PYU189" s="609"/>
      <c r="PYV189" s="375"/>
      <c r="PYW189" s="377"/>
      <c r="PYX189" s="377"/>
      <c r="PYY189" s="377"/>
      <c r="PYZ189" s="377"/>
      <c r="PZA189" s="608"/>
      <c r="PZB189" s="609"/>
      <c r="PZC189" s="375"/>
      <c r="PZD189" s="377"/>
      <c r="PZE189" s="377"/>
      <c r="PZF189" s="377"/>
      <c r="PZG189" s="377"/>
      <c r="PZH189" s="608"/>
      <c r="PZI189" s="609"/>
      <c r="PZJ189" s="375"/>
      <c r="PZK189" s="377"/>
      <c r="PZL189" s="377"/>
      <c r="PZM189" s="377"/>
      <c r="PZN189" s="377"/>
      <c r="PZO189" s="608"/>
      <c r="PZP189" s="609"/>
      <c r="PZQ189" s="375"/>
      <c r="PZR189" s="377"/>
      <c r="PZS189" s="377"/>
      <c r="PZT189" s="377"/>
      <c r="PZU189" s="377"/>
      <c r="PZV189" s="608"/>
      <c r="PZW189" s="609"/>
      <c r="PZX189" s="375"/>
      <c r="PZY189" s="377"/>
      <c r="PZZ189" s="377"/>
      <c r="QAA189" s="377"/>
      <c r="QAB189" s="377"/>
      <c r="QAC189" s="608"/>
      <c r="QAD189" s="609"/>
      <c r="QAE189" s="375"/>
      <c r="QAF189" s="377"/>
      <c r="QAG189" s="377"/>
      <c r="QAH189" s="377"/>
      <c r="QAI189" s="377"/>
      <c r="QAJ189" s="608"/>
      <c r="QAK189" s="609"/>
      <c r="QAL189" s="375"/>
      <c r="QAM189" s="377"/>
      <c r="QAN189" s="377"/>
      <c r="QAO189" s="377"/>
      <c r="QAP189" s="377"/>
      <c r="QAQ189" s="608"/>
      <c r="QAR189" s="609"/>
      <c r="QAS189" s="375"/>
      <c r="QAT189" s="377"/>
      <c r="QAU189" s="377"/>
      <c r="QAV189" s="377"/>
      <c r="QAW189" s="377"/>
      <c r="QAX189" s="608"/>
      <c r="QAY189" s="609"/>
      <c r="QAZ189" s="375"/>
      <c r="QBA189" s="377"/>
      <c r="QBB189" s="377"/>
      <c r="QBC189" s="377"/>
      <c r="QBD189" s="377"/>
      <c r="QBE189" s="608"/>
      <c r="QBF189" s="609"/>
      <c r="QBG189" s="375"/>
      <c r="QBH189" s="377"/>
      <c r="QBI189" s="377"/>
      <c r="QBJ189" s="377"/>
      <c r="QBK189" s="377"/>
      <c r="QBL189" s="608"/>
      <c r="QBM189" s="609"/>
      <c r="QBN189" s="375"/>
      <c r="QBO189" s="377"/>
      <c r="QBP189" s="377"/>
      <c r="QBQ189" s="377"/>
      <c r="QBR189" s="377"/>
      <c r="QBS189" s="608"/>
      <c r="QBT189" s="609"/>
      <c r="QBU189" s="375"/>
      <c r="QBV189" s="377"/>
      <c r="QBW189" s="377"/>
      <c r="QBX189" s="377"/>
      <c r="QBY189" s="377"/>
      <c r="QBZ189" s="608"/>
      <c r="QCA189" s="609"/>
      <c r="QCB189" s="375"/>
      <c r="QCC189" s="377"/>
      <c r="QCD189" s="377"/>
      <c r="QCE189" s="377"/>
      <c r="QCF189" s="377"/>
      <c r="QCG189" s="608"/>
      <c r="QCH189" s="609"/>
      <c r="QCI189" s="375"/>
      <c r="QCJ189" s="377"/>
      <c r="QCK189" s="377"/>
      <c r="QCL189" s="377"/>
      <c r="QCM189" s="377"/>
      <c r="QCN189" s="608"/>
      <c r="QCO189" s="609"/>
      <c r="QCP189" s="375"/>
      <c r="QCQ189" s="377"/>
      <c r="QCR189" s="377"/>
      <c r="QCS189" s="377"/>
      <c r="QCT189" s="377"/>
      <c r="QCU189" s="608"/>
      <c r="QCV189" s="609"/>
      <c r="QCW189" s="375"/>
      <c r="QCX189" s="377"/>
      <c r="QCY189" s="377"/>
      <c r="QCZ189" s="377"/>
      <c r="QDA189" s="377"/>
      <c r="QDB189" s="608"/>
      <c r="QDC189" s="609"/>
      <c r="QDD189" s="375"/>
      <c r="QDE189" s="377"/>
      <c r="QDF189" s="377"/>
      <c r="QDG189" s="377"/>
      <c r="QDH189" s="377"/>
      <c r="QDI189" s="608"/>
      <c r="QDJ189" s="609"/>
      <c r="QDK189" s="375"/>
      <c r="QDL189" s="377"/>
      <c r="QDM189" s="377"/>
      <c r="QDN189" s="377"/>
      <c r="QDO189" s="377"/>
      <c r="QDP189" s="608"/>
      <c r="QDQ189" s="609"/>
      <c r="QDR189" s="375"/>
      <c r="QDS189" s="377"/>
      <c r="QDT189" s="377"/>
      <c r="QDU189" s="377"/>
      <c r="QDV189" s="377"/>
      <c r="QDW189" s="608"/>
      <c r="QDX189" s="609"/>
      <c r="QDY189" s="375"/>
      <c r="QDZ189" s="377"/>
      <c r="QEA189" s="377"/>
      <c r="QEB189" s="377"/>
      <c r="QEC189" s="377"/>
      <c r="QED189" s="608"/>
      <c r="QEE189" s="609"/>
      <c r="QEF189" s="375"/>
      <c r="QEG189" s="377"/>
      <c r="QEH189" s="377"/>
      <c r="QEI189" s="377"/>
      <c r="QEJ189" s="377"/>
      <c r="QEK189" s="608"/>
      <c r="QEL189" s="609"/>
      <c r="QEM189" s="375"/>
      <c r="QEN189" s="377"/>
      <c r="QEO189" s="377"/>
      <c r="QEP189" s="377"/>
      <c r="QEQ189" s="377"/>
      <c r="QER189" s="608"/>
      <c r="QES189" s="609"/>
      <c r="QET189" s="375"/>
      <c r="QEU189" s="377"/>
      <c r="QEV189" s="377"/>
      <c r="QEW189" s="377"/>
      <c r="QEX189" s="377"/>
      <c r="QEY189" s="608"/>
      <c r="QEZ189" s="609"/>
      <c r="QFA189" s="375"/>
      <c r="QFB189" s="377"/>
      <c r="QFC189" s="377"/>
      <c r="QFD189" s="377"/>
      <c r="QFE189" s="377"/>
      <c r="QFF189" s="608"/>
      <c r="QFG189" s="609"/>
      <c r="QFH189" s="375"/>
      <c r="QFI189" s="377"/>
      <c r="QFJ189" s="377"/>
      <c r="QFK189" s="377"/>
      <c r="QFL189" s="377"/>
      <c r="QFM189" s="608"/>
      <c r="QFN189" s="609"/>
      <c r="QFO189" s="375"/>
      <c r="QFP189" s="377"/>
      <c r="QFQ189" s="377"/>
      <c r="QFR189" s="377"/>
      <c r="QFS189" s="377"/>
      <c r="QFT189" s="608"/>
      <c r="QFU189" s="609"/>
      <c r="QFV189" s="375"/>
      <c r="QFW189" s="377"/>
      <c r="QFX189" s="377"/>
      <c r="QFY189" s="377"/>
      <c r="QFZ189" s="377"/>
      <c r="QGA189" s="608"/>
      <c r="QGB189" s="609"/>
      <c r="QGC189" s="375"/>
      <c r="QGD189" s="377"/>
      <c r="QGE189" s="377"/>
      <c r="QGF189" s="377"/>
      <c r="QGG189" s="377"/>
      <c r="QGH189" s="608"/>
      <c r="QGI189" s="609"/>
      <c r="QGJ189" s="375"/>
      <c r="QGK189" s="377"/>
      <c r="QGL189" s="377"/>
      <c r="QGM189" s="377"/>
      <c r="QGN189" s="377"/>
      <c r="QGO189" s="608"/>
      <c r="QGP189" s="609"/>
      <c r="QGQ189" s="375"/>
      <c r="QGR189" s="377"/>
      <c r="QGS189" s="377"/>
      <c r="QGT189" s="377"/>
      <c r="QGU189" s="377"/>
      <c r="QGV189" s="608"/>
      <c r="QGW189" s="609"/>
      <c r="QGX189" s="375"/>
      <c r="QGY189" s="377"/>
      <c r="QGZ189" s="377"/>
      <c r="QHA189" s="377"/>
      <c r="QHB189" s="377"/>
      <c r="QHC189" s="608"/>
      <c r="QHD189" s="609"/>
      <c r="QHE189" s="375"/>
      <c r="QHF189" s="377"/>
      <c r="QHG189" s="377"/>
      <c r="QHH189" s="377"/>
      <c r="QHI189" s="377"/>
      <c r="QHJ189" s="608"/>
      <c r="QHK189" s="609"/>
      <c r="QHL189" s="375"/>
      <c r="QHM189" s="377"/>
      <c r="QHN189" s="377"/>
      <c r="QHO189" s="377"/>
      <c r="QHP189" s="377"/>
      <c r="QHQ189" s="608"/>
      <c r="QHR189" s="609"/>
      <c r="QHS189" s="375"/>
      <c r="QHT189" s="377"/>
      <c r="QHU189" s="377"/>
      <c r="QHV189" s="377"/>
      <c r="QHW189" s="377"/>
      <c r="QHX189" s="608"/>
      <c r="QHY189" s="609"/>
      <c r="QHZ189" s="375"/>
      <c r="QIA189" s="377"/>
      <c r="QIB189" s="377"/>
      <c r="QIC189" s="377"/>
      <c r="QID189" s="377"/>
      <c r="QIE189" s="608"/>
      <c r="QIF189" s="609"/>
      <c r="QIG189" s="375"/>
      <c r="QIH189" s="377"/>
      <c r="QII189" s="377"/>
      <c r="QIJ189" s="377"/>
      <c r="QIK189" s="377"/>
      <c r="QIL189" s="608"/>
      <c r="QIM189" s="609"/>
      <c r="QIN189" s="375"/>
      <c r="QIO189" s="377"/>
      <c r="QIP189" s="377"/>
      <c r="QIQ189" s="377"/>
      <c r="QIR189" s="377"/>
      <c r="QIS189" s="608"/>
      <c r="QIT189" s="609"/>
      <c r="QIU189" s="375"/>
      <c r="QIV189" s="377"/>
      <c r="QIW189" s="377"/>
      <c r="QIX189" s="377"/>
      <c r="QIY189" s="377"/>
      <c r="QIZ189" s="608"/>
      <c r="QJA189" s="609"/>
      <c r="QJB189" s="375"/>
      <c r="QJC189" s="377"/>
      <c r="QJD189" s="377"/>
      <c r="QJE189" s="377"/>
      <c r="QJF189" s="377"/>
      <c r="QJG189" s="608"/>
      <c r="QJH189" s="609"/>
      <c r="QJI189" s="375"/>
      <c r="QJJ189" s="377"/>
      <c r="QJK189" s="377"/>
      <c r="QJL189" s="377"/>
      <c r="QJM189" s="377"/>
      <c r="QJN189" s="608"/>
      <c r="QJO189" s="609"/>
      <c r="QJP189" s="375"/>
      <c r="QJQ189" s="377"/>
      <c r="QJR189" s="377"/>
      <c r="QJS189" s="377"/>
      <c r="QJT189" s="377"/>
      <c r="QJU189" s="608"/>
      <c r="QJV189" s="609"/>
      <c r="QJW189" s="375"/>
      <c r="QJX189" s="377"/>
      <c r="QJY189" s="377"/>
      <c r="QJZ189" s="377"/>
      <c r="QKA189" s="377"/>
      <c r="QKB189" s="608"/>
      <c r="QKC189" s="609"/>
      <c r="QKD189" s="375"/>
      <c r="QKE189" s="377"/>
      <c r="QKF189" s="377"/>
      <c r="QKG189" s="377"/>
      <c r="QKH189" s="377"/>
      <c r="QKI189" s="608"/>
      <c r="QKJ189" s="609"/>
      <c r="QKK189" s="375"/>
      <c r="QKL189" s="377"/>
      <c r="QKM189" s="377"/>
      <c r="QKN189" s="377"/>
      <c r="QKO189" s="377"/>
      <c r="QKP189" s="608"/>
      <c r="QKQ189" s="609"/>
      <c r="QKR189" s="375"/>
      <c r="QKS189" s="377"/>
      <c r="QKT189" s="377"/>
      <c r="QKU189" s="377"/>
      <c r="QKV189" s="377"/>
      <c r="QKW189" s="608"/>
      <c r="QKX189" s="609"/>
      <c r="QKY189" s="375"/>
      <c r="QKZ189" s="377"/>
      <c r="QLA189" s="377"/>
      <c r="QLB189" s="377"/>
      <c r="QLC189" s="377"/>
      <c r="QLD189" s="608"/>
      <c r="QLE189" s="609"/>
      <c r="QLF189" s="375"/>
      <c r="QLG189" s="377"/>
      <c r="QLH189" s="377"/>
      <c r="QLI189" s="377"/>
      <c r="QLJ189" s="377"/>
      <c r="QLK189" s="608"/>
      <c r="QLL189" s="609"/>
      <c r="QLM189" s="375"/>
      <c r="QLN189" s="377"/>
      <c r="QLO189" s="377"/>
      <c r="QLP189" s="377"/>
      <c r="QLQ189" s="377"/>
      <c r="QLR189" s="608"/>
      <c r="QLS189" s="609"/>
      <c r="QLT189" s="375"/>
      <c r="QLU189" s="377"/>
      <c r="QLV189" s="377"/>
      <c r="QLW189" s="377"/>
      <c r="QLX189" s="377"/>
      <c r="QLY189" s="608"/>
      <c r="QLZ189" s="609"/>
      <c r="QMA189" s="375"/>
      <c r="QMB189" s="377"/>
      <c r="QMC189" s="377"/>
      <c r="QMD189" s="377"/>
      <c r="QME189" s="377"/>
      <c r="QMF189" s="608"/>
      <c r="QMG189" s="609"/>
      <c r="QMH189" s="375"/>
      <c r="QMI189" s="377"/>
      <c r="QMJ189" s="377"/>
      <c r="QMK189" s="377"/>
      <c r="QML189" s="377"/>
      <c r="QMM189" s="608"/>
      <c r="QMN189" s="609"/>
      <c r="QMO189" s="375"/>
      <c r="QMP189" s="377"/>
      <c r="QMQ189" s="377"/>
      <c r="QMR189" s="377"/>
      <c r="QMS189" s="377"/>
      <c r="QMT189" s="608"/>
      <c r="QMU189" s="609"/>
      <c r="QMV189" s="375"/>
      <c r="QMW189" s="377"/>
      <c r="QMX189" s="377"/>
      <c r="QMY189" s="377"/>
      <c r="QMZ189" s="377"/>
      <c r="QNA189" s="608"/>
      <c r="QNB189" s="609"/>
      <c r="QNC189" s="375"/>
      <c r="QND189" s="377"/>
      <c r="QNE189" s="377"/>
      <c r="QNF189" s="377"/>
      <c r="QNG189" s="377"/>
      <c r="QNH189" s="608"/>
      <c r="QNI189" s="609"/>
      <c r="QNJ189" s="375"/>
      <c r="QNK189" s="377"/>
      <c r="QNL189" s="377"/>
      <c r="QNM189" s="377"/>
      <c r="QNN189" s="377"/>
      <c r="QNO189" s="608"/>
      <c r="QNP189" s="609"/>
      <c r="QNQ189" s="375"/>
      <c r="QNR189" s="377"/>
      <c r="QNS189" s="377"/>
      <c r="QNT189" s="377"/>
      <c r="QNU189" s="377"/>
      <c r="QNV189" s="608"/>
      <c r="QNW189" s="609"/>
      <c r="QNX189" s="375"/>
      <c r="QNY189" s="377"/>
      <c r="QNZ189" s="377"/>
      <c r="QOA189" s="377"/>
      <c r="QOB189" s="377"/>
      <c r="QOC189" s="608"/>
      <c r="QOD189" s="609"/>
      <c r="QOE189" s="375"/>
      <c r="QOF189" s="377"/>
      <c r="QOG189" s="377"/>
      <c r="QOH189" s="377"/>
      <c r="QOI189" s="377"/>
      <c r="QOJ189" s="608"/>
      <c r="QOK189" s="609"/>
      <c r="QOL189" s="375"/>
      <c r="QOM189" s="377"/>
      <c r="QON189" s="377"/>
      <c r="QOO189" s="377"/>
      <c r="QOP189" s="377"/>
      <c r="QOQ189" s="608"/>
      <c r="QOR189" s="609"/>
      <c r="QOS189" s="375"/>
      <c r="QOT189" s="377"/>
      <c r="QOU189" s="377"/>
      <c r="QOV189" s="377"/>
      <c r="QOW189" s="377"/>
      <c r="QOX189" s="608"/>
      <c r="QOY189" s="609"/>
      <c r="QOZ189" s="375"/>
      <c r="QPA189" s="377"/>
      <c r="QPB189" s="377"/>
      <c r="QPC189" s="377"/>
      <c r="QPD189" s="377"/>
      <c r="QPE189" s="608"/>
      <c r="QPF189" s="609"/>
      <c r="QPG189" s="375"/>
      <c r="QPH189" s="377"/>
      <c r="QPI189" s="377"/>
      <c r="QPJ189" s="377"/>
      <c r="QPK189" s="377"/>
      <c r="QPL189" s="608"/>
      <c r="QPM189" s="609"/>
      <c r="QPN189" s="375"/>
      <c r="QPO189" s="377"/>
      <c r="QPP189" s="377"/>
      <c r="QPQ189" s="377"/>
      <c r="QPR189" s="377"/>
      <c r="QPS189" s="608"/>
      <c r="QPT189" s="609"/>
      <c r="QPU189" s="375"/>
      <c r="QPV189" s="377"/>
      <c r="QPW189" s="377"/>
      <c r="QPX189" s="377"/>
      <c r="QPY189" s="377"/>
      <c r="QPZ189" s="608"/>
      <c r="QQA189" s="609"/>
      <c r="QQB189" s="375"/>
      <c r="QQC189" s="377"/>
      <c r="QQD189" s="377"/>
      <c r="QQE189" s="377"/>
      <c r="QQF189" s="377"/>
      <c r="QQG189" s="608"/>
      <c r="QQH189" s="609"/>
      <c r="QQI189" s="375"/>
      <c r="QQJ189" s="377"/>
      <c r="QQK189" s="377"/>
      <c r="QQL189" s="377"/>
      <c r="QQM189" s="377"/>
      <c r="QQN189" s="608"/>
      <c r="QQO189" s="609"/>
      <c r="QQP189" s="375"/>
      <c r="QQQ189" s="377"/>
      <c r="QQR189" s="377"/>
      <c r="QQS189" s="377"/>
      <c r="QQT189" s="377"/>
      <c r="QQU189" s="608"/>
      <c r="QQV189" s="609"/>
      <c r="QQW189" s="375"/>
      <c r="QQX189" s="377"/>
      <c r="QQY189" s="377"/>
      <c r="QQZ189" s="377"/>
      <c r="QRA189" s="377"/>
      <c r="QRB189" s="608"/>
      <c r="QRC189" s="609"/>
      <c r="QRD189" s="375"/>
      <c r="QRE189" s="377"/>
      <c r="QRF189" s="377"/>
      <c r="QRG189" s="377"/>
      <c r="QRH189" s="377"/>
      <c r="QRI189" s="608"/>
      <c r="QRJ189" s="609"/>
      <c r="QRK189" s="375"/>
      <c r="QRL189" s="377"/>
      <c r="QRM189" s="377"/>
      <c r="QRN189" s="377"/>
      <c r="QRO189" s="377"/>
      <c r="QRP189" s="608"/>
      <c r="QRQ189" s="609"/>
      <c r="QRR189" s="375"/>
      <c r="QRS189" s="377"/>
      <c r="QRT189" s="377"/>
      <c r="QRU189" s="377"/>
      <c r="QRV189" s="377"/>
      <c r="QRW189" s="608"/>
      <c r="QRX189" s="609"/>
      <c r="QRY189" s="375"/>
      <c r="QRZ189" s="377"/>
      <c r="QSA189" s="377"/>
      <c r="QSB189" s="377"/>
      <c r="QSC189" s="377"/>
      <c r="QSD189" s="608"/>
      <c r="QSE189" s="609"/>
      <c r="QSF189" s="375"/>
      <c r="QSG189" s="377"/>
      <c r="QSH189" s="377"/>
      <c r="QSI189" s="377"/>
      <c r="QSJ189" s="377"/>
      <c r="QSK189" s="608"/>
      <c r="QSL189" s="609"/>
      <c r="QSM189" s="375"/>
      <c r="QSN189" s="377"/>
      <c r="QSO189" s="377"/>
      <c r="QSP189" s="377"/>
      <c r="QSQ189" s="377"/>
      <c r="QSR189" s="608"/>
      <c r="QSS189" s="609"/>
      <c r="QST189" s="375"/>
      <c r="QSU189" s="377"/>
      <c r="QSV189" s="377"/>
      <c r="QSW189" s="377"/>
      <c r="QSX189" s="377"/>
      <c r="QSY189" s="608"/>
      <c r="QSZ189" s="609"/>
      <c r="QTA189" s="375"/>
      <c r="QTB189" s="377"/>
      <c r="QTC189" s="377"/>
      <c r="QTD189" s="377"/>
      <c r="QTE189" s="377"/>
      <c r="QTF189" s="608"/>
      <c r="QTG189" s="609"/>
      <c r="QTH189" s="375"/>
      <c r="QTI189" s="377"/>
      <c r="QTJ189" s="377"/>
      <c r="QTK189" s="377"/>
      <c r="QTL189" s="377"/>
      <c r="QTM189" s="608"/>
      <c r="QTN189" s="609"/>
      <c r="QTO189" s="375"/>
      <c r="QTP189" s="377"/>
      <c r="QTQ189" s="377"/>
      <c r="QTR189" s="377"/>
      <c r="QTS189" s="377"/>
      <c r="QTT189" s="608"/>
      <c r="QTU189" s="609"/>
      <c r="QTV189" s="375"/>
      <c r="QTW189" s="377"/>
      <c r="QTX189" s="377"/>
      <c r="QTY189" s="377"/>
      <c r="QTZ189" s="377"/>
      <c r="QUA189" s="608"/>
      <c r="QUB189" s="609"/>
      <c r="QUC189" s="375"/>
      <c r="QUD189" s="377"/>
      <c r="QUE189" s="377"/>
      <c r="QUF189" s="377"/>
      <c r="QUG189" s="377"/>
      <c r="QUH189" s="608"/>
      <c r="QUI189" s="609"/>
      <c r="QUJ189" s="375"/>
      <c r="QUK189" s="377"/>
      <c r="QUL189" s="377"/>
      <c r="QUM189" s="377"/>
      <c r="QUN189" s="377"/>
      <c r="QUO189" s="608"/>
      <c r="QUP189" s="609"/>
      <c r="QUQ189" s="375"/>
      <c r="QUR189" s="377"/>
      <c r="QUS189" s="377"/>
      <c r="QUT189" s="377"/>
      <c r="QUU189" s="377"/>
      <c r="QUV189" s="608"/>
      <c r="QUW189" s="609"/>
      <c r="QUX189" s="375"/>
      <c r="QUY189" s="377"/>
      <c r="QUZ189" s="377"/>
      <c r="QVA189" s="377"/>
      <c r="QVB189" s="377"/>
      <c r="QVC189" s="608"/>
      <c r="QVD189" s="609"/>
      <c r="QVE189" s="375"/>
      <c r="QVF189" s="377"/>
      <c r="QVG189" s="377"/>
      <c r="QVH189" s="377"/>
      <c r="QVI189" s="377"/>
      <c r="QVJ189" s="608"/>
      <c r="QVK189" s="609"/>
      <c r="QVL189" s="375"/>
      <c r="QVM189" s="377"/>
      <c r="QVN189" s="377"/>
      <c r="QVO189" s="377"/>
      <c r="QVP189" s="377"/>
      <c r="QVQ189" s="608"/>
      <c r="QVR189" s="609"/>
      <c r="QVS189" s="375"/>
      <c r="QVT189" s="377"/>
      <c r="QVU189" s="377"/>
      <c r="QVV189" s="377"/>
      <c r="QVW189" s="377"/>
      <c r="QVX189" s="608"/>
      <c r="QVY189" s="609"/>
      <c r="QVZ189" s="375"/>
      <c r="QWA189" s="377"/>
      <c r="QWB189" s="377"/>
      <c r="QWC189" s="377"/>
      <c r="QWD189" s="377"/>
      <c r="QWE189" s="608"/>
      <c r="QWF189" s="609"/>
      <c r="QWG189" s="375"/>
      <c r="QWH189" s="377"/>
      <c r="QWI189" s="377"/>
      <c r="QWJ189" s="377"/>
      <c r="QWK189" s="377"/>
      <c r="QWL189" s="608"/>
      <c r="QWM189" s="609"/>
      <c r="QWN189" s="375"/>
      <c r="QWO189" s="377"/>
      <c r="QWP189" s="377"/>
      <c r="QWQ189" s="377"/>
      <c r="QWR189" s="377"/>
      <c r="QWS189" s="608"/>
      <c r="QWT189" s="609"/>
      <c r="QWU189" s="375"/>
      <c r="QWV189" s="377"/>
      <c r="QWW189" s="377"/>
      <c r="QWX189" s="377"/>
      <c r="QWY189" s="377"/>
      <c r="QWZ189" s="608"/>
      <c r="QXA189" s="609"/>
      <c r="QXB189" s="375"/>
      <c r="QXC189" s="377"/>
      <c r="QXD189" s="377"/>
      <c r="QXE189" s="377"/>
      <c r="QXF189" s="377"/>
      <c r="QXG189" s="608"/>
      <c r="QXH189" s="609"/>
      <c r="QXI189" s="375"/>
      <c r="QXJ189" s="377"/>
      <c r="QXK189" s="377"/>
      <c r="QXL189" s="377"/>
      <c r="QXM189" s="377"/>
      <c r="QXN189" s="608"/>
      <c r="QXO189" s="609"/>
      <c r="QXP189" s="375"/>
      <c r="QXQ189" s="377"/>
      <c r="QXR189" s="377"/>
      <c r="QXS189" s="377"/>
      <c r="QXT189" s="377"/>
      <c r="QXU189" s="608"/>
      <c r="QXV189" s="609"/>
      <c r="QXW189" s="375"/>
      <c r="QXX189" s="377"/>
      <c r="QXY189" s="377"/>
      <c r="QXZ189" s="377"/>
      <c r="QYA189" s="377"/>
      <c r="QYB189" s="608"/>
      <c r="QYC189" s="609"/>
      <c r="QYD189" s="375"/>
      <c r="QYE189" s="377"/>
      <c r="QYF189" s="377"/>
      <c r="QYG189" s="377"/>
      <c r="QYH189" s="377"/>
      <c r="QYI189" s="608"/>
      <c r="QYJ189" s="609"/>
      <c r="QYK189" s="375"/>
      <c r="QYL189" s="377"/>
      <c r="QYM189" s="377"/>
      <c r="QYN189" s="377"/>
      <c r="QYO189" s="377"/>
      <c r="QYP189" s="608"/>
      <c r="QYQ189" s="609"/>
      <c r="QYR189" s="375"/>
      <c r="QYS189" s="377"/>
      <c r="QYT189" s="377"/>
      <c r="QYU189" s="377"/>
      <c r="QYV189" s="377"/>
      <c r="QYW189" s="608"/>
      <c r="QYX189" s="609"/>
      <c r="QYY189" s="375"/>
      <c r="QYZ189" s="377"/>
      <c r="QZA189" s="377"/>
      <c r="QZB189" s="377"/>
      <c r="QZC189" s="377"/>
      <c r="QZD189" s="608"/>
      <c r="QZE189" s="609"/>
      <c r="QZF189" s="375"/>
      <c r="QZG189" s="377"/>
      <c r="QZH189" s="377"/>
      <c r="QZI189" s="377"/>
      <c r="QZJ189" s="377"/>
      <c r="QZK189" s="608"/>
      <c r="QZL189" s="609"/>
      <c r="QZM189" s="375"/>
      <c r="QZN189" s="377"/>
      <c r="QZO189" s="377"/>
      <c r="QZP189" s="377"/>
      <c r="QZQ189" s="377"/>
      <c r="QZR189" s="608"/>
      <c r="QZS189" s="609"/>
      <c r="QZT189" s="375"/>
      <c r="QZU189" s="377"/>
      <c r="QZV189" s="377"/>
      <c r="QZW189" s="377"/>
      <c r="QZX189" s="377"/>
      <c r="QZY189" s="608"/>
      <c r="QZZ189" s="609"/>
      <c r="RAA189" s="375"/>
      <c r="RAB189" s="377"/>
      <c r="RAC189" s="377"/>
      <c r="RAD189" s="377"/>
      <c r="RAE189" s="377"/>
      <c r="RAF189" s="608"/>
      <c r="RAG189" s="609"/>
      <c r="RAH189" s="375"/>
      <c r="RAI189" s="377"/>
      <c r="RAJ189" s="377"/>
      <c r="RAK189" s="377"/>
      <c r="RAL189" s="377"/>
      <c r="RAM189" s="608"/>
      <c r="RAN189" s="609"/>
      <c r="RAO189" s="375"/>
      <c r="RAP189" s="377"/>
      <c r="RAQ189" s="377"/>
      <c r="RAR189" s="377"/>
      <c r="RAS189" s="377"/>
      <c r="RAT189" s="608"/>
      <c r="RAU189" s="609"/>
      <c r="RAV189" s="375"/>
      <c r="RAW189" s="377"/>
      <c r="RAX189" s="377"/>
      <c r="RAY189" s="377"/>
      <c r="RAZ189" s="377"/>
      <c r="RBA189" s="608"/>
      <c r="RBB189" s="609"/>
      <c r="RBC189" s="375"/>
      <c r="RBD189" s="377"/>
      <c r="RBE189" s="377"/>
      <c r="RBF189" s="377"/>
      <c r="RBG189" s="377"/>
      <c r="RBH189" s="608"/>
      <c r="RBI189" s="609"/>
      <c r="RBJ189" s="375"/>
      <c r="RBK189" s="377"/>
      <c r="RBL189" s="377"/>
      <c r="RBM189" s="377"/>
      <c r="RBN189" s="377"/>
      <c r="RBO189" s="608"/>
      <c r="RBP189" s="609"/>
      <c r="RBQ189" s="375"/>
      <c r="RBR189" s="377"/>
      <c r="RBS189" s="377"/>
      <c r="RBT189" s="377"/>
      <c r="RBU189" s="377"/>
      <c r="RBV189" s="608"/>
      <c r="RBW189" s="609"/>
      <c r="RBX189" s="375"/>
      <c r="RBY189" s="377"/>
      <c r="RBZ189" s="377"/>
      <c r="RCA189" s="377"/>
      <c r="RCB189" s="377"/>
      <c r="RCC189" s="608"/>
      <c r="RCD189" s="609"/>
      <c r="RCE189" s="375"/>
      <c r="RCF189" s="377"/>
      <c r="RCG189" s="377"/>
      <c r="RCH189" s="377"/>
      <c r="RCI189" s="377"/>
      <c r="RCJ189" s="608"/>
      <c r="RCK189" s="609"/>
      <c r="RCL189" s="375"/>
      <c r="RCM189" s="377"/>
      <c r="RCN189" s="377"/>
      <c r="RCO189" s="377"/>
      <c r="RCP189" s="377"/>
      <c r="RCQ189" s="608"/>
      <c r="RCR189" s="609"/>
      <c r="RCS189" s="375"/>
      <c r="RCT189" s="377"/>
      <c r="RCU189" s="377"/>
      <c r="RCV189" s="377"/>
      <c r="RCW189" s="377"/>
      <c r="RCX189" s="608"/>
      <c r="RCY189" s="609"/>
      <c r="RCZ189" s="375"/>
      <c r="RDA189" s="377"/>
      <c r="RDB189" s="377"/>
      <c r="RDC189" s="377"/>
      <c r="RDD189" s="377"/>
      <c r="RDE189" s="608"/>
      <c r="RDF189" s="609"/>
      <c r="RDG189" s="375"/>
      <c r="RDH189" s="377"/>
      <c r="RDI189" s="377"/>
      <c r="RDJ189" s="377"/>
      <c r="RDK189" s="377"/>
      <c r="RDL189" s="608"/>
      <c r="RDM189" s="609"/>
      <c r="RDN189" s="375"/>
      <c r="RDO189" s="377"/>
      <c r="RDP189" s="377"/>
      <c r="RDQ189" s="377"/>
      <c r="RDR189" s="377"/>
      <c r="RDS189" s="608"/>
      <c r="RDT189" s="609"/>
      <c r="RDU189" s="375"/>
      <c r="RDV189" s="377"/>
      <c r="RDW189" s="377"/>
      <c r="RDX189" s="377"/>
      <c r="RDY189" s="377"/>
      <c r="RDZ189" s="608"/>
      <c r="REA189" s="609"/>
      <c r="REB189" s="375"/>
      <c r="REC189" s="377"/>
      <c r="RED189" s="377"/>
      <c r="REE189" s="377"/>
      <c r="REF189" s="377"/>
      <c r="REG189" s="608"/>
      <c r="REH189" s="609"/>
      <c r="REI189" s="375"/>
      <c r="REJ189" s="377"/>
      <c r="REK189" s="377"/>
      <c r="REL189" s="377"/>
      <c r="REM189" s="377"/>
      <c r="REN189" s="608"/>
      <c r="REO189" s="609"/>
      <c r="REP189" s="375"/>
      <c r="REQ189" s="377"/>
      <c r="RER189" s="377"/>
      <c r="RES189" s="377"/>
      <c r="RET189" s="377"/>
      <c r="REU189" s="608"/>
      <c r="REV189" s="609"/>
      <c r="REW189" s="375"/>
      <c r="REX189" s="377"/>
      <c r="REY189" s="377"/>
      <c r="REZ189" s="377"/>
      <c r="RFA189" s="377"/>
      <c r="RFB189" s="608"/>
      <c r="RFC189" s="609"/>
      <c r="RFD189" s="375"/>
      <c r="RFE189" s="377"/>
      <c r="RFF189" s="377"/>
      <c r="RFG189" s="377"/>
      <c r="RFH189" s="377"/>
      <c r="RFI189" s="608"/>
      <c r="RFJ189" s="609"/>
      <c r="RFK189" s="375"/>
      <c r="RFL189" s="377"/>
      <c r="RFM189" s="377"/>
      <c r="RFN189" s="377"/>
      <c r="RFO189" s="377"/>
      <c r="RFP189" s="608"/>
      <c r="RFQ189" s="609"/>
      <c r="RFR189" s="375"/>
      <c r="RFS189" s="377"/>
      <c r="RFT189" s="377"/>
      <c r="RFU189" s="377"/>
      <c r="RFV189" s="377"/>
      <c r="RFW189" s="608"/>
      <c r="RFX189" s="609"/>
      <c r="RFY189" s="375"/>
      <c r="RFZ189" s="377"/>
      <c r="RGA189" s="377"/>
      <c r="RGB189" s="377"/>
      <c r="RGC189" s="377"/>
      <c r="RGD189" s="608"/>
      <c r="RGE189" s="609"/>
      <c r="RGF189" s="375"/>
      <c r="RGG189" s="377"/>
      <c r="RGH189" s="377"/>
      <c r="RGI189" s="377"/>
      <c r="RGJ189" s="377"/>
      <c r="RGK189" s="608"/>
      <c r="RGL189" s="609"/>
      <c r="RGM189" s="375"/>
      <c r="RGN189" s="377"/>
      <c r="RGO189" s="377"/>
      <c r="RGP189" s="377"/>
      <c r="RGQ189" s="377"/>
      <c r="RGR189" s="608"/>
      <c r="RGS189" s="609"/>
      <c r="RGT189" s="375"/>
      <c r="RGU189" s="377"/>
      <c r="RGV189" s="377"/>
      <c r="RGW189" s="377"/>
      <c r="RGX189" s="377"/>
      <c r="RGY189" s="608"/>
      <c r="RGZ189" s="609"/>
      <c r="RHA189" s="375"/>
      <c r="RHB189" s="377"/>
      <c r="RHC189" s="377"/>
      <c r="RHD189" s="377"/>
      <c r="RHE189" s="377"/>
      <c r="RHF189" s="608"/>
      <c r="RHG189" s="609"/>
      <c r="RHH189" s="375"/>
      <c r="RHI189" s="377"/>
      <c r="RHJ189" s="377"/>
      <c r="RHK189" s="377"/>
      <c r="RHL189" s="377"/>
      <c r="RHM189" s="608"/>
      <c r="RHN189" s="609"/>
      <c r="RHO189" s="375"/>
      <c r="RHP189" s="377"/>
      <c r="RHQ189" s="377"/>
      <c r="RHR189" s="377"/>
      <c r="RHS189" s="377"/>
      <c r="RHT189" s="608"/>
      <c r="RHU189" s="609"/>
      <c r="RHV189" s="375"/>
      <c r="RHW189" s="377"/>
      <c r="RHX189" s="377"/>
      <c r="RHY189" s="377"/>
      <c r="RHZ189" s="377"/>
      <c r="RIA189" s="608"/>
      <c r="RIB189" s="609"/>
      <c r="RIC189" s="375"/>
      <c r="RID189" s="377"/>
      <c r="RIE189" s="377"/>
      <c r="RIF189" s="377"/>
      <c r="RIG189" s="377"/>
      <c r="RIH189" s="608"/>
      <c r="RII189" s="609"/>
      <c r="RIJ189" s="375"/>
      <c r="RIK189" s="377"/>
      <c r="RIL189" s="377"/>
      <c r="RIM189" s="377"/>
      <c r="RIN189" s="377"/>
      <c r="RIO189" s="608"/>
      <c r="RIP189" s="609"/>
      <c r="RIQ189" s="375"/>
      <c r="RIR189" s="377"/>
      <c r="RIS189" s="377"/>
      <c r="RIT189" s="377"/>
      <c r="RIU189" s="377"/>
      <c r="RIV189" s="608"/>
      <c r="RIW189" s="609"/>
      <c r="RIX189" s="375"/>
      <c r="RIY189" s="377"/>
      <c r="RIZ189" s="377"/>
      <c r="RJA189" s="377"/>
      <c r="RJB189" s="377"/>
      <c r="RJC189" s="608"/>
      <c r="RJD189" s="609"/>
      <c r="RJE189" s="375"/>
      <c r="RJF189" s="377"/>
      <c r="RJG189" s="377"/>
      <c r="RJH189" s="377"/>
      <c r="RJI189" s="377"/>
      <c r="RJJ189" s="608"/>
      <c r="RJK189" s="609"/>
      <c r="RJL189" s="375"/>
      <c r="RJM189" s="377"/>
      <c r="RJN189" s="377"/>
      <c r="RJO189" s="377"/>
      <c r="RJP189" s="377"/>
      <c r="RJQ189" s="608"/>
      <c r="RJR189" s="609"/>
      <c r="RJS189" s="375"/>
      <c r="RJT189" s="377"/>
      <c r="RJU189" s="377"/>
      <c r="RJV189" s="377"/>
      <c r="RJW189" s="377"/>
      <c r="RJX189" s="608"/>
      <c r="RJY189" s="609"/>
      <c r="RJZ189" s="375"/>
      <c r="RKA189" s="377"/>
      <c r="RKB189" s="377"/>
      <c r="RKC189" s="377"/>
      <c r="RKD189" s="377"/>
      <c r="RKE189" s="608"/>
      <c r="RKF189" s="609"/>
      <c r="RKG189" s="375"/>
      <c r="RKH189" s="377"/>
      <c r="RKI189" s="377"/>
      <c r="RKJ189" s="377"/>
      <c r="RKK189" s="377"/>
      <c r="RKL189" s="608"/>
      <c r="RKM189" s="609"/>
      <c r="RKN189" s="375"/>
      <c r="RKO189" s="377"/>
      <c r="RKP189" s="377"/>
      <c r="RKQ189" s="377"/>
      <c r="RKR189" s="377"/>
      <c r="RKS189" s="608"/>
      <c r="RKT189" s="609"/>
      <c r="RKU189" s="375"/>
      <c r="RKV189" s="377"/>
      <c r="RKW189" s="377"/>
      <c r="RKX189" s="377"/>
      <c r="RKY189" s="377"/>
      <c r="RKZ189" s="608"/>
      <c r="RLA189" s="609"/>
      <c r="RLB189" s="375"/>
      <c r="RLC189" s="377"/>
      <c r="RLD189" s="377"/>
      <c r="RLE189" s="377"/>
      <c r="RLF189" s="377"/>
      <c r="RLG189" s="608"/>
      <c r="RLH189" s="609"/>
      <c r="RLI189" s="375"/>
      <c r="RLJ189" s="377"/>
      <c r="RLK189" s="377"/>
      <c r="RLL189" s="377"/>
      <c r="RLM189" s="377"/>
      <c r="RLN189" s="608"/>
      <c r="RLO189" s="609"/>
      <c r="RLP189" s="375"/>
      <c r="RLQ189" s="377"/>
      <c r="RLR189" s="377"/>
      <c r="RLS189" s="377"/>
      <c r="RLT189" s="377"/>
      <c r="RLU189" s="608"/>
      <c r="RLV189" s="609"/>
      <c r="RLW189" s="375"/>
      <c r="RLX189" s="377"/>
      <c r="RLY189" s="377"/>
      <c r="RLZ189" s="377"/>
      <c r="RMA189" s="377"/>
      <c r="RMB189" s="608"/>
      <c r="RMC189" s="609"/>
      <c r="RMD189" s="375"/>
      <c r="RME189" s="377"/>
      <c r="RMF189" s="377"/>
      <c r="RMG189" s="377"/>
      <c r="RMH189" s="377"/>
      <c r="RMI189" s="608"/>
      <c r="RMJ189" s="609"/>
      <c r="RMK189" s="375"/>
      <c r="RML189" s="377"/>
      <c r="RMM189" s="377"/>
      <c r="RMN189" s="377"/>
      <c r="RMO189" s="377"/>
      <c r="RMP189" s="608"/>
      <c r="RMQ189" s="609"/>
      <c r="RMR189" s="375"/>
      <c r="RMS189" s="377"/>
      <c r="RMT189" s="377"/>
      <c r="RMU189" s="377"/>
      <c r="RMV189" s="377"/>
      <c r="RMW189" s="608"/>
      <c r="RMX189" s="609"/>
      <c r="RMY189" s="375"/>
      <c r="RMZ189" s="377"/>
      <c r="RNA189" s="377"/>
      <c r="RNB189" s="377"/>
      <c r="RNC189" s="377"/>
      <c r="RND189" s="608"/>
      <c r="RNE189" s="609"/>
      <c r="RNF189" s="375"/>
      <c r="RNG189" s="377"/>
      <c r="RNH189" s="377"/>
      <c r="RNI189" s="377"/>
      <c r="RNJ189" s="377"/>
      <c r="RNK189" s="608"/>
      <c r="RNL189" s="609"/>
      <c r="RNM189" s="375"/>
      <c r="RNN189" s="377"/>
      <c r="RNO189" s="377"/>
      <c r="RNP189" s="377"/>
      <c r="RNQ189" s="377"/>
      <c r="RNR189" s="608"/>
      <c r="RNS189" s="609"/>
      <c r="RNT189" s="375"/>
      <c r="RNU189" s="377"/>
      <c r="RNV189" s="377"/>
      <c r="RNW189" s="377"/>
      <c r="RNX189" s="377"/>
      <c r="RNY189" s="608"/>
      <c r="RNZ189" s="609"/>
      <c r="ROA189" s="375"/>
      <c r="ROB189" s="377"/>
      <c r="ROC189" s="377"/>
      <c r="ROD189" s="377"/>
      <c r="ROE189" s="377"/>
      <c r="ROF189" s="608"/>
      <c r="ROG189" s="609"/>
      <c r="ROH189" s="375"/>
      <c r="ROI189" s="377"/>
      <c r="ROJ189" s="377"/>
      <c r="ROK189" s="377"/>
      <c r="ROL189" s="377"/>
      <c r="ROM189" s="608"/>
      <c r="RON189" s="609"/>
      <c r="ROO189" s="375"/>
      <c r="ROP189" s="377"/>
      <c r="ROQ189" s="377"/>
      <c r="ROR189" s="377"/>
      <c r="ROS189" s="377"/>
      <c r="ROT189" s="608"/>
      <c r="ROU189" s="609"/>
      <c r="ROV189" s="375"/>
      <c r="ROW189" s="377"/>
      <c r="ROX189" s="377"/>
      <c r="ROY189" s="377"/>
      <c r="ROZ189" s="377"/>
      <c r="RPA189" s="608"/>
      <c r="RPB189" s="609"/>
      <c r="RPC189" s="375"/>
      <c r="RPD189" s="377"/>
      <c r="RPE189" s="377"/>
      <c r="RPF189" s="377"/>
      <c r="RPG189" s="377"/>
      <c r="RPH189" s="608"/>
      <c r="RPI189" s="609"/>
      <c r="RPJ189" s="375"/>
      <c r="RPK189" s="377"/>
      <c r="RPL189" s="377"/>
      <c r="RPM189" s="377"/>
      <c r="RPN189" s="377"/>
      <c r="RPO189" s="608"/>
      <c r="RPP189" s="609"/>
      <c r="RPQ189" s="375"/>
      <c r="RPR189" s="377"/>
      <c r="RPS189" s="377"/>
      <c r="RPT189" s="377"/>
      <c r="RPU189" s="377"/>
      <c r="RPV189" s="608"/>
      <c r="RPW189" s="609"/>
      <c r="RPX189" s="375"/>
      <c r="RPY189" s="377"/>
      <c r="RPZ189" s="377"/>
      <c r="RQA189" s="377"/>
      <c r="RQB189" s="377"/>
      <c r="RQC189" s="608"/>
      <c r="RQD189" s="609"/>
      <c r="RQE189" s="375"/>
      <c r="RQF189" s="377"/>
      <c r="RQG189" s="377"/>
      <c r="RQH189" s="377"/>
      <c r="RQI189" s="377"/>
      <c r="RQJ189" s="608"/>
      <c r="RQK189" s="609"/>
      <c r="RQL189" s="375"/>
      <c r="RQM189" s="377"/>
      <c r="RQN189" s="377"/>
      <c r="RQO189" s="377"/>
      <c r="RQP189" s="377"/>
      <c r="RQQ189" s="608"/>
      <c r="RQR189" s="609"/>
      <c r="RQS189" s="375"/>
      <c r="RQT189" s="377"/>
      <c r="RQU189" s="377"/>
      <c r="RQV189" s="377"/>
      <c r="RQW189" s="377"/>
      <c r="RQX189" s="608"/>
      <c r="RQY189" s="609"/>
      <c r="RQZ189" s="375"/>
      <c r="RRA189" s="377"/>
      <c r="RRB189" s="377"/>
      <c r="RRC189" s="377"/>
      <c r="RRD189" s="377"/>
      <c r="RRE189" s="608"/>
      <c r="RRF189" s="609"/>
      <c r="RRG189" s="375"/>
      <c r="RRH189" s="377"/>
      <c r="RRI189" s="377"/>
      <c r="RRJ189" s="377"/>
      <c r="RRK189" s="377"/>
      <c r="RRL189" s="608"/>
      <c r="RRM189" s="609"/>
      <c r="RRN189" s="375"/>
      <c r="RRO189" s="377"/>
      <c r="RRP189" s="377"/>
      <c r="RRQ189" s="377"/>
      <c r="RRR189" s="377"/>
      <c r="RRS189" s="608"/>
      <c r="RRT189" s="609"/>
      <c r="RRU189" s="375"/>
      <c r="RRV189" s="377"/>
      <c r="RRW189" s="377"/>
      <c r="RRX189" s="377"/>
      <c r="RRY189" s="377"/>
      <c r="RRZ189" s="608"/>
      <c r="RSA189" s="609"/>
      <c r="RSB189" s="375"/>
      <c r="RSC189" s="377"/>
      <c r="RSD189" s="377"/>
      <c r="RSE189" s="377"/>
      <c r="RSF189" s="377"/>
      <c r="RSG189" s="608"/>
      <c r="RSH189" s="609"/>
      <c r="RSI189" s="375"/>
      <c r="RSJ189" s="377"/>
      <c r="RSK189" s="377"/>
      <c r="RSL189" s="377"/>
      <c r="RSM189" s="377"/>
      <c r="RSN189" s="608"/>
      <c r="RSO189" s="609"/>
      <c r="RSP189" s="375"/>
      <c r="RSQ189" s="377"/>
      <c r="RSR189" s="377"/>
      <c r="RSS189" s="377"/>
      <c r="RST189" s="377"/>
      <c r="RSU189" s="608"/>
      <c r="RSV189" s="609"/>
      <c r="RSW189" s="375"/>
      <c r="RSX189" s="377"/>
      <c r="RSY189" s="377"/>
      <c r="RSZ189" s="377"/>
      <c r="RTA189" s="377"/>
      <c r="RTB189" s="608"/>
      <c r="RTC189" s="609"/>
      <c r="RTD189" s="375"/>
      <c r="RTE189" s="377"/>
      <c r="RTF189" s="377"/>
      <c r="RTG189" s="377"/>
      <c r="RTH189" s="377"/>
      <c r="RTI189" s="608"/>
      <c r="RTJ189" s="609"/>
      <c r="RTK189" s="375"/>
      <c r="RTL189" s="377"/>
      <c r="RTM189" s="377"/>
      <c r="RTN189" s="377"/>
      <c r="RTO189" s="377"/>
      <c r="RTP189" s="608"/>
      <c r="RTQ189" s="609"/>
      <c r="RTR189" s="375"/>
      <c r="RTS189" s="377"/>
      <c r="RTT189" s="377"/>
      <c r="RTU189" s="377"/>
      <c r="RTV189" s="377"/>
      <c r="RTW189" s="608"/>
      <c r="RTX189" s="609"/>
      <c r="RTY189" s="375"/>
      <c r="RTZ189" s="377"/>
      <c r="RUA189" s="377"/>
      <c r="RUB189" s="377"/>
      <c r="RUC189" s="377"/>
      <c r="RUD189" s="608"/>
      <c r="RUE189" s="609"/>
      <c r="RUF189" s="375"/>
      <c r="RUG189" s="377"/>
      <c r="RUH189" s="377"/>
      <c r="RUI189" s="377"/>
      <c r="RUJ189" s="377"/>
      <c r="RUK189" s="608"/>
      <c r="RUL189" s="609"/>
      <c r="RUM189" s="375"/>
      <c r="RUN189" s="377"/>
      <c r="RUO189" s="377"/>
      <c r="RUP189" s="377"/>
      <c r="RUQ189" s="377"/>
      <c r="RUR189" s="608"/>
      <c r="RUS189" s="609"/>
      <c r="RUT189" s="375"/>
      <c r="RUU189" s="377"/>
      <c r="RUV189" s="377"/>
      <c r="RUW189" s="377"/>
      <c r="RUX189" s="377"/>
      <c r="RUY189" s="608"/>
      <c r="RUZ189" s="609"/>
      <c r="RVA189" s="375"/>
      <c r="RVB189" s="377"/>
      <c r="RVC189" s="377"/>
      <c r="RVD189" s="377"/>
      <c r="RVE189" s="377"/>
      <c r="RVF189" s="608"/>
      <c r="RVG189" s="609"/>
      <c r="RVH189" s="375"/>
      <c r="RVI189" s="377"/>
      <c r="RVJ189" s="377"/>
      <c r="RVK189" s="377"/>
      <c r="RVL189" s="377"/>
      <c r="RVM189" s="608"/>
      <c r="RVN189" s="609"/>
      <c r="RVO189" s="375"/>
      <c r="RVP189" s="377"/>
      <c r="RVQ189" s="377"/>
      <c r="RVR189" s="377"/>
      <c r="RVS189" s="377"/>
      <c r="RVT189" s="608"/>
      <c r="RVU189" s="609"/>
      <c r="RVV189" s="375"/>
      <c r="RVW189" s="377"/>
      <c r="RVX189" s="377"/>
      <c r="RVY189" s="377"/>
      <c r="RVZ189" s="377"/>
      <c r="RWA189" s="608"/>
      <c r="RWB189" s="609"/>
      <c r="RWC189" s="375"/>
      <c r="RWD189" s="377"/>
      <c r="RWE189" s="377"/>
      <c r="RWF189" s="377"/>
      <c r="RWG189" s="377"/>
      <c r="RWH189" s="608"/>
      <c r="RWI189" s="609"/>
      <c r="RWJ189" s="375"/>
      <c r="RWK189" s="377"/>
      <c r="RWL189" s="377"/>
      <c r="RWM189" s="377"/>
      <c r="RWN189" s="377"/>
      <c r="RWO189" s="608"/>
      <c r="RWP189" s="609"/>
      <c r="RWQ189" s="375"/>
      <c r="RWR189" s="377"/>
      <c r="RWS189" s="377"/>
      <c r="RWT189" s="377"/>
      <c r="RWU189" s="377"/>
      <c r="RWV189" s="608"/>
      <c r="RWW189" s="609"/>
      <c r="RWX189" s="375"/>
      <c r="RWY189" s="377"/>
      <c r="RWZ189" s="377"/>
      <c r="RXA189" s="377"/>
      <c r="RXB189" s="377"/>
      <c r="RXC189" s="608"/>
      <c r="RXD189" s="609"/>
      <c r="RXE189" s="375"/>
      <c r="RXF189" s="377"/>
      <c r="RXG189" s="377"/>
      <c r="RXH189" s="377"/>
      <c r="RXI189" s="377"/>
      <c r="RXJ189" s="608"/>
      <c r="RXK189" s="609"/>
      <c r="RXL189" s="375"/>
      <c r="RXM189" s="377"/>
      <c r="RXN189" s="377"/>
      <c r="RXO189" s="377"/>
      <c r="RXP189" s="377"/>
      <c r="RXQ189" s="608"/>
      <c r="RXR189" s="609"/>
      <c r="RXS189" s="375"/>
      <c r="RXT189" s="377"/>
      <c r="RXU189" s="377"/>
      <c r="RXV189" s="377"/>
      <c r="RXW189" s="377"/>
      <c r="RXX189" s="608"/>
      <c r="RXY189" s="609"/>
      <c r="RXZ189" s="375"/>
      <c r="RYA189" s="377"/>
      <c r="RYB189" s="377"/>
      <c r="RYC189" s="377"/>
      <c r="RYD189" s="377"/>
      <c r="RYE189" s="608"/>
      <c r="RYF189" s="609"/>
      <c r="RYG189" s="375"/>
      <c r="RYH189" s="377"/>
      <c r="RYI189" s="377"/>
      <c r="RYJ189" s="377"/>
      <c r="RYK189" s="377"/>
      <c r="RYL189" s="608"/>
      <c r="RYM189" s="609"/>
      <c r="RYN189" s="375"/>
      <c r="RYO189" s="377"/>
      <c r="RYP189" s="377"/>
      <c r="RYQ189" s="377"/>
      <c r="RYR189" s="377"/>
      <c r="RYS189" s="608"/>
      <c r="RYT189" s="609"/>
      <c r="RYU189" s="375"/>
      <c r="RYV189" s="377"/>
      <c r="RYW189" s="377"/>
      <c r="RYX189" s="377"/>
      <c r="RYY189" s="377"/>
      <c r="RYZ189" s="608"/>
      <c r="RZA189" s="609"/>
      <c r="RZB189" s="375"/>
      <c r="RZC189" s="377"/>
      <c r="RZD189" s="377"/>
      <c r="RZE189" s="377"/>
      <c r="RZF189" s="377"/>
      <c r="RZG189" s="608"/>
      <c r="RZH189" s="609"/>
      <c r="RZI189" s="375"/>
      <c r="RZJ189" s="377"/>
      <c r="RZK189" s="377"/>
      <c r="RZL189" s="377"/>
      <c r="RZM189" s="377"/>
      <c r="RZN189" s="608"/>
      <c r="RZO189" s="609"/>
      <c r="RZP189" s="375"/>
      <c r="RZQ189" s="377"/>
      <c r="RZR189" s="377"/>
      <c r="RZS189" s="377"/>
      <c r="RZT189" s="377"/>
      <c r="RZU189" s="608"/>
      <c r="RZV189" s="609"/>
      <c r="RZW189" s="375"/>
      <c r="RZX189" s="377"/>
      <c r="RZY189" s="377"/>
      <c r="RZZ189" s="377"/>
      <c r="SAA189" s="377"/>
      <c r="SAB189" s="608"/>
      <c r="SAC189" s="609"/>
      <c r="SAD189" s="375"/>
      <c r="SAE189" s="377"/>
      <c r="SAF189" s="377"/>
      <c r="SAG189" s="377"/>
      <c r="SAH189" s="377"/>
      <c r="SAI189" s="608"/>
      <c r="SAJ189" s="609"/>
      <c r="SAK189" s="375"/>
      <c r="SAL189" s="377"/>
      <c r="SAM189" s="377"/>
      <c r="SAN189" s="377"/>
      <c r="SAO189" s="377"/>
      <c r="SAP189" s="608"/>
      <c r="SAQ189" s="609"/>
      <c r="SAR189" s="375"/>
      <c r="SAS189" s="377"/>
      <c r="SAT189" s="377"/>
      <c r="SAU189" s="377"/>
      <c r="SAV189" s="377"/>
      <c r="SAW189" s="608"/>
      <c r="SAX189" s="609"/>
      <c r="SAY189" s="375"/>
      <c r="SAZ189" s="377"/>
      <c r="SBA189" s="377"/>
      <c r="SBB189" s="377"/>
      <c r="SBC189" s="377"/>
      <c r="SBD189" s="608"/>
      <c r="SBE189" s="609"/>
      <c r="SBF189" s="375"/>
      <c r="SBG189" s="377"/>
      <c r="SBH189" s="377"/>
      <c r="SBI189" s="377"/>
      <c r="SBJ189" s="377"/>
      <c r="SBK189" s="608"/>
      <c r="SBL189" s="609"/>
      <c r="SBM189" s="375"/>
      <c r="SBN189" s="377"/>
      <c r="SBO189" s="377"/>
      <c r="SBP189" s="377"/>
      <c r="SBQ189" s="377"/>
      <c r="SBR189" s="608"/>
      <c r="SBS189" s="609"/>
      <c r="SBT189" s="375"/>
      <c r="SBU189" s="377"/>
      <c r="SBV189" s="377"/>
      <c r="SBW189" s="377"/>
      <c r="SBX189" s="377"/>
      <c r="SBY189" s="608"/>
      <c r="SBZ189" s="609"/>
      <c r="SCA189" s="375"/>
      <c r="SCB189" s="377"/>
      <c r="SCC189" s="377"/>
      <c r="SCD189" s="377"/>
      <c r="SCE189" s="377"/>
      <c r="SCF189" s="608"/>
      <c r="SCG189" s="609"/>
      <c r="SCH189" s="375"/>
      <c r="SCI189" s="377"/>
      <c r="SCJ189" s="377"/>
      <c r="SCK189" s="377"/>
      <c r="SCL189" s="377"/>
      <c r="SCM189" s="608"/>
      <c r="SCN189" s="609"/>
      <c r="SCO189" s="375"/>
      <c r="SCP189" s="377"/>
      <c r="SCQ189" s="377"/>
      <c r="SCR189" s="377"/>
      <c r="SCS189" s="377"/>
      <c r="SCT189" s="608"/>
      <c r="SCU189" s="609"/>
      <c r="SCV189" s="375"/>
      <c r="SCW189" s="377"/>
      <c r="SCX189" s="377"/>
      <c r="SCY189" s="377"/>
      <c r="SCZ189" s="377"/>
      <c r="SDA189" s="608"/>
      <c r="SDB189" s="609"/>
      <c r="SDC189" s="375"/>
      <c r="SDD189" s="377"/>
      <c r="SDE189" s="377"/>
      <c r="SDF189" s="377"/>
      <c r="SDG189" s="377"/>
      <c r="SDH189" s="608"/>
      <c r="SDI189" s="609"/>
      <c r="SDJ189" s="375"/>
      <c r="SDK189" s="377"/>
      <c r="SDL189" s="377"/>
      <c r="SDM189" s="377"/>
      <c r="SDN189" s="377"/>
      <c r="SDO189" s="608"/>
      <c r="SDP189" s="609"/>
      <c r="SDQ189" s="375"/>
      <c r="SDR189" s="377"/>
      <c r="SDS189" s="377"/>
      <c r="SDT189" s="377"/>
      <c r="SDU189" s="377"/>
      <c r="SDV189" s="608"/>
      <c r="SDW189" s="609"/>
      <c r="SDX189" s="375"/>
      <c r="SDY189" s="377"/>
      <c r="SDZ189" s="377"/>
      <c r="SEA189" s="377"/>
      <c r="SEB189" s="377"/>
      <c r="SEC189" s="608"/>
      <c r="SED189" s="609"/>
      <c r="SEE189" s="375"/>
      <c r="SEF189" s="377"/>
      <c r="SEG189" s="377"/>
      <c r="SEH189" s="377"/>
      <c r="SEI189" s="377"/>
      <c r="SEJ189" s="608"/>
      <c r="SEK189" s="609"/>
      <c r="SEL189" s="375"/>
      <c r="SEM189" s="377"/>
      <c r="SEN189" s="377"/>
      <c r="SEO189" s="377"/>
      <c r="SEP189" s="377"/>
      <c r="SEQ189" s="608"/>
      <c r="SER189" s="609"/>
      <c r="SES189" s="375"/>
      <c r="SET189" s="377"/>
      <c r="SEU189" s="377"/>
      <c r="SEV189" s="377"/>
      <c r="SEW189" s="377"/>
      <c r="SEX189" s="608"/>
      <c r="SEY189" s="609"/>
      <c r="SEZ189" s="375"/>
      <c r="SFA189" s="377"/>
      <c r="SFB189" s="377"/>
      <c r="SFC189" s="377"/>
      <c r="SFD189" s="377"/>
      <c r="SFE189" s="608"/>
      <c r="SFF189" s="609"/>
      <c r="SFG189" s="375"/>
      <c r="SFH189" s="377"/>
      <c r="SFI189" s="377"/>
      <c r="SFJ189" s="377"/>
      <c r="SFK189" s="377"/>
      <c r="SFL189" s="608"/>
      <c r="SFM189" s="609"/>
      <c r="SFN189" s="375"/>
      <c r="SFO189" s="377"/>
      <c r="SFP189" s="377"/>
      <c r="SFQ189" s="377"/>
      <c r="SFR189" s="377"/>
      <c r="SFS189" s="608"/>
      <c r="SFT189" s="609"/>
      <c r="SFU189" s="375"/>
      <c r="SFV189" s="377"/>
      <c r="SFW189" s="377"/>
      <c r="SFX189" s="377"/>
      <c r="SFY189" s="377"/>
      <c r="SFZ189" s="608"/>
      <c r="SGA189" s="609"/>
      <c r="SGB189" s="375"/>
      <c r="SGC189" s="377"/>
      <c r="SGD189" s="377"/>
      <c r="SGE189" s="377"/>
      <c r="SGF189" s="377"/>
      <c r="SGG189" s="608"/>
      <c r="SGH189" s="609"/>
      <c r="SGI189" s="375"/>
      <c r="SGJ189" s="377"/>
      <c r="SGK189" s="377"/>
      <c r="SGL189" s="377"/>
      <c r="SGM189" s="377"/>
      <c r="SGN189" s="608"/>
      <c r="SGO189" s="609"/>
      <c r="SGP189" s="375"/>
      <c r="SGQ189" s="377"/>
      <c r="SGR189" s="377"/>
      <c r="SGS189" s="377"/>
      <c r="SGT189" s="377"/>
      <c r="SGU189" s="608"/>
      <c r="SGV189" s="609"/>
      <c r="SGW189" s="375"/>
      <c r="SGX189" s="377"/>
      <c r="SGY189" s="377"/>
      <c r="SGZ189" s="377"/>
      <c r="SHA189" s="377"/>
      <c r="SHB189" s="608"/>
      <c r="SHC189" s="609"/>
      <c r="SHD189" s="375"/>
      <c r="SHE189" s="377"/>
      <c r="SHF189" s="377"/>
      <c r="SHG189" s="377"/>
      <c r="SHH189" s="377"/>
      <c r="SHI189" s="608"/>
      <c r="SHJ189" s="609"/>
      <c r="SHK189" s="375"/>
      <c r="SHL189" s="377"/>
      <c r="SHM189" s="377"/>
      <c r="SHN189" s="377"/>
      <c r="SHO189" s="377"/>
      <c r="SHP189" s="608"/>
      <c r="SHQ189" s="609"/>
      <c r="SHR189" s="375"/>
      <c r="SHS189" s="377"/>
      <c r="SHT189" s="377"/>
      <c r="SHU189" s="377"/>
      <c r="SHV189" s="377"/>
      <c r="SHW189" s="608"/>
      <c r="SHX189" s="609"/>
      <c r="SHY189" s="375"/>
      <c r="SHZ189" s="377"/>
      <c r="SIA189" s="377"/>
      <c r="SIB189" s="377"/>
      <c r="SIC189" s="377"/>
      <c r="SID189" s="608"/>
      <c r="SIE189" s="609"/>
      <c r="SIF189" s="375"/>
      <c r="SIG189" s="377"/>
      <c r="SIH189" s="377"/>
      <c r="SII189" s="377"/>
      <c r="SIJ189" s="377"/>
      <c r="SIK189" s="608"/>
      <c r="SIL189" s="609"/>
      <c r="SIM189" s="375"/>
      <c r="SIN189" s="377"/>
      <c r="SIO189" s="377"/>
      <c r="SIP189" s="377"/>
      <c r="SIQ189" s="377"/>
      <c r="SIR189" s="608"/>
      <c r="SIS189" s="609"/>
      <c r="SIT189" s="375"/>
      <c r="SIU189" s="377"/>
      <c r="SIV189" s="377"/>
      <c r="SIW189" s="377"/>
      <c r="SIX189" s="377"/>
      <c r="SIY189" s="608"/>
      <c r="SIZ189" s="609"/>
      <c r="SJA189" s="375"/>
      <c r="SJB189" s="377"/>
      <c r="SJC189" s="377"/>
      <c r="SJD189" s="377"/>
      <c r="SJE189" s="377"/>
      <c r="SJF189" s="608"/>
      <c r="SJG189" s="609"/>
      <c r="SJH189" s="375"/>
      <c r="SJI189" s="377"/>
      <c r="SJJ189" s="377"/>
      <c r="SJK189" s="377"/>
      <c r="SJL189" s="377"/>
      <c r="SJM189" s="608"/>
      <c r="SJN189" s="609"/>
      <c r="SJO189" s="375"/>
      <c r="SJP189" s="377"/>
      <c r="SJQ189" s="377"/>
      <c r="SJR189" s="377"/>
      <c r="SJS189" s="377"/>
      <c r="SJT189" s="608"/>
      <c r="SJU189" s="609"/>
      <c r="SJV189" s="375"/>
      <c r="SJW189" s="377"/>
      <c r="SJX189" s="377"/>
      <c r="SJY189" s="377"/>
      <c r="SJZ189" s="377"/>
      <c r="SKA189" s="608"/>
      <c r="SKB189" s="609"/>
      <c r="SKC189" s="375"/>
      <c r="SKD189" s="377"/>
      <c r="SKE189" s="377"/>
      <c r="SKF189" s="377"/>
      <c r="SKG189" s="377"/>
      <c r="SKH189" s="608"/>
      <c r="SKI189" s="609"/>
      <c r="SKJ189" s="375"/>
      <c r="SKK189" s="377"/>
      <c r="SKL189" s="377"/>
      <c r="SKM189" s="377"/>
      <c r="SKN189" s="377"/>
      <c r="SKO189" s="608"/>
      <c r="SKP189" s="609"/>
      <c r="SKQ189" s="375"/>
      <c r="SKR189" s="377"/>
      <c r="SKS189" s="377"/>
      <c r="SKT189" s="377"/>
      <c r="SKU189" s="377"/>
      <c r="SKV189" s="608"/>
      <c r="SKW189" s="609"/>
      <c r="SKX189" s="375"/>
      <c r="SKY189" s="377"/>
      <c r="SKZ189" s="377"/>
      <c r="SLA189" s="377"/>
      <c r="SLB189" s="377"/>
      <c r="SLC189" s="608"/>
      <c r="SLD189" s="609"/>
      <c r="SLE189" s="375"/>
      <c r="SLF189" s="377"/>
      <c r="SLG189" s="377"/>
      <c r="SLH189" s="377"/>
      <c r="SLI189" s="377"/>
      <c r="SLJ189" s="608"/>
      <c r="SLK189" s="609"/>
      <c r="SLL189" s="375"/>
      <c r="SLM189" s="377"/>
      <c r="SLN189" s="377"/>
      <c r="SLO189" s="377"/>
      <c r="SLP189" s="377"/>
      <c r="SLQ189" s="608"/>
      <c r="SLR189" s="609"/>
      <c r="SLS189" s="375"/>
      <c r="SLT189" s="377"/>
      <c r="SLU189" s="377"/>
      <c r="SLV189" s="377"/>
      <c r="SLW189" s="377"/>
      <c r="SLX189" s="608"/>
      <c r="SLY189" s="609"/>
      <c r="SLZ189" s="375"/>
      <c r="SMA189" s="377"/>
      <c r="SMB189" s="377"/>
      <c r="SMC189" s="377"/>
      <c r="SMD189" s="377"/>
      <c r="SME189" s="608"/>
      <c r="SMF189" s="609"/>
      <c r="SMG189" s="375"/>
      <c r="SMH189" s="377"/>
      <c r="SMI189" s="377"/>
      <c r="SMJ189" s="377"/>
      <c r="SMK189" s="377"/>
      <c r="SML189" s="608"/>
      <c r="SMM189" s="609"/>
      <c r="SMN189" s="375"/>
      <c r="SMO189" s="377"/>
      <c r="SMP189" s="377"/>
      <c r="SMQ189" s="377"/>
      <c r="SMR189" s="377"/>
      <c r="SMS189" s="608"/>
      <c r="SMT189" s="609"/>
      <c r="SMU189" s="375"/>
      <c r="SMV189" s="377"/>
      <c r="SMW189" s="377"/>
      <c r="SMX189" s="377"/>
      <c r="SMY189" s="377"/>
      <c r="SMZ189" s="608"/>
      <c r="SNA189" s="609"/>
      <c r="SNB189" s="375"/>
      <c r="SNC189" s="377"/>
      <c r="SND189" s="377"/>
      <c r="SNE189" s="377"/>
      <c r="SNF189" s="377"/>
      <c r="SNG189" s="608"/>
      <c r="SNH189" s="609"/>
      <c r="SNI189" s="375"/>
      <c r="SNJ189" s="377"/>
      <c r="SNK189" s="377"/>
      <c r="SNL189" s="377"/>
      <c r="SNM189" s="377"/>
      <c r="SNN189" s="608"/>
      <c r="SNO189" s="609"/>
      <c r="SNP189" s="375"/>
      <c r="SNQ189" s="377"/>
      <c r="SNR189" s="377"/>
      <c r="SNS189" s="377"/>
      <c r="SNT189" s="377"/>
      <c r="SNU189" s="608"/>
      <c r="SNV189" s="609"/>
      <c r="SNW189" s="375"/>
      <c r="SNX189" s="377"/>
      <c r="SNY189" s="377"/>
      <c r="SNZ189" s="377"/>
      <c r="SOA189" s="377"/>
      <c r="SOB189" s="608"/>
      <c r="SOC189" s="609"/>
      <c r="SOD189" s="375"/>
      <c r="SOE189" s="377"/>
      <c r="SOF189" s="377"/>
      <c r="SOG189" s="377"/>
      <c r="SOH189" s="377"/>
      <c r="SOI189" s="608"/>
      <c r="SOJ189" s="609"/>
      <c r="SOK189" s="375"/>
      <c r="SOL189" s="377"/>
      <c r="SOM189" s="377"/>
      <c r="SON189" s="377"/>
      <c r="SOO189" s="377"/>
      <c r="SOP189" s="608"/>
      <c r="SOQ189" s="609"/>
      <c r="SOR189" s="375"/>
      <c r="SOS189" s="377"/>
      <c r="SOT189" s="377"/>
      <c r="SOU189" s="377"/>
      <c r="SOV189" s="377"/>
      <c r="SOW189" s="608"/>
      <c r="SOX189" s="609"/>
      <c r="SOY189" s="375"/>
      <c r="SOZ189" s="377"/>
      <c r="SPA189" s="377"/>
      <c r="SPB189" s="377"/>
      <c r="SPC189" s="377"/>
      <c r="SPD189" s="608"/>
      <c r="SPE189" s="609"/>
      <c r="SPF189" s="375"/>
      <c r="SPG189" s="377"/>
      <c r="SPH189" s="377"/>
      <c r="SPI189" s="377"/>
      <c r="SPJ189" s="377"/>
      <c r="SPK189" s="608"/>
      <c r="SPL189" s="609"/>
      <c r="SPM189" s="375"/>
      <c r="SPN189" s="377"/>
      <c r="SPO189" s="377"/>
      <c r="SPP189" s="377"/>
      <c r="SPQ189" s="377"/>
      <c r="SPR189" s="608"/>
      <c r="SPS189" s="609"/>
      <c r="SPT189" s="375"/>
      <c r="SPU189" s="377"/>
      <c r="SPV189" s="377"/>
      <c r="SPW189" s="377"/>
      <c r="SPX189" s="377"/>
      <c r="SPY189" s="608"/>
      <c r="SPZ189" s="609"/>
      <c r="SQA189" s="375"/>
      <c r="SQB189" s="377"/>
      <c r="SQC189" s="377"/>
      <c r="SQD189" s="377"/>
      <c r="SQE189" s="377"/>
      <c r="SQF189" s="608"/>
      <c r="SQG189" s="609"/>
      <c r="SQH189" s="375"/>
      <c r="SQI189" s="377"/>
      <c r="SQJ189" s="377"/>
      <c r="SQK189" s="377"/>
      <c r="SQL189" s="377"/>
      <c r="SQM189" s="608"/>
      <c r="SQN189" s="609"/>
      <c r="SQO189" s="375"/>
      <c r="SQP189" s="377"/>
      <c r="SQQ189" s="377"/>
      <c r="SQR189" s="377"/>
      <c r="SQS189" s="377"/>
      <c r="SQT189" s="608"/>
      <c r="SQU189" s="609"/>
      <c r="SQV189" s="375"/>
      <c r="SQW189" s="377"/>
      <c r="SQX189" s="377"/>
      <c r="SQY189" s="377"/>
      <c r="SQZ189" s="377"/>
      <c r="SRA189" s="608"/>
      <c r="SRB189" s="609"/>
      <c r="SRC189" s="375"/>
      <c r="SRD189" s="377"/>
      <c r="SRE189" s="377"/>
      <c r="SRF189" s="377"/>
      <c r="SRG189" s="377"/>
      <c r="SRH189" s="608"/>
      <c r="SRI189" s="609"/>
      <c r="SRJ189" s="375"/>
      <c r="SRK189" s="377"/>
      <c r="SRL189" s="377"/>
      <c r="SRM189" s="377"/>
      <c r="SRN189" s="377"/>
      <c r="SRO189" s="608"/>
      <c r="SRP189" s="609"/>
      <c r="SRQ189" s="375"/>
      <c r="SRR189" s="377"/>
      <c r="SRS189" s="377"/>
      <c r="SRT189" s="377"/>
      <c r="SRU189" s="377"/>
      <c r="SRV189" s="608"/>
      <c r="SRW189" s="609"/>
      <c r="SRX189" s="375"/>
      <c r="SRY189" s="377"/>
      <c r="SRZ189" s="377"/>
      <c r="SSA189" s="377"/>
      <c r="SSB189" s="377"/>
      <c r="SSC189" s="608"/>
      <c r="SSD189" s="609"/>
      <c r="SSE189" s="375"/>
      <c r="SSF189" s="377"/>
      <c r="SSG189" s="377"/>
      <c r="SSH189" s="377"/>
      <c r="SSI189" s="377"/>
      <c r="SSJ189" s="608"/>
      <c r="SSK189" s="609"/>
      <c r="SSL189" s="375"/>
      <c r="SSM189" s="377"/>
      <c r="SSN189" s="377"/>
      <c r="SSO189" s="377"/>
      <c r="SSP189" s="377"/>
      <c r="SSQ189" s="608"/>
      <c r="SSR189" s="609"/>
      <c r="SSS189" s="375"/>
      <c r="SST189" s="377"/>
      <c r="SSU189" s="377"/>
      <c r="SSV189" s="377"/>
      <c r="SSW189" s="377"/>
      <c r="SSX189" s="608"/>
      <c r="SSY189" s="609"/>
      <c r="SSZ189" s="375"/>
      <c r="STA189" s="377"/>
      <c r="STB189" s="377"/>
      <c r="STC189" s="377"/>
      <c r="STD189" s="377"/>
      <c r="STE189" s="608"/>
      <c r="STF189" s="609"/>
      <c r="STG189" s="375"/>
      <c r="STH189" s="377"/>
      <c r="STI189" s="377"/>
      <c r="STJ189" s="377"/>
      <c r="STK189" s="377"/>
      <c r="STL189" s="608"/>
      <c r="STM189" s="609"/>
      <c r="STN189" s="375"/>
      <c r="STO189" s="377"/>
      <c r="STP189" s="377"/>
      <c r="STQ189" s="377"/>
      <c r="STR189" s="377"/>
      <c r="STS189" s="608"/>
      <c r="STT189" s="609"/>
      <c r="STU189" s="375"/>
      <c r="STV189" s="377"/>
      <c r="STW189" s="377"/>
      <c r="STX189" s="377"/>
      <c r="STY189" s="377"/>
      <c r="STZ189" s="608"/>
      <c r="SUA189" s="609"/>
      <c r="SUB189" s="375"/>
      <c r="SUC189" s="377"/>
      <c r="SUD189" s="377"/>
      <c r="SUE189" s="377"/>
      <c r="SUF189" s="377"/>
      <c r="SUG189" s="608"/>
      <c r="SUH189" s="609"/>
      <c r="SUI189" s="375"/>
      <c r="SUJ189" s="377"/>
      <c r="SUK189" s="377"/>
      <c r="SUL189" s="377"/>
      <c r="SUM189" s="377"/>
      <c r="SUN189" s="608"/>
      <c r="SUO189" s="609"/>
      <c r="SUP189" s="375"/>
      <c r="SUQ189" s="377"/>
      <c r="SUR189" s="377"/>
      <c r="SUS189" s="377"/>
      <c r="SUT189" s="377"/>
      <c r="SUU189" s="608"/>
      <c r="SUV189" s="609"/>
      <c r="SUW189" s="375"/>
      <c r="SUX189" s="377"/>
      <c r="SUY189" s="377"/>
      <c r="SUZ189" s="377"/>
      <c r="SVA189" s="377"/>
      <c r="SVB189" s="608"/>
      <c r="SVC189" s="609"/>
      <c r="SVD189" s="375"/>
      <c r="SVE189" s="377"/>
      <c r="SVF189" s="377"/>
      <c r="SVG189" s="377"/>
      <c r="SVH189" s="377"/>
      <c r="SVI189" s="608"/>
      <c r="SVJ189" s="609"/>
      <c r="SVK189" s="375"/>
      <c r="SVL189" s="377"/>
      <c r="SVM189" s="377"/>
      <c r="SVN189" s="377"/>
      <c r="SVO189" s="377"/>
      <c r="SVP189" s="608"/>
      <c r="SVQ189" s="609"/>
      <c r="SVR189" s="375"/>
      <c r="SVS189" s="377"/>
      <c r="SVT189" s="377"/>
      <c r="SVU189" s="377"/>
      <c r="SVV189" s="377"/>
      <c r="SVW189" s="608"/>
      <c r="SVX189" s="609"/>
      <c r="SVY189" s="375"/>
      <c r="SVZ189" s="377"/>
      <c r="SWA189" s="377"/>
      <c r="SWB189" s="377"/>
      <c r="SWC189" s="377"/>
      <c r="SWD189" s="608"/>
      <c r="SWE189" s="609"/>
      <c r="SWF189" s="375"/>
      <c r="SWG189" s="377"/>
      <c r="SWH189" s="377"/>
      <c r="SWI189" s="377"/>
      <c r="SWJ189" s="377"/>
      <c r="SWK189" s="608"/>
      <c r="SWL189" s="609"/>
      <c r="SWM189" s="375"/>
      <c r="SWN189" s="377"/>
      <c r="SWO189" s="377"/>
      <c r="SWP189" s="377"/>
      <c r="SWQ189" s="377"/>
      <c r="SWR189" s="608"/>
      <c r="SWS189" s="609"/>
      <c r="SWT189" s="375"/>
      <c r="SWU189" s="377"/>
      <c r="SWV189" s="377"/>
      <c r="SWW189" s="377"/>
      <c r="SWX189" s="377"/>
      <c r="SWY189" s="608"/>
      <c r="SWZ189" s="609"/>
      <c r="SXA189" s="375"/>
      <c r="SXB189" s="377"/>
      <c r="SXC189" s="377"/>
      <c r="SXD189" s="377"/>
      <c r="SXE189" s="377"/>
      <c r="SXF189" s="608"/>
      <c r="SXG189" s="609"/>
      <c r="SXH189" s="375"/>
      <c r="SXI189" s="377"/>
      <c r="SXJ189" s="377"/>
      <c r="SXK189" s="377"/>
      <c r="SXL189" s="377"/>
      <c r="SXM189" s="608"/>
      <c r="SXN189" s="609"/>
      <c r="SXO189" s="375"/>
      <c r="SXP189" s="377"/>
      <c r="SXQ189" s="377"/>
      <c r="SXR189" s="377"/>
      <c r="SXS189" s="377"/>
      <c r="SXT189" s="608"/>
      <c r="SXU189" s="609"/>
      <c r="SXV189" s="375"/>
      <c r="SXW189" s="377"/>
      <c r="SXX189" s="377"/>
      <c r="SXY189" s="377"/>
      <c r="SXZ189" s="377"/>
      <c r="SYA189" s="608"/>
      <c r="SYB189" s="609"/>
      <c r="SYC189" s="375"/>
      <c r="SYD189" s="377"/>
      <c r="SYE189" s="377"/>
      <c r="SYF189" s="377"/>
      <c r="SYG189" s="377"/>
      <c r="SYH189" s="608"/>
      <c r="SYI189" s="609"/>
      <c r="SYJ189" s="375"/>
      <c r="SYK189" s="377"/>
      <c r="SYL189" s="377"/>
      <c r="SYM189" s="377"/>
      <c r="SYN189" s="377"/>
      <c r="SYO189" s="608"/>
      <c r="SYP189" s="609"/>
      <c r="SYQ189" s="375"/>
      <c r="SYR189" s="377"/>
      <c r="SYS189" s="377"/>
      <c r="SYT189" s="377"/>
      <c r="SYU189" s="377"/>
      <c r="SYV189" s="608"/>
      <c r="SYW189" s="609"/>
      <c r="SYX189" s="375"/>
      <c r="SYY189" s="377"/>
      <c r="SYZ189" s="377"/>
      <c r="SZA189" s="377"/>
      <c r="SZB189" s="377"/>
      <c r="SZC189" s="608"/>
      <c r="SZD189" s="609"/>
      <c r="SZE189" s="375"/>
      <c r="SZF189" s="377"/>
      <c r="SZG189" s="377"/>
      <c r="SZH189" s="377"/>
      <c r="SZI189" s="377"/>
      <c r="SZJ189" s="608"/>
      <c r="SZK189" s="609"/>
      <c r="SZL189" s="375"/>
      <c r="SZM189" s="377"/>
      <c r="SZN189" s="377"/>
      <c r="SZO189" s="377"/>
      <c r="SZP189" s="377"/>
      <c r="SZQ189" s="608"/>
      <c r="SZR189" s="609"/>
      <c r="SZS189" s="375"/>
      <c r="SZT189" s="377"/>
      <c r="SZU189" s="377"/>
      <c r="SZV189" s="377"/>
      <c r="SZW189" s="377"/>
      <c r="SZX189" s="608"/>
      <c r="SZY189" s="609"/>
      <c r="SZZ189" s="375"/>
      <c r="TAA189" s="377"/>
      <c r="TAB189" s="377"/>
      <c r="TAC189" s="377"/>
      <c r="TAD189" s="377"/>
      <c r="TAE189" s="608"/>
      <c r="TAF189" s="609"/>
      <c r="TAG189" s="375"/>
      <c r="TAH189" s="377"/>
      <c r="TAI189" s="377"/>
      <c r="TAJ189" s="377"/>
      <c r="TAK189" s="377"/>
      <c r="TAL189" s="608"/>
      <c r="TAM189" s="609"/>
      <c r="TAN189" s="375"/>
      <c r="TAO189" s="377"/>
      <c r="TAP189" s="377"/>
      <c r="TAQ189" s="377"/>
      <c r="TAR189" s="377"/>
      <c r="TAS189" s="608"/>
      <c r="TAT189" s="609"/>
      <c r="TAU189" s="375"/>
      <c r="TAV189" s="377"/>
      <c r="TAW189" s="377"/>
      <c r="TAX189" s="377"/>
      <c r="TAY189" s="377"/>
      <c r="TAZ189" s="608"/>
      <c r="TBA189" s="609"/>
      <c r="TBB189" s="375"/>
      <c r="TBC189" s="377"/>
      <c r="TBD189" s="377"/>
      <c r="TBE189" s="377"/>
      <c r="TBF189" s="377"/>
      <c r="TBG189" s="608"/>
      <c r="TBH189" s="609"/>
      <c r="TBI189" s="375"/>
      <c r="TBJ189" s="377"/>
      <c r="TBK189" s="377"/>
      <c r="TBL189" s="377"/>
      <c r="TBM189" s="377"/>
      <c r="TBN189" s="608"/>
      <c r="TBO189" s="609"/>
      <c r="TBP189" s="375"/>
      <c r="TBQ189" s="377"/>
      <c r="TBR189" s="377"/>
      <c r="TBS189" s="377"/>
      <c r="TBT189" s="377"/>
      <c r="TBU189" s="608"/>
      <c r="TBV189" s="609"/>
      <c r="TBW189" s="375"/>
      <c r="TBX189" s="377"/>
      <c r="TBY189" s="377"/>
      <c r="TBZ189" s="377"/>
      <c r="TCA189" s="377"/>
      <c r="TCB189" s="608"/>
      <c r="TCC189" s="609"/>
      <c r="TCD189" s="375"/>
      <c r="TCE189" s="377"/>
      <c r="TCF189" s="377"/>
      <c r="TCG189" s="377"/>
      <c r="TCH189" s="377"/>
      <c r="TCI189" s="608"/>
      <c r="TCJ189" s="609"/>
      <c r="TCK189" s="375"/>
      <c r="TCL189" s="377"/>
      <c r="TCM189" s="377"/>
      <c r="TCN189" s="377"/>
      <c r="TCO189" s="377"/>
      <c r="TCP189" s="608"/>
      <c r="TCQ189" s="609"/>
      <c r="TCR189" s="375"/>
      <c r="TCS189" s="377"/>
      <c r="TCT189" s="377"/>
      <c r="TCU189" s="377"/>
      <c r="TCV189" s="377"/>
      <c r="TCW189" s="608"/>
      <c r="TCX189" s="609"/>
      <c r="TCY189" s="375"/>
      <c r="TCZ189" s="377"/>
      <c r="TDA189" s="377"/>
      <c r="TDB189" s="377"/>
      <c r="TDC189" s="377"/>
      <c r="TDD189" s="608"/>
      <c r="TDE189" s="609"/>
      <c r="TDF189" s="375"/>
      <c r="TDG189" s="377"/>
      <c r="TDH189" s="377"/>
      <c r="TDI189" s="377"/>
      <c r="TDJ189" s="377"/>
      <c r="TDK189" s="608"/>
      <c r="TDL189" s="609"/>
      <c r="TDM189" s="375"/>
      <c r="TDN189" s="377"/>
      <c r="TDO189" s="377"/>
      <c r="TDP189" s="377"/>
      <c r="TDQ189" s="377"/>
      <c r="TDR189" s="608"/>
      <c r="TDS189" s="609"/>
      <c r="TDT189" s="375"/>
      <c r="TDU189" s="377"/>
      <c r="TDV189" s="377"/>
      <c r="TDW189" s="377"/>
      <c r="TDX189" s="377"/>
      <c r="TDY189" s="608"/>
      <c r="TDZ189" s="609"/>
      <c r="TEA189" s="375"/>
      <c r="TEB189" s="377"/>
      <c r="TEC189" s="377"/>
      <c r="TED189" s="377"/>
      <c r="TEE189" s="377"/>
      <c r="TEF189" s="608"/>
      <c r="TEG189" s="609"/>
      <c r="TEH189" s="375"/>
      <c r="TEI189" s="377"/>
      <c r="TEJ189" s="377"/>
      <c r="TEK189" s="377"/>
      <c r="TEL189" s="377"/>
      <c r="TEM189" s="608"/>
      <c r="TEN189" s="609"/>
      <c r="TEO189" s="375"/>
      <c r="TEP189" s="377"/>
      <c r="TEQ189" s="377"/>
      <c r="TER189" s="377"/>
      <c r="TES189" s="377"/>
      <c r="TET189" s="608"/>
      <c r="TEU189" s="609"/>
      <c r="TEV189" s="375"/>
      <c r="TEW189" s="377"/>
      <c r="TEX189" s="377"/>
      <c r="TEY189" s="377"/>
      <c r="TEZ189" s="377"/>
      <c r="TFA189" s="608"/>
      <c r="TFB189" s="609"/>
      <c r="TFC189" s="375"/>
      <c r="TFD189" s="377"/>
      <c r="TFE189" s="377"/>
      <c r="TFF189" s="377"/>
      <c r="TFG189" s="377"/>
      <c r="TFH189" s="608"/>
      <c r="TFI189" s="609"/>
      <c r="TFJ189" s="375"/>
      <c r="TFK189" s="377"/>
      <c r="TFL189" s="377"/>
      <c r="TFM189" s="377"/>
      <c r="TFN189" s="377"/>
      <c r="TFO189" s="608"/>
      <c r="TFP189" s="609"/>
      <c r="TFQ189" s="375"/>
      <c r="TFR189" s="377"/>
      <c r="TFS189" s="377"/>
      <c r="TFT189" s="377"/>
      <c r="TFU189" s="377"/>
      <c r="TFV189" s="608"/>
      <c r="TFW189" s="609"/>
      <c r="TFX189" s="375"/>
      <c r="TFY189" s="377"/>
      <c r="TFZ189" s="377"/>
      <c r="TGA189" s="377"/>
      <c r="TGB189" s="377"/>
      <c r="TGC189" s="608"/>
      <c r="TGD189" s="609"/>
      <c r="TGE189" s="375"/>
      <c r="TGF189" s="377"/>
      <c r="TGG189" s="377"/>
      <c r="TGH189" s="377"/>
      <c r="TGI189" s="377"/>
      <c r="TGJ189" s="608"/>
      <c r="TGK189" s="609"/>
      <c r="TGL189" s="375"/>
      <c r="TGM189" s="377"/>
      <c r="TGN189" s="377"/>
      <c r="TGO189" s="377"/>
      <c r="TGP189" s="377"/>
      <c r="TGQ189" s="608"/>
      <c r="TGR189" s="609"/>
      <c r="TGS189" s="375"/>
      <c r="TGT189" s="377"/>
      <c r="TGU189" s="377"/>
      <c r="TGV189" s="377"/>
      <c r="TGW189" s="377"/>
      <c r="TGX189" s="608"/>
      <c r="TGY189" s="609"/>
      <c r="TGZ189" s="375"/>
      <c r="THA189" s="377"/>
      <c r="THB189" s="377"/>
      <c r="THC189" s="377"/>
      <c r="THD189" s="377"/>
      <c r="THE189" s="608"/>
      <c r="THF189" s="609"/>
      <c r="THG189" s="375"/>
      <c r="THH189" s="377"/>
      <c r="THI189" s="377"/>
      <c r="THJ189" s="377"/>
      <c r="THK189" s="377"/>
      <c r="THL189" s="608"/>
      <c r="THM189" s="609"/>
      <c r="THN189" s="375"/>
      <c r="THO189" s="377"/>
      <c r="THP189" s="377"/>
      <c r="THQ189" s="377"/>
      <c r="THR189" s="377"/>
      <c r="THS189" s="608"/>
      <c r="THT189" s="609"/>
      <c r="THU189" s="375"/>
      <c r="THV189" s="377"/>
      <c r="THW189" s="377"/>
      <c r="THX189" s="377"/>
      <c r="THY189" s="377"/>
      <c r="THZ189" s="608"/>
      <c r="TIA189" s="609"/>
      <c r="TIB189" s="375"/>
      <c r="TIC189" s="377"/>
      <c r="TID189" s="377"/>
      <c r="TIE189" s="377"/>
      <c r="TIF189" s="377"/>
      <c r="TIG189" s="608"/>
      <c r="TIH189" s="609"/>
      <c r="TII189" s="375"/>
      <c r="TIJ189" s="377"/>
      <c r="TIK189" s="377"/>
      <c r="TIL189" s="377"/>
      <c r="TIM189" s="377"/>
      <c r="TIN189" s="608"/>
      <c r="TIO189" s="609"/>
      <c r="TIP189" s="375"/>
      <c r="TIQ189" s="377"/>
      <c r="TIR189" s="377"/>
      <c r="TIS189" s="377"/>
      <c r="TIT189" s="377"/>
      <c r="TIU189" s="608"/>
      <c r="TIV189" s="609"/>
      <c r="TIW189" s="375"/>
      <c r="TIX189" s="377"/>
      <c r="TIY189" s="377"/>
      <c r="TIZ189" s="377"/>
      <c r="TJA189" s="377"/>
      <c r="TJB189" s="608"/>
      <c r="TJC189" s="609"/>
      <c r="TJD189" s="375"/>
      <c r="TJE189" s="377"/>
      <c r="TJF189" s="377"/>
      <c r="TJG189" s="377"/>
      <c r="TJH189" s="377"/>
      <c r="TJI189" s="608"/>
      <c r="TJJ189" s="609"/>
      <c r="TJK189" s="375"/>
      <c r="TJL189" s="377"/>
      <c r="TJM189" s="377"/>
      <c r="TJN189" s="377"/>
      <c r="TJO189" s="377"/>
      <c r="TJP189" s="608"/>
      <c r="TJQ189" s="609"/>
      <c r="TJR189" s="375"/>
      <c r="TJS189" s="377"/>
      <c r="TJT189" s="377"/>
      <c r="TJU189" s="377"/>
      <c r="TJV189" s="377"/>
      <c r="TJW189" s="608"/>
      <c r="TJX189" s="609"/>
      <c r="TJY189" s="375"/>
      <c r="TJZ189" s="377"/>
      <c r="TKA189" s="377"/>
      <c r="TKB189" s="377"/>
      <c r="TKC189" s="377"/>
      <c r="TKD189" s="608"/>
      <c r="TKE189" s="609"/>
      <c r="TKF189" s="375"/>
      <c r="TKG189" s="377"/>
      <c r="TKH189" s="377"/>
      <c r="TKI189" s="377"/>
      <c r="TKJ189" s="377"/>
      <c r="TKK189" s="608"/>
      <c r="TKL189" s="609"/>
      <c r="TKM189" s="375"/>
      <c r="TKN189" s="377"/>
      <c r="TKO189" s="377"/>
      <c r="TKP189" s="377"/>
      <c r="TKQ189" s="377"/>
      <c r="TKR189" s="608"/>
      <c r="TKS189" s="609"/>
      <c r="TKT189" s="375"/>
      <c r="TKU189" s="377"/>
      <c r="TKV189" s="377"/>
      <c r="TKW189" s="377"/>
      <c r="TKX189" s="377"/>
      <c r="TKY189" s="608"/>
      <c r="TKZ189" s="609"/>
      <c r="TLA189" s="375"/>
      <c r="TLB189" s="377"/>
      <c r="TLC189" s="377"/>
      <c r="TLD189" s="377"/>
      <c r="TLE189" s="377"/>
      <c r="TLF189" s="608"/>
      <c r="TLG189" s="609"/>
      <c r="TLH189" s="375"/>
      <c r="TLI189" s="377"/>
      <c r="TLJ189" s="377"/>
      <c r="TLK189" s="377"/>
      <c r="TLL189" s="377"/>
      <c r="TLM189" s="608"/>
      <c r="TLN189" s="609"/>
      <c r="TLO189" s="375"/>
      <c r="TLP189" s="377"/>
      <c r="TLQ189" s="377"/>
      <c r="TLR189" s="377"/>
      <c r="TLS189" s="377"/>
      <c r="TLT189" s="608"/>
      <c r="TLU189" s="609"/>
      <c r="TLV189" s="375"/>
      <c r="TLW189" s="377"/>
      <c r="TLX189" s="377"/>
      <c r="TLY189" s="377"/>
      <c r="TLZ189" s="377"/>
      <c r="TMA189" s="608"/>
      <c r="TMB189" s="609"/>
      <c r="TMC189" s="375"/>
      <c r="TMD189" s="377"/>
      <c r="TME189" s="377"/>
      <c r="TMF189" s="377"/>
      <c r="TMG189" s="377"/>
      <c r="TMH189" s="608"/>
      <c r="TMI189" s="609"/>
      <c r="TMJ189" s="375"/>
      <c r="TMK189" s="377"/>
      <c r="TML189" s="377"/>
      <c r="TMM189" s="377"/>
      <c r="TMN189" s="377"/>
      <c r="TMO189" s="608"/>
      <c r="TMP189" s="609"/>
      <c r="TMQ189" s="375"/>
      <c r="TMR189" s="377"/>
      <c r="TMS189" s="377"/>
      <c r="TMT189" s="377"/>
      <c r="TMU189" s="377"/>
      <c r="TMV189" s="608"/>
      <c r="TMW189" s="609"/>
      <c r="TMX189" s="375"/>
      <c r="TMY189" s="377"/>
      <c r="TMZ189" s="377"/>
      <c r="TNA189" s="377"/>
      <c r="TNB189" s="377"/>
      <c r="TNC189" s="608"/>
      <c r="TND189" s="609"/>
      <c r="TNE189" s="375"/>
      <c r="TNF189" s="377"/>
      <c r="TNG189" s="377"/>
      <c r="TNH189" s="377"/>
      <c r="TNI189" s="377"/>
      <c r="TNJ189" s="608"/>
      <c r="TNK189" s="609"/>
      <c r="TNL189" s="375"/>
      <c r="TNM189" s="377"/>
      <c r="TNN189" s="377"/>
      <c r="TNO189" s="377"/>
      <c r="TNP189" s="377"/>
      <c r="TNQ189" s="608"/>
      <c r="TNR189" s="609"/>
      <c r="TNS189" s="375"/>
      <c r="TNT189" s="377"/>
      <c r="TNU189" s="377"/>
      <c r="TNV189" s="377"/>
      <c r="TNW189" s="377"/>
      <c r="TNX189" s="608"/>
      <c r="TNY189" s="609"/>
      <c r="TNZ189" s="375"/>
      <c r="TOA189" s="377"/>
      <c r="TOB189" s="377"/>
      <c r="TOC189" s="377"/>
      <c r="TOD189" s="377"/>
      <c r="TOE189" s="608"/>
      <c r="TOF189" s="609"/>
      <c r="TOG189" s="375"/>
      <c r="TOH189" s="377"/>
      <c r="TOI189" s="377"/>
      <c r="TOJ189" s="377"/>
      <c r="TOK189" s="377"/>
      <c r="TOL189" s="608"/>
      <c r="TOM189" s="609"/>
      <c r="TON189" s="375"/>
      <c r="TOO189" s="377"/>
      <c r="TOP189" s="377"/>
      <c r="TOQ189" s="377"/>
      <c r="TOR189" s="377"/>
      <c r="TOS189" s="608"/>
      <c r="TOT189" s="609"/>
      <c r="TOU189" s="375"/>
      <c r="TOV189" s="377"/>
      <c r="TOW189" s="377"/>
      <c r="TOX189" s="377"/>
      <c r="TOY189" s="377"/>
      <c r="TOZ189" s="608"/>
      <c r="TPA189" s="609"/>
      <c r="TPB189" s="375"/>
      <c r="TPC189" s="377"/>
      <c r="TPD189" s="377"/>
      <c r="TPE189" s="377"/>
      <c r="TPF189" s="377"/>
      <c r="TPG189" s="608"/>
      <c r="TPH189" s="609"/>
      <c r="TPI189" s="375"/>
      <c r="TPJ189" s="377"/>
      <c r="TPK189" s="377"/>
      <c r="TPL189" s="377"/>
      <c r="TPM189" s="377"/>
      <c r="TPN189" s="608"/>
      <c r="TPO189" s="609"/>
      <c r="TPP189" s="375"/>
      <c r="TPQ189" s="377"/>
      <c r="TPR189" s="377"/>
      <c r="TPS189" s="377"/>
      <c r="TPT189" s="377"/>
      <c r="TPU189" s="608"/>
      <c r="TPV189" s="609"/>
      <c r="TPW189" s="375"/>
      <c r="TPX189" s="377"/>
      <c r="TPY189" s="377"/>
      <c r="TPZ189" s="377"/>
      <c r="TQA189" s="377"/>
      <c r="TQB189" s="608"/>
      <c r="TQC189" s="609"/>
      <c r="TQD189" s="375"/>
      <c r="TQE189" s="377"/>
      <c r="TQF189" s="377"/>
      <c r="TQG189" s="377"/>
      <c r="TQH189" s="377"/>
      <c r="TQI189" s="608"/>
      <c r="TQJ189" s="609"/>
      <c r="TQK189" s="375"/>
      <c r="TQL189" s="377"/>
      <c r="TQM189" s="377"/>
      <c r="TQN189" s="377"/>
      <c r="TQO189" s="377"/>
      <c r="TQP189" s="608"/>
      <c r="TQQ189" s="609"/>
      <c r="TQR189" s="375"/>
      <c r="TQS189" s="377"/>
      <c r="TQT189" s="377"/>
      <c r="TQU189" s="377"/>
      <c r="TQV189" s="377"/>
      <c r="TQW189" s="608"/>
      <c r="TQX189" s="609"/>
      <c r="TQY189" s="375"/>
      <c r="TQZ189" s="377"/>
      <c r="TRA189" s="377"/>
      <c r="TRB189" s="377"/>
      <c r="TRC189" s="377"/>
      <c r="TRD189" s="608"/>
      <c r="TRE189" s="609"/>
      <c r="TRF189" s="375"/>
      <c r="TRG189" s="377"/>
      <c r="TRH189" s="377"/>
      <c r="TRI189" s="377"/>
      <c r="TRJ189" s="377"/>
      <c r="TRK189" s="608"/>
      <c r="TRL189" s="609"/>
      <c r="TRM189" s="375"/>
      <c r="TRN189" s="377"/>
      <c r="TRO189" s="377"/>
      <c r="TRP189" s="377"/>
      <c r="TRQ189" s="377"/>
      <c r="TRR189" s="608"/>
      <c r="TRS189" s="609"/>
      <c r="TRT189" s="375"/>
      <c r="TRU189" s="377"/>
      <c r="TRV189" s="377"/>
      <c r="TRW189" s="377"/>
      <c r="TRX189" s="377"/>
      <c r="TRY189" s="608"/>
      <c r="TRZ189" s="609"/>
      <c r="TSA189" s="375"/>
      <c r="TSB189" s="377"/>
      <c r="TSC189" s="377"/>
      <c r="TSD189" s="377"/>
      <c r="TSE189" s="377"/>
      <c r="TSF189" s="608"/>
      <c r="TSG189" s="609"/>
      <c r="TSH189" s="375"/>
      <c r="TSI189" s="377"/>
      <c r="TSJ189" s="377"/>
      <c r="TSK189" s="377"/>
      <c r="TSL189" s="377"/>
      <c r="TSM189" s="608"/>
      <c r="TSN189" s="609"/>
      <c r="TSO189" s="375"/>
      <c r="TSP189" s="377"/>
      <c r="TSQ189" s="377"/>
      <c r="TSR189" s="377"/>
      <c r="TSS189" s="377"/>
      <c r="TST189" s="608"/>
      <c r="TSU189" s="609"/>
      <c r="TSV189" s="375"/>
      <c r="TSW189" s="377"/>
      <c r="TSX189" s="377"/>
      <c r="TSY189" s="377"/>
      <c r="TSZ189" s="377"/>
      <c r="TTA189" s="608"/>
      <c r="TTB189" s="609"/>
      <c r="TTC189" s="375"/>
      <c r="TTD189" s="377"/>
      <c r="TTE189" s="377"/>
      <c r="TTF189" s="377"/>
      <c r="TTG189" s="377"/>
      <c r="TTH189" s="608"/>
      <c r="TTI189" s="609"/>
      <c r="TTJ189" s="375"/>
      <c r="TTK189" s="377"/>
      <c r="TTL189" s="377"/>
      <c r="TTM189" s="377"/>
      <c r="TTN189" s="377"/>
      <c r="TTO189" s="608"/>
      <c r="TTP189" s="609"/>
      <c r="TTQ189" s="375"/>
      <c r="TTR189" s="377"/>
      <c r="TTS189" s="377"/>
      <c r="TTT189" s="377"/>
      <c r="TTU189" s="377"/>
      <c r="TTV189" s="608"/>
      <c r="TTW189" s="609"/>
      <c r="TTX189" s="375"/>
      <c r="TTY189" s="377"/>
      <c r="TTZ189" s="377"/>
      <c r="TUA189" s="377"/>
      <c r="TUB189" s="377"/>
      <c r="TUC189" s="608"/>
      <c r="TUD189" s="609"/>
      <c r="TUE189" s="375"/>
      <c r="TUF189" s="377"/>
      <c r="TUG189" s="377"/>
      <c r="TUH189" s="377"/>
      <c r="TUI189" s="377"/>
      <c r="TUJ189" s="608"/>
      <c r="TUK189" s="609"/>
      <c r="TUL189" s="375"/>
      <c r="TUM189" s="377"/>
      <c r="TUN189" s="377"/>
      <c r="TUO189" s="377"/>
      <c r="TUP189" s="377"/>
      <c r="TUQ189" s="608"/>
      <c r="TUR189" s="609"/>
      <c r="TUS189" s="375"/>
      <c r="TUT189" s="377"/>
      <c r="TUU189" s="377"/>
      <c r="TUV189" s="377"/>
      <c r="TUW189" s="377"/>
      <c r="TUX189" s="608"/>
      <c r="TUY189" s="609"/>
      <c r="TUZ189" s="375"/>
      <c r="TVA189" s="377"/>
      <c r="TVB189" s="377"/>
      <c r="TVC189" s="377"/>
      <c r="TVD189" s="377"/>
      <c r="TVE189" s="608"/>
      <c r="TVF189" s="609"/>
      <c r="TVG189" s="375"/>
      <c r="TVH189" s="377"/>
      <c r="TVI189" s="377"/>
      <c r="TVJ189" s="377"/>
      <c r="TVK189" s="377"/>
      <c r="TVL189" s="608"/>
      <c r="TVM189" s="609"/>
      <c r="TVN189" s="375"/>
      <c r="TVO189" s="377"/>
      <c r="TVP189" s="377"/>
      <c r="TVQ189" s="377"/>
      <c r="TVR189" s="377"/>
      <c r="TVS189" s="608"/>
      <c r="TVT189" s="609"/>
      <c r="TVU189" s="375"/>
      <c r="TVV189" s="377"/>
      <c r="TVW189" s="377"/>
      <c r="TVX189" s="377"/>
      <c r="TVY189" s="377"/>
      <c r="TVZ189" s="608"/>
      <c r="TWA189" s="609"/>
      <c r="TWB189" s="375"/>
      <c r="TWC189" s="377"/>
      <c r="TWD189" s="377"/>
      <c r="TWE189" s="377"/>
      <c r="TWF189" s="377"/>
      <c r="TWG189" s="608"/>
      <c r="TWH189" s="609"/>
      <c r="TWI189" s="375"/>
      <c r="TWJ189" s="377"/>
      <c r="TWK189" s="377"/>
      <c r="TWL189" s="377"/>
      <c r="TWM189" s="377"/>
      <c r="TWN189" s="608"/>
      <c r="TWO189" s="609"/>
      <c r="TWP189" s="375"/>
      <c r="TWQ189" s="377"/>
      <c r="TWR189" s="377"/>
      <c r="TWS189" s="377"/>
      <c r="TWT189" s="377"/>
      <c r="TWU189" s="608"/>
      <c r="TWV189" s="609"/>
      <c r="TWW189" s="375"/>
      <c r="TWX189" s="377"/>
      <c r="TWY189" s="377"/>
      <c r="TWZ189" s="377"/>
      <c r="TXA189" s="377"/>
      <c r="TXB189" s="608"/>
      <c r="TXC189" s="609"/>
      <c r="TXD189" s="375"/>
      <c r="TXE189" s="377"/>
      <c r="TXF189" s="377"/>
      <c r="TXG189" s="377"/>
      <c r="TXH189" s="377"/>
      <c r="TXI189" s="608"/>
      <c r="TXJ189" s="609"/>
      <c r="TXK189" s="375"/>
      <c r="TXL189" s="377"/>
      <c r="TXM189" s="377"/>
      <c r="TXN189" s="377"/>
      <c r="TXO189" s="377"/>
      <c r="TXP189" s="608"/>
      <c r="TXQ189" s="609"/>
      <c r="TXR189" s="375"/>
      <c r="TXS189" s="377"/>
      <c r="TXT189" s="377"/>
      <c r="TXU189" s="377"/>
      <c r="TXV189" s="377"/>
      <c r="TXW189" s="608"/>
      <c r="TXX189" s="609"/>
      <c r="TXY189" s="375"/>
      <c r="TXZ189" s="377"/>
      <c r="TYA189" s="377"/>
      <c r="TYB189" s="377"/>
      <c r="TYC189" s="377"/>
      <c r="TYD189" s="608"/>
      <c r="TYE189" s="609"/>
      <c r="TYF189" s="375"/>
      <c r="TYG189" s="377"/>
      <c r="TYH189" s="377"/>
      <c r="TYI189" s="377"/>
      <c r="TYJ189" s="377"/>
      <c r="TYK189" s="608"/>
      <c r="TYL189" s="609"/>
      <c r="TYM189" s="375"/>
      <c r="TYN189" s="377"/>
      <c r="TYO189" s="377"/>
      <c r="TYP189" s="377"/>
      <c r="TYQ189" s="377"/>
      <c r="TYR189" s="608"/>
      <c r="TYS189" s="609"/>
      <c r="TYT189" s="375"/>
      <c r="TYU189" s="377"/>
      <c r="TYV189" s="377"/>
      <c r="TYW189" s="377"/>
      <c r="TYX189" s="377"/>
      <c r="TYY189" s="608"/>
      <c r="TYZ189" s="609"/>
      <c r="TZA189" s="375"/>
      <c r="TZB189" s="377"/>
      <c r="TZC189" s="377"/>
      <c r="TZD189" s="377"/>
      <c r="TZE189" s="377"/>
      <c r="TZF189" s="608"/>
      <c r="TZG189" s="609"/>
      <c r="TZH189" s="375"/>
      <c r="TZI189" s="377"/>
      <c r="TZJ189" s="377"/>
      <c r="TZK189" s="377"/>
      <c r="TZL189" s="377"/>
      <c r="TZM189" s="608"/>
      <c r="TZN189" s="609"/>
      <c r="TZO189" s="375"/>
      <c r="TZP189" s="377"/>
      <c r="TZQ189" s="377"/>
      <c r="TZR189" s="377"/>
      <c r="TZS189" s="377"/>
      <c r="TZT189" s="608"/>
      <c r="TZU189" s="609"/>
      <c r="TZV189" s="375"/>
      <c r="TZW189" s="377"/>
      <c r="TZX189" s="377"/>
      <c r="TZY189" s="377"/>
      <c r="TZZ189" s="377"/>
      <c r="UAA189" s="608"/>
      <c r="UAB189" s="609"/>
      <c r="UAC189" s="375"/>
      <c r="UAD189" s="377"/>
      <c r="UAE189" s="377"/>
      <c r="UAF189" s="377"/>
      <c r="UAG189" s="377"/>
      <c r="UAH189" s="608"/>
      <c r="UAI189" s="609"/>
      <c r="UAJ189" s="375"/>
      <c r="UAK189" s="377"/>
      <c r="UAL189" s="377"/>
      <c r="UAM189" s="377"/>
      <c r="UAN189" s="377"/>
      <c r="UAO189" s="608"/>
      <c r="UAP189" s="609"/>
      <c r="UAQ189" s="375"/>
      <c r="UAR189" s="377"/>
      <c r="UAS189" s="377"/>
      <c r="UAT189" s="377"/>
      <c r="UAU189" s="377"/>
      <c r="UAV189" s="608"/>
      <c r="UAW189" s="609"/>
      <c r="UAX189" s="375"/>
      <c r="UAY189" s="377"/>
      <c r="UAZ189" s="377"/>
      <c r="UBA189" s="377"/>
      <c r="UBB189" s="377"/>
      <c r="UBC189" s="608"/>
      <c r="UBD189" s="609"/>
      <c r="UBE189" s="375"/>
      <c r="UBF189" s="377"/>
      <c r="UBG189" s="377"/>
      <c r="UBH189" s="377"/>
      <c r="UBI189" s="377"/>
      <c r="UBJ189" s="608"/>
      <c r="UBK189" s="609"/>
      <c r="UBL189" s="375"/>
      <c r="UBM189" s="377"/>
      <c r="UBN189" s="377"/>
      <c r="UBO189" s="377"/>
      <c r="UBP189" s="377"/>
      <c r="UBQ189" s="608"/>
      <c r="UBR189" s="609"/>
      <c r="UBS189" s="375"/>
      <c r="UBT189" s="377"/>
      <c r="UBU189" s="377"/>
      <c r="UBV189" s="377"/>
      <c r="UBW189" s="377"/>
      <c r="UBX189" s="608"/>
      <c r="UBY189" s="609"/>
      <c r="UBZ189" s="375"/>
      <c r="UCA189" s="377"/>
      <c r="UCB189" s="377"/>
      <c r="UCC189" s="377"/>
      <c r="UCD189" s="377"/>
      <c r="UCE189" s="608"/>
      <c r="UCF189" s="609"/>
      <c r="UCG189" s="375"/>
      <c r="UCH189" s="377"/>
      <c r="UCI189" s="377"/>
      <c r="UCJ189" s="377"/>
      <c r="UCK189" s="377"/>
      <c r="UCL189" s="608"/>
      <c r="UCM189" s="609"/>
      <c r="UCN189" s="375"/>
      <c r="UCO189" s="377"/>
      <c r="UCP189" s="377"/>
      <c r="UCQ189" s="377"/>
      <c r="UCR189" s="377"/>
      <c r="UCS189" s="608"/>
      <c r="UCT189" s="609"/>
      <c r="UCU189" s="375"/>
      <c r="UCV189" s="377"/>
      <c r="UCW189" s="377"/>
      <c r="UCX189" s="377"/>
      <c r="UCY189" s="377"/>
      <c r="UCZ189" s="608"/>
      <c r="UDA189" s="609"/>
      <c r="UDB189" s="375"/>
      <c r="UDC189" s="377"/>
      <c r="UDD189" s="377"/>
      <c r="UDE189" s="377"/>
      <c r="UDF189" s="377"/>
      <c r="UDG189" s="608"/>
      <c r="UDH189" s="609"/>
      <c r="UDI189" s="375"/>
      <c r="UDJ189" s="377"/>
      <c r="UDK189" s="377"/>
      <c r="UDL189" s="377"/>
      <c r="UDM189" s="377"/>
      <c r="UDN189" s="608"/>
      <c r="UDO189" s="609"/>
      <c r="UDP189" s="375"/>
      <c r="UDQ189" s="377"/>
      <c r="UDR189" s="377"/>
      <c r="UDS189" s="377"/>
      <c r="UDT189" s="377"/>
      <c r="UDU189" s="608"/>
      <c r="UDV189" s="609"/>
      <c r="UDW189" s="375"/>
      <c r="UDX189" s="377"/>
      <c r="UDY189" s="377"/>
      <c r="UDZ189" s="377"/>
      <c r="UEA189" s="377"/>
      <c r="UEB189" s="608"/>
      <c r="UEC189" s="609"/>
      <c r="UED189" s="375"/>
      <c r="UEE189" s="377"/>
      <c r="UEF189" s="377"/>
      <c r="UEG189" s="377"/>
      <c r="UEH189" s="377"/>
      <c r="UEI189" s="608"/>
      <c r="UEJ189" s="609"/>
      <c r="UEK189" s="375"/>
      <c r="UEL189" s="377"/>
      <c r="UEM189" s="377"/>
      <c r="UEN189" s="377"/>
      <c r="UEO189" s="377"/>
      <c r="UEP189" s="608"/>
      <c r="UEQ189" s="609"/>
      <c r="UER189" s="375"/>
      <c r="UES189" s="377"/>
      <c r="UET189" s="377"/>
      <c r="UEU189" s="377"/>
      <c r="UEV189" s="377"/>
      <c r="UEW189" s="608"/>
      <c r="UEX189" s="609"/>
      <c r="UEY189" s="375"/>
      <c r="UEZ189" s="377"/>
      <c r="UFA189" s="377"/>
      <c r="UFB189" s="377"/>
      <c r="UFC189" s="377"/>
      <c r="UFD189" s="608"/>
      <c r="UFE189" s="609"/>
      <c r="UFF189" s="375"/>
      <c r="UFG189" s="377"/>
      <c r="UFH189" s="377"/>
      <c r="UFI189" s="377"/>
      <c r="UFJ189" s="377"/>
      <c r="UFK189" s="608"/>
      <c r="UFL189" s="609"/>
      <c r="UFM189" s="375"/>
      <c r="UFN189" s="377"/>
      <c r="UFO189" s="377"/>
      <c r="UFP189" s="377"/>
      <c r="UFQ189" s="377"/>
      <c r="UFR189" s="608"/>
      <c r="UFS189" s="609"/>
      <c r="UFT189" s="375"/>
      <c r="UFU189" s="377"/>
      <c r="UFV189" s="377"/>
      <c r="UFW189" s="377"/>
      <c r="UFX189" s="377"/>
      <c r="UFY189" s="608"/>
      <c r="UFZ189" s="609"/>
      <c r="UGA189" s="375"/>
      <c r="UGB189" s="377"/>
      <c r="UGC189" s="377"/>
      <c r="UGD189" s="377"/>
      <c r="UGE189" s="377"/>
      <c r="UGF189" s="608"/>
      <c r="UGG189" s="609"/>
      <c r="UGH189" s="375"/>
      <c r="UGI189" s="377"/>
      <c r="UGJ189" s="377"/>
      <c r="UGK189" s="377"/>
      <c r="UGL189" s="377"/>
      <c r="UGM189" s="608"/>
      <c r="UGN189" s="609"/>
      <c r="UGO189" s="375"/>
      <c r="UGP189" s="377"/>
      <c r="UGQ189" s="377"/>
      <c r="UGR189" s="377"/>
      <c r="UGS189" s="377"/>
      <c r="UGT189" s="608"/>
      <c r="UGU189" s="609"/>
      <c r="UGV189" s="375"/>
      <c r="UGW189" s="377"/>
      <c r="UGX189" s="377"/>
      <c r="UGY189" s="377"/>
      <c r="UGZ189" s="377"/>
      <c r="UHA189" s="608"/>
      <c r="UHB189" s="609"/>
      <c r="UHC189" s="375"/>
      <c r="UHD189" s="377"/>
      <c r="UHE189" s="377"/>
      <c r="UHF189" s="377"/>
      <c r="UHG189" s="377"/>
      <c r="UHH189" s="608"/>
      <c r="UHI189" s="609"/>
      <c r="UHJ189" s="375"/>
      <c r="UHK189" s="377"/>
      <c r="UHL189" s="377"/>
      <c r="UHM189" s="377"/>
      <c r="UHN189" s="377"/>
      <c r="UHO189" s="608"/>
      <c r="UHP189" s="609"/>
      <c r="UHQ189" s="375"/>
      <c r="UHR189" s="377"/>
      <c r="UHS189" s="377"/>
      <c r="UHT189" s="377"/>
      <c r="UHU189" s="377"/>
      <c r="UHV189" s="608"/>
      <c r="UHW189" s="609"/>
      <c r="UHX189" s="375"/>
      <c r="UHY189" s="377"/>
      <c r="UHZ189" s="377"/>
      <c r="UIA189" s="377"/>
      <c r="UIB189" s="377"/>
      <c r="UIC189" s="608"/>
      <c r="UID189" s="609"/>
      <c r="UIE189" s="375"/>
      <c r="UIF189" s="377"/>
      <c r="UIG189" s="377"/>
      <c r="UIH189" s="377"/>
      <c r="UII189" s="377"/>
      <c r="UIJ189" s="608"/>
      <c r="UIK189" s="609"/>
      <c r="UIL189" s="375"/>
      <c r="UIM189" s="377"/>
      <c r="UIN189" s="377"/>
      <c r="UIO189" s="377"/>
      <c r="UIP189" s="377"/>
      <c r="UIQ189" s="608"/>
      <c r="UIR189" s="609"/>
      <c r="UIS189" s="375"/>
      <c r="UIT189" s="377"/>
      <c r="UIU189" s="377"/>
      <c r="UIV189" s="377"/>
      <c r="UIW189" s="377"/>
      <c r="UIX189" s="608"/>
      <c r="UIY189" s="609"/>
      <c r="UIZ189" s="375"/>
      <c r="UJA189" s="377"/>
      <c r="UJB189" s="377"/>
      <c r="UJC189" s="377"/>
      <c r="UJD189" s="377"/>
      <c r="UJE189" s="608"/>
      <c r="UJF189" s="609"/>
      <c r="UJG189" s="375"/>
      <c r="UJH189" s="377"/>
      <c r="UJI189" s="377"/>
      <c r="UJJ189" s="377"/>
      <c r="UJK189" s="377"/>
      <c r="UJL189" s="608"/>
      <c r="UJM189" s="609"/>
      <c r="UJN189" s="375"/>
      <c r="UJO189" s="377"/>
      <c r="UJP189" s="377"/>
      <c r="UJQ189" s="377"/>
      <c r="UJR189" s="377"/>
      <c r="UJS189" s="608"/>
      <c r="UJT189" s="609"/>
      <c r="UJU189" s="375"/>
      <c r="UJV189" s="377"/>
      <c r="UJW189" s="377"/>
      <c r="UJX189" s="377"/>
      <c r="UJY189" s="377"/>
      <c r="UJZ189" s="608"/>
      <c r="UKA189" s="609"/>
      <c r="UKB189" s="375"/>
      <c r="UKC189" s="377"/>
      <c r="UKD189" s="377"/>
      <c r="UKE189" s="377"/>
      <c r="UKF189" s="377"/>
      <c r="UKG189" s="608"/>
      <c r="UKH189" s="609"/>
      <c r="UKI189" s="375"/>
      <c r="UKJ189" s="377"/>
      <c r="UKK189" s="377"/>
      <c r="UKL189" s="377"/>
      <c r="UKM189" s="377"/>
      <c r="UKN189" s="608"/>
      <c r="UKO189" s="609"/>
      <c r="UKP189" s="375"/>
      <c r="UKQ189" s="377"/>
      <c r="UKR189" s="377"/>
      <c r="UKS189" s="377"/>
      <c r="UKT189" s="377"/>
      <c r="UKU189" s="608"/>
      <c r="UKV189" s="609"/>
      <c r="UKW189" s="375"/>
      <c r="UKX189" s="377"/>
      <c r="UKY189" s="377"/>
      <c r="UKZ189" s="377"/>
      <c r="ULA189" s="377"/>
      <c r="ULB189" s="608"/>
      <c r="ULC189" s="609"/>
      <c r="ULD189" s="375"/>
      <c r="ULE189" s="377"/>
      <c r="ULF189" s="377"/>
      <c r="ULG189" s="377"/>
      <c r="ULH189" s="377"/>
      <c r="ULI189" s="608"/>
      <c r="ULJ189" s="609"/>
      <c r="ULK189" s="375"/>
      <c r="ULL189" s="377"/>
      <c r="ULM189" s="377"/>
      <c r="ULN189" s="377"/>
      <c r="ULO189" s="377"/>
      <c r="ULP189" s="608"/>
      <c r="ULQ189" s="609"/>
      <c r="ULR189" s="375"/>
      <c r="ULS189" s="377"/>
      <c r="ULT189" s="377"/>
      <c r="ULU189" s="377"/>
      <c r="ULV189" s="377"/>
      <c r="ULW189" s="608"/>
      <c r="ULX189" s="609"/>
      <c r="ULY189" s="375"/>
      <c r="ULZ189" s="377"/>
      <c r="UMA189" s="377"/>
      <c r="UMB189" s="377"/>
      <c r="UMC189" s="377"/>
      <c r="UMD189" s="608"/>
      <c r="UME189" s="609"/>
      <c r="UMF189" s="375"/>
      <c r="UMG189" s="377"/>
      <c r="UMH189" s="377"/>
      <c r="UMI189" s="377"/>
      <c r="UMJ189" s="377"/>
      <c r="UMK189" s="608"/>
      <c r="UML189" s="609"/>
      <c r="UMM189" s="375"/>
      <c r="UMN189" s="377"/>
      <c r="UMO189" s="377"/>
      <c r="UMP189" s="377"/>
      <c r="UMQ189" s="377"/>
      <c r="UMR189" s="608"/>
      <c r="UMS189" s="609"/>
      <c r="UMT189" s="375"/>
      <c r="UMU189" s="377"/>
      <c r="UMV189" s="377"/>
      <c r="UMW189" s="377"/>
      <c r="UMX189" s="377"/>
      <c r="UMY189" s="608"/>
      <c r="UMZ189" s="609"/>
      <c r="UNA189" s="375"/>
      <c r="UNB189" s="377"/>
      <c r="UNC189" s="377"/>
      <c r="UND189" s="377"/>
      <c r="UNE189" s="377"/>
      <c r="UNF189" s="608"/>
      <c r="UNG189" s="609"/>
      <c r="UNH189" s="375"/>
      <c r="UNI189" s="377"/>
      <c r="UNJ189" s="377"/>
      <c r="UNK189" s="377"/>
      <c r="UNL189" s="377"/>
      <c r="UNM189" s="608"/>
      <c r="UNN189" s="609"/>
      <c r="UNO189" s="375"/>
      <c r="UNP189" s="377"/>
      <c r="UNQ189" s="377"/>
      <c r="UNR189" s="377"/>
      <c r="UNS189" s="377"/>
      <c r="UNT189" s="608"/>
      <c r="UNU189" s="609"/>
      <c r="UNV189" s="375"/>
      <c r="UNW189" s="377"/>
      <c r="UNX189" s="377"/>
      <c r="UNY189" s="377"/>
      <c r="UNZ189" s="377"/>
      <c r="UOA189" s="608"/>
      <c r="UOB189" s="609"/>
      <c r="UOC189" s="375"/>
      <c r="UOD189" s="377"/>
      <c r="UOE189" s="377"/>
      <c r="UOF189" s="377"/>
      <c r="UOG189" s="377"/>
      <c r="UOH189" s="608"/>
      <c r="UOI189" s="609"/>
      <c r="UOJ189" s="375"/>
      <c r="UOK189" s="377"/>
      <c r="UOL189" s="377"/>
      <c r="UOM189" s="377"/>
      <c r="UON189" s="377"/>
      <c r="UOO189" s="608"/>
      <c r="UOP189" s="609"/>
      <c r="UOQ189" s="375"/>
      <c r="UOR189" s="377"/>
      <c r="UOS189" s="377"/>
      <c r="UOT189" s="377"/>
      <c r="UOU189" s="377"/>
      <c r="UOV189" s="608"/>
      <c r="UOW189" s="609"/>
      <c r="UOX189" s="375"/>
      <c r="UOY189" s="377"/>
      <c r="UOZ189" s="377"/>
      <c r="UPA189" s="377"/>
      <c r="UPB189" s="377"/>
      <c r="UPC189" s="608"/>
      <c r="UPD189" s="609"/>
      <c r="UPE189" s="375"/>
      <c r="UPF189" s="377"/>
      <c r="UPG189" s="377"/>
      <c r="UPH189" s="377"/>
      <c r="UPI189" s="377"/>
      <c r="UPJ189" s="608"/>
      <c r="UPK189" s="609"/>
      <c r="UPL189" s="375"/>
      <c r="UPM189" s="377"/>
      <c r="UPN189" s="377"/>
      <c r="UPO189" s="377"/>
      <c r="UPP189" s="377"/>
      <c r="UPQ189" s="608"/>
      <c r="UPR189" s="609"/>
      <c r="UPS189" s="375"/>
      <c r="UPT189" s="377"/>
      <c r="UPU189" s="377"/>
      <c r="UPV189" s="377"/>
      <c r="UPW189" s="377"/>
      <c r="UPX189" s="608"/>
      <c r="UPY189" s="609"/>
      <c r="UPZ189" s="375"/>
      <c r="UQA189" s="377"/>
      <c r="UQB189" s="377"/>
      <c r="UQC189" s="377"/>
      <c r="UQD189" s="377"/>
      <c r="UQE189" s="608"/>
      <c r="UQF189" s="609"/>
      <c r="UQG189" s="375"/>
      <c r="UQH189" s="377"/>
      <c r="UQI189" s="377"/>
      <c r="UQJ189" s="377"/>
      <c r="UQK189" s="377"/>
      <c r="UQL189" s="608"/>
      <c r="UQM189" s="609"/>
      <c r="UQN189" s="375"/>
      <c r="UQO189" s="377"/>
      <c r="UQP189" s="377"/>
      <c r="UQQ189" s="377"/>
      <c r="UQR189" s="377"/>
      <c r="UQS189" s="608"/>
      <c r="UQT189" s="609"/>
      <c r="UQU189" s="375"/>
      <c r="UQV189" s="377"/>
      <c r="UQW189" s="377"/>
      <c r="UQX189" s="377"/>
      <c r="UQY189" s="377"/>
      <c r="UQZ189" s="608"/>
      <c r="URA189" s="609"/>
      <c r="URB189" s="375"/>
      <c r="URC189" s="377"/>
      <c r="URD189" s="377"/>
      <c r="URE189" s="377"/>
      <c r="URF189" s="377"/>
      <c r="URG189" s="608"/>
      <c r="URH189" s="609"/>
      <c r="URI189" s="375"/>
      <c r="URJ189" s="377"/>
      <c r="URK189" s="377"/>
      <c r="URL189" s="377"/>
      <c r="URM189" s="377"/>
      <c r="URN189" s="608"/>
      <c r="URO189" s="609"/>
      <c r="URP189" s="375"/>
      <c r="URQ189" s="377"/>
      <c r="URR189" s="377"/>
      <c r="URS189" s="377"/>
      <c r="URT189" s="377"/>
      <c r="URU189" s="608"/>
      <c r="URV189" s="609"/>
      <c r="URW189" s="375"/>
      <c r="URX189" s="377"/>
      <c r="URY189" s="377"/>
      <c r="URZ189" s="377"/>
      <c r="USA189" s="377"/>
      <c r="USB189" s="608"/>
      <c r="USC189" s="609"/>
      <c r="USD189" s="375"/>
      <c r="USE189" s="377"/>
      <c r="USF189" s="377"/>
      <c r="USG189" s="377"/>
      <c r="USH189" s="377"/>
      <c r="USI189" s="608"/>
      <c r="USJ189" s="609"/>
      <c r="USK189" s="375"/>
      <c r="USL189" s="377"/>
      <c r="USM189" s="377"/>
      <c r="USN189" s="377"/>
      <c r="USO189" s="377"/>
      <c r="USP189" s="608"/>
      <c r="USQ189" s="609"/>
      <c r="USR189" s="375"/>
      <c r="USS189" s="377"/>
      <c r="UST189" s="377"/>
      <c r="USU189" s="377"/>
      <c r="USV189" s="377"/>
      <c r="USW189" s="608"/>
      <c r="USX189" s="609"/>
      <c r="USY189" s="375"/>
      <c r="USZ189" s="377"/>
      <c r="UTA189" s="377"/>
      <c r="UTB189" s="377"/>
      <c r="UTC189" s="377"/>
      <c r="UTD189" s="608"/>
      <c r="UTE189" s="609"/>
      <c r="UTF189" s="375"/>
      <c r="UTG189" s="377"/>
      <c r="UTH189" s="377"/>
      <c r="UTI189" s="377"/>
      <c r="UTJ189" s="377"/>
      <c r="UTK189" s="608"/>
      <c r="UTL189" s="609"/>
      <c r="UTM189" s="375"/>
      <c r="UTN189" s="377"/>
      <c r="UTO189" s="377"/>
      <c r="UTP189" s="377"/>
      <c r="UTQ189" s="377"/>
      <c r="UTR189" s="608"/>
      <c r="UTS189" s="609"/>
      <c r="UTT189" s="375"/>
      <c r="UTU189" s="377"/>
      <c r="UTV189" s="377"/>
      <c r="UTW189" s="377"/>
      <c r="UTX189" s="377"/>
      <c r="UTY189" s="608"/>
      <c r="UTZ189" s="609"/>
      <c r="UUA189" s="375"/>
      <c r="UUB189" s="377"/>
      <c r="UUC189" s="377"/>
      <c r="UUD189" s="377"/>
      <c r="UUE189" s="377"/>
      <c r="UUF189" s="608"/>
      <c r="UUG189" s="609"/>
      <c r="UUH189" s="375"/>
      <c r="UUI189" s="377"/>
      <c r="UUJ189" s="377"/>
      <c r="UUK189" s="377"/>
      <c r="UUL189" s="377"/>
      <c r="UUM189" s="608"/>
      <c r="UUN189" s="609"/>
      <c r="UUO189" s="375"/>
      <c r="UUP189" s="377"/>
      <c r="UUQ189" s="377"/>
      <c r="UUR189" s="377"/>
      <c r="UUS189" s="377"/>
      <c r="UUT189" s="608"/>
      <c r="UUU189" s="609"/>
      <c r="UUV189" s="375"/>
      <c r="UUW189" s="377"/>
      <c r="UUX189" s="377"/>
      <c r="UUY189" s="377"/>
      <c r="UUZ189" s="377"/>
      <c r="UVA189" s="608"/>
      <c r="UVB189" s="609"/>
      <c r="UVC189" s="375"/>
      <c r="UVD189" s="377"/>
      <c r="UVE189" s="377"/>
      <c r="UVF189" s="377"/>
      <c r="UVG189" s="377"/>
      <c r="UVH189" s="608"/>
      <c r="UVI189" s="609"/>
      <c r="UVJ189" s="375"/>
      <c r="UVK189" s="377"/>
      <c r="UVL189" s="377"/>
      <c r="UVM189" s="377"/>
      <c r="UVN189" s="377"/>
      <c r="UVO189" s="608"/>
      <c r="UVP189" s="609"/>
      <c r="UVQ189" s="375"/>
      <c r="UVR189" s="377"/>
      <c r="UVS189" s="377"/>
      <c r="UVT189" s="377"/>
      <c r="UVU189" s="377"/>
      <c r="UVV189" s="608"/>
      <c r="UVW189" s="609"/>
      <c r="UVX189" s="375"/>
      <c r="UVY189" s="377"/>
      <c r="UVZ189" s="377"/>
      <c r="UWA189" s="377"/>
      <c r="UWB189" s="377"/>
      <c r="UWC189" s="608"/>
      <c r="UWD189" s="609"/>
      <c r="UWE189" s="375"/>
      <c r="UWF189" s="377"/>
      <c r="UWG189" s="377"/>
      <c r="UWH189" s="377"/>
      <c r="UWI189" s="377"/>
      <c r="UWJ189" s="608"/>
      <c r="UWK189" s="609"/>
      <c r="UWL189" s="375"/>
      <c r="UWM189" s="377"/>
      <c r="UWN189" s="377"/>
      <c r="UWO189" s="377"/>
      <c r="UWP189" s="377"/>
      <c r="UWQ189" s="608"/>
      <c r="UWR189" s="609"/>
      <c r="UWS189" s="375"/>
      <c r="UWT189" s="377"/>
      <c r="UWU189" s="377"/>
      <c r="UWV189" s="377"/>
      <c r="UWW189" s="377"/>
      <c r="UWX189" s="608"/>
      <c r="UWY189" s="609"/>
      <c r="UWZ189" s="375"/>
      <c r="UXA189" s="377"/>
      <c r="UXB189" s="377"/>
      <c r="UXC189" s="377"/>
      <c r="UXD189" s="377"/>
      <c r="UXE189" s="608"/>
      <c r="UXF189" s="609"/>
      <c r="UXG189" s="375"/>
      <c r="UXH189" s="377"/>
      <c r="UXI189" s="377"/>
      <c r="UXJ189" s="377"/>
      <c r="UXK189" s="377"/>
      <c r="UXL189" s="608"/>
      <c r="UXM189" s="609"/>
      <c r="UXN189" s="375"/>
      <c r="UXO189" s="377"/>
      <c r="UXP189" s="377"/>
      <c r="UXQ189" s="377"/>
      <c r="UXR189" s="377"/>
      <c r="UXS189" s="608"/>
      <c r="UXT189" s="609"/>
      <c r="UXU189" s="375"/>
      <c r="UXV189" s="377"/>
      <c r="UXW189" s="377"/>
      <c r="UXX189" s="377"/>
      <c r="UXY189" s="377"/>
      <c r="UXZ189" s="608"/>
      <c r="UYA189" s="609"/>
      <c r="UYB189" s="375"/>
      <c r="UYC189" s="377"/>
      <c r="UYD189" s="377"/>
      <c r="UYE189" s="377"/>
      <c r="UYF189" s="377"/>
      <c r="UYG189" s="608"/>
      <c r="UYH189" s="609"/>
      <c r="UYI189" s="375"/>
      <c r="UYJ189" s="377"/>
      <c r="UYK189" s="377"/>
      <c r="UYL189" s="377"/>
      <c r="UYM189" s="377"/>
      <c r="UYN189" s="608"/>
      <c r="UYO189" s="609"/>
      <c r="UYP189" s="375"/>
      <c r="UYQ189" s="377"/>
      <c r="UYR189" s="377"/>
      <c r="UYS189" s="377"/>
      <c r="UYT189" s="377"/>
      <c r="UYU189" s="608"/>
      <c r="UYV189" s="609"/>
      <c r="UYW189" s="375"/>
      <c r="UYX189" s="377"/>
      <c r="UYY189" s="377"/>
      <c r="UYZ189" s="377"/>
      <c r="UZA189" s="377"/>
      <c r="UZB189" s="608"/>
      <c r="UZC189" s="609"/>
      <c r="UZD189" s="375"/>
      <c r="UZE189" s="377"/>
      <c r="UZF189" s="377"/>
      <c r="UZG189" s="377"/>
      <c r="UZH189" s="377"/>
      <c r="UZI189" s="608"/>
      <c r="UZJ189" s="609"/>
      <c r="UZK189" s="375"/>
      <c r="UZL189" s="377"/>
      <c r="UZM189" s="377"/>
      <c r="UZN189" s="377"/>
      <c r="UZO189" s="377"/>
      <c r="UZP189" s="608"/>
      <c r="UZQ189" s="609"/>
      <c r="UZR189" s="375"/>
      <c r="UZS189" s="377"/>
      <c r="UZT189" s="377"/>
      <c r="UZU189" s="377"/>
      <c r="UZV189" s="377"/>
      <c r="UZW189" s="608"/>
      <c r="UZX189" s="609"/>
      <c r="UZY189" s="375"/>
      <c r="UZZ189" s="377"/>
      <c r="VAA189" s="377"/>
      <c r="VAB189" s="377"/>
      <c r="VAC189" s="377"/>
      <c r="VAD189" s="608"/>
      <c r="VAE189" s="609"/>
      <c r="VAF189" s="375"/>
      <c r="VAG189" s="377"/>
      <c r="VAH189" s="377"/>
      <c r="VAI189" s="377"/>
      <c r="VAJ189" s="377"/>
      <c r="VAK189" s="608"/>
      <c r="VAL189" s="609"/>
      <c r="VAM189" s="375"/>
      <c r="VAN189" s="377"/>
      <c r="VAO189" s="377"/>
      <c r="VAP189" s="377"/>
      <c r="VAQ189" s="377"/>
      <c r="VAR189" s="608"/>
      <c r="VAS189" s="609"/>
      <c r="VAT189" s="375"/>
      <c r="VAU189" s="377"/>
      <c r="VAV189" s="377"/>
      <c r="VAW189" s="377"/>
      <c r="VAX189" s="377"/>
      <c r="VAY189" s="608"/>
      <c r="VAZ189" s="609"/>
      <c r="VBA189" s="375"/>
      <c r="VBB189" s="377"/>
      <c r="VBC189" s="377"/>
      <c r="VBD189" s="377"/>
      <c r="VBE189" s="377"/>
      <c r="VBF189" s="608"/>
      <c r="VBG189" s="609"/>
      <c r="VBH189" s="375"/>
      <c r="VBI189" s="377"/>
      <c r="VBJ189" s="377"/>
      <c r="VBK189" s="377"/>
      <c r="VBL189" s="377"/>
      <c r="VBM189" s="608"/>
      <c r="VBN189" s="609"/>
      <c r="VBO189" s="375"/>
      <c r="VBP189" s="377"/>
      <c r="VBQ189" s="377"/>
      <c r="VBR189" s="377"/>
      <c r="VBS189" s="377"/>
      <c r="VBT189" s="608"/>
      <c r="VBU189" s="609"/>
      <c r="VBV189" s="375"/>
      <c r="VBW189" s="377"/>
      <c r="VBX189" s="377"/>
      <c r="VBY189" s="377"/>
      <c r="VBZ189" s="377"/>
      <c r="VCA189" s="608"/>
      <c r="VCB189" s="609"/>
      <c r="VCC189" s="375"/>
      <c r="VCD189" s="377"/>
      <c r="VCE189" s="377"/>
      <c r="VCF189" s="377"/>
      <c r="VCG189" s="377"/>
      <c r="VCH189" s="608"/>
      <c r="VCI189" s="609"/>
      <c r="VCJ189" s="375"/>
      <c r="VCK189" s="377"/>
      <c r="VCL189" s="377"/>
      <c r="VCM189" s="377"/>
      <c r="VCN189" s="377"/>
      <c r="VCO189" s="608"/>
      <c r="VCP189" s="609"/>
      <c r="VCQ189" s="375"/>
      <c r="VCR189" s="377"/>
      <c r="VCS189" s="377"/>
      <c r="VCT189" s="377"/>
      <c r="VCU189" s="377"/>
      <c r="VCV189" s="608"/>
      <c r="VCW189" s="609"/>
      <c r="VCX189" s="375"/>
      <c r="VCY189" s="377"/>
      <c r="VCZ189" s="377"/>
      <c r="VDA189" s="377"/>
      <c r="VDB189" s="377"/>
      <c r="VDC189" s="608"/>
      <c r="VDD189" s="609"/>
      <c r="VDE189" s="375"/>
      <c r="VDF189" s="377"/>
      <c r="VDG189" s="377"/>
      <c r="VDH189" s="377"/>
      <c r="VDI189" s="377"/>
      <c r="VDJ189" s="608"/>
      <c r="VDK189" s="609"/>
      <c r="VDL189" s="375"/>
      <c r="VDM189" s="377"/>
      <c r="VDN189" s="377"/>
      <c r="VDO189" s="377"/>
      <c r="VDP189" s="377"/>
      <c r="VDQ189" s="608"/>
      <c r="VDR189" s="609"/>
      <c r="VDS189" s="375"/>
      <c r="VDT189" s="377"/>
      <c r="VDU189" s="377"/>
      <c r="VDV189" s="377"/>
      <c r="VDW189" s="377"/>
      <c r="VDX189" s="608"/>
      <c r="VDY189" s="609"/>
      <c r="VDZ189" s="375"/>
      <c r="VEA189" s="377"/>
      <c r="VEB189" s="377"/>
      <c r="VEC189" s="377"/>
      <c r="VED189" s="377"/>
      <c r="VEE189" s="608"/>
      <c r="VEF189" s="609"/>
      <c r="VEG189" s="375"/>
      <c r="VEH189" s="377"/>
      <c r="VEI189" s="377"/>
      <c r="VEJ189" s="377"/>
      <c r="VEK189" s="377"/>
      <c r="VEL189" s="608"/>
      <c r="VEM189" s="609"/>
      <c r="VEN189" s="375"/>
      <c r="VEO189" s="377"/>
      <c r="VEP189" s="377"/>
      <c r="VEQ189" s="377"/>
      <c r="VER189" s="377"/>
      <c r="VES189" s="608"/>
      <c r="VET189" s="609"/>
      <c r="VEU189" s="375"/>
      <c r="VEV189" s="377"/>
      <c r="VEW189" s="377"/>
      <c r="VEX189" s="377"/>
      <c r="VEY189" s="377"/>
      <c r="VEZ189" s="608"/>
      <c r="VFA189" s="609"/>
      <c r="VFB189" s="375"/>
      <c r="VFC189" s="377"/>
      <c r="VFD189" s="377"/>
      <c r="VFE189" s="377"/>
      <c r="VFF189" s="377"/>
      <c r="VFG189" s="608"/>
      <c r="VFH189" s="609"/>
      <c r="VFI189" s="375"/>
      <c r="VFJ189" s="377"/>
      <c r="VFK189" s="377"/>
      <c r="VFL189" s="377"/>
      <c r="VFM189" s="377"/>
      <c r="VFN189" s="608"/>
      <c r="VFO189" s="609"/>
      <c r="VFP189" s="375"/>
      <c r="VFQ189" s="377"/>
      <c r="VFR189" s="377"/>
      <c r="VFS189" s="377"/>
      <c r="VFT189" s="377"/>
      <c r="VFU189" s="608"/>
      <c r="VFV189" s="609"/>
      <c r="VFW189" s="375"/>
      <c r="VFX189" s="377"/>
      <c r="VFY189" s="377"/>
      <c r="VFZ189" s="377"/>
      <c r="VGA189" s="377"/>
      <c r="VGB189" s="608"/>
      <c r="VGC189" s="609"/>
      <c r="VGD189" s="375"/>
      <c r="VGE189" s="377"/>
      <c r="VGF189" s="377"/>
      <c r="VGG189" s="377"/>
      <c r="VGH189" s="377"/>
      <c r="VGI189" s="608"/>
      <c r="VGJ189" s="609"/>
      <c r="VGK189" s="375"/>
      <c r="VGL189" s="377"/>
      <c r="VGM189" s="377"/>
      <c r="VGN189" s="377"/>
      <c r="VGO189" s="377"/>
      <c r="VGP189" s="608"/>
      <c r="VGQ189" s="609"/>
      <c r="VGR189" s="375"/>
      <c r="VGS189" s="377"/>
      <c r="VGT189" s="377"/>
      <c r="VGU189" s="377"/>
      <c r="VGV189" s="377"/>
      <c r="VGW189" s="608"/>
      <c r="VGX189" s="609"/>
      <c r="VGY189" s="375"/>
      <c r="VGZ189" s="377"/>
      <c r="VHA189" s="377"/>
      <c r="VHB189" s="377"/>
      <c r="VHC189" s="377"/>
      <c r="VHD189" s="608"/>
      <c r="VHE189" s="609"/>
      <c r="VHF189" s="375"/>
      <c r="VHG189" s="377"/>
      <c r="VHH189" s="377"/>
      <c r="VHI189" s="377"/>
      <c r="VHJ189" s="377"/>
      <c r="VHK189" s="608"/>
      <c r="VHL189" s="609"/>
      <c r="VHM189" s="375"/>
      <c r="VHN189" s="377"/>
      <c r="VHO189" s="377"/>
      <c r="VHP189" s="377"/>
      <c r="VHQ189" s="377"/>
      <c r="VHR189" s="608"/>
      <c r="VHS189" s="609"/>
      <c r="VHT189" s="375"/>
      <c r="VHU189" s="377"/>
      <c r="VHV189" s="377"/>
      <c r="VHW189" s="377"/>
      <c r="VHX189" s="377"/>
      <c r="VHY189" s="608"/>
      <c r="VHZ189" s="609"/>
      <c r="VIA189" s="375"/>
      <c r="VIB189" s="377"/>
      <c r="VIC189" s="377"/>
      <c r="VID189" s="377"/>
      <c r="VIE189" s="377"/>
      <c r="VIF189" s="608"/>
      <c r="VIG189" s="609"/>
      <c r="VIH189" s="375"/>
      <c r="VII189" s="377"/>
      <c r="VIJ189" s="377"/>
      <c r="VIK189" s="377"/>
      <c r="VIL189" s="377"/>
      <c r="VIM189" s="608"/>
      <c r="VIN189" s="609"/>
      <c r="VIO189" s="375"/>
      <c r="VIP189" s="377"/>
      <c r="VIQ189" s="377"/>
      <c r="VIR189" s="377"/>
      <c r="VIS189" s="377"/>
      <c r="VIT189" s="608"/>
      <c r="VIU189" s="609"/>
      <c r="VIV189" s="375"/>
      <c r="VIW189" s="377"/>
      <c r="VIX189" s="377"/>
      <c r="VIY189" s="377"/>
      <c r="VIZ189" s="377"/>
      <c r="VJA189" s="608"/>
      <c r="VJB189" s="609"/>
      <c r="VJC189" s="375"/>
      <c r="VJD189" s="377"/>
      <c r="VJE189" s="377"/>
      <c r="VJF189" s="377"/>
      <c r="VJG189" s="377"/>
      <c r="VJH189" s="608"/>
      <c r="VJI189" s="609"/>
      <c r="VJJ189" s="375"/>
      <c r="VJK189" s="377"/>
      <c r="VJL189" s="377"/>
      <c r="VJM189" s="377"/>
      <c r="VJN189" s="377"/>
      <c r="VJO189" s="608"/>
      <c r="VJP189" s="609"/>
      <c r="VJQ189" s="375"/>
      <c r="VJR189" s="377"/>
      <c r="VJS189" s="377"/>
      <c r="VJT189" s="377"/>
      <c r="VJU189" s="377"/>
      <c r="VJV189" s="608"/>
      <c r="VJW189" s="609"/>
      <c r="VJX189" s="375"/>
      <c r="VJY189" s="377"/>
      <c r="VJZ189" s="377"/>
      <c r="VKA189" s="377"/>
      <c r="VKB189" s="377"/>
      <c r="VKC189" s="608"/>
      <c r="VKD189" s="609"/>
      <c r="VKE189" s="375"/>
      <c r="VKF189" s="377"/>
      <c r="VKG189" s="377"/>
      <c r="VKH189" s="377"/>
      <c r="VKI189" s="377"/>
      <c r="VKJ189" s="608"/>
      <c r="VKK189" s="609"/>
      <c r="VKL189" s="375"/>
      <c r="VKM189" s="377"/>
      <c r="VKN189" s="377"/>
      <c r="VKO189" s="377"/>
      <c r="VKP189" s="377"/>
      <c r="VKQ189" s="608"/>
      <c r="VKR189" s="609"/>
      <c r="VKS189" s="375"/>
      <c r="VKT189" s="377"/>
      <c r="VKU189" s="377"/>
      <c r="VKV189" s="377"/>
      <c r="VKW189" s="377"/>
      <c r="VKX189" s="608"/>
      <c r="VKY189" s="609"/>
      <c r="VKZ189" s="375"/>
      <c r="VLA189" s="377"/>
      <c r="VLB189" s="377"/>
      <c r="VLC189" s="377"/>
      <c r="VLD189" s="377"/>
      <c r="VLE189" s="608"/>
      <c r="VLF189" s="609"/>
      <c r="VLG189" s="375"/>
      <c r="VLH189" s="377"/>
      <c r="VLI189" s="377"/>
      <c r="VLJ189" s="377"/>
      <c r="VLK189" s="377"/>
      <c r="VLL189" s="608"/>
      <c r="VLM189" s="609"/>
      <c r="VLN189" s="375"/>
      <c r="VLO189" s="377"/>
      <c r="VLP189" s="377"/>
      <c r="VLQ189" s="377"/>
      <c r="VLR189" s="377"/>
      <c r="VLS189" s="608"/>
      <c r="VLT189" s="609"/>
      <c r="VLU189" s="375"/>
      <c r="VLV189" s="377"/>
      <c r="VLW189" s="377"/>
      <c r="VLX189" s="377"/>
      <c r="VLY189" s="377"/>
      <c r="VLZ189" s="608"/>
      <c r="VMA189" s="609"/>
      <c r="VMB189" s="375"/>
      <c r="VMC189" s="377"/>
      <c r="VMD189" s="377"/>
      <c r="VME189" s="377"/>
      <c r="VMF189" s="377"/>
      <c r="VMG189" s="608"/>
      <c r="VMH189" s="609"/>
      <c r="VMI189" s="375"/>
      <c r="VMJ189" s="377"/>
      <c r="VMK189" s="377"/>
      <c r="VML189" s="377"/>
      <c r="VMM189" s="377"/>
      <c r="VMN189" s="608"/>
      <c r="VMO189" s="609"/>
      <c r="VMP189" s="375"/>
      <c r="VMQ189" s="377"/>
      <c r="VMR189" s="377"/>
      <c r="VMS189" s="377"/>
      <c r="VMT189" s="377"/>
      <c r="VMU189" s="608"/>
      <c r="VMV189" s="609"/>
      <c r="VMW189" s="375"/>
      <c r="VMX189" s="377"/>
      <c r="VMY189" s="377"/>
      <c r="VMZ189" s="377"/>
      <c r="VNA189" s="377"/>
      <c r="VNB189" s="608"/>
      <c r="VNC189" s="609"/>
      <c r="VND189" s="375"/>
      <c r="VNE189" s="377"/>
      <c r="VNF189" s="377"/>
      <c r="VNG189" s="377"/>
      <c r="VNH189" s="377"/>
      <c r="VNI189" s="608"/>
      <c r="VNJ189" s="609"/>
      <c r="VNK189" s="375"/>
      <c r="VNL189" s="377"/>
      <c r="VNM189" s="377"/>
      <c r="VNN189" s="377"/>
      <c r="VNO189" s="377"/>
      <c r="VNP189" s="608"/>
      <c r="VNQ189" s="609"/>
      <c r="VNR189" s="375"/>
      <c r="VNS189" s="377"/>
      <c r="VNT189" s="377"/>
      <c r="VNU189" s="377"/>
      <c r="VNV189" s="377"/>
      <c r="VNW189" s="608"/>
      <c r="VNX189" s="609"/>
      <c r="VNY189" s="375"/>
      <c r="VNZ189" s="377"/>
      <c r="VOA189" s="377"/>
      <c r="VOB189" s="377"/>
      <c r="VOC189" s="377"/>
      <c r="VOD189" s="608"/>
      <c r="VOE189" s="609"/>
      <c r="VOF189" s="375"/>
      <c r="VOG189" s="377"/>
      <c r="VOH189" s="377"/>
      <c r="VOI189" s="377"/>
      <c r="VOJ189" s="377"/>
      <c r="VOK189" s="608"/>
      <c r="VOL189" s="609"/>
      <c r="VOM189" s="375"/>
      <c r="VON189" s="377"/>
      <c r="VOO189" s="377"/>
      <c r="VOP189" s="377"/>
      <c r="VOQ189" s="377"/>
      <c r="VOR189" s="608"/>
      <c r="VOS189" s="609"/>
      <c r="VOT189" s="375"/>
      <c r="VOU189" s="377"/>
      <c r="VOV189" s="377"/>
      <c r="VOW189" s="377"/>
      <c r="VOX189" s="377"/>
      <c r="VOY189" s="608"/>
      <c r="VOZ189" s="609"/>
      <c r="VPA189" s="375"/>
      <c r="VPB189" s="377"/>
      <c r="VPC189" s="377"/>
      <c r="VPD189" s="377"/>
      <c r="VPE189" s="377"/>
      <c r="VPF189" s="608"/>
      <c r="VPG189" s="609"/>
      <c r="VPH189" s="375"/>
      <c r="VPI189" s="377"/>
      <c r="VPJ189" s="377"/>
      <c r="VPK189" s="377"/>
      <c r="VPL189" s="377"/>
      <c r="VPM189" s="608"/>
      <c r="VPN189" s="609"/>
      <c r="VPO189" s="375"/>
      <c r="VPP189" s="377"/>
      <c r="VPQ189" s="377"/>
      <c r="VPR189" s="377"/>
      <c r="VPS189" s="377"/>
      <c r="VPT189" s="608"/>
      <c r="VPU189" s="609"/>
      <c r="VPV189" s="375"/>
      <c r="VPW189" s="377"/>
      <c r="VPX189" s="377"/>
      <c r="VPY189" s="377"/>
      <c r="VPZ189" s="377"/>
      <c r="VQA189" s="608"/>
      <c r="VQB189" s="609"/>
      <c r="VQC189" s="375"/>
      <c r="VQD189" s="377"/>
      <c r="VQE189" s="377"/>
      <c r="VQF189" s="377"/>
      <c r="VQG189" s="377"/>
      <c r="VQH189" s="608"/>
      <c r="VQI189" s="609"/>
      <c r="VQJ189" s="375"/>
      <c r="VQK189" s="377"/>
      <c r="VQL189" s="377"/>
      <c r="VQM189" s="377"/>
      <c r="VQN189" s="377"/>
      <c r="VQO189" s="608"/>
      <c r="VQP189" s="609"/>
      <c r="VQQ189" s="375"/>
      <c r="VQR189" s="377"/>
      <c r="VQS189" s="377"/>
      <c r="VQT189" s="377"/>
      <c r="VQU189" s="377"/>
      <c r="VQV189" s="608"/>
      <c r="VQW189" s="609"/>
      <c r="VQX189" s="375"/>
      <c r="VQY189" s="377"/>
      <c r="VQZ189" s="377"/>
      <c r="VRA189" s="377"/>
      <c r="VRB189" s="377"/>
      <c r="VRC189" s="608"/>
      <c r="VRD189" s="609"/>
      <c r="VRE189" s="375"/>
      <c r="VRF189" s="377"/>
      <c r="VRG189" s="377"/>
      <c r="VRH189" s="377"/>
      <c r="VRI189" s="377"/>
      <c r="VRJ189" s="608"/>
      <c r="VRK189" s="609"/>
      <c r="VRL189" s="375"/>
      <c r="VRM189" s="377"/>
      <c r="VRN189" s="377"/>
      <c r="VRO189" s="377"/>
      <c r="VRP189" s="377"/>
      <c r="VRQ189" s="608"/>
      <c r="VRR189" s="609"/>
      <c r="VRS189" s="375"/>
      <c r="VRT189" s="377"/>
      <c r="VRU189" s="377"/>
      <c r="VRV189" s="377"/>
      <c r="VRW189" s="377"/>
      <c r="VRX189" s="608"/>
      <c r="VRY189" s="609"/>
      <c r="VRZ189" s="375"/>
      <c r="VSA189" s="377"/>
      <c r="VSB189" s="377"/>
      <c r="VSC189" s="377"/>
      <c r="VSD189" s="377"/>
      <c r="VSE189" s="608"/>
      <c r="VSF189" s="609"/>
      <c r="VSG189" s="375"/>
      <c r="VSH189" s="377"/>
      <c r="VSI189" s="377"/>
      <c r="VSJ189" s="377"/>
      <c r="VSK189" s="377"/>
      <c r="VSL189" s="608"/>
      <c r="VSM189" s="609"/>
      <c r="VSN189" s="375"/>
      <c r="VSO189" s="377"/>
      <c r="VSP189" s="377"/>
      <c r="VSQ189" s="377"/>
      <c r="VSR189" s="377"/>
      <c r="VSS189" s="608"/>
      <c r="VST189" s="609"/>
      <c r="VSU189" s="375"/>
      <c r="VSV189" s="377"/>
      <c r="VSW189" s="377"/>
      <c r="VSX189" s="377"/>
      <c r="VSY189" s="377"/>
      <c r="VSZ189" s="608"/>
      <c r="VTA189" s="609"/>
      <c r="VTB189" s="375"/>
      <c r="VTC189" s="377"/>
      <c r="VTD189" s="377"/>
      <c r="VTE189" s="377"/>
      <c r="VTF189" s="377"/>
      <c r="VTG189" s="608"/>
      <c r="VTH189" s="609"/>
      <c r="VTI189" s="375"/>
      <c r="VTJ189" s="377"/>
      <c r="VTK189" s="377"/>
      <c r="VTL189" s="377"/>
      <c r="VTM189" s="377"/>
      <c r="VTN189" s="608"/>
      <c r="VTO189" s="609"/>
      <c r="VTP189" s="375"/>
      <c r="VTQ189" s="377"/>
      <c r="VTR189" s="377"/>
      <c r="VTS189" s="377"/>
      <c r="VTT189" s="377"/>
      <c r="VTU189" s="608"/>
      <c r="VTV189" s="609"/>
      <c r="VTW189" s="375"/>
      <c r="VTX189" s="377"/>
      <c r="VTY189" s="377"/>
      <c r="VTZ189" s="377"/>
      <c r="VUA189" s="377"/>
      <c r="VUB189" s="608"/>
      <c r="VUC189" s="609"/>
      <c r="VUD189" s="375"/>
      <c r="VUE189" s="377"/>
      <c r="VUF189" s="377"/>
      <c r="VUG189" s="377"/>
      <c r="VUH189" s="377"/>
      <c r="VUI189" s="608"/>
      <c r="VUJ189" s="609"/>
      <c r="VUK189" s="375"/>
      <c r="VUL189" s="377"/>
      <c r="VUM189" s="377"/>
      <c r="VUN189" s="377"/>
      <c r="VUO189" s="377"/>
      <c r="VUP189" s="608"/>
      <c r="VUQ189" s="609"/>
      <c r="VUR189" s="375"/>
      <c r="VUS189" s="377"/>
      <c r="VUT189" s="377"/>
      <c r="VUU189" s="377"/>
      <c r="VUV189" s="377"/>
      <c r="VUW189" s="608"/>
      <c r="VUX189" s="609"/>
      <c r="VUY189" s="375"/>
      <c r="VUZ189" s="377"/>
      <c r="VVA189" s="377"/>
      <c r="VVB189" s="377"/>
      <c r="VVC189" s="377"/>
      <c r="VVD189" s="608"/>
      <c r="VVE189" s="609"/>
      <c r="VVF189" s="375"/>
      <c r="VVG189" s="377"/>
      <c r="VVH189" s="377"/>
      <c r="VVI189" s="377"/>
      <c r="VVJ189" s="377"/>
      <c r="VVK189" s="608"/>
      <c r="VVL189" s="609"/>
      <c r="VVM189" s="375"/>
      <c r="VVN189" s="377"/>
      <c r="VVO189" s="377"/>
      <c r="VVP189" s="377"/>
      <c r="VVQ189" s="377"/>
      <c r="VVR189" s="608"/>
      <c r="VVS189" s="609"/>
      <c r="VVT189" s="375"/>
      <c r="VVU189" s="377"/>
      <c r="VVV189" s="377"/>
      <c r="VVW189" s="377"/>
      <c r="VVX189" s="377"/>
      <c r="VVY189" s="608"/>
      <c r="VVZ189" s="609"/>
      <c r="VWA189" s="375"/>
      <c r="VWB189" s="377"/>
      <c r="VWC189" s="377"/>
      <c r="VWD189" s="377"/>
      <c r="VWE189" s="377"/>
      <c r="VWF189" s="608"/>
      <c r="VWG189" s="609"/>
      <c r="VWH189" s="375"/>
      <c r="VWI189" s="377"/>
      <c r="VWJ189" s="377"/>
      <c r="VWK189" s="377"/>
      <c r="VWL189" s="377"/>
      <c r="VWM189" s="608"/>
      <c r="VWN189" s="609"/>
      <c r="VWO189" s="375"/>
      <c r="VWP189" s="377"/>
      <c r="VWQ189" s="377"/>
      <c r="VWR189" s="377"/>
      <c r="VWS189" s="377"/>
      <c r="VWT189" s="608"/>
      <c r="VWU189" s="609"/>
      <c r="VWV189" s="375"/>
      <c r="VWW189" s="377"/>
      <c r="VWX189" s="377"/>
      <c r="VWY189" s="377"/>
      <c r="VWZ189" s="377"/>
      <c r="VXA189" s="608"/>
      <c r="VXB189" s="609"/>
      <c r="VXC189" s="375"/>
      <c r="VXD189" s="377"/>
      <c r="VXE189" s="377"/>
      <c r="VXF189" s="377"/>
      <c r="VXG189" s="377"/>
      <c r="VXH189" s="608"/>
      <c r="VXI189" s="609"/>
      <c r="VXJ189" s="375"/>
      <c r="VXK189" s="377"/>
      <c r="VXL189" s="377"/>
      <c r="VXM189" s="377"/>
      <c r="VXN189" s="377"/>
      <c r="VXO189" s="608"/>
      <c r="VXP189" s="609"/>
      <c r="VXQ189" s="375"/>
      <c r="VXR189" s="377"/>
      <c r="VXS189" s="377"/>
      <c r="VXT189" s="377"/>
      <c r="VXU189" s="377"/>
      <c r="VXV189" s="608"/>
      <c r="VXW189" s="609"/>
      <c r="VXX189" s="375"/>
      <c r="VXY189" s="377"/>
      <c r="VXZ189" s="377"/>
      <c r="VYA189" s="377"/>
      <c r="VYB189" s="377"/>
      <c r="VYC189" s="608"/>
      <c r="VYD189" s="609"/>
      <c r="VYE189" s="375"/>
      <c r="VYF189" s="377"/>
      <c r="VYG189" s="377"/>
      <c r="VYH189" s="377"/>
      <c r="VYI189" s="377"/>
      <c r="VYJ189" s="608"/>
      <c r="VYK189" s="609"/>
      <c r="VYL189" s="375"/>
      <c r="VYM189" s="377"/>
      <c r="VYN189" s="377"/>
      <c r="VYO189" s="377"/>
      <c r="VYP189" s="377"/>
      <c r="VYQ189" s="608"/>
      <c r="VYR189" s="609"/>
      <c r="VYS189" s="375"/>
      <c r="VYT189" s="377"/>
      <c r="VYU189" s="377"/>
      <c r="VYV189" s="377"/>
      <c r="VYW189" s="377"/>
      <c r="VYX189" s="608"/>
      <c r="VYY189" s="609"/>
      <c r="VYZ189" s="375"/>
      <c r="VZA189" s="377"/>
      <c r="VZB189" s="377"/>
      <c r="VZC189" s="377"/>
      <c r="VZD189" s="377"/>
      <c r="VZE189" s="608"/>
      <c r="VZF189" s="609"/>
      <c r="VZG189" s="375"/>
      <c r="VZH189" s="377"/>
      <c r="VZI189" s="377"/>
      <c r="VZJ189" s="377"/>
      <c r="VZK189" s="377"/>
      <c r="VZL189" s="608"/>
      <c r="VZM189" s="609"/>
      <c r="VZN189" s="375"/>
      <c r="VZO189" s="377"/>
      <c r="VZP189" s="377"/>
      <c r="VZQ189" s="377"/>
      <c r="VZR189" s="377"/>
      <c r="VZS189" s="608"/>
      <c r="VZT189" s="609"/>
      <c r="VZU189" s="375"/>
      <c r="VZV189" s="377"/>
      <c r="VZW189" s="377"/>
      <c r="VZX189" s="377"/>
      <c r="VZY189" s="377"/>
      <c r="VZZ189" s="608"/>
      <c r="WAA189" s="609"/>
      <c r="WAB189" s="375"/>
      <c r="WAC189" s="377"/>
      <c r="WAD189" s="377"/>
      <c r="WAE189" s="377"/>
      <c r="WAF189" s="377"/>
      <c r="WAG189" s="608"/>
      <c r="WAH189" s="609"/>
      <c r="WAI189" s="375"/>
      <c r="WAJ189" s="377"/>
      <c r="WAK189" s="377"/>
      <c r="WAL189" s="377"/>
      <c r="WAM189" s="377"/>
      <c r="WAN189" s="608"/>
      <c r="WAO189" s="609"/>
      <c r="WAP189" s="375"/>
      <c r="WAQ189" s="377"/>
      <c r="WAR189" s="377"/>
      <c r="WAS189" s="377"/>
      <c r="WAT189" s="377"/>
      <c r="WAU189" s="608"/>
      <c r="WAV189" s="609"/>
      <c r="WAW189" s="375"/>
      <c r="WAX189" s="377"/>
      <c r="WAY189" s="377"/>
      <c r="WAZ189" s="377"/>
      <c r="WBA189" s="377"/>
      <c r="WBB189" s="608"/>
      <c r="WBC189" s="609"/>
      <c r="WBD189" s="375"/>
      <c r="WBE189" s="377"/>
      <c r="WBF189" s="377"/>
      <c r="WBG189" s="377"/>
      <c r="WBH189" s="377"/>
      <c r="WBI189" s="608"/>
      <c r="WBJ189" s="609"/>
      <c r="WBK189" s="375"/>
      <c r="WBL189" s="377"/>
      <c r="WBM189" s="377"/>
      <c r="WBN189" s="377"/>
      <c r="WBO189" s="377"/>
      <c r="WBP189" s="608"/>
      <c r="WBQ189" s="609"/>
      <c r="WBR189" s="375"/>
      <c r="WBS189" s="377"/>
      <c r="WBT189" s="377"/>
      <c r="WBU189" s="377"/>
      <c r="WBV189" s="377"/>
      <c r="WBW189" s="608"/>
      <c r="WBX189" s="609"/>
      <c r="WBY189" s="375"/>
      <c r="WBZ189" s="377"/>
      <c r="WCA189" s="377"/>
      <c r="WCB189" s="377"/>
      <c r="WCC189" s="377"/>
      <c r="WCD189" s="608"/>
      <c r="WCE189" s="609"/>
      <c r="WCF189" s="375"/>
      <c r="WCG189" s="377"/>
      <c r="WCH189" s="377"/>
      <c r="WCI189" s="377"/>
      <c r="WCJ189" s="377"/>
      <c r="WCK189" s="608"/>
      <c r="WCL189" s="609"/>
      <c r="WCM189" s="375"/>
      <c r="WCN189" s="377"/>
      <c r="WCO189" s="377"/>
      <c r="WCP189" s="377"/>
      <c r="WCQ189" s="377"/>
      <c r="WCR189" s="608"/>
      <c r="WCS189" s="609"/>
      <c r="WCT189" s="375"/>
      <c r="WCU189" s="377"/>
      <c r="WCV189" s="377"/>
      <c r="WCW189" s="377"/>
      <c r="WCX189" s="377"/>
      <c r="WCY189" s="608"/>
      <c r="WCZ189" s="609"/>
      <c r="WDA189" s="375"/>
      <c r="WDB189" s="377"/>
      <c r="WDC189" s="377"/>
      <c r="WDD189" s="377"/>
      <c r="WDE189" s="377"/>
      <c r="WDF189" s="608"/>
      <c r="WDG189" s="609"/>
      <c r="WDH189" s="375"/>
      <c r="WDI189" s="377"/>
      <c r="WDJ189" s="377"/>
      <c r="WDK189" s="377"/>
      <c r="WDL189" s="377"/>
      <c r="WDM189" s="608"/>
      <c r="WDN189" s="609"/>
      <c r="WDO189" s="375"/>
      <c r="WDP189" s="377"/>
      <c r="WDQ189" s="377"/>
      <c r="WDR189" s="377"/>
      <c r="WDS189" s="377"/>
      <c r="WDT189" s="608"/>
      <c r="WDU189" s="609"/>
      <c r="WDV189" s="375"/>
      <c r="WDW189" s="377"/>
      <c r="WDX189" s="377"/>
      <c r="WDY189" s="377"/>
      <c r="WDZ189" s="377"/>
      <c r="WEA189" s="608"/>
      <c r="WEB189" s="609"/>
      <c r="WEC189" s="375"/>
      <c r="WED189" s="377"/>
      <c r="WEE189" s="377"/>
      <c r="WEF189" s="377"/>
      <c r="WEG189" s="377"/>
      <c r="WEH189" s="608"/>
      <c r="WEI189" s="609"/>
      <c r="WEJ189" s="375"/>
      <c r="WEK189" s="377"/>
      <c r="WEL189" s="377"/>
      <c r="WEM189" s="377"/>
      <c r="WEN189" s="377"/>
      <c r="WEO189" s="608"/>
      <c r="WEP189" s="609"/>
      <c r="WEQ189" s="375"/>
      <c r="WER189" s="377"/>
      <c r="WES189" s="377"/>
      <c r="WET189" s="377"/>
      <c r="WEU189" s="377"/>
      <c r="WEV189" s="608"/>
      <c r="WEW189" s="609"/>
      <c r="WEX189" s="375"/>
      <c r="WEY189" s="377"/>
      <c r="WEZ189" s="377"/>
      <c r="WFA189" s="377"/>
      <c r="WFB189" s="377"/>
      <c r="WFC189" s="608"/>
      <c r="WFD189" s="609"/>
      <c r="WFE189" s="375"/>
      <c r="WFF189" s="377"/>
      <c r="WFG189" s="377"/>
      <c r="WFH189" s="377"/>
      <c r="WFI189" s="377"/>
      <c r="WFJ189" s="608"/>
      <c r="WFK189" s="609"/>
      <c r="WFL189" s="375"/>
      <c r="WFM189" s="377"/>
      <c r="WFN189" s="377"/>
      <c r="WFO189" s="377"/>
      <c r="WFP189" s="377"/>
      <c r="WFQ189" s="608"/>
      <c r="WFR189" s="609"/>
      <c r="WFS189" s="375"/>
      <c r="WFT189" s="377"/>
      <c r="WFU189" s="377"/>
      <c r="WFV189" s="377"/>
      <c r="WFW189" s="377"/>
      <c r="WFX189" s="608"/>
      <c r="WFY189" s="609"/>
      <c r="WFZ189" s="375"/>
      <c r="WGA189" s="377"/>
      <c r="WGB189" s="377"/>
      <c r="WGC189" s="377"/>
      <c r="WGD189" s="377"/>
      <c r="WGE189" s="608"/>
      <c r="WGF189" s="609"/>
      <c r="WGG189" s="375"/>
      <c r="WGH189" s="377"/>
      <c r="WGI189" s="377"/>
      <c r="WGJ189" s="377"/>
      <c r="WGK189" s="377"/>
      <c r="WGL189" s="608"/>
      <c r="WGM189" s="609"/>
      <c r="WGN189" s="375"/>
      <c r="WGO189" s="377"/>
      <c r="WGP189" s="377"/>
      <c r="WGQ189" s="377"/>
      <c r="WGR189" s="377"/>
      <c r="WGS189" s="608"/>
      <c r="WGT189" s="609"/>
      <c r="WGU189" s="375"/>
      <c r="WGV189" s="377"/>
      <c r="WGW189" s="377"/>
      <c r="WGX189" s="377"/>
      <c r="WGY189" s="377"/>
      <c r="WGZ189" s="608"/>
      <c r="WHA189" s="609"/>
      <c r="WHB189" s="375"/>
      <c r="WHC189" s="377"/>
      <c r="WHD189" s="377"/>
      <c r="WHE189" s="377"/>
      <c r="WHF189" s="377"/>
      <c r="WHG189" s="608"/>
      <c r="WHH189" s="609"/>
      <c r="WHI189" s="375"/>
      <c r="WHJ189" s="377"/>
      <c r="WHK189" s="377"/>
      <c r="WHL189" s="377"/>
      <c r="WHM189" s="377"/>
      <c r="WHN189" s="608"/>
      <c r="WHO189" s="609"/>
      <c r="WHP189" s="375"/>
      <c r="WHQ189" s="377"/>
      <c r="WHR189" s="377"/>
      <c r="WHS189" s="377"/>
      <c r="WHT189" s="377"/>
      <c r="WHU189" s="608"/>
      <c r="WHV189" s="609"/>
      <c r="WHW189" s="375"/>
      <c r="WHX189" s="377"/>
      <c r="WHY189" s="377"/>
      <c r="WHZ189" s="377"/>
      <c r="WIA189" s="377"/>
      <c r="WIB189" s="608"/>
      <c r="WIC189" s="609"/>
      <c r="WID189" s="375"/>
      <c r="WIE189" s="377"/>
      <c r="WIF189" s="377"/>
      <c r="WIG189" s="377"/>
      <c r="WIH189" s="377"/>
      <c r="WII189" s="608"/>
      <c r="WIJ189" s="609"/>
      <c r="WIK189" s="375"/>
      <c r="WIL189" s="377"/>
      <c r="WIM189" s="377"/>
      <c r="WIN189" s="377"/>
      <c r="WIO189" s="377"/>
      <c r="WIP189" s="608"/>
      <c r="WIQ189" s="609"/>
      <c r="WIR189" s="375"/>
      <c r="WIS189" s="377"/>
      <c r="WIT189" s="377"/>
      <c r="WIU189" s="377"/>
      <c r="WIV189" s="377"/>
      <c r="WIW189" s="608"/>
      <c r="WIX189" s="609"/>
      <c r="WIY189" s="375"/>
      <c r="WIZ189" s="377"/>
      <c r="WJA189" s="377"/>
      <c r="WJB189" s="377"/>
      <c r="WJC189" s="377"/>
      <c r="WJD189" s="608"/>
      <c r="WJE189" s="609"/>
      <c r="WJF189" s="375"/>
      <c r="WJG189" s="377"/>
      <c r="WJH189" s="377"/>
      <c r="WJI189" s="377"/>
      <c r="WJJ189" s="377"/>
      <c r="WJK189" s="608"/>
      <c r="WJL189" s="609"/>
      <c r="WJM189" s="375"/>
      <c r="WJN189" s="377"/>
      <c r="WJO189" s="377"/>
      <c r="WJP189" s="377"/>
      <c r="WJQ189" s="377"/>
      <c r="WJR189" s="608"/>
      <c r="WJS189" s="609"/>
      <c r="WJT189" s="375"/>
      <c r="WJU189" s="377"/>
      <c r="WJV189" s="377"/>
      <c r="WJW189" s="377"/>
      <c r="WJX189" s="377"/>
      <c r="WJY189" s="608"/>
      <c r="WJZ189" s="609"/>
      <c r="WKA189" s="375"/>
      <c r="WKB189" s="377"/>
      <c r="WKC189" s="377"/>
      <c r="WKD189" s="377"/>
      <c r="WKE189" s="377"/>
      <c r="WKF189" s="608"/>
      <c r="WKG189" s="609"/>
      <c r="WKH189" s="375"/>
      <c r="WKI189" s="377"/>
      <c r="WKJ189" s="377"/>
      <c r="WKK189" s="377"/>
      <c r="WKL189" s="377"/>
      <c r="WKM189" s="608"/>
      <c r="WKN189" s="609"/>
      <c r="WKO189" s="375"/>
      <c r="WKP189" s="377"/>
      <c r="WKQ189" s="377"/>
      <c r="WKR189" s="377"/>
      <c r="WKS189" s="377"/>
      <c r="WKT189" s="608"/>
      <c r="WKU189" s="609"/>
      <c r="WKV189" s="375"/>
      <c r="WKW189" s="377"/>
      <c r="WKX189" s="377"/>
      <c r="WKY189" s="377"/>
      <c r="WKZ189" s="377"/>
      <c r="WLA189" s="608"/>
      <c r="WLB189" s="609"/>
      <c r="WLC189" s="375"/>
      <c r="WLD189" s="377"/>
      <c r="WLE189" s="377"/>
      <c r="WLF189" s="377"/>
      <c r="WLG189" s="377"/>
      <c r="WLH189" s="608"/>
      <c r="WLI189" s="609"/>
      <c r="WLJ189" s="375"/>
      <c r="WLK189" s="377"/>
      <c r="WLL189" s="377"/>
      <c r="WLM189" s="377"/>
      <c r="WLN189" s="377"/>
      <c r="WLO189" s="608"/>
      <c r="WLP189" s="609"/>
      <c r="WLQ189" s="375"/>
      <c r="WLR189" s="377"/>
      <c r="WLS189" s="377"/>
      <c r="WLT189" s="377"/>
      <c r="WLU189" s="377"/>
      <c r="WLV189" s="608"/>
      <c r="WLW189" s="609"/>
      <c r="WLX189" s="375"/>
      <c r="WLY189" s="377"/>
      <c r="WLZ189" s="377"/>
      <c r="WMA189" s="377"/>
      <c r="WMB189" s="377"/>
      <c r="WMC189" s="608"/>
      <c r="WMD189" s="609"/>
      <c r="WME189" s="375"/>
      <c r="WMF189" s="377"/>
      <c r="WMG189" s="377"/>
      <c r="WMH189" s="377"/>
      <c r="WMI189" s="377"/>
      <c r="WMJ189" s="608"/>
      <c r="WMK189" s="609"/>
      <c r="WML189" s="375"/>
      <c r="WMM189" s="377"/>
      <c r="WMN189" s="377"/>
      <c r="WMO189" s="377"/>
      <c r="WMP189" s="377"/>
      <c r="WMQ189" s="608"/>
      <c r="WMR189" s="609"/>
      <c r="WMS189" s="375"/>
      <c r="WMT189" s="377"/>
      <c r="WMU189" s="377"/>
      <c r="WMV189" s="377"/>
      <c r="WMW189" s="377"/>
      <c r="WMX189" s="608"/>
      <c r="WMY189" s="609"/>
      <c r="WMZ189" s="375"/>
      <c r="WNA189" s="377"/>
      <c r="WNB189" s="377"/>
      <c r="WNC189" s="377"/>
      <c r="WND189" s="377"/>
      <c r="WNE189" s="608"/>
      <c r="WNF189" s="609"/>
      <c r="WNG189" s="375"/>
      <c r="WNH189" s="377"/>
      <c r="WNI189" s="377"/>
      <c r="WNJ189" s="377"/>
      <c r="WNK189" s="377"/>
      <c r="WNL189" s="608"/>
      <c r="WNM189" s="609"/>
      <c r="WNN189" s="375"/>
      <c r="WNO189" s="377"/>
      <c r="WNP189" s="377"/>
      <c r="WNQ189" s="377"/>
      <c r="WNR189" s="377"/>
      <c r="WNS189" s="608"/>
      <c r="WNT189" s="609"/>
      <c r="WNU189" s="375"/>
      <c r="WNV189" s="377"/>
      <c r="WNW189" s="377"/>
      <c r="WNX189" s="377"/>
      <c r="WNY189" s="377"/>
      <c r="WNZ189" s="608"/>
      <c r="WOA189" s="609"/>
      <c r="WOB189" s="375"/>
      <c r="WOC189" s="377"/>
      <c r="WOD189" s="377"/>
      <c r="WOE189" s="377"/>
      <c r="WOF189" s="377"/>
      <c r="WOG189" s="608"/>
      <c r="WOH189" s="609"/>
      <c r="WOI189" s="375"/>
      <c r="WOJ189" s="377"/>
      <c r="WOK189" s="377"/>
      <c r="WOL189" s="377"/>
      <c r="WOM189" s="377"/>
      <c r="WON189" s="608"/>
      <c r="WOO189" s="609"/>
      <c r="WOP189" s="375"/>
      <c r="WOQ189" s="377"/>
      <c r="WOR189" s="377"/>
      <c r="WOS189" s="377"/>
      <c r="WOT189" s="377"/>
      <c r="WOU189" s="608"/>
      <c r="WOV189" s="609"/>
      <c r="WOW189" s="375"/>
      <c r="WOX189" s="377"/>
      <c r="WOY189" s="377"/>
      <c r="WOZ189" s="377"/>
      <c r="WPA189" s="377"/>
      <c r="WPB189" s="608"/>
      <c r="WPC189" s="609"/>
      <c r="WPD189" s="375"/>
      <c r="WPE189" s="377"/>
      <c r="WPF189" s="377"/>
      <c r="WPG189" s="377"/>
      <c r="WPH189" s="377"/>
      <c r="WPI189" s="608"/>
      <c r="WPJ189" s="609"/>
      <c r="WPK189" s="375"/>
      <c r="WPL189" s="377"/>
      <c r="WPM189" s="377"/>
      <c r="WPN189" s="377"/>
      <c r="WPO189" s="377"/>
      <c r="WPP189" s="608"/>
      <c r="WPQ189" s="609"/>
      <c r="WPR189" s="375"/>
      <c r="WPS189" s="377"/>
      <c r="WPT189" s="377"/>
      <c r="WPU189" s="377"/>
      <c r="WPV189" s="377"/>
      <c r="WPW189" s="608"/>
      <c r="WPX189" s="609"/>
      <c r="WPY189" s="375"/>
      <c r="WPZ189" s="377"/>
      <c r="WQA189" s="377"/>
      <c r="WQB189" s="377"/>
      <c r="WQC189" s="377"/>
      <c r="WQD189" s="608"/>
      <c r="WQE189" s="609"/>
      <c r="WQF189" s="375"/>
      <c r="WQG189" s="377"/>
      <c r="WQH189" s="377"/>
      <c r="WQI189" s="377"/>
      <c r="WQJ189" s="377"/>
      <c r="WQK189" s="608"/>
      <c r="WQL189" s="609"/>
      <c r="WQM189" s="375"/>
      <c r="WQN189" s="377"/>
      <c r="WQO189" s="377"/>
      <c r="WQP189" s="377"/>
      <c r="WQQ189" s="377"/>
      <c r="WQR189" s="608"/>
      <c r="WQS189" s="609"/>
      <c r="WQT189" s="375"/>
      <c r="WQU189" s="377"/>
      <c r="WQV189" s="377"/>
      <c r="WQW189" s="377"/>
      <c r="WQX189" s="377"/>
      <c r="WQY189" s="608"/>
      <c r="WQZ189" s="609"/>
      <c r="WRA189" s="375"/>
      <c r="WRB189" s="377"/>
      <c r="WRC189" s="377"/>
      <c r="WRD189" s="377"/>
      <c r="WRE189" s="377"/>
      <c r="WRF189" s="608"/>
      <c r="WRG189" s="609"/>
      <c r="WRH189" s="375"/>
      <c r="WRI189" s="377"/>
      <c r="WRJ189" s="377"/>
      <c r="WRK189" s="377"/>
      <c r="WRL189" s="377"/>
      <c r="WRM189" s="608"/>
      <c r="WRN189" s="609"/>
      <c r="WRO189" s="375"/>
      <c r="WRP189" s="377"/>
      <c r="WRQ189" s="377"/>
      <c r="WRR189" s="377"/>
      <c r="WRS189" s="377"/>
      <c r="WRT189" s="608"/>
      <c r="WRU189" s="609"/>
      <c r="WRV189" s="375"/>
      <c r="WRW189" s="377"/>
      <c r="WRX189" s="377"/>
      <c r="WRY189" s="377"/>
      <c r="WRZ189" s="377"/>
      <c r="WSA189" s="608"/>
      <c r="WSB189" s="609"/>
      <c r="WSC189" s="375"/>
      <c r="WSD189" s="377"/>
      <c r="WSE189" s="377"/>
      <c r="WSF189" s="377"/>
      <c r="WSG189" s="377"/>
      <c r="WSH189" s="608"/>
      <c r="WSI189" s="609"/>
      <c r="WSJ189" s="375"/>
      <c r="WSK189" s="377"/>
      <c r="WSL189" s="377"/>
      <c r="WSM189" s="377"/>
      <c r="WSN189" s="377"/>
      <c r="WSO189" s="608"/>
      <c r="WSP189" s="609"/>
      <c r="WSQ189" s="375"/>
      <c r="WSR189" s="377"/>
      <c r="WSS189" s="377"/>
      <c r="WST189" s="377"/>
      <c r="WSU189" s="377"/>
      <c r="WSV189" s="608"/>
      <c r="WSW189" s="609"/>
      <c r="WSX189" s="375"/>
      <c r="WSY189" s="377"/>
      <c r="WSZ189" s="377"/>
      <c r="WTA189" s="377"/>
      <c r="WTB189" s="377"/>
      <c r="WTC189" s="608"/>
      <c r="WTD189" s="609"/>
      <c r="WTE189" s="375"/>
      <c r="WTF189" s="377"/>
      <c r="WTG189" s="377"/>
      <c r="WTH189" s="377"/>
      <c r="WTI189" s="377"/>
      <c r="WTJ189" s="608"/>
      <c r="WTK189" s="609"/>
      <c r="WTL189" s="375"/>
      <c r="WTM189" s="377"/>
      <c r="WTN189" s="377"/>
      <c r="WTO189" s="377"/>
      <c r="WTP189" s="377"/>
      <c r="WTQ189" s="608"/>
      <c r="WTR189" s="609"/>
      <c r="WTS189" s="375"/>
      <c r="WTT189" s="377"/>
      <c r="WTU189" s="377"/>
      <c r="WTV189" s="377"/>
      <c r="WTW189" s="377"/>
      <c r="WTX189" s="608"/>
      <c r="WTY189" s="609"/>
      <c r="WTZ189" s="375"/>
      <c r="WUA189" s="377"/>
      <c r="WUB189" s="377"/>
      <c r="WUC189" s="377"/>
      <c r="WUD189" s="377"/>
      <c r="WUE189" s="608"/>
      <c r="WUF189" s="609"/>
      <c r="WUG189" s="375"/>
      <c r="WUH189" s="377"/>
      <c r="WUI189" s="377"/>
      <c r="WUJ189" s="377"/>
      <c r="WUK189" s="377"/>
      <c r="WUL189" s="608"/>
      <c r="WUM189" s="609"/>
      <c r="WUN189" s="375"/>
      <c r="WUO189" s="377"/>
      <c r="WUP189" s="377"/>
      <c r="WUQ189" s="377"/>
      <c r="WUR189" s="377"/>
      <c r="WUS189" s="608"/>
      <c r="WUT189" s="609"/>
      <c r="WUU189" s="375"/>
      <c r="WUV189" s="377"/>
      <c r="WUW189" s="377"/>
      <c r="WUX189" s="377"/>
      <c r="WUY189" s="377"/>
      <c r="WUZ189" s="608"/>
      <c r="WVA189" s="609"/>
      <c r="WVB189" s="375"/>
      <c r="WVC189" s="377"/>
      <c r="WVD189" s="377"/>
      <c r="WVE189" s="377"/>
      <c r="WVF189" s="377"/>
      <c r="WVG189" s="608"/>
      <c r="WVH189" s="609"/>
      <c r="WVI189" s="375"/>
      <c r="WVJ189" s="377"/>
      <c r="WVK189" s="377"/>
      <c r="WVL189" s="377"/>
      <c r="WVM189" s="377"/>
      <c r="WVN189" s="608"/>
      <c r="WVO189" s="609"/>
      <c r="WVP189" s="375"/>
      <c r="WVQ189" s="377"/>
      <c r="WVR189" s="377"/>
      <c r="WVS189" s="377"/>
      <c r="WVT189" s="377"/>
      <c r="WVU189" s="608"/>
      <c r="WVV189" s="609"/>
      <c r="WVW189" s="375"/>
      <c r="WVX189" s="377"/>
      <c r="WVY189" s="377"/>
      <c r="WVZ189" s="377"/>
      <c r="WWA189" s="377"/>
      <c r="WWB189" s="608"/>
      <c r="WWC189" s="609"/>
      <c r="WWD189" s="375"/>
      <c r="WWE189" s="377"/>
      <c r="WWF189" s="377"/>
      <c r="WWG189" s="377"/>
      <c r="WWH189" s="377"/>
      <c r="WWI189" s="608"/>
      <c r="WWJ189" s="609"/>
      <c r="WWK189" s="375"/>
      <c r="WWL189" s="377"/>
      <c r="WWM189" s="377"/>
      <c r="WWN189" s="377"/>
      <c r="WWO189" s="377"/>
      <c r="WWP189" s="608"/>
      <c r="WWQ189" s="609"/>
      <c r="WWR189" s="375"/>
      <c r="WWS189" s="377"/>
      <c r="WWT189" s="377"/>
      <c r="WWU189" s="377"/>
      <c r="WWV189" s="377"/>
      <c r="WWW189" s="608"/>
      <c r="WWX189" s="609"/>
      <c r="WWY189" s="375"/>
      <c r="WWZ189" s="377"/>
      <c r="WXA189" s="377"/>
      <c r="WXB189" s="377"/>
      <c r="WXC189" s="377"/>
      <c r="WXD189" s="608"/>
      <c r="WXE189" s="609"/>
      <c r="WXF189" s="375"/>
      <c r="WXG189" s="377"/>
      <c r="WXH189" s="377"/>
      <c r="WXI189" s="377"/>
      <c r="WXJ189" s="377"/>
      <c r="WXK189" s="608"/>
      <c r="WXL189" s="609"/>
      <c r="WXM189" s="375"/>
      <c r="WXN189" s="377"/>
      <c r="WXO189" s="377"/>
      <c r="WXP189" s="377"/>
      <c r="WXQ189" s="377"/>
      <c r="WXR189" s="608"/>
      <c r="WXS189" s="609"/>
      <c r="WXT189" s="375"/>
      <c r="WXU189" s="377"/>
      <c r="WXV189" s="377"/>
      <c r="WXW189" s="377"/>
      <c r="WXX189" s="377"/>
      <c r="WXY189" s="608"/>
      <c r="WXZ189" s="609"/>
      <c r="WYA189" s="375"/>
      <c r="WYB189" s="377"/>
      <c r="WYC189" s="377"/>
      <c r="WYD189" s="377"/>
      <c r="WYE189" s="377"/>
      <c r="WYF189" s="608"/>
      <c r="WYG189" s="609"/>
      <c r="WYH189" s="375"/>
      <c r="WYI189" s="377"/>
      <c r="WYJ189" s="377"/>
      <c r="WYK189" s="377"/>
      <c r="WYL189" s="377"/>
      <c r="WYM189" s="608"/>
      <c r="WYN189" s="609"/>
      <c r="WYO189" s="375"/>
      <c r="WYP189" s="377"/>
      <c r="WYQ189" s="377"/>
      <c r="WYR189" s="377"/>
      <c r="WYS189" s="377"/>
      <c r="WYT189" s="608"/>
      <c r="WYU189" s="609"/>
      <c r="WYV189" s="375"/>
      <c r="WYW189" s="377"/>
      <c r="WYX189" s="377"/>
      <c r="WYY189" s="377"/>
      <c r="WYZ189" s="377"/>
      <c r="WZA189" s="608"/>
      <c r="WZB189" s="609"/>
      <c r="WZC189" s="375"/>
      <c r="WZD189" s="377"/>
      <c r="WZE189" s="377"/>
      <c r="WZF189" s="377"/>
      <c r="WZG189" s="377"/>
      <c r="WZH189" s="608"/>
      <c r="WZI189" s="609"/>
      <c r="WZJ189" s="375"/>
      <c r="WZK189" s="377"/>
      <c r="WZL189" s="377"/>
      <c r="WZM189" s="377"/>
      <c r="WZN189" s="377"/>
      <c r="WZO189" s="608"/>
      <c r="WZP189" s="609"/>
      <c r="WZQ189" s="375"/>
      <c r="WZR189" s="377"/>
      <c r="WZS189" s="377"/>
      <c r="WZT189" s="377"/>
      <c r="WZU189" s="377"/>
      <c r="WZV189" s="608"/>
      <c r="WZW189" s="609"/>
      <c r="WZX189" s="375"/>
      <c r="WZY189" s="377"/>
      <c r="WZZ189" s="377"/>
      <c r="XAA189" s="377"/>
      <c r="XAB189" s="377"/>
      <c r="XAC189" s="608"/>
      <c r="XAD189" s="609"/>
      <c r="XAE189" s="375"/>
      <c r="XAF189" s="377"/>
      <c r="XAG189" s="377"/>
      <c r="XAH189" s="377"/>
      <c r="XAI189" s="377"/>
      <c r="XAJ189" s="608"/>
      <c r="XAK189" s="609"/>
      <c r="XAL189" s="375"/>
      <c r="XAM189" s="377"/>
      <c r="XAN189" s="377"/>
      <c r="XAO189" s="377"/>
      <c r="XAP189" s="377"/>
      <c r="XAQ189" s="608"/>
      <c r="XAR189" s="609"/>
      <c r="XAS189" s="375"/>
      <c r="XAT189" s="377"/>
      <c r="XAU189" s="377"/>
      <c r="XAV189" s="377"/>
      <c r="XAW189" s="377"/>
      <c r="XAX189" s="608"/>
      <c r="XAY189" s="609"/>
      <c r="XAZ189" s="375"/>
      <c r="XBA189" s="377"/>
      <c r="XBB189" s="377"/>
      <c r="XBC189" s="377"/>
      <c r="XBD189" s="377"/>
      <c r="XBE189" s="608"/>
      <c r="XBF189" s="609"/>
      <c r="XBG189" s="375"/>
      <c r="XBH189" s="377"/>
      <c r="XBI189" s="377"/>
      <c r="XBJ189" s="377"/>
      <c r="XBK189" s="377"/>
      <c r="XBL189" s="608"/>
      <c r="XBM189" s="609"/>
      <c r="XBN189" s="375"/>
      <c r="XBO189" s="377"/>
      <c r="XBP189" s="377"/>
      <c r="XBQ189" s="377"/>
      <c r="XBR189" s="377"/>
      <c r="XBS189" s="608"/>
      <c r="XBT189" s="609"/>
      <c r="XBU189" s="375"/>
      <c r="XBV189" s="377"/>
      <c r="XBW189" s="377"/>
      <c r="XBX189" s="377"/>
      <c r="XBY189" s="377"/>
      <c r="XBZ189" s="608"/>
      <c r="XCA189" s="609"/>
      <c r="XCB189" s="375"/>
      <c r="XCC189" s="377"/>
      <c r="XCD189" s="377"/>
      <c r="XCE189" s="377"/>
      <c r="XCF189" s="377"/>
      <c r="XCG189" s="608"/>
      <c r="XCH189" s="609"/>
      <c r="XCI189" s="375"/>
      <c r="XCJ189" s="377"/>
      <c r="XCK189" s="377"/>
      <c r="XCL189" s="377"/>
      <c r="XCM189" s="377"/>
      <c r="XCN189" s="608"/>
      <c r="XCO189" s="609"/>
      <c r="XCP189" s="375"/>
      <c r="XCQ189" s="377"/>
      <c r="XCR189" s="377"/>
      <c r="XCS189" s="377"/>
      <c r="XCT189" s="377"/>
      <c r="XCU189" s="608"/>
      <c r="XCV189" s="609"/>
      <c r="XCW189" s="375"/>
      <c r="XCX189" s="377"/>
      <c r="XCY189" s="377"/>
      <c r="XCZ189" s="377"/>
      <c r="XDA189" s="377"/>
      <c r="XDB189" s="608"/>
      <c r="XDC189" s="609"/>
      <c r="XDD189" s="375"/>
      <c r="XDE189" s="377"/>
      <c r="XDF189" s="377"/>
      <c r="XDG189" s="377"/>
      <c r="XDH189" s="377"/>
      <c r="XDI189" s="608"/>
      <c r="XDJ189" s="609"/>
      <c r="XDK189" s="375"/>
      <c r="XDL189" s="377"/>
      <c r="XDM189" s="377"/>
      <c r="XDN189" s="377"/>
      <c r="XDO189" s="377"/>
      <c r="XDP189" s="608"/>
      <c r="XDQ189" s="609"/>
      <c r="XDR189" s="375"/>
      <c r="XDS189" s="377"/>
      <c r="XDT189" s="377"/>
      <c r="XDU189" s="377"/>
      <c r="XDV189" s="377"/>
      <c r="XDW189" s="608"/>
      <c r="XDX189" s="609"/>
      <c r="XDY189" s="375"/>
      <c r="XDZ189" s="377"/>
      <c r="XEA189" s="377"/>
      <c r="XEB189" s="377"/>
      <c r="XEC189" s="377"/>
      <c r="XED189" s="608"/>
      <c r="XEE189" s="609"/>
      <c r="XEF189" s="375"/>
      <c r="XEG189" s="377"/>
      <c r="XEH189" s="377"/>
      <c r="XEI189" s="377"/>
      <c r="XEJ189" s="377"/>
      <c r="XEK189" s="608"/>
      <c r="XEL189" s="609"/>
      <c r="XEM189" s="375"/>
      <c r="XEN189" s="377"/>
      <c r="XEO189" s="377"/>
      <c r="XEP189" s="377"/>
      <c r="XEQ189" s="377"/>
      <c r="XER189" s="608"/>
      <c r="XES189" s="609"/>
      <c r="XET189" s="375"/>
      <c r="XEU189" s="377"/>
      <c r="XEV189" s="377"/>
      <c r="XEW189" s="377"/>
      <c r="XEX189" s="377"/>
      <c r="XEY189" s="608"/>
      <c r="XEZ189" s="609"/>
      <c r="XFA189" s="375"/>
      <c r="XFB189" s="377"/>
      <c r="XFC189" s="377"/>
      <c r="XFD189" s="377"/>
    </row>
    <row r="190" spans="1:16384" s="455" customFormat="1" ht="15.75" customHeight="1" x14ac:dyDescent="0.25">
      <c r="A190" s="626" t="s">
        <v>311</v>
      </c>
      <c r="B190" s="626"/>
      <c r="C190" s="626"/>
      <c r="D190" s="626"/>
      <c r="E190" s="626"/>
      <c r="F190" s="626"/>
      <c r="G190" s="626"/>
      <c r="H190" s="375"/>
      <c r="I190" s="377"/>
      <c r="J190" s="377"/>
      <c r="K190" s="377"/>
      <c r="L190" s="377"/>
      <c r="M190" s="438"/>
      <c r="N190" s="486"/>
      <c r="O190" s="375"/>
      <c r="P190" s="377"/>
      <c r="Q190" s="377"/>
      <c r="R190" s="377"/>
      <c r="S190" s="377"/>
      <c r="T190" s="438"/>
      <c r="U190" s="486"/>
      <c r="V190" s="375"/>
      <c r="W190" s="377"/>
      <c r="X190" s="377"/>
      <c r="Y190" s="377"/>
      <c r="Z190" s="377"/>
      <c r="AA190" s="438"/>
      <c r="AB190" s="486"/>
      <c r="AC190" s="375"/>
      <c r="AD190" s="377"/>
      <c r="AE190" s="377"/>
      <c r="AF190" s="377"/>
      <c r="AG190" s="377"/>
      <c r="AH190" s="438"/>
      <c r="AI190" s="486"/>
      <c r="AJ190" s="375"/>
      <c r="AK190" s="377"/>
      <c r="AL190" s="377"/>
      <c r="AM190" s="377"/>
      <c r="AN190" s="377"/>
      <c r="AO190" s="438"/>
      <c r="AP190" s="486"/>
      <c r="AQ190" s="375"/>
      <c r="AR190" s="377"/>
      <c r="AS190" s="377"/>
      <c r="AT190" s="377"/>
      <c r="AU190" s="377"/>
      <c r="AV190" s="438"/>
      <c r="AW190" s="486"/>
      <c r="AX190" s="375"/>
      <c r="AY190" s="377"/>
      <c r="AZ190" s="377"/>
      <c r="BA190" s="377"/>
      <c r="BB190" s="377"/>
      <c r="BC190" s="438"/>
      <c r="BD190" s="486"/>
      <c r="BE190" s="375"/>
      <c r="BF190" s="377"/>
      <c r="BG190" s="377"/>
      <c r="BH190" s="377"/>
      <c r="BI190" s="377"/>
      <c r="BJ190" s="438"/>
      <c r="BK190" s="486"/>
      <c r="BL190" s="375"/>
      <c r="BM190" s="377"/>
      <c r="BN190" s="377"/>
      <c r="BO190" s="377"/>
      <c r="BP190" s="377"/>
      <c r="BQ190" s="438"/>
      <c r="BR190" s="486"/>
      <c r="BS190" s="375"/>
      <c r="BT190" s="377"/>
      <c r="BU190" s="377"/>
      <c r="BV190" s="377"/>
      <c r="BW190" s="377"/>
      <c r="BX190" s="438"/>
      <c r="BY190" s="486"/>
      <c r="BZ190" s="375"/>
      <c r="CA190" s="377"/>
      <c r="CB190" s="377"/>
      <c r="CC190" s="377"/>
      <c r="CD190" s="377"/>
      <c r="CE190" s="438"/>
      <c r="CF190" s="486"/>
      <c r="CG190" s="375"/>
      <c r="CH190" s="377"/>
      <c r="CI190" s="377"/>
      <c r="CJ190" s="377"/>
      <c r="CK190" s="377"/>
      <c r="CL190" s="438"/>
      <c r="CM190" s="486"/>
      <c r="CN190" s="375"/>
      <c r="CO190" s="377"/>
      <c r="CP190" s="377"/>
      <c r="CQ190" s="377"/>
      <c r="CR190" s="377"/>
      <c r="CS190" s="438"/>
      <c r="CT190" s="486"/>
      <c r="CU190" s="375"/>
      <c r="CV190" s="377"/>
      <c r="CW190" s="377"/>
      <c r="CX190" s="377"/>
      <c r="CY190" s="377"/>
      <c r="CZ190" s="438"/>
      <c r="DA190" s="486"/>
      <c r="DB190" s="375"/>
      <c r="DC190" s="377"/>
      <c r="DD190" s="377"/>
      <c r="DE190" s="377"/>
      <c r="DF190" s="377"/>
      <c r="DG190" s="438"/>
      <c r="DH190" s="486"/>
      <c r="DI190" s="375"/>
      <c r="DJ190" s="377"/>
      <c r="DK190" s="377"/>
      <c r="DL190" s="377"/>
      <c r="DM190" s="377"/>
      <c r="DN190" s="438"/>
      <c r="DO190" s="486"/>
      <c r="DP190" s="375"/>
      <c r="DQ190" s="377"/>
      <c r="DR190" s="377"/>
      <c r="DS190" s="377"/>
      <c r="DT190" s="377"/>
      <c r="DU190" s="438"/>
      <c r="DV190" s="486"/>
      <c r="DW190" s="375"/>
      <c r="DX190" s="377"/>
      <c r="DY190" s="377"/>
      <c r="DZ190" s="377"/>
      <c r="EA190" s="377"/>
      <c r="EB190" s="438"/>
      <c r="EC190" s="486"/>
      <c r="ED190" s="375"/>
      <c r="EE190" s="377"/>
      <c r="EF190" s="377"/>
      <c r="EG190" s="377"/>
      <c r="EH190" s="377"/>
      <c r="EI190" s="438"/>
      <c r="EJ190" s="486"/>
      <c r="EK190" s="375"/>
      <c r="EL190" s="377"/>
      <c r="EM190" s="377"/>
      <c r="EN190" s="377"/>
      <c r="EO190" s="377"/>
      <c r="EP190" s="438"/>
      <c r="EQ190" s="486"/>
      <c r="ER190" s="375"/>
      <c r="ES190" s="377"/>
      <c r="ET190" s="377"/>
      <c r="EU190" s="377"/>
      <c r="EV190" s="377"/>
      <c r="EW190" s="438"/>
      <c r="EX190" s="486"/>
      <c r="EY190" s="375"/>
      <c r="EZ190" s="377"/>
      <c r="FA190" s="377"/>
      <c r="FB190" s="377"/>
      <c r="FC190" s="377"/>
      <c r="FD190" s="438"/>
      <c r="FE190" s="486"/>
      <c r="FF190" s="375"/>
      <c r="FG190" s="377"/>
      <c r="FH190" s="377"/>
      <c r="FI190" s="377"/>
      <c r="FJ190" s="377"/>
      <c r="FK190" s="438"/>
      <c r="FL190" s="486"/>
      <c r="FM190" s="375"/>
      <c r="FN190" s="377"/>
      <c r="FO190" s="377"/>
      <c r="FP190" s="377"/>
      <c r="FQ190" s="377"/>
      <c r="FR190" s="438"/>
      <c r="FS190" s="486"/>
      <c r="FT190" s="375"/>
      <c r="FU190" s="377"/>
      <c r="FV190" s="377"/>
      <c r="FW190" s="377"/>
      <c r="FX190" s="377"/>
      <c r="FY190" s="438"/>
      <c r="FZ190" s="486"/>
      <c r="GA190" s="375"/>
      <c r="GB190" s="377"/>
      <c r="GC190" s="377"/>
      <c r="GD190" s="377"/>
      <c r="GE190" s="377"/>
      <c r="GF190" s="438"/>
      <c r="GG190" s="486"/>
      <c r="GH190" s="375"/>
      <c r="GI190" s="377"/>
      <c r="GJ190" s="377"/>
      <c r="GK190" s="377"/>
      <c r="GL190" s="377"/>
      <c r="GM190" s="438"/>
      <c r="GN190" s="486"/>
      <c r="GO190" s="375"/>
      <c r="GP190" s="377"/>
      <c r="GQ190" s="377"/>
      <c r="GR190" s="377"/>
      <c r="GS190" s="377"/>
      <c r="GT190" s="438"/>
      <c r="GU190" s="486"/>
      <c r="GV190" s="375"/>
      <c r="GW190" s="377"/>
      <c r="GX190" s="377"/>
      <c r="GY190" s="377"/>
      <c r="GZ190" s="377"/>
      <c r="HA190" s="438"/>
      <c r="HB190" s="486"/>
      <c r="HC190" s="375"/>
      <c r="HD190" s="377"/>
      <c r="HE190" s="377"/>
      <c r="HF190" s="377"/>
      <c r="HG190" s="377"/>
      <c r="HH190" s="438"/>
      <c r="HI190" s="486"/>
      <c r="HJ190" s="375"/>
      <c r="HK190" s="377"/>
      <c r="HL190" s="377"/>
      <c r="HM190" s="377"/>
      <c r="HN190" s="377"/>
      <c r="HO190" s="438"/>
      <c r="HP190" s="486"/>
      <c r="HQ190" s="375"/>
      <c r="HR190" s="377"/>
      <c r="HS190" s="377"/>
      <c r="HT190" s="377"/>
      <c r="HU190" s="377"/>
      <c r="HV190" s="438"/>
      <c r="HW190" s="486"/>
      <c r="HX190" s="375"/>
      <c r="HY190" s="377"/>
      <c r="HZ190" s="377"/>
      <c r="IA190" s="377"/>
      <c r="IB190" s="377"/>
      <c r="IC190" s="438"/>
      <c r="ID190" s="486"/>
      <c r="IE190" s="375"/>
      <c r="IF190" s="377"/>
      <c r="IG190" s="377"/>
      <c r="IH190" s="377"/>
      <c r="II190" s="377"/>
      <c r="IJ190" s="438"/>
      <c r="IK190" s="486"/>
      <c r="IL190" s="375"/>
      <c r="IM190" s="377"/>
      <c r="IN190" s="377"/>
      <c r="IO190" s="377"/>
      <c r="IP190" s="377"/>
      <c r="IQ190" s="438"/>
      <c r="IR190" s="486"/>
      <c r="IS190" s="375"/>
      <c r="IT190" s="377"/>
      <c r="IU190" s="377"/>
      <c r="IV190" s="377"/>
      <c r="IW190" s="377"/>
      <c r="IX190" s="438"/>
      <c r="IY190" s="486"/>
      <c r="IZ190" s="375"/>
      <c r="JA190" s="377"/>
      <c r="JB190" s="377"/>
      <c r="JC190" s="377"/>
      <c r="JD190" s="377"/>
      <c r="JE190" s="438"/>
      <c r="JF190" s="486"/>
      <c r="JG190" s="375"/>
      <c r="JH190" s="377"/>
      <c r="JI190" s="377"/>
      <c r="JJ190" s="377"/>
      <c r="JK190" s="377"/>
      <c r="JL190" s="438"/>
      <c r="JM190" s="486"/>
      <c r="JN190" s="375"/>
      <c r="JO190" s="377"/>
      <c r="JP190" s="377"/>
      <c r="JQ190" s="377"/>
      <c r="JR190" s="377"/>
      <c r="JS190" s="438"/>
      <c r="JT190" s="486"/>
      <c r="JU190" s="375"/>
      <c r="JV190" s="377"/>
      <c r="JW190" s="377"/>
      <c r="JX190" s="377"/>
      <c r="JY190" s="377"/>
      <c r="JZ190" s="438"/>
      <c r="KA190" s="486"/>
      <c r="KB190" s="375"/>
      <c r="KC190" s="377"/>
      <c r="KD190" s="377"/>
      <c r="KE190" s="377"/>
      <c r="KF190" s="377"/>
      <c r="KG190" s="438"/>
      <c r="KH190" s="486"/>
      <c r="KI190" s="375"/>
      <c r="KJ190" s="377"/>
      <c r="KK190" s="377"/>
      <c r="KL190" s="377"/>
      <c r="KM190" s="377"/>
      <c r="KN190" s="438"/>
      <c r="KO190" s="486"/>
      <c r="KP190" s="375"/>
      <c r="KQ190" s="377"/>
      <c r="KR190" s="377"/>
      <c r="KS190" s="377"/>
      <c r="KT190" s="377"/>
      <c r="KU190" s="438"/>
      <c r="KV190" s="486"/>
      <c r="KW190" s="375"/>
      <c r="KX190" s="377"/>
      <c r="KY190" s="377"/>
      <c r="KZ190" s="377"/>
      <c r="LA190" s="377"/>
      <c r="LB190" s="438"/>
      <c r="LC190" s="486"/>
      <c r="LD190" s="375"/>
      <c r="LE190" s="377"/>
      <c r="LF190" s="377"/>
      <c r="LG190" s="377"/>
      <c r="LH190" s="377"/>
      <c r="LI190" s="438"/>
      <c r="LJ190" s="486"/>
      <c r="LK190" s="375"/>
      <c r="LL190" s="377"/>
      <c r="LM190" s="377"/>
      <c r="LN190" s="377"/>
      <c r="LO190" s="377"/>
      <c r="LP190" s="438"/>
      <c r="LQ190" s="486"/>
      <c r="LR190" s="375"/>
      <c r="LS190" s="377"/>
      <c r="LT190" s="377"/>
      <c r="LU190" s="377"/>
      <c r="LV190" s="377"/>
      <c r="LW190" s="438"/>
      <c r="LX190" s="486"/>
      <c r="LY190" s="375"/>
      <c r="LZ190" s="377"/>
      <c r="MA190" s="377"/>
      <c r="MB190" s="377"/>
      <c r="MC190" s="377"/>
      <c r="MD190" s="438"/>
      <c r="ME190" s="486"/>
      <c r="MF190" s="375"/>
      <c r="MG190" s="377"/>
      <c r="MH190" s="377"/>
      <c r="MI190" s="377"/>
      <c r="MJ190" s="377"/>
      <c r="MK190" s="438"/>
      <c r="ML190" s="486"/>
      <c r="MM190" s="375"/>
      <c r="MN190" s="377"/>
      <c r="MO190" s="377"/>
      <c r="MP190" s="377"/>
      <c r="MQ190" s="377"/>
      <c r="MR190" s="438"/>
      <c r="MS190" s="486"/>
      <c r="MT190" s="375"/>
      <c r="MU190" s="377"/>
      <c r="MV190" s="377"/>
      <c r="MW190" s="377"/>
      <c r="MX190" s="377"/>
      <c r="MY190" s="438"/>
      <c r="MZ190" s="486"/>
      <c r="NA190" s="375"/>
      <c r="NB190" s="377"/>
      <c r="NC190" s="377"/>
      <c r="ND190" s="377"/>
      <c r="NE190" s="377"/>
      <c r="NF190" s="438"/>
      <c r="NG190" s="486"/>
      <c r="NH190" s="375"/>
      <c r="NI190" s="377"/>
      <c r="NJ190" s="377"/>
      <c r="NK190" s="377"/>
      <c r="NL190" s="377"/>
      <c r="NM190" s="438"/>
      <c r="NN190" s="486"/>
      <c r="NO190" s="375"/>
      <c r="NP190" s="377"/>
      <c r="NQ190" s="377"/>
      <c r="NR190" s="377"/>
      <c r="NS190" s="377"/>
      <c r="NT190" s="438"/>
      <c r="NU190" s="486"/>
      <c r="NV190" s="375"/>
      <c r="NW190" s="377"/>
      <c r="NX190" s="377"/>
      <c r="NY190" s="377"/>
      <c r="NZ190" s="377"/>
      <c r="OA190" s="438"/>
      <c r="OB190" s="486"/>
      <c r="OC190" s="375"/>
      <c r="OD190" s="377"/>
      <c r="OE190" s="377"/>
      <c r="OF190" s="377"/>
      <c r="OG190" s="377"/>
      <c r="OH190" s="438"/>
      <c r="OI190" s="486"/>
      <c r="OJ190" s="375"/>
      <c r="OK190" s="377"/>
      <c r="OL190" s="377"/>
      <c r="OM190" s="377"/>
      <c r="ON190" s="377"/>
      <c r="OO190" s="438"/>
      <c r="OP190" s="486"/>
      <c r="OQ190" s="375"/>
      <c r="OR190" s="377"/>
      <c r="OS190" s="377"/>
      <c r="OT190" s="377"/>
      <c r="OU190" s="377"/>
      <c r="OV190" s="438"/>
      <c r="OW190" s="486"/>
      <c r="OX190" s="375"/>
      <c r="OY190" s="377"/>
      <c r="OZ190" s="377"/>
      <c r="PA190" s="377"/>
      <c r="PB190" s="377"/>
      <c r="PC190" s="438"/>
      <c r="PD190" s="486"/>
      <c r="PE190" s="375"/>
      <c r="PF190" s="377"/>
      <c r="PG190" s="377"/>
      <c r="PH190" s="377"/>
      <c r="PI190" s="377"/>
      <c r="PJ190" s="438"/>
      <c r="PK190" s="486"/>
      <c r="PL190" s="375"/>
      <c r="PM190" s="377"/>
      <c r="PN190" s="377"/>
      <c r="PO190" s="377"/>
      <c r="PP190" s="377"/>
      <c r="PQ190" s="438"/>
      <c r="PR190" s="486"/>
      <c r="PS190" s="375"/>
      <c r="PT190" s="377"/>
      <c r="PU190" s="377"/>
      <c r="PV190" s="377"/>
      <c r="PW190" s="377"/>
      <c r="PX190" s="438"/>
      <c r="PY190" s="486"/>
      <c r="PZ190" s="375"/>
      <c r="QA190" s="377"/>
      <c r="QB190" s="377"/>
      <c r="QC190" s="377"/>
      <c r="QD190" s="377"/>
      <c r="QE190" s="438"/>
      <c r="QF190" s="486"/>
      <c r="QG190" s="375"/>
      <c r="QH190" s="377"/>
      <c r="QI190" s="377"/>
      <c r="QJ190" s="377"/>
      <c r="QK190" s="377"/>
      <c r="QL190" s="438"/>
      <c r="QM190" s="486"/>
      <c r="QN190" s="375"/>
      <c r="QO190" s="377"/>
      <c r="QP190" s="377"/>
      <c r="QQ190" s="377"/>
      <c r="QR190" s="377"/>
      <c r="QS190" s="438"/>
      <c r="QT190" s="486"/>
      <c r="QU190" s="375"/>
      <c r="QV190" s="377"/>
      <c r="QW190" s="377"/>
      <c r="QX190" s="377"/>
      <c r="QY190" s="377"/>
      <c r="QZ190" s="438"/>
      <c r="RA190" s="486"/>
      <c r="RB190" s="375"/>
      <c r="RC190" s="377"/>
      <c r="RD190" s="377"/>
      <c r="RE190" s="377"/>
      <c r="RF190" s="377"/>
      <c r="RG190" s="438"/>
      <c r="RH190" s="486"/>
      <c r="RI190" s="375"/>
      <c r="RJ190" s="377"/>
      <c r="RK190" s="377"/>
      <c r="RL190" s="377"/>
      <c r="RM190" s="377"/>
      <c r="RN190" s="438"/>
      <c r="RO190" s="486"/>
      <c r="RP190" s="375"/>
      <c r="RQ190" s="377"/>
      <c r="RR190" s="377"/>
      <c r="RS190" s="377"/>
      <c r="RT190" s="377"/>
      <c r="RU190" s="438"/>
      <c r="RV190" s="486"/>
      <c r="RW190" s="375"/>
      <c r="RX190" s="377"/>
      <c r="RY190" s="377"/>
      <c r="RZ190" s="377"/>
      <c r="SA190" s="377"/>
      <c r="SB190" s="438"/>
      <c r="SC190" s="486"/>
      <c r="SD190" s="375"/>
      <c r="SE190" s="377"/>
      <c r="SF190" s="377"/>
      <c r="SG190" s="377"/>
      <c r="SH190" s="377"/>
      <c r="SI190" s="438"/>
      <c r="SJ190" s="486"/>
      <c r="SK190" s="375"/>
      <c r="SL190" s="377"/>
      <c r="SM190" s="377"/>
      <c r="SN190" s="377"/>
      <c r="SO190" s="377"/>
      <c r="SP190" s="438"/>
      <c r="SQ190" s="486"/>
      <c r="SR190" s="375"/>
      <c r="SS190" s="377"/>
      <c r="ST190" s="377"/>
      <c r="SU190" s="377"/>
      <c r="SV190" s="377"/>
      <c r="SW190" s="438"/>
      <c r="SX190" s="486"/>
      <c r="SY190" s="375"/>
      <c r="SZ190" s="377"/>
      <c r="TA190" s="377"/>
      <c r="TB190" s="377"/>
      <c r="TC190" s="377"/>
      <c r="TD190" s="438"/>
      <c r="TE190" s="486"/>
      <c r="TF190" s="375"/>
      <c r="TG190" s="377"/>
      <c r="TH190" s="377"/>
      <c r="TI190" s="377"/>
      <c r="TJ190" s="377"/>
      <c r="TK190" s="438"/>
      <c r="TL190" s="486"/>
      <c r="TM190" s="375"/>
      <c r="TN190" s="377"/>
      <c r="TO190" s="377"/>
      <c r="TP190" s="377"/>
      <c r="TQ190" s="377"/>
      <c r="TR190" s="438"/>
      <c r="TS190" s="486"/>
      <c r="TT190" s="375"/>
      <c r="TU190" s="377"/>
      <c r="TV190" s="377"/>
      <c r="TW190" s="377"/>
      <c r="TX190" s="377"/>
      <c r="TY190" s="438"/>
      <c r="TZ190" s="486"/>
      <c r="UA190" s="375"/>
      <c r="UB190" s="377"/>
      <c r="UC190" s="377"/>
      <c r="UD190" s="377"/>
      <c r="UE190" s="377"/>
      <c r="UF190" s="438"/>
      <c r="UG190" s="486"/>
      <c r="UH190" s="375"/>
      <c r="UI190" s="377"/>
      <c r="UJ190" s="377"/>
      <c r="UK190" s="377"/>
      <c r="UL190" s="377"/>
      <c r="UM190" s="438"/>
      <c r="UN190" s="486"/>
      <c r="UO190" s="375"/>
      <c r="UP190" s="377"/>
      <c r="UQ190" s="377"/>
      <c r="UR190" s="377"/>
      <c r="US190" s="377"/>
      <c r="UT190" s="438"/>
      <c r="UU190" s="486"/>
      <c r="UV190" s="375"/>
      <c r="UW190" s="377"/>
      <c r="UX190" s="377"/>
      <c r="UY190" s="377"/>
      <c r="UZ190" s="377"/>
      <c r="VA190" s="438"/>
      <c r="VB190" s="486"/>
      <c r="VC190" s="375"/>
      <c r="VD190" s="377"/>
      <c r="VE190" s="377"/>
      <c r="VF190" s="377"/>
      <c r="VG190" s="377"/>
      <c r="VH190" s="438"/>
      <c r="VI190" s="486"/>
      <c r="VJ190" s="375"/>
      <c r="VK190" s="377"/>
      <c r="VL190" s="377"/>
      <c r="VM190" s="377"/>
      <c r="VN190" s="377"/>
      <c r="VO190" s="438"/>
      <c r="VP190" s="486"/>
      <c r="VQ190" s="375"/>
      <c r="VR190" s="377"/>
      <c r="VS190" s="377"/>
      <c r="VT190" s="377"/>
      <c r="VU190" s="377"/>
      <c r="VV190" s="438"/>
      <c r="VW190" s="486"/>
      <c r="VX190" s="375"/>
      <c r="VY190" s="377"/>
      <c r="VZ190" s="377"/>
      <c r="WA190" s="377"/>
      <c r="WB190" s="377"/>
      <c r="WC190" s="438"/>
      <c r="WD190" s="486"/>
      <c r="WE190" s="375"/>
      <c r="WF190" s="377"/>
      <c r="WG190" s="377"/>
      <c r="WH190" s="377"/>
      <c r="WI190" s="377"/>
      <c r="WJ190" s="438"/>
      <c r="WK190" s="486"/>
      <c r="WL190" s="375"/>
      <c r="WM190" s="377"/>
      <c r="WN190" s="377"/>
      <c r="WO190" s="377"/>
      <c r="WP190" s="377"/>
      <c r="WQ190" s="438"/>
      <c r="WR190" s="486"/>
      <c r="WS190" s="375"/>
      <c r="WT190" s="377"/>
      <c r="WU190" s="377"/>
      <c r="WV190" s="377"/>
      <c r="WW190" s="377"/>
      <c r="WX190" s="438"/>
      <c r="WY190" s="486"/>
      <c r="WZ190" s="375"/>
      <c r="XA190" s="377"/>
      <c r="XB190" s="377"/>
      <c r="XC190" s="377"/>
      <c r="XD190" s="377"/>
      <c r="XE190" s="438"/>
      <c r="XF190" s="486"/>
      <c r="XG190" s="375"/>
      <c r="XH190" s="377"/>
      <c r="XI190" s="377"/>
      <c r="XJ190" s="377"/>
      <c r="XK190" s="377"/>
      <c r="XL190" s="438"/>
      <c r="XM190" s="486"/>
      <c r="XN190" s="375"/>
      <c r="XO190" s="377"/>
      <c r="XP190" s="377"/>
      <c r="XQ190" s="377"/>
      <c r="XR190" s="377"/>
      <c r="XS190" s="438"/>
      <c r="XT190" s="486"/>
      <c r="XU190" s="375"/>
      <c r="XV190" s="377"/>
      <c r="XW190" s="377"/>
      <c r="XX190" s="377"/>
      <c r="XY190" s="377"/>
      <c r="XZ190" s="438"/>
      <c r="YA190" s="486"/>
      <c r="YB190" s="375"/>
      <c r="YC190" s="377"/>
      <c r="YD190" s="377"/>
      <c r="YE190" s="377"/>
      <c r="YF190" s="377"/>
      <c r="YG190" s="438"/>
      <c r="YH190" s="486"/>
      <c r="YI190" s="375"/>
      <c r="YJ190" s="377"/>
      <c r="YK190" s="377"/>
      <c r="YL190" s="377"/>
      <c r="YM190" s="377"/>
      <c r="YN190" s="438"/>
      <c r="YO190" s="486"/>
      <c r="YP190" s="375"/>
      <c r="YQ190" s="377"/>
      <c r="YR190" s="377"/>
      <c r="YS190" s="377"/>
      <c r="YT190" s="377"/>
      <c r="YU190" s="438"/>
      <c r="YV190" s="486"/>
      <c r="YW190" s="375"/>
      <c r="YX190" s="377"/>
      <c r="YY190" s="377"/>
      <c r="YZ190" s="377"/>
      <c r="ZA190" s="377"/>
      <c r="ZB190" s="438"/>
      <c r="ZC190" s="486"/>
      <c r="ZD190" s="375"/>
      <c r="ZE190" s="377"/>
      <c r="ZF190" s="377"/>
      <c r="ZG190" s="377"/>
      <c r="ZH190" s="377"/>
      <c r="ZI190" s="438"/>
      <c r="ZJ190" s="486"/>
      <c r="ZK190" s="375"/>
      <c r="ZL190" s="377"/>
      <c r="ZM190" s="377"/>
      <c r="ZN190" s="377"/>
      <c r="ZO190" s="377"/>
      <c r="ZP190" s="438"/>
      <c r="ZQ190" s="486"/>
      <c r="ZR190" s="375"/>
      <c r="ZS190" s="377"/>
      <c r="ZT190" s="377"/>
      <c r="ZU190" s="377"/>
      <c r="ZV190" s="377"/>
      <c r="ZW190" s="438"/>
      <c r="ZX190" s="486"/>
      <c r="ZY190" s="375"/>
      <c r="ZZ190" s="377"/>
      <c r="AAA190" s="377"/>
      <c r="AAB190" s="377"/>
      <c r="AAC190" s="377"/>
      <c r="AAD190" s="438"/>
      <c r="AAE190" s="486"/>
      <c r="AAF190" s="375"/>
      <c r="AAG190" s="377"/>
      <c r="AAH190" s="377"/>
      <c r="AAI190" s="377"/>
      <c r="AAJ190" s="377"/>
      <c r="AAK190" s="438"/>
      <c r="AAL190" s="486"/>
      <c r="AAM190" s="375"/>
      <c r="AAN190" s="377"/>
      <c r="AAO190" s="377"/>
      <c r="AAP190" s="377"/>
      <c r="AAQ190" s="377"/>
      <c r="AAR190" s="438"/>
      <c r="AAS190" s="486"/>
      <c r="AAT190" s="375"/>
      <c r="AAU190" s="377"/>
      <c r="AAV190" s="377"/>
      <c r="AAW190" s="377"/>
      <c r="AAX190" s="377"/>
      <c r="AAY190" s="438"/>
      <c r="AAZ190" s="486"/>
      <c r="ABA190" s="375"/>
      <c r="ABB190" s="377"/>
      <c r="ABC190" s="377"/>
      <c r="ABD190" s="377"/>
      <c r="ABE190" s="377"/>
      <c r="ABF190" s="438"/>
      <c r="ABG190" s="486"/>
      <c r="ABH190" s="375"/>
      <c r="ABI190" s="377"/>
      <c r="ABJ190" s="377"/>
      <c r="ABK190" s="377"/>
      <c r="ABL190" s="377"/>
      <c r="ABM190" s="438"/>
      <c r="ABN190" s="486"/>
      <c r="ABO190" s="375"/>
      <c r="ABP190" s="377"/>
      <c r="ABQ190" s="377"/>
      <c r="ABR190" s="377"/>
      <c r="ABS190" s="377"/>
      <c r="ABT190" s="438"/>
      <c r="ABU190" s="486"/>
      <c r="ABV190" s="375"/>
      <c r="ABW190" s="377"/>
      <c r="ABX190" s="377"/>
      <c r="ABY190" s="377"/>
      <c r="ABZ190" s="377"/>
      <c r="ACA190" s="438"/>
      <c r="ACB190" s="486"/>
      <c r="ACC190" s="375"/>
      <c r="ACD190" s="377"/>
      <c r="ACE190" s="377"/>
      <c r="ACF190" s="377"/>
      <c r="ACG190" s="377"/>
      <c r="ACH190" s="438"/>
      <c r="ACI190" s="486"/>
      <c r="ACJ190" s="375"/>
      <c r="ACK190" s="377"/>
      <c r="ACL190" s="377"/>
      <c r="ACM190" s="377"/>
      <c r="ACN190" s="377"/>
      <c r="ACO190" s="438"/>
      <c r="ACP190" s="486"/>
      <c r="ACQ190" s="375"/>
      <c r="ACR190" s="377"/>
      <c r="ACS190" s="377"/>
      <c r="ACT190" s="377"/>
      <c r="ACU190" s="377"/>
      <c r="ACV190" s="438"/>
      <c r="ACW190" s="486"/>
      <c r="ACX190" s="375"/>
      <c r="ACY190" s="377"/>
      <c r="ACZ190" s="377"/>
      <c r="ADA190" s="377"/>
      <c r="ADB190" s="377"/>
      <c r="ADC190" s="438"/>
      <c r="ADD190" s="486"/>
      <c r="ADE190" s="375"/>
      <c r="ADF190" s="377"/>
      <c r="ADG190" s="377"/>
      <c r="ADH190" s="377"/>
      <c r="ADI190" s="377"/>
      <c r="ADJ190" s="438"/>
      <c r="ADK190" s="486"/>
      <c r="ADL190" s="375"/>
      <c r="ADM190" s="377"/>
      <c r="ADN190" s="377"/>
      <c r="ADO190" s="377"/>
      <c r="ADP190" s="377"/>
      <c r="ADQ190" s="438"/>
      <c r="ADR190" s="486"/>
      <c r="ADS190" s="375"/>
      <c r="ADT190" s="377"/>
      <c r="ADU190" s="377"/>
      <c r="ADV190" s="377"/>
      <c r="ADW190" s="377"/>
      <c r="ADX190" s="438"/>
      <c r="ADY190" s="486"/>
      <c r="ADZ190" s="375"/>
      <c r="AEA190" s="377"/>
      <c r="AEB190" s="377"/>
      <c r="AEC190" s="377"/>
      <c r="AED190" s="377"/>
      <c r="AEE190" s="438"/>
      <c r="AEF190" s="486"/>
      <c r="AEG190" s="375"/>
      <c r="AEH190" s="377"/>
      <c r="AEI190" s="377"/>
      <c r="AEJ190" s="377"/>
      <c r="AEK190" s="377"/>
      <c r="AEL190" s="438"/>
      <c r="AEM190" s="486"/>
      <c r="AEN190" s="375"/>
      <c r="AEO190" s="377"/>
      <c r="AEP190" s="377"/>
      <c r="AEQ190" s="377"/>
      <c r="AER190" s="377"/>
      <c r="AES190" s="438"/>
      <c r="AET190" s="486"/>
      <c r="AEU190" s="375"/>
      <c r="AEV190" s="377"/>
      <c r="AEW190" s="377"/>
      <c r="AEX190" s="377"/>
      <c r="AEY190" s="377"/>
      <c r="AEZ190" s="438"/>
      <c r="AFA190" s="486"/>
      <c r="AFB190" s="375"/>
      <c r="AFC190" s="377"/>
      <c r="AFD190" s="377"/>
      <c r="AFE190" s="377"/>
      <c r="AFF190" s="377"/>
      <c r="AFG190" s="438"/>
      <c r="AFH190" s="486"/>
      <c r="AFI190" s="375"/>
      <c r="AFJ190" s="377"/>
      <c r="AFK190" s="377"/>
      <c r="AFL190" s="377"/>
      <c r="AFM190" s="377"/>
      <c r="AFN190" s="438"/>
      <c r="AFO190" s="486"/>
      <c r="AFP190" s="375"/>
      <c r="AFQ190" s="377"/>
      <c r="AFR190" s="377"/>
      <c r="AFS190" s="377"/>
      <c r="AFT190" s="377"/>
      <c r="AFU190" s="438"/>
      <c r="AFV190" s="486"/>
      <c r="AFW190" s="375"/>
      <c r="AFX190" s="377"/>
      <c r="AFY190" s="377"/>
      <c r="AFZ190" s="377"/>
      <c r="AGA190" s="377"/>
      <c r="AGB190" s="438"/>
      <c r="AGC190" s="486"/>
      <c r="AGD190" s="375"/>
      <c r="AGE190" s="377"/>
      <c r="AGF190" s="377"/>
      <c r="AGG190" s="377"/>
      <c r="AGH190" s="377"/>
      <c r="AGI190" s="438"/>
      <c r="AGJ190" s="486"/>
      <c r="AGK190" s="375"/>
      <c r="AGL190" s="377"/>
      <c r="AGM190" s="377"/>
      <c r="AGN190" s="377"/>
      <c r="AGO190" s="377"/>
      <c r="AGP190" s="438"/>
      <c r="AGQ190" s="486"/>
      <c r="AGR190" s="375"/>
      <c r="AGS190" s="377"/>
      <c r="AGT190" s="377"/>
      <c r="AGU190" s="377"/>
      <c r="AGV190" s="377"/>
      <c r="AGW190" s="438"/>
      <c r="AGX190" s="486"/>
      <c r="AGY190" s="375"/>
      <c r="AGZ190" s="377"/>
      <c r="AHA190" s="377"/>
      <c r="AHB190" s="377"/>
      <c r="AHC190" s="377"/>
      <c r="AHD190" s="438"/>
      <c r="AHE190" s="486"/>
      <c r="AHF190" s="375"/>
      <c r="AHG190" s="377"/>
      <c r="AHH190" s="377"/>
      <c r="AHI190" s="377"/>
      <c r="AHJ190" s="377"/>
      <c r="AHK190" s="438"/>
      <c r="AHL190" s="486"/>
      <c r="AHM190" s="375"/>
      <c r="AHN190" s="377"/>
      <c r="AHO190" s="377"/>
      <c r="AHP190" s="377"/>
      <c r="AHQ190" s="377"/>
      <c r="AHR190" s="438"/>
      <c r="AHS190" s="486"/>
      <c r="AHT190" s="375"/>
      <c r="AHU190" s="377"/>
      <c r="AHV190" s="377"/>
      <c r="AHW190" s="377"/>
      <c r="AHX190" s="377"/>
      <c r="AHY190" s="438"/>
      <c r="AHZ190" s="486"/>
      <c r="AIA190" s="375"/>
      <c r="AIB190" s="377"/>
      <c r="AIC190" s="377"/>
      <c r="AID190" s="377"/>
      <c r="AIE190" s="377"/>
      <c r="AIF190" s="438"/>
      <c r="AIG190" s="486"/>
      <c r="AIH190" s="375"/>
      <c r="AII190" s="377"/>
      <c r="AIJ190" s="377"/>
      <c r="AIK190" s="377"/>
      <c r="AIL190" s="377"/>
      <c r="AIM190" s="438"/>
      <c r="AIN190" s="486"/>
      <c r="AIO190" s="375"/>
      <c r="AIP190" s="377"/>
      <c r="AIQ190" s="377"/>
      <c r="AIR190" s="377"/>
      <c r="AIS190" s="377"/>
      <c r="AIT190" s="438"/>
      <c r="AIU190" s="486"/>
      <c r="AIV190" s="375"/>
      <c r="AIW190" s="377"/>
      <c r="AIX190" s="377"/>
      <c r="AIY190" s="377"/>
      <c r="AIZ190" s="377"/>
      <c r="AJA190" s="438"/>
      <c r="AJB190" s="486"/>
      <c r="AJC190" s="375"/>
      <c r="AJD190" s="377"/>
      <c r="AJE190" s="377"/>
      <c r="AJF190" s="377"/>
      <c r="AJG190" s="377"/>
      <c r="AJH190" s="438"/>
      <c r="AJI190" s="486"/>
      <c r="AJJ190" s="375"/>
      <c r="AJK190" s="377"/>
      <c r="AJL190" s="377"/>
      <c r="AJM190" s="377"/>
      <c r="AJN190" s="377"/>
      <c r="AJO190" s="438"/>
      <c r="AJP190" s="486"/>
      <c r="AJQ190" s="375"/>
      <c r="AJR190" s="377"/>
      <c r="AJS190" s="377"/>
      <c r="AJT190" s="377"/>
      <c r="AJU190" s="377"/>
      <c r="AJV190" s="438"/>
      <c r="AJW190" s="486"/>
      <c r="AJX190" s="375"/>
      <c r="AJY190" s="377"/>
      <c r="AJZ190" s="377"/>
      <c r="AKA190" s="377"/>
      <c r="AKB190" s="377"/>
      <c r="AKC190" s="438"/>
      <c r="AKD190" s="486"/>
      <c r="AKE190" s="375"/>
      <c r="AKF190" s="377"/>
      <c r="AKG190" s="377"/>
      <c r="AKH190" s="377"/>
      <c r="AKI190" s="377"/>
      <c r="AKJ190" s="438"/>
      <c r="AKK190" s="486"/>
      <c r="AKL190" s="375"/>
      <c r="AKM190" s="377"/>
      <c r="AKN190" s="377"/>
      <c r="AKO190" s="377"/>
      <c r="AKP190" s="377"/>
      <c r="AKQ190" s="438"/>
      <c r="AKR190" s="486"/>
      <c r="AKS190" s="375"/>
      <c r="AKT190" s="377"/>
      <c r="AKU190" s="377"/>
      <c r="AKV190" s="377"/>
      <c r="AKW190" s="377"/>
      <c r="AKX190" s="438"/>
      <c r="AKY190" s="486"/>
      <c r="AKZ190" s="375"/>
      <c r="ALA190" s="377"/>
      <c r="ALB190" s="377"/>
      <c r="ALC190" s="377"/>
      <c r="ALD190" s="377"/>
      <c r="ALE190" s="438"/>
      <c r="ALF190" s="486"/>
      <c r="ALG190" s="375"/>
      <c r="ALH190" s="377"/>
      <c r="ALI190" s="377"/>
      <c r="ALJ190" s="377"/>
      <c r="ALK190" s="377"/>
      <c r="ALL190" s="438"/>
      <c r="ALM190" s="486"/>
      <c r="ALN190" s="375"/>
      <c r="ALO190" s="377"/>
      <c r="ALP190" s="377"/>
      <c r="ALQ190" s="377"/>
      <c r="ALR190" s="377"/>
      <c r="ALS190" s="438"/>
      <c r="ALT190" s="486"/>
      <c r="ALU190" s="375"/>
      <c r="ALV190" s="377"/>
      <c r="ALW190" s="377"/>
      <c r="ALX190" s="377"/>
      <c r="ALY190" s="377"/>
      <c r="ALZ190" s="438"/>
      <c r="AMA190" s="486"/>
      <c r="AMB190" s="375"/>
      <c r="AMC190" s="377"/>
      <c r="AMD190" s="377"/>
      <c r="AME190" s="377"/>
      <c r="AMF190" s="377"/>
      <c r="AMG190" s="438"/>
      <c r="AMH190" s="486"/>
      <c r="AMI190" s="375"/>
      <c r="AMJ190" s="377"/>
      <c r="AMK190" s="377"/>
      <c r="AML190" s="377"/>
      <c r="AMM190" s="377"/>
      <c r="AMN190" s="438"/>
      <c r="AMO190" s="486"/>
      <c r="AMP190" s="375"/>
      <c r="AMQ190" s="377"/>
      <c r="AMR190" s="377"/>
      <c r="AMS190" s="377"/>
      <c r="AMT190" s="377"/>
      <c r="AMU190" s="438"/>
      <c r="AMV190" s="486"/>
      <c r="AMW190" s="375"/>
      <c r="AMX190" s="377"/>
      <c r="AMY190" s="377"/>
      <c r="AMZ190" s="377"/>
      <c r="ANA190" s="377"/>
      <c r="ANB190" s="438"/>
      <c r="ANC190" s="486"/>
      <c r="AND190" s="375"/>
      <c r="ANE190" s="377"/>
      <c r="ANF190" s="377"/>
      <c r="ANG190" s="377"/>
      <c r="ANH190" s="377"/>
      <c r="ANI190" s="438"/>
      <c r="ANJ190" s="486"/>
      <c r="ANK190" s="375"/>
      <c r="ANL190" s="377"/>
      <c r="ANM190" s="377"/>
      <c r="ANN190" s="377"/>
      <c r="ANO190" s="377"/>
      <c r="ANP190" s="438"/>
      <c r="ANQ190" s="486"/>
      <c r="ANR190" s="375"/>
      <c r="ANS190" s="377"/>
      <c r="ANT190" s="377"/>
      <c r="ANU190" s="377"/>
      <c r="ANV190" s="377"/>
      <c r="ANW190" s="438"/>
      <c r="ANX190" s="486"/>
      <c r="ANY190" s="375"/>
      <c r="ANZ190" s="377"/>
      <c r="AOA190" s="377"/>
      <c r="AOB190" s="377"/>
      <c r="AOC190" s="377"/>
      <c r="AOD190" s="438"/>
      <c r="AOE190" s="486"/>
      <c r="AOF190" s="375"/>
      <c r="AOG190" s="377"/>
      <c r="AOH190" s="377"/>
      <c r="AOI190" s="377"/>
      <c r="AOJ190" s="377"/>
      <c r="AOK190" s="438"/>
      <c r="AOL190" s="486"/>
      <c r="AOM190" s="375"/>
      <c r="AON190" s="377"/>
      <c r="AOO190" s="377"/>
      <c r="AOP190" s="377"/>
      <c r="AOQ190" s="377"/>
      <c r="AOR190" s="438"/>
      <c r="AOS190" s="486"/>
      <c r="AOT190" s="375"/>
      <c r="AOU190" s="377"/>
      <c r="AOV190" s="377"/>
      <c r="AOW190" s="377"/>
      <c r="AOX190" s="377"/>
      <c r="AOY190" s="438"/>
      <c r="AOZ190" s="486"/>
      <c r="APA190" s="375"/>
      <c r="APB190" s="377"/>
      <c r="APC190" s="377"/>
      <c r="APD190" s="377"/>
      <c r="APE190" s="377"/>
      <c r="APF190" s="438"/>
      <c r="APG190" s="486"/>
      <c r="APH190" s="375"/>
      <c r="API190" s="377"/>
      <c r="APJ190" s="377"/>
      <c r="APK190" s="377"/>
      <c r="APL190" s="377"/>
      <c r="APM190" s="438"/>
      <c r="APN190" s="486"/>
      <c r="APO190" s="375"/>
      <c r="APP190" s="377"/>
      <c r="APQ190" s="377"/>
      <c r="APR190" s="377"/>
      <c r="APS190" s="377"/>
      <c r="APT190" s="438"/>
      <c r="APU190" s="486"/>
      <c r="APV190" s="375"/>
      <c r="APW190" s="377"/>
      <c r="APX190" s="377"/>
      <c r="APY190" s="377"/>
      <c r="APZ190" s="377"/>
      <c r="AQA190" s="438"/>
      <c r="AQB190" s="486"/>
      <c r="AQC190" s="375"/>
      <c r="AQD190" s="377"/>
      <c r="AQE190" s="377"/>
      <c r="AQF190" s="377"/>
      <c r="AQG190" s="377"/>
      <c r="AQH190" s="438"/>
      <c r="AQI190" s="486"/>
      <c r="AQJ190" s="375"/>
      <c r="AQK190" s="377"/>
      <c r="AQL190" s="377"/>
      <c r="AQM190" s="377"/>
      <c r="AQN190" s="377"/>
      <c r="AQO190" s="438"/>
      <c r="AQP190" s="486"/>
      <c r="AQQ190" s="375"/>
      <c r="AQR190" s="377"/>
      <c r="AQS190" s="377"/>
      <c r="AQT190" s="377"/>
      <c r="AQU190" s="377"/>
      <c r="AQV190" s="438"/>
      <c r="AQW190" s="486"/>
      <c r="AQX190" s="375"/>
      <c r="AQY190" s="377"/>
      <c r="AQZ190" s="377"/>
      <c r="ARA190" s="377"/>
      <c r="ARB190" s="377"/>
      <c r="ARC190" s="438"/>
      <c r="ARD190" s="486"/>
      <c r="ARE190" s="375"/>
      <c r="ARF190" s="377"/>
      <c r="ARG190" s="377"/>
      <c r="ARH190" s="377"/>
      <c r="ARI190" s="377"/>
      <c r="ARJ190" s="438"/>
      <c r="ARK190" s="486"/>
      <c r="ARL190" s="375"/>
      <c r="ARM190" s="377"/>
      <c r="ARN190" s="377"/>
      <c r="ARO190" s="377"/>
      <c r="ARP190" s="377"/>
      <c r="ARQ190" s="438"/>
      <c r="ARR190" s="486"/>
      <c r="ARS190" s="375"/>
      <c r="ART190" s="377"/>
      <c r="ARU190" s="377"/>
      <c r="ARV190" s="377"/>
      <c r="ARW190" s="377"/>
      <c r="ARX190" s="438"/>
      <c r="ARY190" s="486"/>
      <c r="ARZ190" s="375"/>
      <c r="ASA190" s="377"/>
      <c r="ASB190" s="377"/>
      <c r="ASC190" s="377"/>
      <c r="ASD190" s="377"/>
      <c r="ASE190" s="438"/>
      <c r="ASF190" s="486"/>
      <c r="ASG190" s="375"/>
      <c r="ASH190" s="377"/>
      <c r="ASI190" s="377"/>
      <c r="ASJ190" s="377"/>
      <c r="ASK190" s="377"/>
      <c r="ASL190" s="438"/>
      <c r="ASM190" s="486"/>
      <c r="ASN190" s="375"/>
      <c r="ASO190" s="377"/>
      <c r="ASP190" s="377"/>
      <c r="ASQ190" s="377"/>
      <c r="ASR190" s="377"/>
      <c r="ASS190" s="438"/>
      <c r="AST190" s="486"/>
      <c r="ASU190" s="375"/>
      <c r="ASV190" s="377"/>
      <c r="ASW190" s="377"/>
      <c r="ASX190" s="377"/>
      <c r="ASY190" s="377"/>
      <c r="ASZ190" s="438"/>
      <c r="ATA190" s="486"/>
      <c r="ATB190" s="375"/>
      <c r="ATC190" s="377"/>
      <c r="ATD190" s="377"/>
      <c r="ATE190" s="377"/>
      <c r="ATF190" s="377"/>
      <c r="ATG190" s="438"/>
      <c r="ATH190" s="486"/>
      <c r="ATI190" s="375"/>
      <c r="ATJ190" s="377"/>
      <c r="ATK190" s="377"/>
      <c r="ATL190" s="377"/>
      <c r="ATM190" s="377"/>
      <c r="ATN190" s="438"/>
      <c r="ATO190" s="486"/>
      <c r="ATP190" s="375"/>
      <c r="ATQ190" s="377"/>
      <c r="ATR190" s="377"/>
      <c r="ATS190" s="377"/>
      <c r="ATT190" s="377"/>
      <c r="ATU190" s="438"/>
      <c r="ATV190" s="486"/>
      <c r="ATW190" s="375"/>
      <c r="ATX190" s="377"/>
      <c r="ATY190" s="377"/>
      <c r="ATZ190" s="377"/>
      <c r="AUA190" s="377"/>
      <c r="AUB190" s="438"/>
      <c r="AUC190" s="486"/>
      <c r="AUD190" s="375"/>
      <c r="AUE190" s="377"/>
      <c r="AUF190" s="377"/>
      <c r="AUG190" s="377"/>
      <c r="AUH190" s="377"/>
      <c r="AUI190" s="438"/>
      <c r="AUJ190" s="486"/>
      <c r="AUK190" s="375"/>
      <c r="AUL190" s="377"/>
      <c r="AUM190" s="377"/>
      <c r="AUN190" s="377"/>
      <c r="AUO190" s="377"/>
      <c r="AUP190" s="438"/>
      <c r="AUQ190" s="486"/>
      <c r="AUR190" s="375"/>
      <c r="AUS190" s="377"/>
      <c r="AUT190" s="377"/>
      <c r="AUU190" s="377"/>
      <c r="AUV190" s="377"/>
      <c r="AUW190" s="438"/>
      <c r="AUX190" s="486"/>
      <c r="AUY190" s="375"/>
      <c r="AUZ190" s="377"/>
      <c r="AVA190" s="377"/>
      <c r="AVB190" s="377"/>
      <c r="AVC190" s="377"/>
      <c r="AVD190" s="438"/>
      <c r="AVE190" s="486"/>
      <c r="AVF190" s="375"/>
      <c r="AVG190" s="377"/>
      <c r="AVH190" s="377"/>
      <c r="AVI190" s="377"/>
      <c r="AVJ190" s="377"/>
      <c r="AVK190" s="438"/>
      <c r="AVL190" s="486"/>
      <c r="AVM190" s="375"/>
      <c r="AVN190" s="377"/>
      <c r="AVO190" s="377"/>
      <c r="AVP190" s="377"/>
      <c r="AVQ190" s="377"/>
      <c r="AVR190" s="438"/>
      <c r="AVS190" s="486"/>
      <c r="AVT190" s="375"/>
      <c r="AVU190" s="377"/>
      <c r="AVV190" s="377"/>
      <c r="AVW190" s="377"/>
      <c r="AVX190" s="377"/>
      <c r="AVY190" s="438"/>
      <c r="AVZ190" s="486"/>
      <c r="AWA190" s="375"/>
      <c r="AWB190" s="377"/>
      <c r="AWC190" s="377"/>
      <c r="AWD190" s="377"/>
      <c r="AWE190" s="377"/>
      <c r="AWF190" s="438"/>
      <c r="AWG190" s="486"/>
      <c r="AWH190" s="375"/>
      <c r="AWI190" s="377"/>
      <c r="AWJ190" s="377"/>
      <c r="AWK190" s="377"/>
      <c r="AWL190" s="377"/>
      <c r="AWM190" s="438"/>
      <c r="AWN190" s="486"/>
      <c r="AWO190" s="375"/>
      <c r="AWP190" s="377"/>
      <c r="AWQ190" s="377"/>
      <c r="AWR190" s="377"/>
      <c r="AWS190" s="377"/>
      <c r="AWT190" s="438"/>
      <c r="AWU190" s="486"/>
      <c r="AWV190" s="375"/>
      <c r="AWW190" s="377"/>
      <c r="AWX190" s="377"/>
      <c r="AWY190" s="377"/>
      <c r="AWZ190" s="377"/>
      <c r="AXA190" s="438"/>
      <c r="AXB190" s="486"/>
      <c r="AXC190" s="375"/>
      <c r="AXD190" s="377"/>
      <c r="AXE190" s="377"/>
      <c r="AXF190" s="377"/>
      <c r="AXG190" s="377"/>
      <c r="AXH190" s="438"/>
      <c r="AXI190" s="486"/>
      <c r="AXJ190" s="375"/>
      <c r="AXK190" s="377"/>
      <c r="AXL190" s="377"/>
      <c r="AXM190" s="377"/>
      <c r="AXN190" s="377"/>
      <c r="AXO190" s="438"/>
      <c r="AXP190" s="486"/>
      <c r="AXQ190" s="375"/>
      <c r="AXR190" s="377"/>
      <c r="AXS190" s="377"/>
      <c r="AXT190" s="377"/>
      <c r="AXU190" s="377"/>
      <c r="AXV190" s="438"/>
      <c r="AXW190" s="486"/>
      <c r="AXX190" s="375"/>
      <c r="AXY190" s="377"/>
      <c r="AXZ190" s="377"/>
      <c r="AYA190" s="377"/>
      <c r="AYB190" s="377"/>
      <c r="AYC190" s="438"/>
      <c r="AYD190" s="486"/>
      <c r="AYE190" s="375"/>
      <c r="AYF190" s="377"/>
      <c r="AYG190" s="377"/>
      <c r="AYH190" s="377"/>
      <c r="AYI190" s="377"/>
      <c r="AYJ190" s="438"/>
      <c r="AYK190" s="486"/>
      <c r="AYL190" s="375"/>
      <c r="AYM190" s="377"/>
      <c r="AYN190" s="377"/>
      <c r="AYO190" s="377"/>
      <c r="AYP190" s="377"/>
      <c r="AYQ190" s="438"/>
      <c r="AYR190" s="486"/>
      <c r="AYS190" s="375"/>
      <c r="AYT190" s="377"/>
      <c r="AYU190" s="377"/>
      <c r="AYV190" s="377"/>
      <c r="AYW190" s="377"/>
      <c r="AYX190" s="438"/>
      <c r="AYY190" s="486"/>
      <c r="AYZ190" s="375"/>
      <c r="AZA190" s="377"/>
      <c r="AZB190" s="377"/>
      <c r="AZC190" s="377"/>
      <c r="AZD190" s="377"/>
      <c r="AZE190" s="438"/>
      <c r="AZF190" s="486"/>
      <c r="AZG190" s="375"/>
      <c r="AZH190" s="377"/>
      <c r="AZI190" s="377"/>
      <c r="AZJ190" s="377"/>
      <c r="AZK190" s="377"/>
      <c r="AZL190" s="438"/>
      <c r="AZM190" s="486"/>
      <c r="AZN190" s="375"/>
      <c r="AZO190" s="377"/>
      <c r="AZP190" s="377"/>
      <c r="AZQ190" s="377"/>
      <c r="AZR190" s="377"/>
      <c r="AZS190" s="438"/>
      <c r="AZT190" s="486"/>
      <c r="AZU190" s="375"/>
      <c r="AZV190" s="377"/>
      <c r="AZW190" s="377"/>
      <c r="AZX190" s="377"/>
      <c r="AZY190" s="377"/>
      <c r="AZZ190" s="438"/>
      <c r="BAA190" s="486"/>
      <c r="BAB190" s="375"/>
      <c r="BAC190" s="377"/>
      <c r="BAD190" s="377"/>
      <c r="BAE190" s="377"/>
      <c r="BAF190" s="377"/>
      <c r="BAG190" s="438"/>
      <c r="BAH190" s="486"/>
      <c r="BAI190" s="375"/>
      <c r="BAJ190" s="377"/>
      <c r="BAK190" s="377"/>
      <c r="BAL190" s="377"/>
      <c r="BAM190" s="377"/>
      <c r="BAN190" s="438"/>
      <c r="BAO190" s="486"/>
      <c r="BAP190" s="375"/>
      <c r="BAQ190" s="377"/>
      <c r="BAR190" s="377"/>
      <c r="BAS190" s="377"/>
      <c r="BAT190" s="377"/>
      <c r="BAU190" s="438"/>
      <c r="BAV190" s="486"/>
      <c r="BAW190" s="375"/>
      <c r="BAX190" s="377"/>
      <c r="BAY190" s="377"/>
      <c r="BAZ190" s="377"/>
      <c r="BBA190" s="377"/>
      <c r="BBB190" s="438"/>
      <c r="BBC190" s="486"/>
      <c r="BBD190" s="375"/>
      <c r="BBE190" s="377"/>
      <c r="BBF190" s="377"/>
      <c r="BBG190" s="377"/>
      <c r="BBH190" s="377"/>
      <c r="BBI190" s="438"/>
      <c r="BBJ190" s="486"/>
      <c r="BBK190" s="375"/>
      <c r="BBL190" s="377"/>
      <c r="BBM190" s="377"/>
      <c r="BBN190" s="377"/>
      <c r="BBO190" s="377"/>
      <c r="BBP190" s="438"/>
      <c r="BBQ190" s="486"/>
      <c r="BBR190" s="375"/>
      <c r="BBS190" s="377"/>
      <c r="BBT190" s="377"/>
      <c r="BBU190" s="377"/>
      <c r="BBV190" s="377"/>
      <c r="BBW190" s="438"/>
      <c r="BBX190" s="486"/>
      <c r="BBY190" s="375"/>
      <c r="BBZ190" s="377"/>
      <c r="BCA190" s="377"/>
      <c r="BCB190" s="377"/>
      <c r="BCC190" s="377"/>
      <c r="BCD190" s="438"/>
      <c r="BCE190" s="486"/>
      <c r="BCF190" s="375"/>
      <c r="BCG190" s="377"/>
      <c r="BCH190" s="377"/>
      <c r="BCI190" s="377"/>
      <c r="BCJ190" s="377"/>
      <c r="BCK190" s="438"/>
      <c r="BCL190" s="486"/>
      <c r="BCM190" s="375"/>
      <c r="BCN190" s="377"/>
      <c r="BCO190" s="377"/>
      <c r="BCP190" s="377"/>
      <c r="BCQ190" s="377"/>
      <c r="BCR190" s="438"/>
      <c r="BCS190" s="486"/>
      <c r="BCT190" s="375"/>
      <c r="BCU190" s="377"/>
      <c r="BCV190" s="377"/>
      <c r="BCW190" s="377"/>
      <c r="BCX190" s="377"/>
      <c r="BCY190" s="438"/>
      <c r="BCZ190" s="486"/>
      <c r="BDA190" s="375"/>
      <c r="BDB190" s="377"/>
      <c r="BDC190" s="377"/>
      <c r="BDD190" s="377"/>
      <c r="BDE190" s="377"/>
      <c r="BDF190" s="438"/>
      <c r="BDG190" s="486"/>
      <c r="BDH190" s="375"/>
      <c r="BDI190" s="377"/>
      <c r="BDJ190" s="377"/>
      <c r="BDK190" s="377"/>
      <c r="BDL190" s="377"/>
      <c r="BDM190" s="438"/>
      <c r="BDN190" s="486"/>
      <c r="BDO190" s="375"/>
      <c r="BDP190" s="377"/>
      <c r="BDQ190" s="377"/>
      <c r="BDR190" s="377"/>
      <c r="BDS190" s="377"/>
      <c r="BDT190" s="438"/>
      <c r="BDU190" s="486"/>
      <c r="BDV190" s="375"/>
      <c r="BDW190" s="377"/>
      <c r="BDX190" s="377"/>
      <c r="BDY190" s="377"/>
      <c r="BDZ190" s="377"/>
      <c r="BEA190" s="438"/>
      <c r="BEB190" s="486"/>
      <c r="BEC190" s="375"/>
      <c r="BED190" s="377"/>
      <c r="BEE190" s="377"/>
      <c r="BEF190" s="377"/>
      <c r="BEG190" s="377"/>
      <c r="BEH190" s="438"/>
      <c r="BEI190" s="486"/>
      <c r="BEJ190" s="375"/>
      <c r="BEK190" s="377"/>
      <c r="BEL190" s="377"/>
      <c r="BEM190" s="377"/>
      <c r="BEN190" s="377"/>
      <c r="BEO190" s="438"/>
      <c r="BEP190" s="486"/>
      <c r="BEQ190" s="375"/>
      <c r="BER190" s="377"/>
      <c r="BES190" s="377"/>
      <c r="BET190" s="377"/>
      <c r="BEU190" s="377"/>
      <c r="BEV190" s="438"/>
      <c r="BEW190" s="486"/>
      <c r="BEX190" s="375"/>
      <c r="BEY190" s="377"/>
      <c r="BEZ190" s="377"/>
      <c r="BFA190" s="377"/>
      <c r="BFB190" s="377"/>
      <c r="BFC190" s="438"/>
      <c r="BFD190" s="486"/>
      <c r="BFE190" s="375"/>
      <c r="BFF190" s="377"/>
      <c r="BFG190" s="377"/>
      <c r="BFH190" s="377"/>
      <c r="BFI190" s="377"/>
      <c r="BFJ190" s="438"/>
      <c r="BFK190" s="486"/>
      <c r="BFL190" s="375"/>
      <c r="BFM190" s="377"/>
      <c r="BFN190" s="377"/>
      <c r="BFO190" s="377"/>
      <c r="BFP190" s="377"/>
      <c r="BFQ190" s="438"/>
      <c r="BFR190" s="486"/>
      <c r="BFS190" s="375"/>
      <c r="BFT190" s="377"/>
      <c r="BFU190" s="377"/>
      <c r="BFV190" s="377"/>
      <c r="BFW190" s="377"/>
      <c r="BFX190" s="438"/>
      <c r="BFY190" s="486"/>
      <c r="BFZ190" s="375"/>
      <c r="BGA190" s="377"/>
      <c r="BGB190" s="377"/>
      <c r="BGC190" s="377"/>
      <c r="BGD190" s="377"/>
      <c r="BGE190" s="438"/>
      <c r="BGF190" s="486"/>
      <c r="BGG190" s="375"/>
      <c r="BGH190" s="377"/>
      <c r="BGI190" s="377"/>
      <c r="BGJ190" s="377"/>
      <c r="BGK190" s="377"/>
      <c r="BGL190" s="438"/>
      <c r="BGM190" s="486"/>
      <c r="BGN190" s="375"/>
      <c r="BGO190" s="377"/>
      <c r="BGP190" s="377"/>
      <c r="BGQ190" s="377"/>
      <c r="BGR190" s="377"/>
      <c r="BGS190" s="438"/>
      <c r="BGT190" s="486"/>
      <c r="BGU190" s="375"/>
      <c r="BGV190" s="377"/>
      <c r="BGW190" s="377"/>
      <c r="BGX190" s="377"/>
      <c r="BGY190" s="377"/>
      <c r="BGZ190" s="438"/>
      <c r="BHA190" s="486"/>
      <c r="BHB190" s="375"/>
      <c r="BHC190" s="377"/>
      <c r="BHD190" s="377"/>
      <c r="BHE190" s="377"/>
      <c r="BHF190" s="377"/>
      <c r="BHG190" s="438"/>
      <c r="BHH190" s="486"/>
      <c r="BHI190" s="375"/>
      <c r="BHJ190" s="377"/>
      <c r="BHK190" s="377"/>
      <c r="BHL190" s="377"/>
      <c r="BHM190" s="377"/>
      <c r="BHN190" s="438"/>
      <c r="BHO190" s="486"/>
      <c r="BHP190" s="375"/>
      <c r="BHQ190" s="377"/>
      <c r="BHR190" s="377"/>
      <c r="BHS190" s="377"/>
      <c r="BHT190" s="377"/>
      <c r="BHU190" s="438"/>
      <c r="BHV190" s="486"/>
      <c r="BHW190" s="375"/>
      <c r="BHX190" s="377"/>
      <c r="BHY190" s="377"/>
      <c r="BHZ190" s="377"/>
      <c r="BIA190" s="377"/>
      <c r="BIB190" s="438"/>
      <c r="BIC190" s="486"/>
      <c r="BID190" s="375"/>
      <c r="BIE190" s="377"/>
      <c r="BIF190" s="377"/>
      <c r="BIG190" s="377"/>
      <c r="BIH190" s="377"/>
      <c r="BII190" s="438"/>
      <c r="BIJ190" s="486"/>
      <c r="BIK190" s="375"/>
      <c r="BIL190" s="377"/>
      <c r="BIM190" s="377"/>
      <c r="BIN190" s="377"/>
      <c r="BIO190" s="377"/>
      <c r="BIP190" s="438"/>
      <c r="BIQ190" s="486"/>
      <c r="BIR190" s="375"/>
      <c r="BIS190" s="377"/>
      <c r="BIT190" s="377"/>
      <c r="BIU190" s="377"/>
      <c r="BIV190" s="377"/>
      <c r="BIW190" s="438"/>
      <c r="BIX190" s="486"/>
      <c r="BIY190" s="375"/>
      <c r="BIZ190" s="377"/>
      <c r="BJA190" s="377"/>
      <c r="BJB190" s="377"/>
      <c r="BJC190" s="377"/>
      <c r="BJD190" s="438"/>
      <c r="BJE190" s="486"/>
      <c r="BJF190" s="375"/>
      <c r="BJG190" s="377"/>
      <c r="BJH190" s="377"/>
      <c r="BJI190" s="377"/>
      <c r="BJJ190" s="377"/>
      <c r="BJK190" s="438"/>
      <c r="BJL190" s="486"/>
      <c r="BJM190" s="375"/>
      <c r="BJN190" s="377"/>
      <c r="BJO190" s="377"/>
      <c r="BJP190" s="377"/>
      <c r="BJQ190" s="377"/>
      <c r="BJR190" s="438"/>
      <c r="BJS190" s="486"/>
      <c r="BJT190" s="375"/>
      <c r="BJU190" s="377"/>
      <c r="BJV190" s="377"/>
      <c r="BJW190" s="377"/>
      <c r="BJX190" s="377"/>
      <c r="BJY190" s="438"/>
      <c r="BJZ190" s="486"/>
      <c r="BKA190" s="375"/>
      <c r="BKB190" s="377"/>
      <c r="BKC190" s="377"/>
      <c r="BKD190" s="377"/>
      <c r="BKE190" s="377"/>
      <c r="BKF190" s="438"/>
      <c r="BKG190" s="486"/>
      <c r="BKH190" s="375"/>
      <c r="BKI190" s="377"/>
      <c r="BKJ190" s="377"/>
      <c r="BKK190" s="377"/>
      <c r="BKL190" s="377"/>
      <c r="BKM190" s="438"/>
      <c r="BKN190" s="486"/>
      <c r="BKO190" s="375"/>
      <c r="BKP190" s="377"/>
      <c r="BKQ190" s="377"/>
      <c r="BKR190" s="377"/>
      <c r="BKS190" s="377"/>
      <c r="BKT190" s="438"/>
      <c r="BKU190" s="486"/>
      <c r="BKV190" s="375"/>
      <c r="BKW190" s="377"/>
      <c r="BKX190" s="377"/>
      <c r="BKY190" s="377"/>
      <c r="BKZ190" s="377"/>
      <c r="BLA190" s="438"/>
      <c r="BLB190" s="486"/>
      <c r="BLC190" s="375"/>
      <c r="BLD190" s="377"/>
      <c r="BLE190" s="377"/>
      <c r="BLF190" s="377"/>
      <c r="BLG190" s="377"/>
      <c r="BLH190" s="438"/>
      <c r="BLI190" s="486"/>
      <c r="BLJ190" s="375"/>
      <c r="BLK190" s="377"/>
      <c r="BLL190" s="377"/>
      <c r="BLM190" s="377"/>
      <c r="BLN190" s="377"/>
      <c r="BLO190" s="438"/>
      <c r="BLP190" s="486"/>
      <c r="BLQ190" s="375"/>
      <c r="BLR190" s="377"/>
      <c r="BLS190" s="377"/>
      <c r="BLT190" s="377"/>
      <c r="BLU190" s="377"/>
      <c r="BLV190" s="438"/>
      <c r="BLW190" s="486"/>
      <c r="BLX190" s="375"/>
      <c r="BLY190" s="377"/>
      <c r="BLZ190" s="377"/>
      <c r="BMA190" s="377"/>
      <c r="BMB190" s="377"/>
      <c r="BMC190" s="438"/>
      <c r="BMD190" s="486"/>
      <c r="BME190" s="375"/>
      <c r="BMF190" s="377"/>
      <c r="BMG190" s="377"/>
      <c r="BMH190" s="377"/>
      <c r="BMI190" s="377"/>
      <c r="BMJ190" s="438"/>
      <c r="BMK190" s="486"/>
      <c r="BML190" s="375"/>
      <c r="BMM190" s="377"/>
      <c r="BMN190" s="377"/>
      <c r="BMO190" s="377"/>
      <c r="BMP190" s="377"/>
      <c r="BMQ190" s="438"/>
      <c r="BMR190" s="486"/>
      <c r="BMS190" s="375"/>
      <c r="BMT190" s="377"/>
      <c r="BMU190" s="377"/>
      <c r="BMV190" s="377"/>
      <c r="BMW190" s="377"/>
      <c r="BMX190" s="438"/>
      <c r="BMY190" s="486"/>
      <c r="BMZ190" s="375"/>
      <c r="BNA190" s="377"/>
      <c r="BNB190" s="377"/>
      <c r="BNC190" s="377"/>
      <c r="BND190" s="377"/>
      <c r="BNE190" s="438"/>
      <c r="BNF190" s="486"/>
      <c r="BNG190" s="375"/>
      <c r="BNH190" s="377"/>
      <c r="BNI190" s="377"/>
      <c r="BNJ190" s="377"/>
      <c r="BNK190" s="377"/>
      <c r="BNL190" s="438"/>
      <c r="BNM190" s="486"/>
      <c r="BNN190" s="375"/>
      <c r="BNO190" s="377"/>
      <c r="BNP190" s="377"/>
      <c r="BNQ190" s="377"/>
      <c r="BNR190" s="377"/>
      <c r="BNS190" s="438"/>
      <c r="BNT190" s="486"/>
      <c r="BNU190" s="375"/>
      <c r="BNV190" s="377"/>
      <c r="BNW190" s="377"/>
      <c r="BNX190" s="377"/>
      <c r="BNY190" s="377"/>
      <c r="BNZ190" s="438"/>
      <c r="BOA190" s="486"/>
      <c r="BOB190" s="375"/>
      <c r="BOC190" s="377"/>
      <c r="BOD190" s="377"/>
      <c r="BOE190" s="377"/>
      <c r="BOF190" s="377"/>
      <c r="BOG190" s="438"/>
      <c r="BOH190" s="486"/>
      <c r="BOI190" s="375"/>
      <c r="BOJ190" s="377"/>
      <c r="BOK190" s="377"/>
      <c r="BOL190" s="377"/>
      <c r="BOM190" s="377"/>
      <c r="BON190" s="438"/>
      <c r="BOO190" s="486"/>
      <c r="BOP190" s="375"/>
      <c r="BOQ190" s="377"/>
      <c r="BOR190" s="377"/>
      <c r="BOS190" s="377"/>
      <c r="BOT190" s="377"/>
      <c r="BOU190" s="438"/>
      <c r="BOV190" s="486"/>
      <c r="BOW190" s="375"/>
      <c r="BOX190" s="377"/>
      <c r="BOY190" s="377"/>
      <c r="BOZ190" s="377"/>
      <c r="BPA190" s="377"/>
      <c r="BPB190" s="438"/>
      <c r="BPC190" s="486"/>
      <c r="BPD190" s="375"/>
      <c r="BPE190" s="377"/>
      <c r="BPF190" s="377"/>
      <c r="BPG190" s="377"/>
      <c r="BPH190" s="377"/>
      <c r="BPI190" s="438"/>
      <c r="BPJ190" s="486"/>
      <c r="BPK190" s="375"/>
      <c r="BPL190" s="377"/>
      <c r="BPM190" s="377"/>
      <c r="BPN190" s="377"/>
      <c r="BPO190" s="377"/>
      <c r="BPP190" s="438"/>
      <c r="BPQ190" s="486"/>
      <c r="BPR190" s="375"/>
      <c r="BPS190" s="377"/>
      <c r="BPT190" s="377"/>
      <c r="BPU190" s="377"/>
      <c r="BPV190" s="377"/>
      <c r="BPW190" s="438"/>
      <c r="BPX190" s="486"/>
      <c r="BPY190" s="375"/>
      <c r="BPZ190" s="377"/>
      <c r="BQA190" s="377"/>
      <c r="BQB190" s="377"/>
      <c r="BQC190" s="377"/>
      <c r="BQD190" s="438"/>
      <c r="BQE190" s="486"/>
      <c r="BQF190" s="375"/>
      <c r="BQG190" s="377"/>
      <c r="BQH190" s="377"/>
      <c r="BQI190" s="377"/>
      <c r="BQJ190" s="377"/>
      <c r="BQK190" s="438"/>
      <c r="BQL190" s="486"/>
      <c r="BQM190" s="375"/>
      <c r="BQN190" s="377"/>
      <c r="BQO190" s="377"/>
      <c r="BQP190" s="377"/>
      <c r="BQQ190" s="377"/>
      <c r="BQR190" s="438"/>
      <c r="BQS190" s="486"/>
      <c r="BQT190" s="375"/>
      <c r="BQU190" s="377"/>
      <c r="BQV190" s="377"/>
      <c r="BQW190" s="377"/>
      <c r="BQX190" s="377"/>
      <c r="BQY190" s="438"/>
      <c r="BQZ190" s="486"/>
      <c r="BRA190" s="375"/>
      <c r="BRB190" s="377"/>
      <c r="BRC190" s="377"/>
      <c r="BRD190" s="377"/>
      <c r="BRE190" s="377"/>
      <c r="BRF190" s="438"/>
      <c r="BRG190" s="486"/>
      <c r="BRH190" s="375"/>
      <c r="BRI190" s="377"/>
      <c r="BRJ190" s="377"/>
      <c r="BRK190" s="377"/>
      <c r="BRL190" s="377"/>
      <c r="BRM190" s="438"/>
      <c r="BRN190" s="486"/>
      <c r="BRO190" s="375"/>
      <c r="BRP190" s="377"/>
      <c r="BRQ190" s="377"/>
      <c r="BRR190" s="377"/>
      <c r="BRS190" s="377"/>
      <c r="BRT190" s="438"/>
      <c r="BRU190" s="486"/>
      <c r="BRV190" s="375"/>
      <c r="BRW190" s="377"/>
      <c r="BRX190" s="377"/>
      <c r="BRY190" s="377"/>
      <c r="BRZ190" s="377"/>
      <c r="BSA190" s="438"/>
      <c r="BSB190" s="486"/>
      <c r="BSC190" s="375"/>
      <c r="BSD190" s="377"/>
      <c r="BSE190" s="377"/>
      <c r="BSF190" s="377"/>
      <c r="BSG190" s="377"/>
      <c r="BSH190" s="438"/>
      <c r="BSI190" s="486"/>
      <c r="BSJ190" s="375"/>
      <c r="BSK190" s="377"/>
      <c r="BSL190" s="377"/>
      <c r="BSM190" s="377"/>
      <c r="BSN190" s="377"/>
      <c r="BSO190" s="438"/>
      <c r="BSP190" s="486"/>
      <c r="BSQ190" s="375"/>
      <c r="BSR190" s="377"/>
      <c r="BSS190" s="377"/>
      <c r="BST190" s="377"/>
      <c r="BSU190" s="377"/>
      <c r="BSV190" s="438"/>
      <c r="BSW190" s="486"/>
      <c r="BSX190" s="375"/>
      <c r="BSY190" s="377"/>
      <c r="BSZ190" s="377"/>
      <c r="BTA190" s="377"/>
      <c r="BTB190" s="377"/>
      <c r="BTC190" s="438"/>
      <c r="BTD190" s="486"/>
      <c r="BTE190" s="375"/>
      <c r="BTF190" s="377"/>
      <c r="BTG190" s="377"/>
      <c r="BTH190" s="377"/>
      <c r="BTI190" s="377"/>
      <c r="BTJ190" s="438"/>
      <c r="BTK190" s="486"/>
      <c r="BTL190" s="375"/>
      <c r="BTM190" s="377"/>
      <c r="BTN190" s="377"/>
      <c r="BTO190" s="377"/>
      <c r="BTP190" s="377"/>
      <c r="BTQ190" s="438"/>
      <c r="BTR190" s="486"/>
      <c r="BTS190" s="375"/>
      <c r="BTT190" s="377"/>
      <c r="BTU190" s="377"/>
      <c r="BTV190" s="377"/>
      <c r="BTW190" s="377"/>
      <c r="BTX190" s="438"/>
      <c r="BTY190" s="486"/>
      <c r="BTZ190" s="375"/>
      <c r="BUA190" s="377"/>
      <c r="BUB190" s="377"/>
      <c r="BUC190" s="377"/>
      <c r="BUD190" s="377"/>
      <c r="BUE190" s="438"/>
      <c r="BUF190" s="486"/>
      <c r="BUG190" s="375"/>
      <c r="BUH190" s="377"/>
      <c r="BUI190" s="377"/>
      <c r="BUJ190" s="377"/>
      <c r="BUK190" s="377"/>
      <c r="BUL190" s="438"/>
      <c r="BUM190" s="486"/>
      <c r="BUN190" s="375"/>
      <c r="BUO190" s="377"/>
      <c r="BUP190" s="377"/>
      <c r="BUQ190" s="377"/>
      <c r="BUR190" s="377"/>
      <c r="BUS190" s="438"/>
      <c r="BUT190" s="486"/>
      <c r="BUU190" s="375"/>
      <c r="BUV190" s="377"/>
      <c r="BUW190" s="377"/>
      <c r="BUX190" s="377"/>
      <c r="BUY190" s="377"/>
      <c r="BUZ190" s="438"/>
      <c r="BVA190" s="486"/>
      <c r="BVB190" s="375"/>
      <c r="BVC190" s="377"/>
      <c r="BVD190" s="377"/>
      <c r="BVE190" s="377"/>
      <c r="BVF190" s="377"/>
      <c r="BVG190" s="438"/>
      <c r="BVH190" s="486"/>
      <c r="BVI190" s="375"/>
      <c r="BVJ190" s="377"/>
      <c r="BVK190" s="377"/>
      <c r="BVL190" s="377"/>
      <c r="BVM190" s="377"/>
      <c r="BVN190" s="438"/>
      <c r="BVO190" s="486"/>
      <c r="BVP190" s="375"/>
      <c r="BVQ190" s="377"/>
      <c r="BVR190" s="377"/>
      <c r="BVS190" s="377"/>
      <c r="BVT190" s="377"/>
      <c r="BVU190" s="438"/>
      <c r="BVV190" s="486"/>
      <c r="BVW190" s="375"/>
      <c r="BVX190" s="377"/>
      <c r="BVY190" s="377"/>
      <c r="BVZ190" s="377"/>
      <c r="BWA190" s="377"/>
      <c r="BWB190" s="438"/>
      <c r="BWC190" s="486"/>
      <c r="BWD190" s="375"/>
      <c r="BWE190" s="377"/>
      <c r="BWF190" s="377"/>
      <c r="BWG190" s="377"/>
      <c r="BWH190" s="377"/>
      <c r="BWI190" s="438"/>
      <c r="BWJ190" s="486"/>
      <c r="BWK190" s="375"/>
      <c r="BWL190" s="377"/>
      <c r="BWM190" s="377"/>
      <c r="BWN190" s="377"/>
      <c r="BWO190" s="377"/>
      <c r="BWP190" s="438"/>
      <c r="BWQ190" s="486"/>
      <c r="BWR190" s="375"/>
      <c r="BWS190" s="377"/>
      <c r="BWT190" s="377"/>
      <c r="BWU190" s="377"/>
      <c r="BWV190" s="377"/>
      <c r="BWW190" s="438"/>
      <c r="BWX190" s="486"/>
      <c r="BWY190" s="375"/>
      <c r="BWZ190" s="377"/>
      <c r="BXA190" s="377"/>
      <c r="BXB190" s="377"/>
      <c r="BXC190" s="377"/>
      <c r="BXD190" s="438"/>
      <c r="BXE190" s="486"/>
      <c r="BXF190" s="375"/>
      <c r="BXG190" s="377"/>
      <c r="BXH190" s="377"/>
      <c r="BXI190" s="377"/>
      <c r="BXJ190" s="377"/>
      <c r="BXK190" s="438"/>
      <c r="BXL190" s="486"/>
      <c r="BXM190" s="375"/>
      <c r="BXN190" s="377"/>
      <c r="BXO190" s="377"/>
      <c r="BXP190" s="377"/>
      <c r="BXQ190" s="377"/>
      <c r="BXR190" s="438"/>
      <c r="BXS190" s="486"/>
      <c r="BXT190" s="375"/>
      <c r="BXU190" s="377"/>
      <c r="BXV190" s="377"/>
      <c r="BXW190" s="377"/>
      <c r="BXX190" s="377"/>
      <c r="BXY190" s="438"/>
      <c r="BXZ190" s="486"/>
      <c r="BYA190" s="375"/>
      <c r="BYB190" s="377"/>
      <c r="BYC190" s="377"/>
      <c r="BYD190" s="377"/>
      <c r="BYE190" s="377"/>
      <c r="BYF190" s="438"/>
      <c r="BYG190" s="486"/>
      <c r="BYH190" s="375"/>
      <c r="BYI190" s="377"/>
      <c r="BYJ190" s="377"/>
      <c r="BYK190" s="377"/>
      <c r="BYL190" s="377"/>
      <c r="BYM190" s="438"/>
      <c r="BYN190" s="486"/>
      <c r="BYO190" s="375"/>
      <c r="BYP190" s="377"/>
      <c r="BYQ190" s="377"/>
      <c r="BYR190" s="377"/>
      <c r="BYS190" s="377"/>
      <c r="BYT190" s="438"/>
      <c r="BYU190" s="486"/>
      <c r="BYV190" s="375"/>
      <c r="BYW190" s="377"/>
      <c r="BYX190" s="377"/>
      <c r="BYY190" s="377"/>
      <c r="BYZ190" s="377"/>
      <c r="BZA190" s="438"/>
      <c r="BZB190" s="486"/>
      <c r="BZC190" s="375"/>
      <c r="BZD190" s="377"/>
      <c r="BZE190" s="377"/>
      <c r="BZF190" s="377"/>
      <c r="BZG190" s="377"/>
      <c r="BZH190" s="438"/>
      <c r="BZI190" s="486"/>
      <c r="BZJ190" s="375"/>
      <c r="BZK190" s="377"/>
      <c r="BZL190" s="377"/>
      <c r="BZM190" s="377"/>
      <c r="BZN190" s="377"/>
      <c r="BZO190" s="438"/>
      <c r="BZP190" s="486"/>
      <c r="BZQ190" s="375"/>
      <c r="BZR190" s="377"/>
      <c r="BZS190" s="377"/>
      <c r="BZT190" s="377"/>
      <c r="BZU190" s="377"/>
      <c r="BZV190" s="438"/>
      <c r="BZW190" s="486"/>
      <c r="BZX190" s="375"/>
      <c r="BZY190" s="377"/>
      <c r="BZZ190" s="377"/>
      <c r="CAA190" s="377"/>
      <c r="CAB190" s="377"/>
      <c r="CAC190" s="438"/>
      <c r="CAD190" s="486"/>
      <c r="CAE190" s="375"/>
      <c r="CAF190" s="377"/>
      <c r="CAG190" s="377"/>
      <c r="CAH190" s="377"/>
      <c r="CAI190" s="377"/>
      <c r="CAJ190" s="438"/>
      <c r="CAK190" s="486"/>
      <c r="CAL190" s="375"/>
      <c r="CAM190" s="377"/>
      <c r="CAN190" s="377"/>
      <c r="CAO190" s="377"/>
      <c r="CAP190" s="377"/>
      <c r="CAQ190" s="438"/>
      <c r="CAR190" s="486"/>
      <c r="CAS190" s="375"/>
      <c r="CAT190" s="377"/>
      <c r="CAU190" s="377"/>
      <c r="CAV190" s="377"/>
      <c r="CAW190" s="377"/>
      <c r="CAX190" s="438"/>
      <c r="CAY190" s="486"/>
      <c r="CAZ190" s="375"/>
      <c r="CBA190" s="377"/>
      <c r="CBB190" s="377"/>
      <c r="CBC190" s="377"/>
      <c r="CBD190" s="377"/>
      <c r="CBE190" s="438"/>
      <c r="CBF190" s="486"/>
      <c r="CBG190" s="375"/>
      <c r="CBH190" s="377"/>
      <c r="CBI190" s="377"/>
      <c r="CBJ190" s="377"/>
      <c r="CBK190" s="377"/>
      <c r="CBL190" s="438"/>
      <c r="CBM190" s="486"/>
      <c r="CBN190" s="375"/>
      <c r="CBO190" s="377"/>
      <c r="CBP190" s="377"/>
      <c r="CBQ190" s="377"/>
      <c r="CBR190" s="377"/>
      <c r="CBS190" s="438"/>
      <c r="CBT190" s="486"/>
      <c r="CBU190" s="375"/>
      <c r="CBV190" s="377"/>
      <c r="CBW190" s="377"/>
      <c r="CBX190" s="377"/>
      <c r="CBY190" s="377"/>
      <c r="CBZ190" s="438"/>
      <c r="CCA190" s="486"/>
      <c r="CCB190" s="375"/>
      <c r="CCC190" s="377"/>
      <c r="CCD190" s="377"/>
      <c r="CCE190" s="377"/>
      <c r="CCF190" s="377"/>
      <c r="CCG190" s="438"/>
      <c r="CCH190" s="486"/>
      <c r="CCI190" s="375"/>
      <c r="CCJ190" s="377"/>
      <c r="CCK190" s="377"/>
      <c r="CCL190" s="377"/>
      <c r="CCM190" s="377"/>
      <c r="CCN190" s="438"/>
      <c r="CCO190" s="486"/>
      <c r="CCP190" s="375"/>
      <c r="CCQ190" s="377"/>
      <c r="CCR190" s="377"/>
      <c r="CCS190" s="377"/>
      <c r="CCT190" s="377"/>
      <c r="CCU190" s="438"/>
      <c r="CCV190" s="486"/>
      <c r="CCW190" s="375"/>
      <c r="CCX190" s="377"/>
      <c r="CCY190" s="377"/>
      <c r="CCZ190" s="377"/>
      <c r="CDA190" s="377"/>
      <c r="CDB190" s="438"/>
      <c r="CDC190" s="486"/>
      <c r="CDD190" s="375"/>
      <c r="CDE190" s="377"/>
      <c r="CDF190" s="377"/>
      <c r="CDG190" s="377"/>
      <c r="CDH190" s="377"/>
      <c r="CDI190" s="438"/>
      <c r="CDJ190" s="486"/>
      <c r="CDK190" s="375"/>
      <c r="CDL190" s="377"/>
      <c r="CDM190" s="377"/>
      <c r="CDN190" s="377"/>
      <c r="CDO190" s="377"/>
      <c r="CDP190" s="438"/>
      <c r="CDQ190" s="486"/>
      <c r="CDR190" s="375"/>
      <c r="CDS190" s="377"/>
      <c r="CDT190" s="377"/>
      <c r="CDU190" s="377"/>
      <c r="CDV190" s="377"/>
      <c r="CDW190" s="438"/>
      <c r="CDX190" s="486"/>
      <c r="CDY190" s="375"/>
      <c r="CDZ190" s="377"/>
      <c r="CEA190" s="377"/>
      <c r="CEB190" s="377"/>
      <c r="CEC190" s="377"/>
      <c r="CED190" s="438"/>
      <c r="CEE190" s="486"/>
      <c r="CEF190" s="375"/>
      <c r="CEG190" s="377"/>
      <c r="CEH190" s="377"/>
      <c r="CEI190" s="377"/>
      <c r="CEJ190" s="377"/>
      <c r="CEK190" s="438"/>
      <c r="CEL190" s="486"/>
      <c r="CEM190" s="375"/>
      <c r="CEN190" s="377"/>
      <c r="CEO190" s="377"/>
      <c r="CEP190" s="377"/>
      <c r="CEQ190" s="377"/>
      <c r="CER190" s="438"/>
      <c r="CES190" s="486"/>
      <c r="CET190" s="375"/>
      <c r="CEU190" s="377"/>
      <c r="CEV190" s="377"/>
      <c r="CEW190" s="377"/>
      <c r="CEX190" s="377"/>
      <c r="CEY190" s="438"/>
      <c r="CEZ190" s="486"/>
      <c r="CFA190" s="375"/>
      <c r="CFB190" s="377"/>
      <c r="CFC190" s="377"/>
      <c r="CFD190" s="377"/>
      <c r="CFE190" s="377"/>
      <c r="CFF190" s="438"/>
      <c r="CFG190" s="486"/>
      <c r="CFH190" s="375"/>
      <c r="CFI190" s="377"/>
      <c r="CFJ190" s="377"/>
      <c r="CFK190" s="377"/>
      <c r="CFL190" s="377"/>
      <c r="CFM190" s="438"/>
      <c r="CFN190" s="486"/>
      <c r="CFO190" s="375"/>
      <c r="CFP190" s="377"/>
      <c r="CFQ190" s="377"/>
      <c r="CFR190" s="377"/>
      <c r="CFS190" s="377"/>
      <c r="CFT190" s="438"/>
      <c r="CFU190" s="486"/>
      <c r="CFV190" s="375"/>
      <c r="CFW190" s="377"/>
      <c r="CFX190" s="377"/>
      <c r="CFY190" s="377"/>
      <c r="CFZ190" s="377"/>
      <c r="CGA190" s="438"/>
      <c r="CGB190" s="486"/>
      <c r="CGC190" s="375"/>
      <c r="CGD190" s="377"/>
      <c r="CGE190" s="377"/>
      <c r="CGF190" s="377"/>
      <c r="CGG190" s="377"/>
      <c r="CGH190" s="438"/>
      <c r="CGI190" s="486"/>
      <c r="CGJ190" s="375"/>
      <c r="CGK190" s="377"/>
      <c r="CGL190" s="377"/>
      <c r="CGM190" s="377"/>
      <c r="CGN190" s="377"/>
      <c r="CGO190" s="438"/>
      <c r="CGP190" s="486"/>
      <c r="CGQ190" s="375"/>
      <c r="CGR190" s="377"/>
      <c r="CGS190" s="377"/>
      <c r="CGT190" s="377"/>
      <c r="CGU190" s="377"/>
      <c r="CGV190" s="438"/>
      <c r="CGW190" s="486"/>
      <c r="CGX190" s="375"/>
      <c r="CGY190" s="377"/>
      <c r="CGZ190" s="377"/>
      <c r="CHA190" s="377"/>
      <c r="CHB190" s="377"/>
      <c r="CHC190" s="438"/>
      <c r="CHD190" s="486"/>
      <c r="CHE190" s="375"/>
      <c r="CHF190" s="377"/>
      <c r="CHG190" s="377"/>
      <c r="CHH190" s="377"/>
      <c r="CHI190" s="377"/>
      <c r="CHJ190" s="438"/>
      <c r="CHK190" s="486"/>
      <c r="CHL190" s="375"/>
      <c r="CHM190" s="377"/>
      <c r="CHN190" s="377"/>
      <c r="CHO190" s="377"/>
      <c r="CHP190" s="377"/>
      <c r="CHQ190" s="438"/>
      <c r="CHR190" s="486"/>
      <c r="CHS190" s="375"/>
      <c r="CHT190" s="377"/>
      <c r="CHU190" s="377"/>
      <c r="CHV190" s="377"/>
      <c r="CHW190" s="377"/>
      <c r="CHX190" s="438"/>
      <c r="CHY190" s="486"/>
      <c r="CHZ190" s="375"/>
      <c r="CIA190" s="377"/>
      <c r="CIB190" s="377"/>
      <c r="CIC190" s="377"/>
      <c r="CID190" s="377"/>
      <c r="CIE190" s="438"/>
      <c r="CIF190" s="486"/>
      <c r="CIG190" s="375"/>
      <c r="CIH190" s="377"/>
      <c r="CII190" s="377"/>
      <c r="CIJ190" s="377"/>
      <c r="CIK190" s="377"/>
      <c r="CIL190" s="438"/>
      <c r="CIM190" s="486"/>
      <c r="CIN190" s="375"/>
      <c r="CIO190" s="377"/>
      <c r="CIP190" s="377"/>
      <c r="CIQ190" s="377"/>
      <c r="CIR190" s="377"/>
      <c r="CIS190" s="438"/>
      <c r="CIT190" s="486"/>
      <c r="CIU190" s="375"/>
      <c r="CIV190" s="377"/>
      <c r="CIW190" s="377"/>
      <c r="CIX190" s="377"/>
      <c r="CIY190" s="377"/>
      <c r="CIZ190" s="438"/>
      <c r="CJA190" s="486"/>
      <c r="CJB190" s="375"/>
      <c r="CJC190" s="377"/>
      <c r="CJD190" s="377"/>
      <c r="CJE190" s="377"/>
      <c r="CJF190" s="377"/>
      <c r="CJG190" s="438"/>
      <c r="CJH190" s="486"/>
      <c r="CJI190" s="375"/>
      <c r="CJJ190" s="377"/>
      <c r="CJK190" s="377"/>
      <c r="CJL190" s="377"/>
      <c r="CJM190" s="377"/>
      <c r="CJN190" s="438"/>
      <c r="CJO190" s="486"/>
      <c r="CJP190" s="375"/>
      <c r="CJQ190" s="377"/>
      <c r="CJR190" s="377"/>
      <c r="CJS190" s="377"/>
      <c r="CJT190" s="377"/>
      <c r="CJU190" s="438"/>
      <c r="CJV190" s="486"/>
      <c r="CJW190" s="375"/>
      <c r="CJX190" s="377"/>
      <c r="CJY190" s="377"/>
      <c r="CJZ190" s="377"/>
      <c r="CKA190" s="377"/>
      <c r="CKB190" s="438"/>
      <c r="CKC190" s="486"/>
      <c r="CKD190" s="375"/>
      <c r="CKE190" s="377"/>
      <c r="CKF190" s="377"/>
      <c r="CKG190" s="377"/>
      <c r="CKH190" s="377"/>
      <c r="CKI190" s="438"/>
      <c r="CKJ190" s="486"/>
      <c r="CKK190" s="375"/>
      <c r="CKL190" s="377"/>
      <c r="CKM190" s="377"/>
      <c r="CKN190" s="377"/>
      <c r="CKO190" s="377"/>
      <c r="CKP190" s="438"/>
      <c r="CKQ190" s="486"/>
      <c r="CKR190" s="375"/>
      <c r="CKS190" s="377"/>
      <c r="CKT190" s="377"/>
      <c r="CKU190" s="377"/>
      <c r="CKV190" s="377"/>
      <c r="CKW190" s="438"/>
      <c r="CKX190" s="486"/>
      <c r="CKY190" s="375"/>
      <c r="CKZ190" s="377"/>
      <c r="CLA190" s="377"/>
      <c r="CLB190" s="377"/>
      <c r="CLC190" s="377"/>
      <c r="CLD190" s="438"/>
      <c r="CLE190" s="486"/>
      <c r="CLF190" s="375"/>
      <c r="CLG190" s="377"/>
      <c r="CLH190" s="377"/>
      <c r="CLI190" s="377"/>
      <c r="CLJ190" s="377"/>
      <c r="CLK190" s="438"/>
      <c r="CLL190" s="486"/>
      <c r="CLM190" s="375"/>
      <c r="CLN190" s="377"/>
      <c r="CLO190" s="377"/>
      <c r="CLP190" s="377"/>
      <c r="CLQ190" s="377"/>
      <c r="CLR190" s="438"/>
      <c r="CLS190" s="486"/>
      <c r="CLT190" s="375"/>
      <c r="CLU190" s="377"/>
      <c r="CLV190" s="377"/>
      <c r="CLW190" s="377"/>
      <c r="CLX190" s="377"/>
      <c r="CLY190" s="438"/>
      <c r="CLZ190" s="486"/>
      <c r="CMA190" s="375"/>
      <c r="CMB190" s="377"/>
      <c r="CMC190" s="377"/>
      <c r="CMD190" s="377"/>
      <c r="CME190" s="377"/>
      <c r="CMF190" s="438"/>
      <c r="CMG190" s="486"/>
      <c r="CMH190" s="375"/>
      <c r="CMI190" s="377"/>
      <c r="CMJ190" s="377"/>
      <c r="CMK190" s="377"/>
      <c r="CML190" s="377"/>
      <c r="CMM190" s="438"/>
      <c r="CMN190" s="486"/>
      <c r="CMO190" s="375"/>
      <c r="CMP190" s="377"/>
      <c r="CMQ190" s="377"/>
      <c r="CMR190" s="377"/>
      <c r="CMS190" s="377"/>
      <c r="CMT190" s="438"/>
      <c r="CMU190" s="486"/>
      <c r="CMV190" s="375"/>
      <c r="CMW190" s="377"/>
      <c r="CMX190" s="377"/>
      <c r="CMY190" s="377"/>
      <c r="CMZ190" s="377"/>
      <c r="CNA190" s="438"/>
      <c r="CNB190" s="486"/>
      <c r="CNC190" s="375"/>
      <c r="CND190" s="377"/>
      <c r="CNE190" s="377"/>
      <c r="CNF190" s="377"/>
      <c r="CNG190" s="377"/>
      <c r="CNH190" s="438"/>
      <c r="CNI190" s="486"/>
      <c r="CNJ190" s="375"/>
      <c r="CNK190" s="377"/>
      <c r="CNL190" s="377"/>
      <c r="CNM190" s="377"/>
      <c r="CNN190" s="377"/>
      <c r="CNO190" s="438"/>
      <c r="CNP190" s="486"/>
      <c r="CNQ190" s="375"/>
      <c r="CNR190" s="377"/>
      <c r="CNS190" s="377"/>
      <c r="CNT190" s="377"/>
      <c r="CNU190" s="377"/>
      <c r="CNV190" s="438"/>
      <c r="CNW190" s="486"/>
      <c r="CNX190" s="375"/>
      <c r="CNY190" s="377"/>
      <c r="CNZ190" s="377"/>
      <c r="COA190" s="377"/>
      <c r="COB190" s="377"/>
      <c r="COC190" s="438"/>
      <c r="COD190" s="486"/>
      <c r="COE190" s="375"/>
      <c r="COF190" s="377"/>
      <c r="COG190" s="377"/>
      <c r="COH190" s="377"/>
      <c r="COI190" s="377"/>
      <c r="COJ190" s="438"/>
      <c r="COK190" s="486"/>
      <c r="COL190" s="375"/>
      <c r="COM190" s="377"/>
      <c r="CON190" s="377"/>
      <c r="COO190" s="377"/>
      <c r="COP190" s="377"/>
      <c r="COQ190" s="438"/>
      <c r="COR190" s="486"/>
      <c r="COS190" s="375"/>
      <c r="COT190" s="377"/>
      <c r="COU190" s="377"/>
      <c r="COV190" s="377"/>
      <c r="COW190" s="377"/>
      <c r="COX190" s="438"/>
      <c r="COY190" s="486"/>
      <c r="COZ190" s="375"/>
      <c r="CPA190" s="377"/>
      <c r="CPB190" s="377"/>
      <c r="CPC190" s="377"/>
      <c r="CPD190" s="377"/>
      <c r="CPE190" s="438"/>
      <c r="CPF190" s="486"/>
      <c r="CPG190" s="375"/>
      <c r="CPH190" s="377"/>
      <c r="CPI190" s="377"/>
      <c r="CPJ190" s="377"/>
      <c r="CPK190" s="377"/>
      <c r="CPL190" s="438"/>
      <c r="CPM190" s="486"/>
      <c r="CPN190" s="375"/>
      <c r="CPO190" s="377"/>
      <c r="CPP190" s="377"/>
      <c r="CPQ190" s="377"/>
      <c r="CPR190" s="377"/>
      <c r="CPS190" s="438"/>
      <c r="CPT190" s="486"/>
      <c r="CPU190" s="375"/>
      <c r="CPV190" s="377"/>
      <c r="CPW190" s="377"/>
      <c r="CPX190" s="377"/>
      <c r="CPY190" s="377"/>
      <c r="CPZ190" s="438"/>
      <c r="CQA190" s="486"/>
      <c r="CQB190" s="375"/>
      <c r="CQC190" s="377"/>
      <c r="CQD190" s="377"/>
      <c r="CQE190" s="377"/>
      <c r="CQF190" s="377"/>
      <c r="CQG190" s="438"/>
      <c r="CQH190" s="486"/>
      <c r="CQI190" s="375"/>
      <c r="CQJ190" s="377"/>
      <c r="CQK190" s="377"/>
      <c r="CQL190" s="377"/>
      <c r="CQM190" s="377"/>
      <c r="CQN190" s="438"/>
      <c r="CQO190" s="486"/>
      <c r="CQP190" s="375"/>
      <c r="CQQ190" s="377"/>
      <c r="CQR190" s="377"/>
      <c r="CQS190" s="377"/>
      <c r="CQT190" s="377"/>
      <c r="CQU190" s="438"/>
      <c r="CQV190" s="486"/>
      <c r="CQW190" s="375"/>
      <c r="CQX190" s="377"/>
      <c r="CQY190" s="377"/>
      <c r="CQZ190" s="377"/>
      <c r="CRA190" s="377"/>
      <c r="CRB190" s="438"/>
      <c r="CRC190" s="486"/>
      <c r="CRD190" s="375"/>
      <c r="CRE190" s="377"/>
      <c r="CRF190" s="377"/>
      <c r="CRG190" s="377"/>
      <c r="CRH190" s="377"/>
      <c r="CRI190" s="438"/>
      <c r="CRJ190" s="486"/>
      <c r="CRK190" s="375"/>
      <c r="CRL190" s="377"/>
      <c r="CRM190" s="377"/>
      <c r="CRN190" s="377"/>
      <c r="CRO190" s="377"/>
      <c r="CRP190" s="438"/>
      <c r="CRQ190" s="486"/>
      <c r="CRR190" s="375"/>
      <c r="CRS190" s="377"/>
      <c r="CRT190" s="377"/>
      <c r="CRU190" s="377"/>
      <c r="CRV190" s="377"/>
      <c r="CRW190" s="438"/>
      <c r="CRX190" s="486"/>
      <c r="CRY190" s="375"/>
      <c r="CRZ190" s="377"/>
      <c r="CSA190" s="377"/>
      <c r="CSB190" s="377"/>
      <c r="CSC190" s="377"/>
      <c r="CSD190" s="438"/>
      <c r="CSE190" s="486"/>
      <c r="CSF190" s="375"/>
      <c r="CSG190" s="377"/>
      <c r="CSH190" s="377"/>
      <c r="CSI190" s="377"/>
      <c r="CSJ190" s="377"/>
      <c r="CSK190" s="438"/>
      <c r="CSL190" s="486"/>
      <c r="CSM190" s="375"/>
      <c r="CSN190" s="377"/>
      <c r="CSO190" s="377"/>
      <c r="CSP190" s="377"/>
      <c r="CSQ190" s="377"/>
      <c r="CSR190" s="438"/>
      <c r="CSS190" s="486"/>
      <c r="CST190" s="375"/>
      <c r="CSU190" s="377"/>
      <c r="CSV190" s="377"/>
      <c r="CSW190" s="377"/>
      <c r="CSX190" s="377"/>
      <c r="CSY190" s="438"/>
      <c r="CSZ190" s="486"/>
      <c r="CTA190" s="375"/>
      <c r="CTB190" s="377"/>
      <c r="CTC190" s="377"/>
      <c r="CTD190" s="377"/>
      <c r="CTE190" s="377"/>
      <c r="CTF190" s="438"/>
      <c r="CTG190" s="486"/>
      <c r="CTH190" s="375"/>
      <c r="CTI190" s="377"/>
      <c r="CTJ190" s="377"/>
      <c r="CTK190" s="377"/>
      <c r="CTL190" s="377"/>
      <c r="CTM190" s="438"/>
      <c r="CTN190" s="486"/>
      <c r="CTO190" s="375"/>
      <c r="CTP190" s="377"/>
      <c r="CTQ190" s="377"/>
      <c r="CTR190" s="377"/>
      <c r="CTS190" s="377"/>
      <c r="CTT190" s="438"/>
      <c r="CTU190" s="486"/>
      <c r="CTV190" s="375"/>
      <c r="CTW190" s="377"/>
      <c r="CTX190" s="377"/>
      <c r="CTY190" s="377"/>
      <c r="CTZ190" s="377"/>
      <c r="CUA190" s="438"/>
      <c r="CUB190" s="486"/>
      <c r="CUC190" s="375"/>
      <c r="CUD190" s="377"/>
      <c r="CUE190" s="377"/>
      <c r="CUF190" s="377"/>
      <c r="CUG190" s="377"/>
      <c r="CUH190" s="438"/>
      <c r="CUI190" s="486"/>
      <c r="CUJ190" s="375"/>
      <c r="CUK190" s="377"/>
      <c r="CUL190" s="377"/>
      <c r="CUM190" s="377"/>
      <c r="CUN190" s="377"/>
      <c r="CUO190" s="438"/>
      <c r="CUP190" s="486"/>
      <c r="CUQ190" s="375"/>
      <c r="CUR190" s="377"/>
      <c r="CUS190" s="377"/>
      <c r="CUT190" s="377"/>
      <c r="CUU190" s="377"/>
      <c r="CUV190" s="438"/>
      <c r="CUW190" s="486"/>
      <c r="CUX190" s="375"/>
      <c r="CUY190" s="377"/>
      <c r="CUZ190" s="377"/>
      <c r="CVA190" s="377"/>
      <c r="CVB190" s="377"/>
      <c r="CVC190" s="438"/>
      <c r="CVD190" s="486"/>
      <c r="CVE190" s="375"/>
      <c r="CVF190" s="377"/>
      <c r="CVG190" s="377"/>
      <c r="CVH190" s="377"/>
      <c r="CVI190" s="377"/>
      <c r="CVJ190" s="438"/>
      <c r="CVK190" s="486"/>
      <c r="CVL190" s="375"/>
      <c r="CVM190" s="377"/>
      <c r="CVN190" s="377"/>
      <c r="CVO190" s="377"/>
      <c r="CVP190" s="377"/>
      <c r="CVQ190" s="438"/>
      <c r="CVR190" s="486"/>
      <c r="CVS190" s="375"/>
      <c r="CVT190" s="377"/>
      <c r="CVU190" s="377"/>
      <c r="CVV190" s="377"/>
      <c r="CVW190" s="377"/>
      <c r="CVX190" s="438"/>
      <c r="CVY190" s="486"/>
      <c r="CVZ190" s="375"/>
      <c r="CWA190" s="377"/>
      <c r="CWB190" s="377"/>
      <c r="CWC190" s="377"/>
      <c r="CWD190" s="377"/>
      <c r="CWE190" s="438"/>
      <c r="CWF190" s="486"/>
      <c r="CWG190" s="375"/>
      <c r="CWH190" s="377"/>
      <c r="CWI190" s="377"/>
      <c r="CWJ190" s="377"/>
      <c r="CWK190" s="377"/>
      <c r="CWL190" s="438"/>
      <c r="CWM190" s="486"/>
      <c r="CWN190" s="375"/>
      <c r="CWO190" s="377"/>
      <c r="CWP190" s="377"/>
      <c r="CWQ190" s="377"/>
      <c r="CWR190" s="377"/>
      <c r="CWS190" s="438"/>
      <c r="CWT190" s="486"/>
      <c r="CWU190" s="375"/>
      <c r="CWV190" s="377"/>
      <c r="CWW190" s="377"/>
      <c r="CWX190" s="377"/>
      <c r="CWY190" s="377"/>
      <c r="CWZ190" s="438"/>
      <c r="CXA190" s="486"/>
      <c r="CXB190" s="375"/>
      <c r="CXC190" s="377"/>
      <c r="CXD190" s="377"/>
      <c r="CXE190" s="377"/>
      <c r="CXF190" s="377"/>
      <c r="CXG190" s="438"/>
      <c r="CXH190" s="486"/>
      <c r="CXI190" s="375"/>
      <c r="CXJ190" s="377"/>
      <c r="CXK190" s="377"/>
      <c r="CXL190" s="377"/>
      <c r="CXM190" s="377"/>
      <c r="CXN190" s="438"/>
      <c r="CXO190" s="486"/>
      <c r="CXP190" s="375"/>
      <c r="CXQ190" s="377"/>
      <c r="CXR190" s="377"/>
      <c r="CXS190" s="377"/>
      <c r="CXT190" s="377"/>
      <c r="CXU190" s="438"/>
      <c r="CXV190" s="486"/>
      <c r="CXW190" s="375"/>
      <c r="CXX190" s="377"/>
      <c r="CXY190" s="377"/>
      <c r="CXZ190" s="377"/>
      <c r="CYA190" s="377"/>
      <c r="CYB190" s="438"/>
      <c r="CYC190" s="486"/>
      <c r="CYD190" s="375"/>
      <c r="CYE190" s="377"/>
      <c r="CYF190" s="377"/>
      <c r="CYG190" s="377"/>
      <c r="CYH190" s="377"/>
      <c r="CYI190" s="438"/>
      <c r="CYJ190" s="486"/>
      <c r="CYK190" s="375"/>
      <c r="CYL190" s="377"/>
      <c r="CYM190" s="377"/>
      <c r="CYN190" s="377"/>
      <c r="CYO190" s="377"/>
      <c r="CYP190" s="438"/>
      <c r="CYQ190" s="486"/>
      <c r="CYR190" s="375"/>
      <c r="CYS190" s="377"/>
      <c r="CYT190" s="377"/>
      <c r="CYU190" s="377"/>
      <c r="CYV190" s="377"/>
      <c r="CYW190" s="438"/>
      <c r="CYX190" s="486"/>
      <c r="CYY190" s="375"/>
      <c r="CYZ190" s="377"/>
      <c r="CZA190" s="377"/>
      <c r="CZB190" s="377"/>
      <c r="CZC190" s="377"/>
      <c r="CZD190" s="438"/>
      <c r="CZE190" s="486"/>
      <c r="CZF190" s="375"/>
      <c r="CZG190" s="377"/>
      <c r="CZH190" s="377"/>
      <c r="CZI190" s="377"/>
      <c r="CZJ190" s="377"/>
      <c r="CZK190" s="438"/>
      <c r="CZL190" s="486"/>
      <c r="CZM190" s="375"/>
      <c r="CZN190" s="377"/>
      <c r="CZO190" s="377"/>
      <c r="CZP190" s="377"/>
      <c r="CZQ190" s="377"/>
      <c r="CZR190" s="438"/>
      <c r="CZS190" s="486"/>
      <c r="CZT190" s="375"/>
      <c r="CZU190" s="377"/>
      <c r="CZV190" s="377"/>
      <c r="CZW190" s="377"/>
      <c r="CZX190" s="377"/>
      <c r="CZY190" s="438"/>
      <c r="CZZ190" s="486"/>
      <c r="DAA190" s="375"/>
      <c r="DAB190" s="377"/>
      <c r="DAC190" s="377"/>
      <c r="DAD190" s="377"/>
      <c r="DAE190" s="377"/>
      <c r="DAF190" s="438"/>
      <c r="DAG190" s="486"/>
      <c r="DAH190" s="375"/>
      <c r="DAI190" s="377"/>
      <c r="DAJ190" s="377"/>
      <c r="DAK190" s="377"/>
      <c r="DAL190" s="377"/>
      <c r="DAM190" s="438"/>
      <c r="DAN190" s="486"/>
      <c r="DAO190" s="375"/>
      <c r="DAP190" s="377"/>
      <c r="DAQ190" s="377"/>
      <c r="DAR190" s="377"/>
      <c r="DAS190" s="377"/>
      <c r="DAT190" s="438"/>
      <c r="DAU190" s="486"/>
      <c r="DAV190" s="375"/>
      <c r="DAW190" s="377"/>
      <c r="DAX190" s="377"/>
      <c r="DAY190" s="377"/>
      <c r="DAZ190" s="377"/>
      <c r="DBA190" s="438"/>
      <c r="DBB190" s="486"/>
      <c r="DBC190" s="375"/>
      <c r="DBD190" s="377"/>
      <c r="DBE190" s="377"/>
      <c r="DBF190" s="377"/>
      <c r="DBG190" s="377"/>
      <c r="DBH190" s="438"/>
      <c r="DBI190" s="486"/>
      <c r="DBJ190" s="375"/>
      <c r="DBK190" s="377"/>
      <c r="DBL190" s="377"/>
      <c r="DBM190" s="377"/>
      <c r="DBN190" s="377"/>
      <c r="DBO190" s="438"/>
      <c r="DBP190" s="486"/>
      <c r="DBQ190" s="375"/>
      <c r="DBR190" s="377"/>
      <c r="DBS190" s="377"/>
      <c r="DBT190" s="377"/>
      <c r="DBU190" s="377"/>
      <c r="DBV190" s="438"/>
      <c r="DBW190" s="486"/>
      <c r="DBX190" s="375"/>
      <c r="DBY190" s="377"/>
      <c r="DBZ190" s="377"/>
      <c r="DCA190" s="377"/>
      <c r="DCB190" s="377"/>
      <c r="DCC190" s="438"/>
      <c r="DCD190" s="486"/>
      <c r="DCE190" s="375"/>
      <c r="DCF190" s="377"/>
      <c r="DCG190" s="377"/>
      <c r="DCH190" s="377"/>
      <c r="DCI190" s="377"/>
      <c r="DCJ190" s="438"/>
      <c r="DCK190" s="486"/>
      <c r="DCL190" s="375"/>
      <c r="DCM190" s="377"/>
      <c r="DCN190" s="377"/>
      <c r="DCO190" s="377"/>
      <c r="DCP190" s="377"/>
      <c r="DCQ190" s="438"/>
      <c r="DCR190" s="486"/>
      <c r="DCS190" s="375"/>
      <c r="DCT190" s="377"/>
      <c r="DCU190" s="377"/>
      <c r="DCV190" s="377"/>
      <c r="DCW190" s="377"/>
      <c r="DCX190" s="438"/>
      <c r="DCY190" s="486"/>
      <c r="DCZ190" s="375"/>
      <c r="DDA190" s="377"/>
      <c r="DDB190" s="377"/>
      <c r="DDC190" s="377"/>
      <c r="DDD190" s="377"/>
      <c r="DDE190" s="438"/>
      <c r="DDF190" s="486"/>
      <c r="DDG190" s="375"/>
      <c r="DDH190" s="377"/>
      <c r="DDI190" s="377"/>
      <c r="DDJ190" s="377"/>
      <c r="DDK190" s="377"/>
      <c r="DDL190" s="438"/>
      <c r="DDM190" s="486"/>
      <c r="DDN190" s="375"/>
      <c r="DDO190" s="377"/>
      <c r="DDP190" s="377"/>
      <c r="DDQ190" s="377"/>
      <c r="DDR190" s="377"/>
      <c r="DDS190" s="438"/>
      <c r="DDT190" s="486"/>
      <c r="DDU190" s="375"/>
      <c r="DDV190" s="377"/>
      <c r="DDW190" s="377"/>
      <c r="DDX190" s="377"/>
      <c r="DDY190" s="377"/>
      <c r="DDZ190" s="438"/>
      <c r="DEA190" s="486"/>
      <c r="DEB190" s="375"/>
      <c r="DEC190" s="377"/>
      <c r="DED190" s="377"/>
      <c r="DEE190" s="377"/>
      <c r="DEF190" s="377"/>
      <c r="DEG190" s="438"/>
      <c r="DEH190" s="486"/>
      <c r="DEI190" s="375"/>
      <c r="DEJ190" s="377"/>
      <c r="DEK190" s="377"/>
      <c r="DEL190" s="377"/>
      <c r="DEM190" s="377"/>
      <c r="DEN190" s="438"/>
      <c r="DEO190" s="486"/>
      <c r="DEP190" s="375"/>
      <c r="DEQ190" s="377"/>
      <c r="DER190" s="377"/>
      <c r="DES190" s="377"/>
      <c r="DET190" s="377"/>
      <c r="DEU190" s="438"/>
      <c r="DEV190" s="486"/>
      <c r="DEW190" s="375"/>
      <c r="DEX190" s="377"/>
      <c r="DEY190" s="377"/>
      <c r="DEZ190" s="377"/>
      <c r="DFA190" s="377"/>
      <c r="DFB190" s="438"/>
      <c r="DFC190" s="486"/>
      <c r="DFD190" s="375"/>
      <c r="DFE190" s="377"/>
      <c r="DFF190" s="377"/>
      <c r="DFG190" s="377"/>
      <c r="DFH190" s="377"/>
      <c r="DFI190" s="438"/>
      <c r="DFJ190" s="486"/>
      <c r="DFK190" s="375"/>
      <c r="DFL190" s="377"/>
      <c r="DFM190" s="377"/>
      <c r="DFN190" s="377"/>
      <c r="DFO190" s="377"/>
      <c r="DFP190" s="438"/>
      <c r="DFQ190" s="486"/>
      <c r="DFR190" s="375"/>
      <c r="DFS190" s="377"/>
      <c r="DFT190" s="377"/>
      <c r="DFU190" s="377"/>
      <c r="DFV190" s="377"/>
      <c r="DFW190" s="438"/>
      <c r="DFX190" s="486"/>
      <c r="DFY190" s="375"/>
      <c r="DFZ190" s="377"/>
      <c r="DGA190" s="377"/>
      <c r="DGB190" s="377"/>
      <c r="DGC190" s="377"/>
      <c r="DGD190" s="438"/>
      <c r="DGE190" s="486"/>
      <c r="DGF190" s="375"/>
      <c r="DGG190" s="377"/>
      <c r="DGH190" s="377"/>
      <c r="DGI190" s="377"/>
      <c r="DGJ190" s="377"/>
      <c r="DGK190" s="438"/>
      <c r="DGL190" s="486"/>
      <c r="DGM190" s="375"/>
      <c r="DGN190" s="377"/>
      <c r="DGO190" s="377"/>
      <c r="DGP190" s="377"/>
      <c r="DGQ190" s="377"/>
      <c r="DGR190" s="438"/>
      <c r="DGS190" s="486"/>
      <c r="DGT190" s="375"/>
      <c r="DGU190" s="377"/>
      <c r="DGV190" s="377"/>
      <c r="DGW190" s="377"/>
      <c r="DGX190" s="377"/>
      <c r="DGY190" s="438"/>
      <c r="DGZ190" s="486"/>
      <c r="DHA190" s="375"/>
      <c r="DHB190" s="377"/>
      <c r="DHC190" s="377"/>
      <c r="DHD190" s="377"/>
      <c r="DHE190" s="377"/>
      <c r="DHF190" s="438"/>
      <c r="DHG190" s="486"/>
      <c r="DHH190" s="375"/>
      <c r="DHI190" s="377"/>
      <c r="DHJ190" s="377"/>
      <c r="DHK190" s="377"/>
      <c r="DHL190" s="377"/>
      <c r="DHM190" s="438"/>
      <c r="DHN190" s="486"/>
      <c r="DHO190" s="375"/>
      <c r="DHP190" s="377"/>
      <c r="DHQ190" s="377"/>
      <c r="DHR190" s="377"/>
      <c r="DHS190" s="377"/>
      <c r="DHT190" s="438"/>
      <c r="DHU190" s="486"/>
      <c r="DHV190" s="375"/>
      <c r="DHW190" s="377"/>
      <c r="DHX190" s="377"/>
      <c r="DHY190" s="377"/>
      <c r="DHZ190" s="377"/>
      <c r="DIA190" s="438"/>
      <c r="DIB190" s="486"/>
      <c r="DIC190" s="375"/>
      <c r="DID190" s="377"/>
      <c r="DIE190" s="377"/>
      <c r="DIF190" s="377"/>
      <c r="DIG190" s="377"/>
      <c r="DIH190" s="438"/>
      <c r="DII190" s="486"/>
      <c r="DIJ190" s="375"/>
      <c r="DIK190" s="377"/>
      <c r="DIL190" s="377"/>
      <c r="DIM190" s="377"/>
      <c r="DIN190" s="377"/>
      <c r="DIO190" s="438"/>
      <c r="DIP190" s="486"/>
      <c r="DIQ190" s="375"/>
      <c r="DIR190" s="377"/>
      <c r="DIS190" s="377"/>
      <c r="DIT190" s="377"/>
      <c r="DIU190" s="377"/>
      <c r="DIV190" s="438"/>
      <c r="DIW190" s="486"/>
      <c r="DIX190" s="375"/>
      <c r="DIY190" s="377"/>
      <c r="DIZ190" s="377"/>
      <c r="DJA190" s="377"/>
      <c r="DJB190" s="377"/>
      <c r="DJC190" s="438"/>
      <c r="DJD190" s="486"/>
      <c r="DJE190" s="375"/>
      <c r="DJF190" s="377"/>
      <c r="DJG190" s="377"/>
      <c r="DJH190" s="377"/>
      <c r="DJI190" s="377"/>
      <c r="DJJ190" s="438"/>
      <c r="DJK190" s="486"/>
      <c r="DJL190" s="375"/>
      <c r="DJM190" s="377"/>
      <c r="DJN190" s="377"/>
      <c r="DJO190" s="377"/>
      <c r="DJP190" s="377"/>
      <c r="DJQ190" s="438"/>
      <c r="DJR190" s="486"/>
      <c r="DJS190" s="375"/>
      <c r="DJT190" s="377"/>
      <c r="DJU190" s="377"/>
      <c r="DJV190" s="377"/>
      <c r="DJW190" s="377"/>
      <c r="DJX190" s="438"/>
      <c r="DJY190" s="486"/>
      <c r="DJZ190" s="375"/>
      <c r="DKA190" s="377"/>
      <c r="DKB190" s="377"/>
      <c r="DKC190" s="377"/>
      <c r="DKD190" s="377"/>
      <c r="DKE190" s="438"/>
      <c r="DKF190" s="486"/>
      <c r="DKG190" s="375"/>
      <c r="DKH190" s="377"/>
      <c r="DKI190" s="377"/>
      <c r="DKJ190" s="377"/>
      <c r="DKK190" s="377"/>
      <c r="DKL190" s="438"/>
      <c r="DKM190" s="486"/>
      <c r="DKN190" s="375"/>
      <c r="DKO190" s="377"/>
      <c r="DKP190" s="377"/>
      <c r="DKQ190" s="377"/>
      <c r="DKR190" s="377"/>
      <c r="DKS190" s="438"/>
      <c r="DKT190" s="486"/>
      <c r="DKU190" s="375"/>
      <c r="DKV190" s="377"/>
      <c r="DKW190" s="377"/>
      <c r="DKX190" s="377"/>
      <c r="DKY190" s="377"/>
      <c r="DKZ190" s="438"/>
      <c r="DLA190" s="486"/>
      <c r="DLB190" s="375"/>
      <c r="DLC190" s="377"/>
      <c r="DLD190" s="377"/>
      <c r="DLE190" s="377"/>
      <c r="DLF190" s="377"/>
      <c r="DLG190" s="438"/>
      <c r="DLH190" s="486"/>
      <c r="DLI190" s="375"/>
      <c r="DLJ190" s="377"/>
      <c r="DLK190" s="377"/>
      <c r="DLL190" s="377"/>
      <c r="DLM190" s="377"/>
      <c r="DLN190" s="438"/>
      <c r="DLO190" s="486"/>
      <c r="DLP190" s="375"/>
      <c r="DLQ190" s="377"/>
      <c r="DLR190" s="377"/>
      <c r="DLS190" s="377"/>
      <c r="DLT190" s="377"/>
      <c r="DLU190" s="438"/>
      <c r="DLV190" s="486"/>
      <c r="DLW190" s="375"/>
      <c r="DLX190" s="377"/>
      <c r="DLY190" s="377"/>
      <c r="DLZ190" s="377"/>
      <c r="DMA190" s="377"/>
      <c r="DMB190" s="438"/>
      <c r="DMC190" s="486"/>
      <c r="DMD190" s="375"/>
      <c r="DME190" s="377"/>
      <c r="DMF190" s="377"/>
      <c r="DMG190" s="377"/>
      <c r="DMH190" s="377"/>
      <c r="DMI190" s="438"/>
      <c r="DMJ190" s="486"/>
      <c r="DMK190" s="375"/>
      <c r="DML190" s="377"/>
      <c r="DMM190" s="377"/>
      <c r="DMN190" s="377"/>
      <c r="DMO190" s="377"/>
      <c r="DMP190" s="438"/>
      <c r="DMQ190" s="486"/>
      <c r="DMR190" s="375"/>
      <c r="DMS190" s="377"/>
      <c r="DMT190" s="377"/>
      <c r="DMU190" s="377"/>
      <c r="DMV190" s="377"/>
      <c r="DMW190" s="438"/>
      <c r="DMX190" s="486"/>
      <c r="DMY190" s="375"/>
      <c r="DMZ190" s="377"/>
      <c r="DNA190" s="377"/>
      <c r="DNB190" s="377"/>
      <c r="DNC190" s="377"/>
      <c r="DND190" s="438"/>
      <c r="DNE190" s="486"/>
      <c r="DNF190" s="375"/>
      <c r="DNG190" s="377"/>
      <c r="DNH190" s="377"/>
      <c r="DNI190" s="377"/>
      <c r="DNJ190" s="377"/>
      <c r="DNK190" s="438"/>
      <c r="DNL190" s="486"/>
      <c r="DNM190" s="375"/>
      <c r="DNN190" s="377"/>
      <c r="DNO190" s="377"/>
      <c r="DNP190" s="377"/>
      <c r="DNQ190" s="377"/>
      <c r="DNR190" s="438"/>
      <c r="DNS190" s="486"/>
      <c r="DNT190" s="375"/>
      <c r="DNU190" s="377"/>
      <c r="DNV190" s="377"/>
      <c r="DNW190" s="377"/>
      <c r="DNX190" s="377"/>
      <c r="DNY190" s="438"/>
      <c r="DNZ190" s="486"/>
      <c r="DOA190" s="375"/>
      <c r="DOB190" s="377"/>
      <c r="DOC190" s="377"/>
      <c r="DOD190" s="377"/>
      <c r="DOE190" s="377"/>
      <c r="DOF190" s="438"/>
      <c r="DOG190" s="486"/>
      <c r="DOH190" s="375"/>
      <c r="DOI190" s="377"/>
      <c r="DOJ190" s="377"/>
      <c r="DOK190" s="377"/>
      <c r="DOL190" s="377"/>
      <c r="DOM190" s="438"/>
      <c r="DON190" s="486"/>
      <c r="DOO190" s="375"/>
      <c r="DOP190" s="377"/>
      <c r="DOQ190" s="377"/>
      <c r="DOR190" s="377"/>
      <c r="DOS190" s="377"/>
      <c r="DOT190" s="438"/>
      <c r="DOU190" s="486"/>
      <c r="DOV190" s="375"/>
      <c r="DOW190" s="377"/>
      <c r="DOX190" s="377"/>
      <c r="DOY190" s="377"/>
      <c r="DOZ190" s="377"/>
      <c r="DPA190" s="438"/>
      <c r="DPB190" s="486"/>
      <c r="DPC190" s="375"/>
      <c r="DPD190" s="377"/>
      <c r="DPE190" s="377"/>
      <c r="DPF190" s="377"/>
      <c r="DPG190" s="377"/>
      <c r="DPH190" s="438"/>
      <c r="DPI190" s="486"/>
      <c r="DPJ190" s="375"/>
      <c r="DPK190" s="377"/>
      <c r="DPL190" s="377"/>
      <c r="DPM190" s="377"/>
      <c r="DPN190" s="377"/>
      <c r="DPO190" s="438"/>
      <c r="DPP190" s="486"/>
      <c r="DPQ190" s="375"/>
      <c r="DPR190" s="377"/>
      <c r="DPS190" s="377"/>
      <c r="DPT190" s="377"/>
      <c r="DPU190" s="377"/>
      <c r="DPV190" s="438"/>
      <c r="DPW190" s="486"/>
      <c r="DPX190" s="375"/>
      <c r="DPY190" s="377"/>
      <c r="DPZ190" s="377"/>
      <c r="DQA190" s="377"/>
      <c r="DQB190" s="377"/>
      <c r="DQC190" s="438"/>
      <c r="DQD190" s="486"/>
      <c r="DQE190" s="375"/>
      <c r="DQF190" s="377"/>
      <c r="DQG190" s="377"/>
      <c r="DQH190" s="377"/>
      <c r="DQI190" s="377"/>
      <c r="DQJ190" s="438"/>
      <c r="DQK190" s="486"/>
      <c r="DQL190" s="375"/>
      <c r="DQM190" s="377"/>
      <c r="DQN190" s="377"/>
      <c r="DQO190" s="377"/>
      <c r="DQP190" s="377"/>
      <c r="DQQ190" s="438"/>
      <c r="DQR190" s="486"/>
      <c r="DQS190" s="375"/>
      <c r="DQT190" s="377"/>
      <c r="DQU190" s="377"/>
      <c r="DQV190" s="377"/>
      <c r="DQW190" s="377"/>
      <c r="DQX190" s="438"/>
      <c r="DQY190" s="486"/>
      <c r="DQZ190" s="375"/>
      <c r="DRA190" s="377"/>
      <c r="DRB190" s="377"/>
      <c r="DRC190" s="377"/>
      <c r="DRD190" s="377"/>
      <c r="DRE190" s="438"/>
      <c r="DRF190" s="486"/>
      <c r="DRG190" s="375"/>
      <c r="DRH190" s="377"/>
      <c r="DRI190" s="377"/>
      <c r="DRJ190" s="377"/>
      <c r="DRK190" s="377"/>
      <c r="DRL190" s="438"/>
      <c r="DRM190" s="486"/>
      <c r="DRN190" s="375"/>
      <c r="DRO190" s="377"/>
      <c r="DRP190" s="377"/>
      <c r="DRQ190" s="377"/>
      <c r="DRR190" s="377"/>
      <c r="DRS190" s="438"/>
      <c r="DRT190" s="486"/>
      <c r="DRU190" s="375"/>
      <c r="DRV190" s="377"/>
      <c r="DRW190" s="377"/>
      <c r="DRX190" s="377"/>
      <c r="DRY190" s="377"/>
      <c r="DRZ190" s="438"/>
      <c r="DSA190" s="486"/>
      <c r="DSB190" s="375"/>
      <c r="DSC190" s="377"/>
      <c r="DSD190" s="377"/>
      <c r="DSE190" s="377"/>
      <c r="DSF190" s="377"/>
      <c r="DSG190" s="438"/>
      <c r="DSH190" s="486"/>
      <c r="DSI190" s="375"/>
      <c r="DSJ190" s="377"/>
      <c r="DSK190" s="377"/>
      <c r="DSL190" s="377"/>
      <c r="DSM190" s="377"/>
      <c r="DSN190" s="438"/>
      <c r="DSO190" s="486"/>
      <c r="DSP190" s="375"/>
      <c r="DSQ190" s="377"/>
      <c r="DSR190" s="377"/>
      <c r="DSS190" s="377"/>
      <c r="DST190" s="377"/>
      <c r="DSU190" s="438"/>
      <c r="DSV190" s="486"/>
      <c r="DSW190" s="375"/>
      <c r="DSX190" s="377"/>
      <c r="DSY190" s="377"/>
      <c r="DSZ190" s="377"/>
      <c r="DTA190" s="377"/>
      <c r="DTB190" s="438"/>
      <c r="DTC190" s="486"/>
      <c r="DTD190" s="375"/>
      <c r="DTE190" s="377"/>
      <c r="DTF190" s="377"/>
      <c r="DTG190" s="377"/>
      <c r="DTH190" s="377"/>
      <c r="DTI190" s="438"/>
      <c r="DTJ190" s="486"/>
      <c r="DTK190" s="375"/>
      <c r="DTL190" s="377"/>
      <c r="DTM190" s="377"/>
      <c r="DTN190" s="377"/>
      <c r="DTO190" s="377"/>
      <c r="DTP190" s="438"/>
      <c r="DTQ190" s="486"/>
      <c r="DTR190" s="375"/>
      <c r="DTS190" s="377"/>
      <c r="DTT190" s="377"/>
      <c r="DTU190" s="377"/>
      <c r="DTV190" s="377"/>
      <c r="DTW190" s="438"/>
      <c r="DTX190" s="486"/>
      <c r="DTY190" s="375"/>
      <c r="DTZ190" s="377"/>
      <c r="DUA190" s="377"/>
      <c r="DUB190" s="377"/>
      <c r="DUC190" s="377"/>
      <c r="DUD190" s="438"/>
      <c r="DUE190" s="486"/>
      <c r="DUF190" s="375"/>
      <c r="DUG190" s="377"/>
      <c r="DUH190" s="377"/>
      <c r="DUI190" s="377"/>
      <c r="DUJ190" s="377"/>
      <c r="DUK190" s="438"/>
      <c r="DUL190" s="486"/>
      <c r="DUM190" s="375"/>
      <c r="DUN190" s="377"/>
      <c r="DUO190" s="377"/>
      <c r="DUP190" s="377"/>
      <c r="DUQ190" s="377"/>
      <c r="DUR190" s="438"/>
      <c r="DUS190" s="486"/>
      <c r="DUT190" s="375"/>
      <c r="DUU190" s="377"/>
      <c r="DUV190" s="377"/>
      <c r="DUW190" s="377"/>
      <c r="DUX190" s="377"/>
      <c r="DUY190" s="438"/>
      <c r="DUZ190" s="486"/>
      <c r="DVA190" s="375"/>
      <c r="DVB190" s="377"/>
      <c r="DVC190" s="377"/>
      <c r="DVD190" s="377"/>
      <c r="DVE190" s="377"/>
      <c r="DVF190" s="438"/>
      <c r="DVG190" s="486"/>
      <c r="DVH190" s="375"/>
      <c r="DVI190" s="377"/>
      <c r="DVJ190" s="377"/>
      <c r="DVK190" s="377"/>
      <c r="DVL190" s="377"/>
      <c r="DVM190" s="438"/>
      <c r="DVN190" s="486"/>
      <c r="DVO190" s="375"/>
      <c r="DVP190" s="377"/>
      <c r="DVQ190" s="377"/>
      <c r="DVR190" s="377"/>
      <c r="DVS190" s="377"/>
      <c r="DVT190" s="438"/>
      <c r="DVU190" s="486"/>
      <c r="DVV190" s="375"/>
      <c r="DVW190" s="377"/>
      <c r="DVX190" s="377"/>
      <c r="DVY190" s="377"/>
      <c r="DVZ190" s="377"/>
      <c r="DWA190" s="438"/>
      <c r="DWB190" s="486"/>
      <c r="DWC190" s="375"/>
      <c r="DWD190" s="377"/>
      <c r="DWE190" s="377"/>
      <c r="DWF190" s="377"/>
      <c r="DWG190" s="377"/>
      <c r="DWH190" s="438"/>
      <c r="DWI190" s="486"/>
      <c r="DWJ190" s="375"/>
      <c r="DWK190" s="377"/>
      <c r="DWL190" s="377"/>
      <c r="DWM190" s="377"/>
      <c r="DWN190" s="377"/>
      <c r="DWO190" s="438"/>
      <c r="DWP190" s="486"/>
      <c r="DWQ190" s="375"/>
      <c r="DWR190" s="377"/>
      <c r="DWS190" s="377"/>
      <c r="DWT190" s="377"/>
      <c r="DWU190" s="377"/>
      <c r="DWV190" s="438"/>
      <c r="DWW190" s="486"/>
      <c r="DWX190" s="375"/>
      <c r="DWY190" s="377"/>
      <c r="DWZ190" s="377"/>
      <c r="DXA190" s="377"/>
      <c r="DXB190" s="377"/>
      <c r="DXC190" s="438"/>
      <c r="DXD190" s="486"/>
      <c r="DXE190" s="375"/>
      <c r="DXF190" s="377"/>
      <c r="DXG190" s="377"/>
      <c r="DXH190" s="377"/>
      <c r="DXI190" s="377"/>
      <c r="DXJ190" s="438"/>
      <c r="DXK190" s="486"/>
      <c r="DXL190" s="375"/>
      <c r="DXM190" s="377"/>
      <c r="DXN190" s="377"/>
      <c r="DXO190" s="377"/>
      <c r="DXP190" s="377"/>
      <c r="DXQ190" s="438"/>
      <c r="DXR190" s="486"/>
      <c r="DXS190" s="375"/>
      <c r="DXT190" s="377"/>
      <c r="DXU190" s="377"/>
      <c r="DXV190" s="377"/>
      <c r="DXW190" s="377"/>
      <c r="DXX190" s="438"/>
      <c r="DXY190" s="486"/>
      <c r="DXZ190" s="375"/>
      <c r="DYA190" s="377"/>
      <c r="DYB190" s="377"/>
      <c r="DYC190" s="377"/>
      <c r="DYD190" s="377"/>
      <c r="DYE190" s="438"/>
      <c r="DYF190" s="486"/>
      <c r="DYG190" s="375"/>
      <c r="DYH190" s="377"/>
      <c r="DYI190" s="377"/>
      <c r="DYJ190" s="377"/>
      <c r="DYK190" s="377"/>
      <c r="DYL190" s="438"/>
      <c r="DYM190" s="486"/>
      <c r="DYN190" s="375"/>
      <c r="DYO190" s="377"/>
      <c r="DYP190" s="377"/>
      <c r="DYQ190" s="377"/>
      <c r="DYR190" s="377"/>
      <c r="DYS190" s="438"/>
      <c r="DYT190" s="486"/>
      <c r="DYU190" s="375"/>
      <c r="DYV190" s="377"/>
      <c r="DYW190" s="377"/>
      <c r="DYX190" s="377"/>
      <c r="DYY190" s="377"/>
      <c r="DYZ190" s="438"/>
      <c r="DZA190" s="486"/>
      <c r="DZB190" s="375"/>
      <c r="DZC190" s="377"/>
      <c r="DZD190" s="377"/>
      <c r="DZE190" s="377"/>
      <c r="DZF190" s="377"/>
      <c r="DZG190" s="438"/>
      <c r="DZH190" s="486"/>
      <c r="DZI190" s="375"/>
      <c r="DZJ190" s="377"/>
      <c r="DZK190" s="377"/>
      <c r="DZL190" s="377"/>
      <c r="DZM190" s="377"/>
      <c r="DZN190" s="438"/>
      <c r="DZO190" s="486"/>
      <c r="DZP190" s="375"/>
      <c r="DZQ190" s="377"/>
      <c r="DZR190" s="377"/>
      <c r="DZS190" s="377"/>
      <c r="DZT190" s="377"/>
      <c r="DZU190" s="438"/>
      <c r="DZV190" s="486"/>
      <c r="DZW190" s="375"/>
      <c r="DZX190" s="377"/>
      <c r="DZY190" s="377"/>
      <c r="DZZ190" s="377"/>
      <c r="EAA190" s="377"/>
      <c r="EAB190" s="438"/>
      <c r="EAC190" s="486"/>
      <c r="EAD190" s="375"/>
      <c r="EAE190" s="377"/>
      <c r="EAF190" s="377"/>
      <c r="EAG190" s="377"/>
      <c r="EAH190" s="377"/>
      <c r="EAI190" s="438"/>
      <c r="EAJ190" s="486"/>
      <c r="EAK190" s="375"/>
      <c r="EAL190" s="377"/>
      <c r="EAM190" s="377"/>
      <c r="EAN190" s="377"/>
      <c r="EAO190" s="377"/>
      <c r="EAP190" s="438"/>
      <c r="EAQ190" s="486"/>
      <c r="EAR190" s="375"/>
      <c r="EAS190" s="377"/>
      <c r="EAT190" s="377"/>
      <c r="EAU190" s="377"/>
      <c r="EAV190" s="377"/>
      <c r="EAW190" s="438"/>
      <c r="EAX190" s="486"/>
      <c r="EAY190" s="375"/>
      <c r="EAZ190" s="377"/>
      <c r="EBA190" s="377"/>
      <c r="EBB190" s="377"/>
      <c r="EBC190" s="377"/>
      <c r="EBD190" s="438"/>
      <c r="EBE190" s="486"/>
      <c r="EBF190" s="375"/>
      <c r="EBG190" s="377"/>
      <c r="EBH190" s="377"/>
      <c r="EBI190" s="377"/>
      <c r="EBJ190" s="377"/>
      <c r="EBK190" s="438"/>
      <c r="EBL190" s="486"/>
      <c r="EBM190" s="375"/>
      <c r="EBN190" s="377"/>
      <c r="EBO190" s="377"/>
      <c r="EBP190" s="377"/>
      <c r="EBQ190" s="377"/>
      <c r="EBR190" s="438"/>
      <c r="EBS190" s="486"/>
      <c r="EBT190" s="375"/>
      <c r="EBU190" s="377"/>
      <c r="EBV190" s="377"/>
      <c r="EBW190" s="377"/>
      <c r="EBX190" s="377"/>
      <c r="EBY190" s="438"/>
      <c r="EBZ190" s="486"/>
      <c r="ECA190" s="375"/>
      <c r="ECB190" s="377"/>
      <c r="ECC190" s="377"/>
      <c r="ECD190" s="377"/>
      <c r="ECE190" s="377"/>
      <c r="ECF190" s="438"/>
      <c r="ECG190" s="486"/>
      <c r="ECH190" s="375"/>
      <c r="ECI190" s="377"/>
      <c r="ECJ190" s="377"/>
      <c r="ECK190" s="377"/>
      <c r="ECL190" s="377"/>
      <c r="ECM190" s="438"/>
      <c r="ECN190" s="486"/>
      <c r="ECO190" s="375"/>
      <c r="ECP190" s="377"/>
      <c r="ECQ190" s="377"/>
      <c r="ECR190" s="377"/>
      <c r="ECS190" s="377"/>
      <c r="ECT190" s="438"/>
      <c r="ECU190" s="486"/>
      <c r="ECV190" s="375"/>
      <c r="ECW190" s="377"/>
      <c r="ECX190" s="377"/>
      <c r="ECY190" s="377"/>
      <c r="ECZ190" s="377"/>
      <c r="EDA190" s="438"/>
      <c r="EDB190" s="486"/>
      <c r="EDC190" s="375"/>
      <c r="EDD190" s="377"/>
      <c r="EDE190" s="377"/>
      <c r="EDF190" s="377"/>
      <c r="EDG190" s="377"/>
      <c r="EDH190" s="438"/>
      <c r="EDI190" s="486"/>
      <c r="EDJ190" s="375"/>
      <c r="EDK190" s="377"/>
      <c r="EDL190" s="377"/>
      <c r="EDM190" s="377"/>
      <c r="EDN190" s="377"/>
      <c r="EDO190" s="438"/>
      <c r="EDP190" s="486"/>
      <c r="EDQ190" s="375"/>
      <c r="EDR190" s="377"/>
      <c r="EDS190" s="377"/>
      <c r="EDT190" s="377"/>
      <c r="EDU190" s="377"/>
      <c r="EDV190" s="438"/>
      <c r="EDW190" s="486"/>
      <c r="EDX190" s="375"/>
      <c r="EDY190" s="377"/>
      <c r="EDZ190" s="377"/>
      <c r="EEA190" s="377"/>
      <c r="EEB190" s="377"/>
      <c r="EEC190" s="438"/>
      <c r="EED190" s="486"/>
      <c r="EEE190" s="375"/>
      <c r="EEF190" s="377"/>
      <c r="EEG190" s="377"/>
      <c r="EEH190" s="377"/>
      <c r="EEI190" s="377"/>
      <c r="EEJ190" s="438"/>
      <c r="EEK190" s="486"/>
      <c r="EEL190" s="375"/>
      <c r="EEM190" s="377"/>
      <c r="EEN190" s="377"/>
      <c r="EEO190" s="377"/>
      <c r="EEP190" s="377"/>
      <c r="EEQ190" s="438"/>
      <c r="EER190" s="486"/>
      <c r="EES190" s="375"/>
      <c r="EET190" s="377"/>
      <c r="EEU190" s="377"/>
      <c r="EEV190" s="377"/>
      <c r="EEW190" s="377"/>
      <c r="EEX190" s="438"/>
      <c r="EEY190" s="486"/>
      <c r="EEZ190" s="375"/>
      <c r="EFA190" s="377"/>
      <c r="EFB190" s="377"/>
      <c r="EFC190" s="377"/>
      <c r="EFD190" s="377"/>
      <c r="EFE190" s="438"/>
      <c r="EFF190" s="486"/>
      <c r="EFG190" s="375"/>
      <c r="EFH190" s="377"/>
      <c r="EFI190" s="377"/>
      <c r="EFJ190" s="377"/>
      <c r="EFK190" s="377"/>
      <c r="EFL190" s="438"/>
      <c r="EFM190" s="486"/>
      <c r="EFN190" s="375"/>
      <c r="EFO190" s="377"/>
      <c r="EFP190" s="377"/>
      <c r="EFQ190" s="377"/>
      <c r="EFR190" s="377"/>
      <c r="EFS190" s="438"/>
      <c r="EFT190" s="486"/>
      <c r="EFU190" s="375"/>
      <c r="EFV190" s="377"/>
      <c r="EFW190" s="377"/>
      <c r="EFX190" s="377"/>
      <c r="EFY190" s="377"/>
      <c r="EFZ190" s="438"/>
      <c r="EGA190" s="486"/>
      <c r="EGB190" s="375"/>
      <c r="EGC190" s="377"/>
      <c r="EGD190" s="377"/>
      <c r="EGE190" s="377"/>
      <c r="EGF190" s="377"/>
      <c r="EGG190" s="438"/>
      <c r="EGH190" s="486"/>
      <c r="EGI190" s="375"/>
      <c r="EGJ190" s="377"/>
      <c r="EGK190" s="377"/>
      <c r="EGL190" s="377"/>
      <c r="EGM190" s="377"/>
      <c r="EGN190" s="438"/>
      <c r="EGO190" s="486"/>
      <c r="EGP190" s="375"/>
      <c r="EGQ190" s="377"/>
      <c r="EGR190" s="377"/>
      <c r="EGS190" s="377"/>
      <c r="EGT190" s="377"/>
      <c r="EGU190" s="438"/>
      <c r="EGV190" s="486"/>
      <c r="EGW190" s="375"/>
      <c r="EGX190" s="377"/>
      <c r="EGY190" s="377"/>
      <c r="EGZ190" s="377"/>
      <c r="EHA190" s="377"/>
      <c r="EHB190" s="438"/>
      <c r="EHC190" s="486"/>
      <c r="EHD190" s="375"/>
      <c r="EHE190" s="377"/>
      <c r="EHF190" s="377"/>
      <c r="EHG190" s="377"/>
      <c r="EHH190" s="377"/>
      <c r="EHI190" s="438"/>
      <c r="EHJ190" s="486"/>
      <c r="EHK190" s="375"/>
      <c r="EHL190" s="377"/>
      <c r="EHM190" s="377"/>
      <c r="EHN190" s="377"/>
      <c r="EHO190" s="377"/>
      <c r="EHP190" s="438"/>
      <c r="EHQ190" s="486"/>
      <c r="EHR190" s="375"/>
      <c r="EHS190" s="377"/>
      <c r="EHT190" s="377"/>
      <c r="EHU190" s="377"/>
      <c r="EHV190" s="377"/>
      <c r="EHW190" s="438"/>
      <c r="EHX190" s="486"/>
      <c r="EHY190" s="375"/>
      <c r="EHZ190" s="377"/>
      <c r="EIA190" s="377"/>
      <c r="EIB190" s="377"/>
      <c r="EIC190" s="377"/>
      <c r="EID190" s="438"/>
      <c r="EIE190" s="486"/>
      <c r="EIF190" s="375"/>
      <c r="EIG190" s="377"/>
      <c r="EIH190" s="377"/>
      <c r="EII190" s="377"/>
      <c r="EIJ190" s="377"/>
      <c r="EIK190" s="438"/>
      <c r="EIL190" s="486"/>
      <c r="EIM190" s="375"/>
      <c r="EIN190" s="377"/>
      <c r="EIO190" s="377"/>
      <c r="EIP190" s="377"/>
      <c r="EIQ190" s="377"/>
      <c r="EIR190" s="438"/>
      <c r="EIS190" s="486"/>
      <c r="EIT190" s="375"/>
      <c r="EIU190" s="377"/>
      <c r="EIV190" s="377"/>
      <c r="EIW190" s="377"/>
      <c r="EIX190" s="377"/>
      <c r="EIY190" s="438"/>
      <c r="EIZ190" s="486"/>
      <c r="EJA190" s="375"/>
      <c r="EJB190" s="377"/>
      <c r="EJC190" s="377"/>
      <c r="EJD190" s="377"/>
      <c r="EJE190" s="377"/>
      <c r="EJF190" s="438"/>
      <c r="EJG190" s="486"/>
      <c r="EJH190" s="375"/>
      <c r="EJI190" s="377"/>
      <c r="EJJ190" s="377"/>
      <c r="EJK190" s="377"/>
      <c r="EJL190" s="377"/>
      <c r="EJM190" s="438"/>
      <c r="EJN190" s="486"/>
      <c r="EJO190" s="375"/>
      <c r="EJP190" s="377"/>
      <c r="EJQ190" s="377"/>
      <c r="EJR190" s="377"/>
      <c r="EJS190" s="377"/>
      <c r="EJT190" s="438"/>
      <c r="EJU190" s="486"/>
      <c r="EJV190" s="375"/>
      <c r="EJW190" s="377"/>
      <c r="EJX190" s="377"/>
      <c r="EJY190" s="377"/>
      <c r="EJZ190" s="377"/>
      <c r="EKA190" s="438"/>
      <c r="EKB190" s="486"/>
      <c r="EKC190" s="375"/>
      <c r="EKD190" s="377"/>
      <c r="EKE190" s="377"/>
      <c r="EKF190" s="377"/>
      <c r="EKG190" s="377"/>
      <c r="EKH190" s="438"/>
      <c r="EKI190" s="486"/>
      <c r="EKJ190" s="375"/>
      <c r="EKK190" s="377"/>
      <c r="EKL190" s="377"/>
      <c r="EKM190" s="377"/>
      <c r="EKN190" s="377"/>
      <c r="EKO190" s="438"/>
      <c r="EKP190" s="486"/>
      <c r="EKQ190" s="375"/>
      <c r="EKR190" s="377"/>
      <c r="EKS190" s="377"/>
      <c r="EKT190" s="377"/>
      <c r="EKU190" s="377"/>
      <c r="EKV190" s="438"/>
      <c r="EKW190" s="486"/>
      <c r="EKX190" s="375"/>
      <c r="EKY190" s="377"/>
      <c r="EKZ190" s="377"/>
      <c r="ELA190" s="377"/>
      <c r="ELB190" s="377"/>
      <c r="ELC190" s="438"/>
      <c r="ELD190" s="486"/>
      <c r="ELE190" s="375"/>
      <c r="ELF190" s="377"/>
      <c r="ELG190" s="377"/>
      <c r="ELH190" s="377"/>
      <c r="ELI190" s="377"/>
      <c r="ELJ190" s="438"/>
      <c r="ELK190" s="486"/>
      <c r="ELL190" s="375"/>
      <c r="ELM190" s="377"/>
      <c r="ELN190" s="377"/>
      <c r="ELO190" s="377"/>
      <c r="ELP190" s="377"/>
      <c r="ELQ190" s="438"/>
      <c r="ELR190" s="486"/>
      <c r="ELS190" s="375"/>
      <c r="ELT190" s="377"/>
      <c r="ELU190" s="377"/>
      <c r="ELV190" s="377"/>
      <c r="ELW190" s="377"/>
      <c r="ELX190" s="438"/>
      <c r="ELY190" s="486"/>
      <c r="ELZ190" s="375"/>
      <c r="EMA190" s="377"/>
      <c r="EMB190" s="377"/>
      <c r="EMC190" s="377"/>
      <c r="EMD190" s="377"/>
      <c r="EME190" s="438"/>
      <c r="EMF190" s="486"/>
      <c r="EMG190" s="375"/>
      <c r="EMH190" s="377"/>
      <c r="EMI190" s="377"/>
      <c r="EMJ190" s="377"/>
      <c r="EMK190" s="377"/>
      <c r="EML190" s="438"/>
      <c r="EMM190" s="486"/>
      <c r="EMN190" s="375"/>
      <c r="EMO190" s="377"/>
      <c r="EMP190" s="377"/>
      <c r="EMQ190" s="377"/>
      <c r="EMR190" s="377"/>
      <c r="EMS190" s="438"/>
      <c r="EMT190" s="486"/>
      <c r="EMU190" s="375"/>
      <c r="EMV190" s="377"/>
      <c r="EMW190" s="377"/>
      <c r="EMX190" s="377"/>
      <c r="EMY190" s="377"/>
      <c r="EMZ190" s="438"/>
      <c r="ENA190" s="486"/>
      <c r="ENB190" s="375"/>
      <c r="ENC190" s="377"/>
      <c r="END190" s="377"/>
      <c r="ENE190" s="377"/>
      <c r="ENF190" s="377"/>
      <c r="ENG190" s="438"/>
      <c r="ENH190" s="486"/>
      <c r="ENI190" s="375"/>
      <c r="ENJ190" s="377"/>
      <c r="ENK190" s="377"/>
      <c r="ENL190" s="377"/>
      <c r="ENM190" s="377"/>
      <c r="ENN190" s="438"/>
      <c r="ENO190" s="486"/>
      <c r="ENP190" s="375"/>
      <c r="ENQ190" s="377"/>
      <c r="ENR190" s="377"/>
      <c r="ENS190" s="377"/>
      <c r="ENT190" s="377"/>
      <c r="ENU190" s="438"/>
      <c r="ENV190" s="486"/>
      <c r="ENW190" s="375"/>
      <c r="ENX190" s="377"/>
      <c r="ENY190" s="377"/>
      <c r="ENZ190" s="377"/>
      <c r="EOA190" s="377"/>
      <c r="EOB190" s="438"/>
      <c r="EOC190" s="486"/>
      <c r="EOD190" s="375"/>
      <c r="EOE190" s="377"/>
      <c r="EOF190" s="377"/>
      <c r="EOG190" s="377"/>
      <c r="EOH190" s="377"/>
      <c r="EOI190" s="438"/>
      <c r="EOJ190" s="486"/>
      <c r="EOK190" s="375"/>
      <c r="EOL190" s="377"/>
      <c r="EOM190" s="377"/>
      <c r="EON190" s="377"/>
      <c r="EOO190" s="377"/>
      <c r="EOP190" s="438"/>
      <c r="EOQ190" s="486"/>
      <c r="EOR190" s="375"/>
      <c r="EOS190" s="377"/>
      <c r="EOT190" s="377"/>
      <c r="EOU190" s="377"/>
      <c r="EOV190" s="377"/>
      <c r="EOW190" s="438"/>
      <c r="EOX190" s="486"/>
      <c r="EOY190" s="375"/>
      <c r="EOZ190" s="377"/>
      <c r="EPA190" s="377"/>
      <c r="EPB190" s="377"/>
      <c r="EPC190" s="377"/>
      <c r="EPD190" s="438"/>
      <c r="EPE190" s="486"/>
      <c r="EPF190" s="375"/>
      <c r="EPG190" s="377"/>
      <c r="EPH190" s="377"/>
      <c r="EPI190" s="377"/>
      <c r="EPJ190" s="377"/>
      <c r="EPK190" s="438"/>
      <c r="EPL190" s="486"/>
      <c r="EPM190" s="375"/>
      <c r="EPN190" s="377"/>
      <c r="EPO190" s="377"/>
      <c r="EPP190" s="377"/>
      <c r="EPQ190" s="377"/>
      <c r="EPR190" s="438"/>
      <c r="EPS190" s="486"/>
      <c r="EPT190" s="375"/>
      <c r="EPU190" s="377"/>
      <c r="EPV190" s="377"/>
      <c r="EPW190" s="377"/>
      <c r="EPX190" s="377"/>
      <c r="EPY190" s="438"/>
      <c r="EPZ190" s="486"/>
      <c r="EQA190" s="375"/>
      <c r="EQB190" s="377"/>
      <c r="EQC190" s="377"/>
      <c r="EQD190" s="377"/>
      <c r="EQE190" s="377"/>
      <c r="EQF190" s="438"/>
      <c r="EQG190" s="486"/>
      <c r="EQH190" s="375"/>
      <c r="EQI190" s="377"/>
      <c r="EQJ190" s="377"/>
      <c r="EQK190" s="377"/>
      <c r="EQL190" s="377"/>
      <c r="EQM190" s="438"/>
      <c r="EQN190" s="486"/>
      <c r="EQO190" s="375"/>
      <c r="EQP190" s="377"/>
      <c r="EQQ190" s="377"/>
      <c r="EQR190" s="377"/>
      <c r="EQS190" s="377"/>
      <c r="EQT190" s="438"/>
      <c r="EQU190" s="486"/>
      <c r="EQV190" s="375"/>
      <c r="EQW190" s="377"/>
      <c r="EQX190" s="377"/>
      <c r="EQY190" s="377"/>
      <c r="EQZ190" s="377"/>
      <c r="ERA190" s="438"/>
      <c r="ERB190" s="486"/>
      <c r="ERC190" s="375"/>
      <c r="ERD190" s="377"/>
      <c r="ERE190" s="377"/>
      <c r="ERF190" s="377"/>
      <c r="ERG190" s="377"/>
      <c r="ERH190" s="438"/>
      <c r="ERI190" s="486"/>
      <c r="ERJ190" s="375"/>
      <c r="ERK190" s="377"/>
      <c r="ERL190" s="377"/>
      <c r="ERM190" s="377"/>
      <c r="ERN190" s="377"/>
      <c r="ERO190" s="438"/>
      <c r="ERP190" s="486"/>
      <c r="ERQ190" s="375"/>
      <c r="ERR190" s="377"/>
      <c r="ERS190" s="377"/>
      <c r="ERT190" s="377"/>
      <c r="ERU190" s="377"/>
      <c r="ERV190" s="438"/>
      <c r="ERW190" s="486"/>
      <c r="ERX190" s="375"/>
      <c r="ERY190" s="377"/>
      <c r="ERZ190" s="377"/>
      <c r="ESA190" s="377"/>
      <c r="ESB190" s="377"/>
      <c r="ESC190" s="438"/>
      <c r="ESD190" s="486"/>
      <c r="ESE190" s="375"/>
      <c r="ESF190" s="377"/>
      <c r="ESG190" s="377"/>
      <c r="ESH190" s="377"/>
      <c r="ESI190" s="377"/>
      <c r="ESJ190" s="438"/>
      <c r="ESK190" s="486"/>
      <c r="ESL190" s="375"/>
      <c r="ESM190" s="377"/>
      <c r="ESN190" s="377"/>
      <c r="ESO190" s="377"/>
      <c r="ESP190" s="377"/>
      <c r="ESQ190" s="438"/>
      <c r="ESR190" s="486"/>
      <c r="ESS190" s="375"/>
      <c r="EST190" s="377"/>
      <c r="ESU190" s="377"/>
      <c r="ESV190" s="377"/>
      <c r="ESW190" s="377"/>
      <c r="ESX190" s="438"/>
      <c r="ESY190" s="486"/>
      <c r="ESZ190" s="375"/>
      <c r="ETA190" s="377"/>
      <c r="ETB190" s="377"/>
      <c r="ETC190" s="377"/>
      <c r="ETD190" s="377"/>
      <c r="ETE190" s="438"/>
      <c r="ETF190" s="486"/>
      <c r="ETG190" s="375"/>
      <c r="ETH190" s="377"/>
      <c r="ETI190" s="377"/>
      <c r="ETJ190" s="377"/>
      <c r="ETK190" s="377"/>
      <c r="ETL190" s="438"/>
      <c r="ETM190" s="486"/>
      <c r="ETN190" s="375"/>
      <c r="ETO190" s="377"/>
      <c r="ETP190" s="377"/>
      <c r="ETQ190" s="377"/>
      <c r="ETR190" s="377"/>
      <c r="ETS190" s="438"/>
      <c r="ETT190" s="486"/>
      <c r="ETU190" s="375"/>
      <c r="ETV190" s="377"/>
      <c r="ETW190" s="377"/>
      <c r="ETX190" s="377"/>
      <c r="ETY190" s="377"/>
      <c r="ETZ190" s="438"/>
      <c r="EUA190" s="486"/>
      <c r="EUB190" s="375"/>
      <c r="EUC190" s="377"/>
      <c r="EUD190" s="377"/>
      <c r="EUE190" s="377"/>
      <c r="EUF190" s="377"/>
      <c r="EUG190" s="438"/>
      <c r="EUH190" s="486"/>
      <c r="EUI190" s="375"/>
      <c r="EUJ190" s="377"/>
      <c r="EUK190" s="377"/>
      <c r="EUL190" s="377"/>
      <c r="EUM190" s="377"/>
      <c r="EUN190" s="438"/>
      <c r="EUO190" s="486"/>
      <c r="EUP190" s="375"/>
      <c r="EUQ190" s="377"/>
      <c r="EUR190" s="377"/>
      <c r="EUS190" s="377"/>
      <c r="EUT190" s="377"/>
      <c r="EUU190" s="438"/>
      <c r="EUV190" s="486"/>
      <c r="EUW190" s="375"/>
      <c r="EUX190" s="377"/>
      <c r="EUY190" s="377"/>
      <c r="EUZ190" s="377"/>
      <c r="EVA190" s="377"/>
      <c r="EVB190" s="438"/>
      <c r="EVC190" s="486"/>
      <c r="EVD190" s="375"/>
      <c r="EVE190" s="377"/>
      <c r="EVF190" s="377"/>
      <c r="EVG190" s="377"/>
      <c r="EVH190" s="377"/>
      <c r="EVI190" s="438"/>
      <c r="EVJ190" s="486"/>
      <c r="EVK190" s="375"/>
      <c r="EVL190" s="377"/>
      <c r="EVM190" s="377"/>
      <c r="EVN190" s="377"/>
      <c r="EVO190" s="377"/>
      <c r="EVP190" s="438"/>
      <c r="EVQ190" s="486"/>
      <c r="EVR190" s="375"/>
      <c r="EVS190" s="377"/>
      <c r="EVT190" s="377"/>
      <c r="EVU190" s="377"/>
      <c r="EVV190" s="377"/>
      <c r="EVW190" s="438"/>
      <c r="EVX190" s="486"/>
      <c r="EVY190" s="375"/>
      <c r="EVZ190" s="377"/>
      <c r="EWA190" s="377"/>
      <c r="EWB190" s="377"/>
      <c r="EWC190" s="377"/>
      <c r="EWD190" s="438"/>
      <c r="EWE190" s="486"/>
      <c r="EWF190" s="375"/>
      <c r="EWG190" s="377"/>
      <c r="EWH190" s="377"/>
      <c r="EWI190" s="377"/>
      <c r="EWJ190" s="377"/>
      <c r="EWK190" s="438"/>
      <c r="EWL190" s="486"/>
      <c r="EWM190" s="375"/>
      <c r="EWN190" s="377"/>
      <c r="EWO190" s="377"/>
      <c r="EWP190" s="377"/>
      <c r="EWQ190" s="377"/>
      <c r="EWR190" s="438"/>
      <c r="EWS190" s="486"/>
      <c r="EWT190" s="375"/>
      <c r="EWU190" s="377"/>
      <c r="EWV190" s="377"/>
      <c r="EWW190" s="377"/>
      <c r="EWX190" s="377"/>
      <c r="EWY190" s="438"/>
      <c r="EWZ190" s="486"/>
      <c r="EXA190" s="375"/>
      <c r="EXB190" s="377"/>
      <c r="EXC190" s="377"/>
      <c r="EXD190" s="377"/>
      <c r="EXE190" s="377"/>
      <c r="EXF190" s="438"/>
      <c r="EXG190" s="486"/>
      <c r="EXH190" s="375"/>
      <c r="EXI190" s="377"/>
      <c r="EXJ190" s="377"/>
      <c r="EXK190" s="377"/>
      <c r="EXL190" s="377"/>
      <c r="EXM190" s="438"/>
      <c r="EXN190" s="486"/>
      <c r="EXO190" s="375"/>
      <c r="EXP190" s="377"/>
      <c r="EXQ190" s="377"/>
      <c r="EXR190" s="377"/>
      <c r="EXS190" s="377"/>
      <c r="EXT190" s="438"/>
      <c r="EXU190" s="486"/>
      <c r="EXV190" s="375"/>
      <c r="EXW190" s="377"/>
      <c r="EXX190" s="377"/>
      <c r="EXY190" s="377"/>
      <c r="EXZ190" s="377"/>
      <c r="EYA190" s="438"/>
      <c r="EYB190" s="486"/>
      <c r="EYC190" s="375"/>
      <c r="EYD190" s="377"/>
      <c r="EYE190" s="377"/>
      <c r="EYF190" s="377"/>
      <c r="EYG190" s="377"/>
      <c r="EYH190" s="438"/>
      <c r="EYI190" s="486"/>
      <c r="EYJ190" s="375"/>
      <c r="EYK190" s="377"/>
      <c r="EYL190" s="377"/>
      <c r="EYM190" s="377"/>
      <c r="EYN190" s="377"/>
      <c r="EYO190" s="438"/>
      <c r="EYP190" s="486"/>
      <c r="EYQ190" s="375"/>
      <c r="EYR190" s="377"/>
      <c r="EYS190" s="377"/>
      <c r="EYT190" s="377"/>
      <c r="EYU190" s="377"/>
      <c r="EYV190" s="438"/>
      <c r="EYW190" s="486"/>
      <c r="EYX190" s="375"/>
      <c r="EYY190" s="377"/>
      <c r="EYZ190" s="377"/>
      <c r="EZA190" s="377"/>
      <c r="EZB190" s="377"/>
      <c r="EZC190" s="438"/>
      <c r="EZD190" s="486"/>
      <c r="EZE190" s="375"/>
      <c r="EZF190" s="377"/>
      <c r="EZG190" s="377"/>
      <c r="EZH190" s="377"/>
      <c r="EZI190" s="377"/>
      <c r="EZJ190" s="438"/>
      <c r="EZK190" s="486"/>
      <c r="EZL190" s="375"/>
      <c r="EZM190" s="377"/>
      <c r="EZN190" s="377"/>
      <c r="EZO190" s="377"/>
      <c r="EZP190" s="377"/>
      <c r="EZQ190" s="438"/>
      <c r="EZR190" s="486"/>
      <c r="EZS190" s="375"/>
      <c r="EZT190" s="377"/>
      <c r="EZU190" s="377"/>
      <c r="EZV190" s="377"/>
      <c r="EZW190" s="377"/>
      <c r="EZX190" s="438"/>
      <c r="EZY190" s="486"/>
      <c r="EZZ190" s="375"/>
      <c r="FAA190" s="377"/>
      <c r="FAB190" s="377"/>
      <c r="FAC190" s="377"/>
      <c r="FAD190" s="377"/>
      <c r="FAE190" s="438"/>
      <c r="FAF190" s="486"/>
      <c r="FAG190" s="375"/>
      <c r="FAH190" s="377"/>
      <c r="FAI190" s="377"/>
      <c r="FAJ190" s="377"/>
      <c r="FAK190" s="377"/>
      <c r="FAL190" s="438"/>
      <c r="FAM190" s="486"/>
      <c r="FAN190" s="375"/>
      <c r="FAO190" s="377"/>
      <c r="FAP190" s="377"/>
      <c r="FAQ190" s="377"/>
      <c r="FAR190" s="377"/>
      <c r="FAS190" s="438"/>
      <c r="FAT190" s="486"/>
      <c r="FAU190" s="375"/>
      <c r="FAV190" s="377"/>
      <c r="FAW190" s="377"/>
      <c r="FAX190" s="377"/>
      <c r="FAY190" s="377"/>
      <c r="FAZ190" s="438"/>
      <c r="FBA190" s="486"/>
      <c r="FBB190" s="375"/>
      <c r="FBC190" s="377"/>
      <c r="FBD190" s="377"/>
      <c r="FBE190" s="377"/>
      <c r="FBF190" s="377"/>
      <c r="FBG190" s="438"/>
      <c r="FBH190" s="486"/>
      <c r="FBI190" s="375"/>
      <c r="FBJ190" s="377"/>
      <c r="FBK190" s="377"/>
      <c r="FBL190" s="377"/>
      <c r="FBM190" s="377"/>
      <c r="FBN190" s="438"/>
      <c r="FBO190" s="486"/>
      <c r="FBP190" s="375"/>
      <c r="FBQ190" s="377"/>
      <c r="FBR190" s="377"/>
      <c r="FBS190" s="377"/>
      <c r="FBT190" s="377"/>
      <c r="FBU190" s="438"/>
      <c r="FBV190" s="486"/>
      <c r="FBW190" s="375"/>
      <c r="FBX190" s="377"/>
      <c r="FBY190" s="377"/>
      <c r="FBZ190" s="377"/>
      <c r="FCA190" s="377"/>
      <c r="FCB190" s="438"/>
      <c r="FCC190" s="486"/>
      <c r="FCD190" s="375"/>
      <c r="FCE190" s="377"/>
      <c r="FCF190" s="377"/>
      <c r="FCG190" s="377"/>
      <c r="FCH190" s="377"/>
      <c r="FCI190" s="438"/>
      <c r="FCJ190" s="486"/>
      <c r="FCK190" s="375"/>
      <c r="FCL190" s="377"/>
      <c r="FCM190" s="377"/>
      <c r="FCN190" s="377"/>
      <c r="FCO190" s="377"/>
      <c r="FCP190" s="438"/>
      <c r="FCQ190" s="486"/>
      <c r="FCR190" s="375"/>
      <c r="FCS190" s="377"/>
      <c r="FCT190" s="377"/>
      <c r="FCU190" s="377"/>
      <c r="FCV190" s="377"/>
      <c r="FCW190" s="438"/>
      <c r="FCX190" s="486"/>
      <c r="FCY190" s="375"/>
      <c r="FCZ190" s="377"/>
      <c r="FDA190" s="377"/>
      <c r="FDB190" s="377"/>
      <c r="FDC190" s="377"/>
      <c r="FDD190" s="438"/>
      <c r="FDE190" s="486"/>
      <c r="FDF190" s="375"/>
      <c r="FDG190" s="377"/>
      <c r="FDH190" s="377"/>
      <c r="FDI190" s="377"/>
      <c r="FDJ190" s="377"/>
      <c r="FDK190" s="438"/>
      <c r="FDL190" s="486"/>
      <c r="FDM190" s="375"/>
      <c r="FDN190" s="377"/>
      <c r="FDO190" s="377"/>
      <c r="FDP190" s="377"/>
      <c r="FDQ190" s="377"/>
      <c r="FDR190" s="438"/>
      <c r="FDS190" s="486"/>
      <c r="FDT190" s="375"/>
      <c r="FDU190" s="377"/>
      <c r="FDV190" s="377"/>
      <c r="FDW190" s="377"/>
      <c r="FDX190" s="377"/>
      <c r="FDY190" s="438"/>
      <c r="FDZ190" s="486"/>
      <c r="FEA190" s="375"/>
      <c r="FEB190" s="377"/>
      <c r="FEC190" s="377"/>
      <c r="FED190" s="377"/>
      <c r="FEE190" s="377"/>
      <c r="FEF190" s="438"/>
      <c r="FEG190" s="486"/>
      <c r="FEH190" s="375"/>
      <c r="FEI190" s="377"/>
      <c r="FEJ190" s="377"/>
      <c r="FEK190" s="377"/>
      <c r="FEL190" s="377"/>
      <c r="FEM190" s="438"/>
      <c r="FEN190" s="486"/>
      <c r="FEO190" s="375"/>
      <c r="FEP190" s="377"/>
      <c r="FEQ190" s="377"/>
      <c r="FER190" s="377"/>
      <c r="FES190" s="377"/>
      <c r="FET190" s="438"/>
      <c r="FEU190" s="486"/>
      <c r="FEV190" s="375"/>
      <c r="FEW190" s="377"/>
      <c r="FEX190" s="377"/>
      <c r="FEY190" s="377"/>
      <c r="FEZ190" s="377"/>
      <c r="FFA190" s="438"/>
      <c r="FFB190" s="486"/>
      <c r="FFC190" s="375"/>
      <c r="FFD190" s="377"/>
      <c r="FFE190" s="377"/>
      <c r="FFF190" s="377"/>
      <c r="FFG190" s="377"/>
      <c r="FFH190" s="438"/>
      <c r="FFI190" s="486"/>
      <c r="FFJ190" s="375"/>
      <c r="FFK190" s="377"/>
      <c r="FFL190" s="377"/>
      <c r="FFM190" s="377"/>
      <c r="FFN190" s="377"/>
      <c r="FFO190" s="438"/>
      <c r="FFP190" s="486"/>
      <c r="FFQ190" s="375"/>
      <c r="FFR190" s="377"/>
      <c r="FFS190" s="377"/>
      <c r="FFT190" s="377"/>
      <c r="FFU190" s="377"/>
      <c r="FFV190" s="438"/>
      <c r="FFW190" s="486"/>
      <c r="FFX190" s="375"/>
      <c r="FFY190" s="377"/>
      <c r="FFZ190" s="377"/>
      <c r="FGA190" s="377"/>
      <c r="FGB190" s="377"/>
      <c r="FGC190" s="438"/>
      <c r="FGD190" s="486"/>
      <c r="FGE190" s="375"/>
      <c r="FGF190" s="377"/>
      <c r="FGG190" s="377"/>
      <c r="FGH190" s="377"/>
      <c r="FGI190" s="377"/>
      <c r="FGJ190" s="438"/>
      <c r="FGK190" s="486"/>
      <c r="FGL190" s="375"/>
      <c r="FGM190" s="377"/>
      <c r="FGN190" s="377"/>
      <c r="FGO190" s="377"/>
      <c r="FGP190" s="377"/>
      <c r="FGQ190" s="438"/>
      <c r="FGR190" s="486"/>
      <c r="FGS190" s="375"/>
      <c r="FGT190" s="377"/>
      <c r="FGU190" s="377"/>
      <c r="FGV190" s="377"/>
      <c r="FGW190" s="377"/>
      <c r="FGX190" s="438"/>
      <c r="FGY190" s="486"/>
      <c r="FGZ190" s="375"/>
      <c r="FHA190" s="377"/>
      <c r="FHB190" s="377"/>
      <c r="FHC190" s="377"/>
      <c r="FHD190" s="377"/>
      <c r="FHE190" s="438"/>
      <c r="FHF190" s="486"/>
      <c r="FHG190" s="375"/>
      <c r="FHH190" s="377"/>
      <c r="FHI190" s="377"/>
      <c r="FHJ190" s="377"/>
      <c r="FHK190" s="377"/>
      <c r="FHL190" s="438"/>
      <c r="FHM190" s="486"/>
      <c r="FHN190" s="375"/>
      <c r="FHO190" s="377"/>
      <c r="FHP190" s="377"/>
      <c r="FHQ190" s="377"/>
      <c r="FHR190" s="377"/>
      <c r="FHS190" s="438"/>
      <c r="FHT190" s="486"/>
      <c r="FHU190" s="375"/>
      <c r="FHV190" s="377"/>
      <c r="FHW190" s="377"/>
      <c r="FHX190" s="377"/>
      <c r="FHY190" s="377"/>
      <c r="FHZ190" s="438"/>
      <c r="FIA190" s="486"/>
      <c r="FIB190" s="375"/>
      <c r="FIC190" s="377"/>
      <c r="FID190" s="377"/>
      <c r="FIE190" s="377"/>
      <c r="FIF190" s="377"/>
      <c r="FIG190" s="438"/>
      <c r="FIH190" s="486"/>
      <c r="FII190" s="375"/>
      <c r="FIJ190" s="377"/>
      <c r="FIK190" s="377"/>
      <c r="FIL190" s="377"/>
      <c r="FIM190" s="377"/>
      <c r="FIN190" s="438"/>
      <c r="FIO190" s="486"/>
      <c r="FIP190" s="375"/>
      <c r="FIQ190" s="377"/>
      <c r="FIR190" s="377"/>
      <c r="FIS190" s="377"/>
      <c r="FIT190" s="377"/>
      <c r="FIU190" s="438"/>
      <c r="FIV190" s="486"/>
      <c r="FIW190" s="375"/>
      <c r="FIX190" s="377"/>
      <c r="FIY190" s="377"/>
      <c r="FIZ190" s="377"/>
      <c r="FJA190" s="377"/>
      <c r="FJB190" s="438"/>
      <c r="FJC190" s="486"/>
      <c r="FJD190" s="375"/>
      <c r="FJE190" s="377"/>
      <c r="FJF190" s="377"/>
      <c r="FJG190" s="377"/>
      <c r="FJH190" s="377"/>
      <c r="FJI190" s="438"/>
      <c r="FJJ190" s="486"/>
      <c r="FJK190" s="375"/>
      <c r="FJL190" s="377"/>
      <c r="FJM190" s="377"/>
      <c r="FJN190" s="377"/>
      <c r="FJO190" s="377"/>
      <c r="FJP190" s="438"/>
      <c r="FJQ190" s="486"/>
      <c r="FJR190" s="375"/>
      <c r="FJS190" s="377"/>
      <c r="FJT190" s="377"/>
      <c r="FJU190" s="377"/>
      <c r="FJV190" s="377"/>
      <c r="FJW190" s="438"/>
      <c r="FJX190" s="486"/>
      <c r="FJY190" s="375"/>
      <c r="FJZ190" s="377"/>
      <c r="FKA190" s="377"/>
      <c r="FKB190" s="377"/>
      <c r="FKC190" s="377"/>
      <c r="FKD190" s="438"/>
      <c r="FKE190" s="486"/>
      <c r="FKF190" s="375"/>
      <c r="FKG190" s="377"/>
      <c r="FKH190" s="377"/>
      <c r="FKI190" s="377"/>
      <c r="FKJ190" s="377"/>
      <c r="FKK190" s="438"/>
      <c r="FKL190" s="486"/>
      <c r="FKM190" s="375"/>
      <c r="FKN190" s="377"/>
      <c r="FKO190" s="377"/>
      <c r="FKP190" s="377"/>
      <c r="FKQ190" s="377"/>
      <c r="FKR190" s="438"/>
      <c r="FKS190" s="486"/>
      <c r="FKT190" s="375"/>
      <c r="FKU190" s="377"/>
      <c r="FKV190" s="377"/>
      <c r="FKW190" s="377"/>
      <c r="FKX190" s="377"/>
      <c r="FKY190" s="438"/>
      <c r="FKZ190" s="486"/>
      <c r="FLA190" s="375"/>
      <c r="FLB190" s="377"/>
      <c r="FLC190" s="377"/>
      <c r="FLD190" s="377"/>
      <c r="FLE190" s="377"/>
      <c r="FLF190" s="438"/>
      <c r="FLG190" s="486"/>
      <c r="FLH190" s="375"/>
      <c r="FLI190" s="377"/>
      <c r="FLJ190" s="377"/>
      <c r="FLK190" s="377"/>
      <c r="FLL190" s="377"/>
      <c r="FLM190" s="438"/>
      <c r="FLN190" s="486"/>
      <c r="FLO190" s="375"/>
      <c r="FLP190" s="377"/>
      <c r="FLQ190" s="377"/>
      <c r="FLR190" s="377"/>
      <c r="FLS190" s="377"/>
      <c r="FLT190" s="438"/>
      <c r="FLU190" s="486"/>
      <c r="FLV190" s="375"/>
      <c r="FLW190" s="377"/>
      <c r="FLX190" s="377"/>
      <c r="FLY190" s="377"/>
      <c r="FLZ190" s="377"/>
      <c r="FMA190" s="438"/>
      <c r="FMB190" s="486"/>
      <c r="FMC190" s="375"/>
      <c r="FMD190" s="377"/>
      <c r="FME190" s="377"/>
      <c r="FMF190" s="377"/>
      <c r="FMG190" s="377"/>
      <c r="FMH190" s="438"/>
      <c r="FMI190" s="486"/>
      <c r="FMJ190" s="375"/>
      <c r="FMK190" s="377"/>
      <c r="FML190" s="377"/>
      <c r="FMM190" s="377"/>
      <c r="FMN190" s="377"/>
      <c r="FMO190" s="438"/>
      <c r="FMP190" s="486"/>
      <c r="FMQ190" s="375"/>
      <c r="FMR190" s="377"/>
      <c r="FMS190" s="377"/>
      <c r="FMT190" s="377"/>
      <c r="FMU190" s="377"/>
      <c r="FMV190" s="438"/>
      <c r="FMW190" s="486"/>
      <c r="FMX190" s="375"/>
      <c r="FMY190" s="377"/>
      <c r="FMZ190" s="377"/>
      <c r="FNA190" s="377"/>
      <c r="FNB190" s="377"/>
      <c r="FNC190" s="438"/>
      <c r="FND190" s="486"/>
      <c r="FNE190" s="375"/>
      <c r="FNF190" s="377"/>
      <c r="FNG190" s="377"/>
      <c r="FNH190" s="377"/>
      <c r="FNI190" s="377"/>
      <c r="FNJ190" s="438"/>
      <c r="FNK190" s="486"/>
      <c r="FNL190" s="375"/>
      <c r="FNM190" s="377"/>
      <c r="FNN190" s="377"/>
      <c r="FNO190" s="377"/>
      <c r="FNP190" s="377"/>
      <c r="FNQ190" s="438"/>
      <c r="FNR190" s="486"/>
      <c r="FNS190" s="375"/>
      <c r="FNT190" s="377"/>
      <c r="FNU190" s="377"/>
      <c r="FNV190" s="377"/>
      <c r="FNW190" s="377"/>
      <c r="FNX190" s="438"/>
      <c r="FNY190" s="486"/>
      <c r="FNZ190" s="375"/>
      <c r="FOA190" s="377"/>
      <c r="FOB190" s="377"/>
      <c r="FOC190" s="377"/>
      <c r="FOD190" s="377"/>
      <c r="FOE190" s="438"/>
      <c r="FOF190" s="486"/>
      <c r="FOG190" s="375"/>
      <c r="FOH190" s="377"/>
      <c r="FOI190" s="377"/>
      <c r="FOJ190" s="377"/>
      <c r="FOK190" s="377"/>
      <c r="FOL190" s="438"/>
      <c r="FOM190" s="486"/>
      <c r="FON190" s="375"/>
      <c r="FOO190" s="377"/>
      <c r="FOP190" s="377"/>
      <c r="FOQ190" s="377"/>
      <c r="FOR190" s="377"/>
      <c r="FOS190" s="438"/>
      <c r="FOT190" s="486"/>
      <c r="FOU190" s="375"/>
      <c r="FOV190" s="377"/>
      <c r="FOW190" s="377"/>
      <c r="FOX190" s="377"/>
      <c r="FOY190" s="377"/>
      <c r="FOZ190" s="438"/>
      <c r="FPA190" s="486"/>
      <c r="FPB190" s="375"/>
      <c r="FPC190" s="377"/>
      <c r="FPD190" s="377"/>
      <c r="FPE190" s="377"/>
      <c r="FPF190" s="377"/>
      <c r="FPG190" s="438"/>
      <c r="FPH190" s="486"/>
      <c r="FPI190" s="375"/>
      <c r="FPJ190" s="377"/>
      <c r="FPK190" s="377"/>
      <c r="FPL190" s="377"/>
      <c r="FPM190" s="377"/>
      <c r="FPN190" s="438"/>
      <c r="FPO190" s="486"/>
      <c r="FPP190" s="375"/>
      <c r="FPQ190" s="377"/>
      <c r="FPR190" s="377"/>
      <c r="FPS190" s="377"/>
      <c r="FPT190" s="377"/>
      <c r="FPU190" s="438"/>
      <c r="FPV190" s="486"/>
      <c r="FPW190" s="375"/>
      <c r="FPX190" s="377"/>
      <c r="FPY190" s="377"/>
      <c r="FPZ190" s="377"/>
      <c r="FQA190" s="377"/>
      <c r="FQB190" s="438"/>
      <c r="FQC190" s="486"/>
      <c r="FQD190" s="375"/>
      <c r="FQE190" s="377"/>
      <c r="FQF190" s="377"/>
      <c r="FQG190" s="377"/>
      <c r="FQH190" s="377"/>
      <c r="FQI190" s="438"/>
      <c r="FQJ190" s="486"/>
      <c r="FQK190" s="375"/>
      <c r="FQL190" s="377"/>
      <c r="FQM190" s="377"/>
      <c r="FQN190" s="377"/>
      <c r="FQO190" s="377"/>
      <c r="FQP190" s="438"/>
      <c r="FQQ190" s="486"/>
      <c r="FQR190" s="375"/>
      <c r="FQS190" s="377"/>
      <c r="FQT190" s="377"/>
      <c r="FQU190" s="377"/>
      <c r="FQV190" s="377"/>
      <c r="FQW190" s="438"/>
      <c r="FQX190" s="486"/>
      <c r="FQY190" s="375"/>
      <c r="FQZ190" s="377"/>
      <c r="FRA190" s="377"/>
      <c r="FRB190" s="377"/>
      <c r="FRC190" s="377"/>
      <c r="FRD190" s="438"/>
      <c r="FRE190" s="486"/>
      <c r="FRF190" s="375"/>
      <c r="FRG190" s="377"/>
      <c r="FRH190" s="377"/>
      <c r="FRI190" s="377"/>
      <c r="FRJ190" s="377"/>
      <c r="FRK190" s="438"/>
      <c r="FRL190" s="486"/>
      <c r="FRM190" s="375"/>
      <c r="FRN190" s="377"/>
      <c r="FRO190" s="377"/>
      <c r="FRP190" s="377"/>
      <c r="FRQ190" s="377"/>
      <c r="FRR190" s="438"/>
      <c r="FRS190" s="486"/>
      <c r="FRT190" s="375"/>
      <c r="FRU190" s="377"/>
      <c r="FRV190" s="377"/>
      <c r="FRW190" s="377"/>
      <c r="FRX190" s="377"/>
      <c r="FRY190" s="438"/>
      <c r="FRZ190" s="486"/>
      <c r="FSA190" s="375"/>
      <c r="FSB190" s="377"/>
      <c r="FSC190" s="377"/>
      <c r="FSD190" s="377"/>
      <c r="FSE190" s="377"/>
      <c r="FSF190" s="438"/>
      <c r="FSG190" s="486"/>
      <c r="FSH190" s="375"/>
      <c r="FSI190" s="377"/>
      <c r="FSJ190" s="377"/>
      <c r="FSK190" s="377"/>
      <c r="FSL190" s="377"/>
      <c r="FSM190" s="438"/>
      <c r="FSN190" s="486"/>
      <c r="FSO190" s="375"/>
      <c r="FSP190" s="377"/>
      <c r="FSQ190" s="377"/>
      <c r="FSR190" s="377"/>
      <c r="FSS190" s="377"/>
      <c r="FST190" s="438"/>
      <c r="FSU190" s="486"/>
      <c r="FSV190" s="375"/>
      <c r="FSW190" s="377"/>
      <c r="FSX190" s="377"/>
      <c r="FSY190" s="377"/>
      <c r="FSZ190" s="377"/>
      <c r="FTA190" s="438"/>
      <c r="FTB190" s="486"/>
      <c r="FTC190" s="375"/>
      <c r="FTD190" s="377"/>
      <c r="FTE190" s="377"/>
      <c r="FTF190" s="377"/>
      <c r="FTG190" s="377"/>
      <c r="FTH190" s="438"/>
      <c r="FTI190" s="486"/>
      <c r="FTJ190" s="375"/>
      <c r="FTK190" s="377"/>
      <c r="FTL190" s="377"/>
      <c r="FTM190" s="377"/>
      <c r="FTN190" s="377"/>
      <c r="FTO190" s="438"/>
      <c r="FTP190" s="486"/>
      <c r="FTQ190" s="375"/>
      <c r="FTR190" s="377"/>
      <c r="FTS190" s="377"/>
      <c r="FTT190" s="377"/>
      <c r="FTU190" s="377"/>
      <c r="FTV190" s="438"/>
      <c r="FTW190" s="486"/>
      <c r="FTX190" s="375"/>
      <c r="FTY190" s="377"/>
      <c r="FTZ190" s="377"/>
      <c r="FUA190" s="377"/>
      <c r="FUB190" s="377"/>
      <c r="FUC190" s="438"/>
      <c r="FUD190" s="486"/>
      <c r="FUE190" s="375"/>
      <c r="FUF190" s="377"/>
      <c r="FUG190" s="377"/>
      <c r="FUH190" s="377"/>
      <c r="FUI190" s="377"/>
      <c r="FUJ190" s="438"/>
      <c r="FUK190" s="486"/>
      <c r="FUL190" s="375"/>
      <c r="FUM190" s="377"/>
      <c r="FUN190" s="377"/>
      <c r="FUO190" s="377"/>
      <c r="FUP190" s="377"/>
      <c r="FUQ190" s="438"/>
      <c r="FUR190" s="486"/>
      <c r="FUS190" s="375"/>
      <c r="FUT190" s="377"/>
      <c r="FUU190" s="377"/>
      <c r="FUV190" s="377"/>
      <c r="FUW190" s="377"/>
      <c r="FUX190" s="438"/>
      <c r="FUY190" s="486"/>
      <c r="FUZ190" s="375"/>
      <c r="FVA190" s="377"/>
      <c r="FVB190" s="377"/>
      <c r="FVC190" s="377"/>
      <c r="FVD190" s="377"/>
      <c r="FVE190" s="438"/>
      <c r="FVF190" s="486"/>
      <c r="FVG190" s="375"/>
      <c r="FVH190" s="377"/>
      <c r="FVI190" s="377"/>
      <c r="FVJ190" s="377"/>
      <c r="FVK190" s="377"/>
      <c r="FVL190" s="438"/>
      <c r="FVM190" s="486"/>
      <c r="FVN190" s="375"/>
      <c r="FVO190" s="377"/>
      <c r="FVP190" s="377"/>
      <c r="FVQ190" s="377"/>
      <c r="FVR190" s="377"/>
      <c r="FVS190" s="438"/>
      <c r="FVT190" s="486"/>
      <c r="FVU190" s="375"/>
      <c r="FVV190" s="377"/>
      <c r="FVW190" s="377"/>
      <c r="FVX190" s="377"/>
      <c r="FVY190" s="377"/>
      <c r="FVZ190" s="438"/>
      <c r="FWA190" s="486"/>
      <c r="FWB190" s="375"/>
      <c r="FWC190" s="377"/>
      <c r="FWD190" s="377"/>
      <c r="FWE190" s="377"/>
      <c r="FWF190" s="377"/>
      <c r="FWG190" s="438"/>
      <c r="FWH190" s="486"/>
      <c r="FWI190" s="375"/>
      <c r="FWJ190" s="377"/>
      <c r="FWK190" s="377"/>
      <c r="FWL190" s="377"/>
      <c r="FWM190" s="377"/>
      <c r="FWN190" s="438"/>
      <c r="FWO190" s="486"/>
      <c r="FWP190" s="375"/>
      <c r="FWQ190" s="377"/>
      <c r="FWR190" s="377"/>
      <c r="FWS190" s="377"/>
      <c r="FWT190" s="377"/>
      <c r="FWU190" s="438"/>
      <c r="FWV190" s="486"/>
      <c r="FWW190" s="375"/>
      <c r="FWX190" s="377"/>
      <c r="FWY190" s="377"/>
      <c r="FWZ190" s="377"/>
      <c r="FXA190" s="377"/>
      <c r="FXB190" s="438"/>
      <c r="FXC190" s="486"/>
      <c r="FXD190" s="375"/>
      <c r="FXE190" s="377"/>
      <c r="FXF190" s="377"/>
      <c r="FXG190" s="377"/>
      <c r="FXH190" s="377"/>
      <c r="FXI190" s="438"/>
      <c r="FXJ190" s="486"/>
      <c r="FXK190" s="375"/>
      <c r="FXL190" s="377"/>
      <c r="FXM190" s="377"/>
      <c r="FXN190" s="377"/>
      <c r="FXO190" s="377"/>
      <c r="FXP190" s="438"/>
      <c r="FXQ190" s="486"/>
      <c r="FXR190" s="375"/>
      <c r="FXS190" s="377"/>
      <c r="FXT190" s="377"/>
      <c r="FXU190" s="377"/>
      <c r="FXV190" s="377"/>
      <c r="FXW190" s="438"/>
      <c r="FXX190" s="486"/>
      <c r="FXY190" s="375"/>
      <c r="FXZ190" s="377"/>
      <c r="FYA190" s="377"/>
      <c r="FYB190" s="377"/>
      <c r="FYC190" s="377"/>
      <c r="FYD190" s="438"/>
      <c r="FYE190" s="486"/>
      <c r="FYF190" s="375"/>
      <c r="FYG190" s="377"/>
      <c r="FYH190" s="377"/>
      <c r="FYI190" s="377"/>
      <c r="FYJ190" s="377"/>
      <c r="FYK190" s="438"/>
      <c r="FYL190" s="486"/>
      <c r="FYM190" s="375"/>
      <c r="FYN190" s="377"/>
      <c r="FYO190" s="377"/>
      <c r="FYP190" s="377"/>
      <c r="FYQ190" s="377"/>
      <c r="FYR190" s="438"/>
      <c r="FYS190" s="486"/>
      <c r="FYT190" s="375"/>
      <c r="FYU190" s="377"/>
      <c r="FYV190" s="377"/>
      <c r="FYW190" s="377"/>
      <c r="FYX190" s="377"/>
      <c r="FYY190" s="438"/>
      <c r="FYZ190" s="486"/>
      <c r="FZA190" s="375"/>
      <c r="FZB190" s="377"/>
      <c r="FZC190" s="377"/>
      <c r="FZD190" s="377"/>
      <c r="FZE190" s="377"/>
      <c r="FZF190" s="438"/>
      <c r="FZG190" s="486"/>
      <c r="FZH190" s="375"/>
      <c r="FZI190" s="377"/>
      <c r="FZJ190" s="377"/>
      <c r="FZK190" s="377"/>
      <c r="FZL190" s="377"/>
      <c r="FZM190" s="438"/>
      <c r="FZN190" s="486"/>
      <c r="FZO190" s="375"/>
      <c r="FZP190" s="377"/>
      <c r="FZQ190" s="377"/>
      <c r="FZR190" s="377"/>
      <c r="FZS190" s="377"/>
      <c r="FZT190" s="438"/>
      <c r="FZU190" s="486"/>
      <c r="FZV190" s="375"/>
      <c r="FZW190" s="377"/>
      <c r="FZX190" s="377"/>
      <c r="FZY190" s="377"/>
      <c r="FZZ190" s="377"/>
      <c r="GAA190" s="438"/>
      <c r="GAB190" s="486"/>
      <c r="GAC190" s="375"/>
      <c r="GAD190" s="377"/>
      <c r="GAE190" s="377"/>
      <c r="GAF190" s="377"/>
      <c r="GAG190" s="377"/>
      <c r="GAH190" s="438"/>
      <c r="GAI190" s="486"/>
      <c r="GAJ190" s="375"/>
      <c r="GAK190" s="377"/>
      <c r="GAL190" s="377"/>
      <c r="GAM190" s="377"/>
      <c r="GAN190" s="377"/>
      <c r="GAO190" s="438"/>
      <c r="GAP190" s="486"/>
      <c r="GAQ190" s="375"/>
      <c r="GAR190" s="377"/>
      <c r="GAS190" s="377"/>
      <c r="GAT190" s="377"/>
      <c r="GAU190" s="377"/>
      <c r="GAV190" s="438"/>
      <c r="GAW190" s="486"/>
      <c r="GAX190" s="375"/>
      <c r="GAY190" s="377"/>
      <c r="GAZ190" s="377"/>
      <c r="GBA190" s="377"/>
      <c r="GBB190" s="377"/>
      <c r="GBC190" s="438"/>
      <c r="GBD190" s="486"/>
      <c r="GBE190" s="375"/>
      <c r="GBF190" s="377"/>
      <c r="GBG190" s="377"/>
      <c r="GBH190" s="377"/>
      <c r="GBI190" s="377"/>
      <c r="GBJ190" s="438"/>
      <c r="GBK190" s="486"/>
      <c r="GBL190" s="375"/>
      <c r="GBM190" s="377"/>
      <c r="GBN190" s="377"/>
      <c r="GBO190" s="377"/>
      <c r="GBP190" s="377"/>
      <c r="GBQ190" s="438"/>
      <c r="GBR190" s="486"/>
      <c r="GBS190" s="375"/>
      <c r="GBT190" s="377"/>
      <c r="GBU190" s="377"/>
      <c r="GBV190" s="377"/>
      <c r="GBW190" s="377"/>
      <c r="GBX190" s="438"/>
      <c r="GBY190" s="486"/>
      <c r="GBZ190" s="375"/>
      <c r="GCA190" s="377"/>
      <c r="GCB190" s="377"/>
      <c r="GCC190" s="377"/>
      <c r="GCD190" s="377"/>
      <c r="GCE190" s="438"/>
      <c r="GCF190" s="486"/>
      <c r="GCG190" s="375"/>
      <c r="GCH190" s="377"/>
      <c r="GCI190" s="377"/>
      <c r="GCJ190" s="377"/>
      <c r="GCK190" s="377"/>
      <c r="GCL190" s="438"/>
      <c r="GCM190" s="486"/>
      <c r="GCN190" s="375"/>
      <c r="GCO190" s="377"/>
      <c r="GCP190" s="377"/>
      <c r="GCQ190" s="377"/>
      <c r="GCR190" s="377"/>
      <c r="GCS190" s="438"/>
      <c r="GCT190" s="486"/>
      <c r="GCU190" s="375"/>
      <c r="GCV190" s="377"/>
      <c r="GCW190" s="377"/>
      <c r="GCX190" s="377"/>
      <c r="GCY190" s="377"/>
      <c r="GCZ190" s="438"/>
      <c r="GDA190" s="486"/>
      <c r="GDB190" s="375"/>
      <c r="GDC190" s="377"/>
      <c r="GDD190" s="377"/>
      <c r="GDE190" s="377"/>
      <c r="GDF190" s="377"/>
      <c r="GDG190" s="438"/>
      <c r="GDH190" s="486"/>
      <c r="GDI190" s="375"/>
      <c r="GDJ190" s="377"/>
      <c r="GDK190" s="377"/>
      <c r="GDL190" s="377"/>
      <c r="GDM190" s="377"/>
      <c r="GDN190" s="438"/>
      <c r="GDO190" s="486"/>
      <c r="GDP190" s="375"/>
      <c r="GDQ190" s="377"/>
      <c r="GDR190" s="377"/>
      <c r="GDS190" s="377"/>
      <c r="GDT190" s="377"/>
      <c r="GDU190" s="438"/>
      <c r="GDV190" s="486"/>
      <c r="GDW190" s="375"/>
      <c r="GDX190" s="377"/>
      <c r="GDY190" s="377"/>
      <c r="GDZ190" s="377"/>
      <c r="GEA190" s="377"/>
      <c r="GEB190" s="438"/>
      <c r="GEC190" s="486"/>
      <c r="GED190" s="375"/>
      <c r="GEE190" s="377"/>
      <c r="GEF190" s="377"/>
      <c r="GEG190" s="377"/>
      <c r="GEH190" s="377"/>
      <c r="GEI190" s="438"/>
      <c r="GEJ190" s="486"/>
      <c r="GEK190" s="375"/>
      <c r="GEL190" s="377"/>
      <c r="GEM190" s="377"/>
      <c r="GEN190" s="377"/>
      <c r="GEO190" s="377"/>
      <c r="GEP190" s="438"/>
      <c r="GEQ190" s="486"/>
      <c r="GER190" s="375"/>
      <c r="GES190" s="377"/>
      <c r="GET190" s="377"/>
      <c r="GEU190" s="377"/>
      <c r="GEV190" s="377"/>
      <c r="GEW190" s="438"/>
      <c r="GEX190" s="486"/>
      <c r="GEY190" s="375"/>
      <c r="GEZ190" s="377"/>
      <c r="GFA190" s="377"/>
      <c r="GFB190" s="377"/>
      <c r="GFC190" s="377"/>
      <c r="GFD190" s="438"/>
      <c r="GFE190" s="486"/>
      <c r="GFF190" s="375"/>
      <c r="GFG190" s="377"/>
      <c r="GFH190" s="377"/>
      <c r="GFI190" s="377"/>
      <c r="GFJ190" s="377"/>
      <c r="GFK190" s="438"/>
      <c r="GFL190" s="486"/>
      <c r="GFM190" s="375"/>
      <c r="GFN190" s="377"/>
      <c r="GFO190" s="377"/>
      <c r="GFP190" s="377"/>
      <c r="GFQ190" s="377"/>
      <c r="GFR190" s="438"/>
      <c r="GFS190" s="486"/>
      <c r="GFT190" s="375"/>
      <c r="GFU190" s="377"/>
      <c r="GFV190" s="377"/>
      <c r="GFW190" s="377"/>
      <c r="GFX190" s="377"/>
      <c r="GFY190" s="438"/>
      <c r="GFZ190" s="486"/>
      <c r="GGA190" s="375"/>
      <c r="GGB190" s="377"/>
      <c r="GGC190" s="377"/>
      <c r="GGD190" s="377"/>
      <c r="GGE190" s="377"/>
      <c r="GGF190" s="438"/>
      <c r="GGG190" s="486"/>
      <c r="GGH190" s="375"/>
      <c r="GGI190" s="377"/>
      <c r="GGJ190" s="377"/>
      <c r="GGK190" s="377"/>
      <c r="GGL190" s="377"/>
      <c r="GGM190" s="438"/>
      <c r="GGN190" s="486"/>
      <c r="GGO190" s="375"/>
      <c r="GGP190" s="377"/>
      <c r="GGQ190" s="377"/>
      <c r="GGR190" s="377"/>
      <c r="GGS190" s="377"/>
      <c r="GGT190" s="438"/>
      <c r="GGU190" s="486"/>
      <c r="GGV190" s="375"/>
      <c r="GGW190" s="377"/>
      <c r="GGX190" s="377"/>
      <c r="GGY190" s="377"/>
      <c r="GGZ190" s="377"/>
      <c r="GHA190" s="438"/>
      <c r="GHB190" s="486"/>
      <c r="GHC190" s="375"/>
      <c r="GHD190" s="377"/>
      <c r="GHE190" s="377"/>
      <c r="GHF190" s="377"/>
      <c r="GHG190" s="377"/>
      <c r="GHH190" s="438"/>
      <c r="GHI190" s="486"/>
      <c r="GHJ190" s="375"/>
      <c r="GHK190" s="377"/>
      <c r="GHL190" s="377"/>
      <c r="GHM190" s="377"/>
      <c r="GHN190" s="377"/>
      <c r="GHO190" s="438"/>
      <c r="GHP190" s="486"/>
      <c r="GHQ190" s="375"/>
      <c r="GHR190" s="377"/>
      <c r="GHS190" s="377"/>
      <c r="GHT190" s="377"/>
      <c r="GHU190" s="377"/>
      <c r="GHV190" s="438"/>
      <c r="GHW190" s="486"/>
      <c r="GHX190" s="375"/>
      <c r="GHY190" s="377"/>
      <c r="GHZ190" s="377"/>
      <c r="GIA190" s="377"/>
      <c r="GIB190" s="377"/>
      <c r="GIC190" s="438"/>
      <c r="GID190" s="486"/>
      <c r="GIE190" s="375"/>
      <c r="GIF190" s="377"/>
      <c r="GIG190" s="377"/>
      <c r="GIH190" s="377"/>
      <c r="GII190" s="377"/>
      <c r="GIJ190" s="438"/>
      <c r="GIK190" s="486"/>
      <c r="GIL190" s="375"/>
      <c r="GIM190" s="377"/>
      <c r="GIN190" s="377"/>
      <c r="GIO190" s="377"/>
      <c r="GIP190" s="377"/>
      <c r="GIQ190" s="438"/>
      <c r="GIR190" s="486"/>
      <c r="GIS190" s="375"/>
      <c r="GIT190" s="377"/>
      <c r="GIU190" s="377"/>
      <c r="GIV190" s="377"/>
      <c r="GIW190" s="377"/>
      <c r="GIX190" s="438"/>
      <c r="GIY190" s="486"/>
      <c r="GIZ190" s="375"/>
      <c r="GJA190" s="377"/>
      <c r="GJB190" s="377"/>
      <c r="GJC190" s="377"/>
      <c r="GJD190" s="377"/>
      <c r="GJE190" s="438"/>
      <c r="GJF190" s="486"/>
      <c r="GJG190" s="375"/>
      <c r="GJH190" s="377"/>
      <c r="GJI190" s="377"/>
      <c r="GJJ190" s="377"/>
      <c r="GJK190" s="377"/>
      <c r="GJL190" s="438"/>
      <c r="GJM190" s="486"/>
      <c r="GJN190" s="375"/>
      <c r="GJO190" s="377"/>
      <c r="GJP190" s="377"/>
      <c r="GJQ190" s="377"/>
      <c r="GJR190" s="377"/>
      <c r="GJS190" s="438"/>
      <c r="GJT190" s="486"/>
      <c r="GJU190" s="375"/>
      <c r="GJV190" s="377"/>
      <c r="GJW190" s="377"/>
      <c r="GJX190" s="377"/>
      <c r="GJY190" s="377"/>
      <c r="GJZ190" s="438"/>
      <c r="GKA190" s="486"/>
      <c r="GKB190" s="375"/>
      <c r="GKC190" s="377"/>
      <c r="GKD190" s="377"/>
      <c r="GKE190" s="377"/>
      <c r="GKF190" s="377"/>
      <c r="GKG190" s="438"/>
      <c r="GKH190" s="486"/>
      <c r="GKI190" s="375"/>
      <c r="GKJ190" s="377"/>
      <c r="GKK190" s="377"/>
      <c r="GKL190" s="377"/>
      <c r="GKM190" s="377"/>
      <c r="GKN190" s="438"/>
      <c r="GKO190" s="486"/>
      <c r="GKP190" s="375"/>
      <c r="GKQ190" s="377"/>
      <c r="GKR190" s="377"/>
      <c r="GKS190" s="377"/>
      <c r="GKT190" s="377"/>
      <c r="GKU190" s="438"/>
      <c r="GKV190" s="486"/>
      <c r="GKW190" s="375"/>
      <c r="GKX190" s="377"/>
      <c r="GKY190" s="377"/>
      <c r="GKZ190" s="377"/>
      <c r="GLA190" s="377"/>
      <c r="GLB190" s="438"/>
      <c r="GLC190" s="486"/>
      <c r="GLD190" s="375"/>
      <c r="GLE190" s="377"/>
      <c r="GLF190" s="377"/>
      <c r="GLG190" s="377"/>
      <c r="GLH190" s="377"/>
      <c r="GLI190" s="438"/>
      <c r="GLJ190" s="486"/>
      <c r="GLK190" s="375"/>
      <c r="GLL190" s="377"/>
      <c r="GLM190" s="377"/>
      <c r="GLN190" s="377"/>
      <c r="GLO190" s="377"/>
      <c r="GLP190" s="438"/>
      <c r="GLQ190" s="486"/>
      <c r="GLR190" s="375"/>
      <c r="GLS190" s="377"/>
      <c r="GLT190" s="377"/>
      <c r="GLU190" s="377"/>
      <c r="GLV190" s="377"/>
      <c r="GLW190" s="438"/>
      <c r="GLX190" s="486"/>
      <c r="GLY190" s="375"/>
      <c r="GLZ190" s="377"/>
      <c r="GMA190" s="377"/>
      <c r="GMB190" s="377"/>
      <c r="GMC190" s="377"/>
      <c r="GMD190" s="438"/>
      <c r="GME190" s="486"/>
      <c r="GMF190" s="375"/>
      <c r="GMG190" s="377"/>
      <c r="GMH190" s="377"/>
      <c r="GMI190" s="377"/>
      <c r="GMJ190" s="377"/>
      <c r="GMK190" s="438"/>
      <c r="GML190" s="486"/>
      <c r="GMM190" s="375"/>
      <c r="GMN190" s="377"/>
      <c r="GMO190" s="377"/>
      <c r="GMP190" s="377"/>
      <c r="GMQ190" s="377"/>
      <c r="GMR190" s="438"/>
      <c r="GMS190" s="486"/>
      <c r="GMT190" s="375"/>
      <c r="GMU190" s="377"/>
      <c r="GMV190" s="377"/>
      <c r="GMW190" s="377"/>
      <c r="GMX190" s="377"/>
      <c r="GMY190" s="438"/>
      <c r="GMZ190" s="486"/>
      <c r="GNA190" s="375"/>
      <c r="GNB190" s="377"/>
      <c r="GNC190" s="377"/>
      <c r="GND190" s="377"/>
      <c r="GNE190" s="377"/>
      <c r="GNF190" s="438"/>
      <c r="GNG190" s="486"/>
      <c r="GNH190" s="375"/>
      <c r="GNI190" s="377"/>
      <c r="GNJ190" s="377"/>
      <c r="GNK190" s="377"/>
      <c r="GNL190" s="377"/>
      <c r="GNM190" s="438"/>
      <c r="GNN190" s="486"/>
      <c r="GNO190" s="375"/>
      <c r="GNP190" s="377"/>
      <c r="GNQ190" s="377"/>
      <c r="GNR190" s="377"/>
      <c r="GNS190" s="377"/>
      <c r="GNT190" s="438"/>
      <c r="GNU190" s="486"/>
      <c r="GNV190" s="375"/>
      <c r="GNW190" s="377"/>
      <c r="GNX190" s="377"/>
      <c r="GNY190" s="377"/>
      <c r="GNZ190" s="377"/>
      <c r="GOA190" s="438"/>
      <c r="GOB190" s="486"/>
      <c r="GOC190" s="375"/>
      <c r="GOD190" s="377"/>
      <c r="GOE190" s="377"/>
      <c r="GOF190" s="377"/>
      <c r="GOG190" s="377"/>
      <c r="GOH190" s="438"/>
      <c r="GOI190" s="486"/>
      <c r="GOJ190" s="375"/>
      <c r="GOK190" s="377"/>
      <c r="GOL190" s="377"/>
      <c r="GOM190" s="377"/>
      <c r="GON190" s="377"/>
      <c r="GOO190" s="438"/>
      <c r="GOP190" s="486"/>
      <c r="GOQ190" s="375"/>
      <c r="GOR190" s="377"/>
      <c r="GOS190" s="377"/>
      <c r="GOT190" s="377"/>
      <c r="GOU190" s="377"/>
      <c r="GOV190" s="438"/>
      <c r="GOW190" s="486"/>
      <c r="GOX190" s="375"/>
      <c r="GOY190" s="377"/>
      <c r="GOZ190" s="377"/>
      <c r="GPA190" s="377"/>
      <c r="GPB190" s="377"/>
      <c r="GPC190" s="438"/>
      <c r="GPD190" s="486"/>
      <c r="GPE190" s="375"/>
      <c r="GPF190" s="377"/>
      <c r="GPG190" s="377"/>
      <c r="GPH190" s="377"/>
      <c r="GPI190" s="377"/>
      <c r="GPJ190" s="438"/>
      <c r="GPK190" s="486"/>
      <c r="GPL190" s="375"/>
      <c r="GPM190" s="377"/>
      <c r="GPN190" s="377"/>
      <c r="GPO190" s="377"/>
      <c r="GPP190" s="377"/>
      <c r="GPQ190" s="438"/>
      <c r="GPR190" s="486"/>
      <c r="GPS190" s="375"/>
      <c r="GPT190" s="377"/>
      <c r="GPU190" s="377"/>
      <c r="GPV190" s="377"/>
      <c r="GPW190" s="377"/>
      <c r="GPX190" s="438"/>
      <c r="GPY190" s="486"/>
      <c r="GPZ190" s="375"/>
      <c r="GQA190" s="377"/>
      <c r="GQB190" s="377"/>
      <c r="GQC190" s="377"/>
      <c r="GQD190" s="377"/>
      <c r="GQE190" s="438"/>
      <c r="GQF190" s="486"/>
      <c r="GQG190" s="375"/>
      <c r="GQH190" s="377"/>
      <c r="GQI190" s="377"/>
      <c r="GQJ190" s="377"/>
      <c r="GQK190" s="377"/>
      <c r="GQL190" s="438"/>
      <c r="GQM190" s="486"/>
      <c r="GQN190" s="375"/>
      <c r="GQO190" s="377"/>
      <c r="GQP190" s="377"/>
      <c r="GQQ190" s="377"/>
      <c r="GQR190" s="377"/>
      <c r="GQS190" s="438"/>
      <c r="GQT190" s="486"/>
      <c r="GQU190" s="375"/>
      <c r="GQV190" s="377"/>
      <c r="GQW190" s="377"/>
      <c r="GQX190" s="377"/>
      <c r="GQY190" s="377"/>
      <c r="GQZ190" s="438"/>
      <c r="GRA190" s="486"/>
      <c r="GRB190" s="375"/>
      <c r="GRC190" s="377"/>
      <c r="GRD190" s="377"/>
      <c r="GRE190" s="377"/>
      <c r="GRF190" s="377"/>
      <c r="GRG190" s="438"/>
      <c r="GRH190" s="486"/>
      <c r="GRI190" s="375"/>
      <c r="GRJ190" s="377"/>
      <c r="GRK190" s="377"/>
      <c r="GRL190" s="377"/>
      <c r="GRM190" s="377"/>
      <c r="GRN190" s="438"/>
      <c r="GRO190" s="486"/>
      <c r="GRP190" s="375"/>
      <c r="GRQ190" s="377"/>
      <c r="GRR190" s="377"/>
      <c r="GRS190" s="377"/>
      <c r="GRT190" s="377"/>
      <c r="GRU190" s="438"/>
      <c r="GRV190" s="486"/>
      <c r="GRW190" s="375"/>
      <c r="GRX190" s="377"/>
      <c r="GRY190" s="377"/>
      <c r="GRZ190" s="377"/>
      <c r="GSA190" s="377"/>
      <c r="GSB190" s="438"/>
      <c r="GSC190" s="486"/>
      <c r="GSD190" s="375"/>
      <c r="GSE190" s="377"/>
      <c r="GSF190" s="377"/>
      <c r="GSG190" s="377"/>
      <c r="GSH190" s="377"/>
      <c r="GSI190" s="438"/>
      <c r="GSJ190" s="486"/>
      <c r="GSK190" s="375"/>
      <c r="GSL190" s="377"/>
      <c r="GSM190" s="377"/>
      <c r="GSN190" s="377"/>
      <c r="GSO190" s="377"/>
      <c r="GSP190" s="438"/>
      <c r="GSQ190" s="486"/>
      <c r="GSR190" s="375"/>
      <c r="GSS190" s="377"/>
      <c r="GST190" s="377"/>
      <c r="GSU190" s="377"/>
      <c r="GSV190" s="377"/>
      <c r="GSW190" s="438"/>
      <c r="GSX190" s="486"/>
      <c r="GSY190" s="375"/>
      <c r="GSZ190" s="377"/>
      <c r="GTA190" s="377"/>
      <c r="GTB190" s="377"/>
      <c r="GTC190" s="377"/>
      <c r="GTD190" s="438"/>
      <c r="GTE190" s="486"/>
      <c r="GTF190" s="375"/>
      <c r="GTG190" s="377"/>
      <c r="GTH190" s="377"/>
      <c r="GTI190" s="377"/>
      <c r="GTJ190" s="377"/>
      <c r="GTK190" s="438"/>
      <c r="GTL190" s="486"/>
      <c r="GTM190" s="375"/>
      <c r="GTN190" s="377"/>
      <c r="GTO190" s="377"/>
      <c r="GTP190" s="377"/>
      <c r="GTQ190" s="377"/>
      <c r="GTR190" s="438"/>
      <c r="GTS190" s="486"/>
      <c r="GTT190" s="375"/>
      <c r="GTU190" s="377"/>
      <c r="GTV190" s="377"/>
      <c r="GTW190" s="377"/>
      <c r="GTX190" s="377"/>
      <c r="GTY190" s="438"/>
      <c r="GTZ190" s="486"/>
      <c r="GUA190" s="375"/>
      <c r="GUB190" s="377"/>
      <c r="GUC190" s="377"/>
      <c r="GUD190" s="377"/>
      <c r="GUE190" s="377"/>
      <c r="GUF190" s="438"/>
      <c r="GUG190" s="486"/>
      <c r="GUH190" s="375"/>
      <c r="GUI190" s="377"/>
      <c r="GUJ190" s="377"/>
      <c r="GUK190" s="377"/>
      <c r="GUL190" s="377"/>
      <c r="GUM190" s="438"/>
      <c r="GUN190" s="486"/>
      <c r="GUO190" s="375"/>
      <c r="GUP190" s="377"/>
      <c r="GUQ190" s="377"/>
      <c r="GUR190" s="377"/>
      <c r="GUS190" s="377"/>
      <c r="GUT190" s="438"/>
      <c r="GUU190" s="486"/>
      <c r="GUV190" s="375"/>
      <c r="GUW190" s="377"/>
      <c r="GUX190" s="377"/>
      <c r="GUY190" s="377"/>
      <c r="GUZ190" s="377"/>
      <c r="GVA190" s="438"/>
      <c r="GVB190" s="486"/>
      <c r="GVC190" s="375"/>
      <c r="GVD190" s="377"/>
      <c r="GVE190" s="377"/>
      <c r="GVF190" s="377"/>
      <c r="GVG190" s="377"/>
      <c r="GVH190" s="438"/>
      <c r="GVI190" s="486"/>
      <c r="GVJ190" s="375"/>
      <c r="GVK190" s="377"/>
      <c r="GVL190" s="377"/>
      <c r="GVM190" s="377"/>
      <c r="GVN190" s="377"/>
      <c r="GVO190" s="438"/>
      <c r="GVP190" s="486"/>
      <c r="GVQ190" s="375"/>
      <c r="GVR190" s="377"/>
      <c r="GVS190" s="377"/>
      <c r="GVT190" s="377"/>
      <c r="GVU190" s="377"/>
      <c r="GVV190" s="438"/>
      <c r="GVW190" s="486"/>
      <c r="GVX190" s="375"/>
      <c r="GVY190" s="377"/>
      <c r="GVZ190" s="377"/>
      <c r="GWA190" s="377"/>
      <c r="GWB190" s="377"/>
      <c r="GWC190" s="438"/>
      <c r="GWD190" s="486"/>
      <c r="GWE190" s="375"/>
      <c r="GWF190" s="377"/>
      <c r="GWG190" s="377"/>
      <c r="GWH190" s="377"/>
      <c r="GWI190" s="377"/>
      <c r="GWJ190" s="438"/>
      <c r="GWK190" s="486"/>
      <c r="GWL190" s="375"/>
      <c r="GWM190" s="377"/>
      <c r="GWN190" s="377"/>
      <c r="GWO190" s="377"/>
      <c r="GWP190" s="377"/>
      <c r="GWQ190" s="438"/>
      <c r="GWR190" s="486"/>
      <c r="GWS190" s="375"/>
      <c r="GWT190" s="377"/>
      <c r="GWU190" s="377"/>
      <c r="GWV190" s="377"/>
      <c r="GWW190" s="377"/>
      <c r="GWX190" s="438"/>
      <c r="GWY190" s="486"/>
      <c r="GWZ190" s="375"/>
      <c r="GXA190" s="377"/>
      <c r="GXB190" s="377"/>
      <c r="GXC190" s="377"/>
      <c r="GXD190" s="377"/>
      <c r="GXE190" s="438"/>
      <c r="GXF190" s="486"/>
      <c r="GXG190" s="375"/>
      <c r="GXH190" s="377"/>
      <c r="GXI190" s="377"/>
      <c r="GXJ190" s="377"/>
      <c r="GXK190" s="377"/>
      <c r="GXL190" s="438"/>
      <c r="GXM190" s="486"/>
      <c r="GXN190" s="375"/>
      <c r="GXO190" s="377"/>
      <c r="GXP190" s="377"/>
      <c r="GXQ190" s="377"/>
      <c r="GXR190" s="377"/>
      <c r="GXS190" s="438"/>
      <c r="GXT190" s="486"/>
      <c r="GXU190" s="375"/>
      <c r="GXV190" s="377"/>
      <c r="GXW190" s="377"/>
      <c r="GXX190" s="377"/>
      <c r="GXY190" s="377"/>
      <c r="GXZ190" s="438"/>
      <c r="GYA190" s="486"/>
      <c r="GYB190" s="375"/>
      <c r="GYC190" s="377"/>
      <c r="GYD190" s="377"/>
      <c r="GYE190" s="377"/>
      <c r="GYF190" s="377"/>
      <c r="GYG190" s="438"/>
      <c r="GYH190" s="486"/>
      <c r="GYI190" s="375"/>
      <c r="GYJ190" s="377"/>
      <c r="GYK190" s="377"/>
      <c r="GYL190" s="377"/>
      <c r="GYM190" s="377"/>
      <c r="GYN190" s="438"/>
      <c r="GYO190" s="486"/>
      <c r="GYP190" s="375"/>
      <c r="GYQ190" s="377"/>
      <c r="GYR190" s="377"/>
      <c r="GYS190" s="377"/>
      <c r="GYT190" s="377"/>
      <c r="GYU190" s="438"/>
      <c r="GYV190" s="486"/>
      <c r="GYW190" s="375"/>
      <c r="GYX190" s="377"/>
      <c r="GYY190" s="377"/>
      <c r="GYZ190" s="377"/>
      <c r="GZA190" s="377"/>
      <c r="GZB190" s="438"/>
      <c r="GZC190" s="486"/>
      <c r="GZD190" s="375"/>
      <c r="GZE190" s="377"/>
      <c r="GZF190" s="377"/>
      <c r="GZG190" s="377"/>
      <c r="GZH190" s="377"/>
      <c r="GZI190" s="438"/>
      <c r="GZJ190" s="486"/>
      <c r="GZK190" s="375"/>
      <c r="GZL190" s="377"/>
      <c r="GZM190" s="377"/>
      <c r="GZN190" s="377"/>
      <c r="GZO190" s="377"/>
      <c r="GZP190" s="438"/>
      <c r="GZQ190" s="486"/>
      <c r="GZR190" s="375"/>
      <c r="GZS190" s="377"/>
      <c r="GZT190" s="377"/>
      <c r="GZU190" s="377"/>
      <c r="GZV190" s="377"/>
      <c r="GZW190" s="438"/>
      <c r="GZX190" s="486"/>
      <c r="GZY190" s="375"/>
      <c r="GZZ190" s="377"/>
      <c r="HAA190" s="377"/>
      <c r="HAB190" s="377"/>
      <c r="HAC190" s="377"/>
      <c r="HAD190" s="438"/>
      <c r="HAE190" s="486"/>
      <c r="HAF190" s="375"/>
      <c r="HAG190" s="377"/>
      <c r="HAH190" s="377"/>
      <c r="HAI190" s="377"/>
      <c r="HAJ190" s="377"/>
      <c r="HAK190" s="438"/>
      <c r="HAL190" s="486"/>
      <c r="HAM190" s="375"/>
      <c r="HAN190" s="377"/>
      <c r="HAO190" s="377"/>
      <c r="HAP190" s="377"/>
      <c r="HAQ190" s="377"/>
      <c r="HAR190" s="438"/>
      <c r="HAS190" s="486"/>
      <c r="HAT190" s="375"/>
      <c r="HAU190" s="377"/>
      <c r="HAV190" s="377"/>
      <c r="HAW190" s="377"/>
      <c r="HAX190" s="377"/>
      <c r="HAY190" s="438"/>
      <c r="HAZ190" s="486"/>
      <c r="HBA190" s="375"/>
      <c r="HBB190" s="377"/>
      <c r="HBC190" s="377"/>
      <c r="HBD190" s="377"/>
      <c r="HBE190" s="377"/>
      <c r="HBF190" s="438"/>
      <c r="HBG190" s="486"/>
      <c r="HBH190" s="375"/>
      <c r="HBI190" s="377"/>
      <c r="HBJ190" s="377"/>
      <c r="HBK190" s="377"/>
      <c r="HBL190" s="377"/>
      <c r="HBM190" s="438"/>
      <c r="HBN190" s="486"/>
      <c r="HBO190" s="375"/>
      <c r="HBP190" s="377"/>
      <c r="HBQ190" s="377"/>
      <c r="HBR190" s="377"/>
      <c r="HBS190" s="377"/>
      <c r="HBT190" s="438"/>
      <c r="HBU190" s="486"/>
      <c r="HBV190" s="375"/>
      <c r="HBW190" s="377"/>
      <c r="HBX190" s="377"/>
      <c r="HBY190" s="377"/>
      <c r="HBZ190" s="377"/>
      <c r="HCA190" s="438"/>
      <c r="HCB190" s="486"/>
      <c r="HCC190" s="375"/>
      <c r="HCD190" s="377"/>
      <c r="HCE190" s="377"/>
      <c r="HCF190" s="377"/>
      <c r="HCG190" s="377"/>
      <c r="HCH190" s="438"/>
      <c r="HCI190" s="486"/>
      <c r="HCJ190" s="375"/>
      <c r="HCK190" s="377"/>
      <c r="HCL190" s="377"/>
      <c r="HCM190" s="377"/>
      <c r="HCN190" s="377"/>
      <c r="HCO190" s="438"/>
      <c r="HCP190" s="486"/>
      <c r="HCQ190" s="375"/>
      <c r="HCR190" s="377"/>
      <c r="HCS190" s="377"/>
      <c r="HCT190" s="377"/>
      <c r="HCU190" s="377"/>
      <c r="HCV190" s="438"/>
      <c r="HCW190" s="486"/>
      <c r="HCX190" s="375"/>
      <c r="HCY190" s="377"/>
      <c r="HCZ190" s="377"/>
      <c r="HDA190" s="377"/>
      <c r="HDB190" s="377"/>
      <c r="HDC190" s="438"/>
      <c r="HDD190" s="486"/>
      <c r="HDE190" s="375"/>
      <c r="HDF190" s="377"/>
      <c r="HDG190" s="377"/>
      <c r="HDH190" s="377"/>
      <c r="HDI190" s="377"/>
      <c r="HDJ190" s="438"/>
      <c r="HDK190" s="486"/>
      <c r="HDL190" s="375"/>
      <c r="HDM190" s="377"/>
      <c r="HDN190" s="377"/>
      <c r="HDO190" s="377"/>
      <c r="HDP190" s="377"/>
      <c r="HDQ190" s="438"/>
      <c r="HDR190" s="486"/>
      <c r="HDS190" s="375"/>
      <c r="HDT190" s="377"/>
      <c r="HDU190" s="377"/>
      <c r="HDV190" s="377"/>
      <c r="HDW190" s="377"/>
      <c r="HDX190" s="438"/>
      <c r="HDY190" s="486"/>
      <c r="HDZ190" s="375"/>
      <c r="HEA190" s="377"/>
      <c r="HEB190" s="377"/>
      <c r="HEC190" s="377"/>
      <c r="HED190" s="377"/>
      <c r="HEE190" s="438"/>
      <c r="HEF190" s="486"/>
      <c r="HEG190" s="375"/>
      <c r="HEH190" s="377"/>
      <c r="HEI190" s="377"/>
      <c r="HEJ190" s="377"/>
      <c r="HEK190" s="377"/>
      <c r="HEL190" s="438"/>
      <c r="HEM190" s="486"/>
      <c r="HEN190" s="375"/>
      <c r="HEO190" s="377"/>
      <c r="HEP190" s="377"/>
      <c r="HEQ190" s="377"/>
      <c r="HER190" s="377"/>
      <c r="HES190" s="438"/>
      <c r="HET190" s="486"/>
      <c r="HEU190" s="375"/>
      <c r="HEV190" s="377"/>
      <c r="HEW190" s="377"/>
      <c r="HEX190" s="377"/>
      <c r="HEY190" s="377"/>
      <c r="HEZ190" s="438"/>
      <c r="HFA190" s="486"/>
      <c r="HFB190" s="375"/>
      <c r="HFC190" s="377"/>
      <c r="HFD190" s="377"/>
      <c r="HFE190" s="377"/>
      <c r="HFF190" s="377"/>
      <c r="HFG190" s="438"/>
      <c r="HFH190" s="486"/>
      <c r="HFI190" s="375"/>
      <c r="HFJ190" s="377"/>
      <c r="HFK190" s="377"/>
      <c r="HFL190" s="377"/>
      <c r="HFM190" s="377"/>
      <c r="HFN190" s="438"/>
      <c r="HFO190" s="486"/>
      <c r="HFP190" s="375"/>
      <c r="HFQ190" s="377"/>
      <c r="HFR190" s="377"/>
      <c r="HFS190" s="377"/>
      <c r="HFT190" s="377"/>
      <c r="HFU190" s="438"/>
      <c r="HFV190" s="486"/>
      <c r="HFW190" s="375"/>
      <c r="HFX190" s="377"/>
      <c r="HFY190" s="377"/>
      <c r="HFZ190" s="377"/>
      <c r="HGA190" s="377"/>
      <c r="HGB190" s="438"/>
      <c r="HGC190" s="486"/>
      <c r="HGD190" s="375"/>
      <c r="HGE190" s="377"/>
      <c r="HGF190" s="377"/>
      <c r="HGG190" s="377"/>
      <c r="HGH190" s="377"/>
      <c r="HGI190" s="438"/>
      <c r="HGJ190" s="486"/>
      <c r="HGK190" s="375"/>
      <c r="HGL190" s="377"/>
      <c r="HGM190" s="377"/>
      <c r="HGN190" s="377"/>
      <c r="HGO190" s="377"/>
      <c r="HGP190" s="438"/>
      <c r="HGQ190" s="486"/>
      <c r="HGR190" s="375"/>
      <c r="HGS190" s="377"/>
      <c r="HGT190" s="377"/>
      <c r="HGU190" s="377"/>
      <c r="HGV190" s="377"/>
      <c r="HGW190" s="438"/>
      <c r="HGX190" s="486"/>
      <c r="HGY190" s="375"/>
      <c r="HGZ190" s="377"/>
      <c r="HHA190" s="377"/>
      <c r="HHB190" s="377"/>
      <c r="HHC190" s="377"/>
      <c r="HHD190" s="438"/>
      <c r="HHE190" s="486"/>
      <c r="HHF190" s="375"/>
      <c r="HHG190" s="377"/>
      <c r="HHH190" s="377"/>
      <c r="HHI190" s="377"/>
      <c r="HHJ190" s="377"/>
      <c r="HHK190" s="438"/>
      <c r="HHL190" s="486"/>
      <c r="HHM190" s="375"/>
      <c r="HHN190" s="377"/>
      <c r="HHO190" s="377"/>
      <c r="HHP190" s="377"/>
      <c r="HHQ190" s="377"/>
      <c r="HHR190" s="438"/>
      <c r="HHS190" s="486"/>
      <c r="HHT190" s="375"/>
      <c r="HHU190" s="377"/>
      <c r="HHV190" s="377"/>
      <c r="HHW190" s="377"/>
      <c r="HHX190" s="377"/>
      <c r="HHY190" s="438"/>
      <c r="HHZ190" s="486"/>
      <c r="HIA190" s="375"/>
      <c r="HIB190" s="377"/>
      <c r="HIC190" s="377"/>
      <c r="HID190" s="377"/>
      <c r="HIE190" s="377"/>
      <c r="HIF190" s="438"/>
      <c r="HIG190" s="486"/>
      <c r="HIH190" s="375"/>
      <c r="HII190" s="377"/>
      <c r="HIJ190" s="377"/>
      <c r="HIK190" s="377"/>
      <c r="HIL190" s="377"/>
      <c r="HIM190" s="438"/>
      <c r="HIN190" s="486"/>
      <c r="HIO190" s="375"/>
      <c r="HIP190" s="377"/>
      <c r="HIQ190" s="377"/>
      <c r="HIR190" s="377"/>
      <c r="HIS190" s="377"/>
      <c r="HIT190" s="438"/>
      <c r="HIU190" s="486"/>
      <c r="HIV190" s="375"/>
      <c r="HIW190" s="377"/>
      <c r="HIX190" s="377"/>
      <c r="HIY190" s="377"/>
      <c r="HIZ190" s="377"/>
      <c r="HJA190" s="438"/>
      <c r="HJB190" s="486"/>
      <c r="HJC190" s="375"/>
      <c r="HJD190" s="377"/>
      <c r="HJE190" s="377"/>
      <c r="HJF190" s="377"/>
      <c r="HJG190" s="377"/>
      <c r="HJH190" s="438"/>
      <c r="HJI190" s="486"/>
      <c r="HJJ190" s="375"/>
      <c r="HJK190" s="377"/>
      <c r="HJL190" s="377"/>
      <c r="HJM190" s="377"/>
      <c r="HJN190" s="377"/>
      <c r="HJO190" s="438"/>
      <c r="HJP190" s="486"/>
      <c r="HJQ190" s="375"/>
      <c r="HJR190" s="377"/>
      <c r="HJS190" s="377"/>
      <c r="HJT190" s="377"/>
      <c r="HJU190" s="377"/>
      <c r="HJV190" s="438"/>
      <c r="HJW190" s="486"/>
      <c r="HJX190" s="375"/>
      <c r="HJY190" s="377"/>
      <c r="HJZ190" s="377"/>
      <c r="HKA190" s="377"/>
      <c r="HKB190" s="377"/>
      <c r="HKC190" s="438"/>
      <c r="HKD190" s="486"/>
      <c r="HKE190" s="375"/>
      <c r="HKF190" s="377"/>
      <c r="HKG190" s="377"/>
      <c r="HKH190" s="377"/>
      <c r="HKI190" s="377"/>
      <c r="HKJ190" s="438"/>
      <c r="HKK190" s="486"/>
      <c r="HKL190" s="375"/>
      <c r="HKM190" s="377"/>
      <c r="HKN190" s="377"/>
      <c r="HKO190" s="377"/>
      <c r="HKP190" s="377"/>
      <c r="HKQ190" s="438"/>
      <c r="HKR190" s="486"/>
      <c r="HKS190" s="375"/>
      <c r="HKT190" s="377"/>
      <c r="HKU190" s="377"/>
      <c r="HKV190" s="377"/>
      <c r="HKW190" s="377"/>
      <c r="HKX190" s="438"/>
      <c r="HKY190" s="486"/>
      <c r="HKZ190" s="375"/>
      <c r="HLA190" s="377"/>
      <c r="HLB190" s="377"/>
      <c r="HLC190" s="377"/>
      <c r="HLD190" s="377"/>
      <c r="HLE190" s="438"/>
      <c r="HLF190" s="486"/>
      <c r="HLG190" s="375"/>
      <c r="HLH190" s="377"/>
      <c r="HLI190" s="377"/>
      <c r="HLJ190" s="377"/>
      <c r="HLK190" s="377"/>
      <c r="HLL190" s="438"/>
      <c r="HLM190" s="486"/>
      <c r="HLN190" s="375"/>
      <c r="HLO190" s="377"/>
      <c r="HLP190" s="377"/>
      <c r="HLQ190" s="377"/>
      <c r="HLR190" s="377"/>
      <c r="HLS190" s="438"/>
      <c r="HLT190" s="486"/>
      <c r="HLU190" s="375"/>
      <c r="HLV190" s="377"/>
      <c r="HLW190" s="377"/>
      <c r="HLX190" s="377"/>
      <c r="HLY190" s="377"/>
      <c r="HLZ190" s="438"/>
      <c r="HMA190" s="486"/>
      <c r="HMB190" s="375"/>
      <c r="HMC190" s="377"/>
      <c r="HMD190" s="377"/>
      <c r="HME190" s="377"/>
      <c r="HMF190" s="377"/>
      <c r="HMG190" s="438"/>
      <c r="HMH190" s="486"/>
      <c r="HMI190" s="375"/>
      <c r="HMJ190" s="377"/>
      <c r="HMK190" s="377"/>
      <c r="HML190" s="377"/>
      <c r="HMM190" s="377"/>
      <c r="HMN190" s="438"/>
      <c r="HMO190" s="486"/>
      <c r="HMP190" s="375"/>
      <c r="HMQ190" s="377"/>
      <c r="HMR190" s="377"/>
      <c r="HMS190" s="377"/>
      <c r="HMT190" s="377"/>
      <c r="HMU190" s="438"/>
      <c r="HMV190" s="486"/>
      <c r="HMW190" s="375"/>
      <c r="HMX190" s="377"/>
      <c r="HMY190" s="377"/>
      <c r="HMZ190" s="377"/>
      <c r="HNA190" s="377"/>
      <c r="HNB190" s="438"/>
      <c r="HNC190" s="486"/>
      <c r="HND190" s="375"/>
      <c r="HNE190" s="377"/>
      <c r="HNF190" s="377"/>
      <c r="HNG190" s="377"/>
      <c r="HNH190" s="377"/>
      <c r="HNI190" s="438"/>
      <c r="HNJ190" s="486"/>
      <c r="HNK190" s="375"/>
      <c r="HNL190" s="377"/>
      <c r="HNM190" s="377"/>
      <c r="HNN190" s="377"/>
      <c r="HNO190" s="377"/>
      <c r="HNP190" s="438"/>
      <c r="HNQ190" s="486"/>
      <c r="HNR190" s="375"/>
      <c r="HNS190" s="377"/>
      <c r="HNT190" s="377"/>
      <c r="HNU190" s="377"/>
      <c r="HNV190" s="377"/>
      <c r="HNW190" s="438"/>
      <c r="HNX190" s="486"/>
      <c r="HNY190" s="375"/>
      <c r="HNZ190" s="377"/>
      <c r="HOA190" s="377"/>
      <c r="HOB190" s="377"/>
      <c r="HOC190" s="377"/>
      <c r="HOD190" s="438"/>
      <c r="HOE190" s="486"/>
      <c r="HOF190" s="375"/>
      <c r="HOG190" s="377"/>
      <c r="HOH190" s="377"/>
      <c r="HOI190" s="377"/>
      <c r="HOJ190" s="377"/>
      <c r="HOK190" s="438"/>
      <c r="HOL190" s="486"/>
      <c r="HOM190" s="375"/>
      <c r="HON190" s="377"/>
      <c r="HOO190" s="377"/>
      <c r="HOP190" s="377"/>
      <c r="HOQ190" s="377"/>
      <c r="HOR190" s="438"/>
      <c r="HOS190" s="486"/>
      <c r="HOT190" s="375"/>
      <c r="HOU190" s="377"/>
      <c r="HOV190" s="377"/>
      <c r="HOW190" s="377"/>
      <c r="HOX190" s="377"/>
      <c r="HOY190" s="438"/>
      <c r="HOZ190" s="486"/>
      <c r="HPA190" s="375"/>
      <c r="HPB190" s="377"/>
      <c r="HPC190" s="377"/>
      <c r="HPD190" s="377"/>
      <c r="HPE190" s="377"/>
      <c r="HPF190" s="438"/>
      <c r="HPG190" s="486"/>
      <c r="HPH190" s="375"/>
      <c r="HPI190" s="377"/>
      <c r="HPJ190" s="377"/>
      <c r="HPK190" s="377"/>
      <c r="HPL190" s="377"/>
      <c r="HPM190" s="438"/>
      <c r="HPN190" s="486"/>
      <c r="HPO190" s="375"/>
      <c r="HPP190" s="377"/>
      <c r="HPQ190" s="377"/>
      <c r="HPR190" s="377"/>
      <c r="HPS190" s="377"/>
      <c r="HPT190" s="438"/>
      <c r="HPU190" s="486"/>
      <c r="HPV190" s="375"/>
      <c r="HPW190" s="377"/>
      <c r="HPX190" s="377"/>
      <c r="HPY190" s="377"/>
      <c r="HPZ190" s="377"/>
      <c r="HQA190" s="438"/>
      <c r="HQB190" s="486"/>
      <c r="HQC190" s="375"/>
      <c r="HQD190" s="377"/>
      <c r="HQE190" s="377"/>
      <c r="HQF190" s="377"/>
      <c r="HQG190" s="377"/>
      <c r="HQH190" s="438"/>
      <c r="HQI190" s="486"/>
      <c r="HQJ190" s="375"/>
      <c r="HQK190" s="377"/>
      <c r="HQL190" s="377"/>
      <c r="HQM190" s="377"/>
      <c r="HQN190" s="377"/>
      <c r="HQO190" s="438"/>
      <c r="HQP190" s="486"/>
      <c r="HQQ190" s="375"/>
      <c r="HQR190" s="377"/>
      <c r="HQS190" s="377"/>
      <c r="HQT190" s="377"/>
      <c r="HQU190" s="377"/>
      <c r="HQV190" s="438"/>
      <c r="HQW190" s="486"/>
      <c r="HQX190" s="375"/>
      <c r="HQY190" s="377"/>
      <c r="HQZ190" s="377"/>
      <c r="HRA190" s="377"/>
      <c r="HRB190" s="377"/>
      <c r="HRC190" s="438"/>
      <c r="HRD190" s="486"/>
      <c r="HRE190" s="375"/>
      <c r="HRF190" s="377"/>
      <c r="HRG190" s="377"/>
      <c r="HRH190" s="377"/>
      <c r="HRI190" s="377"/>
      <c r="HRJ190" s="438"/>
      <c r="HRK190" s="486"/>
      <c r="HRL190" s="375"/>
      <c r="HRM190" s="377"/>
      <c r="HRN190" s="377"/>
      <c r="HRO190" s="377"/>
      <c r="HRP190" s="377"/>
      <c r="HRQ190" s="438"/>
      <c r="HRR190" s="486"/>
      <c r="HRS190" s="375"/>
      <c r="HRT190" s="377"/>
      <c r="HRU190" s="377"/>
      <c r="HRV190" s="377"/>
      <c r="HRW190" s="377"/>
      <c r="HRX190" s="438"/>
      <c r="HRY190" s="486"/>
      <c r="HRZ190" s="375"/>
      <c r="HSA190" s="377"/>
      <c r="HSB190" s="377"/>
      <c r="HSC190" s="377"/>
      <c r="HSD190" s="377"/>
      <c r="HSE190" s="438"/>
      <c r="HSF190" s="486"/>
      <c r="HSG190" s="375"/>
      <c r="HSH190" s="377"/>
      <c r="HSI190" s="377"/>
      <c r="HSJ190" s="377"/>
      <c r="HSK190" s="377"/>
      <c r="HSL190" s="438"/>
      <c r="HSM190" s="486"/>
      <c r="HSN190" s="375"/>
      <c r="HSO190" s="377"/>
      <c r="HSP190" s="377"/>
      <c r="HSQ190" s="377"/>
      <c r="HSR190" s="377"/>
      <c r="HSS190" s="438"/>
      <c r="HST190" s="486"/>
      <c r="HSU190" s="375"/>
      <c r="HSV190" s="377"/>
      <c r="HSW190" s="377"/>
      <c r="HSX190" s="377"/>
      <c r="HSY190" s="377"/>
      <c r="HSZ190" s="438"/>
      <c r="HTA190" s="486"/>
      <c r="HTB190" s="375"/>
      <c r="HTC190" s="377"/>
      <c r="HTD190" s="377"/>
      <c r="HTE190" s="377"/>
      <c r="HTF190" s="377"/>
      <c r="HTG190" s="438"/>
      <c r="HTH190" s="486"/>
      <c r="HTI190" s="375"/>
      <c r="HTJ190" s="377"/>
      <c r="HTK190" s="377"/>
      <c r="HTL190" s="377"/>
      <c r="HTM190" s="377"/>
      <c r="HTN190" s="438"/>
      <c r="HTO190" s="486"/>
      <c r="HTP190" s="375"/>
      <c r="HTQ190" s="377"/>
      <c r="HTR190" s="377"/>
      <c r="HTS190" s="377"/>
      <c r="HTT190" s="377"/>
      <c r="HTU190" s="438"/>
      <c r="HTV190" s="486"/>
      <c r="HTW190" s="375"/>
      <c r="HTX190" s="377"/>
      <c r="HTY190" s="377"/>
      <c r="HTZ190" s="377"/>
      <c r="HUA190" s="377"/>
      <c r="HUB190" s="438"/>
      <c r="HUC190" s="486"/>
      <c r="HUD190" s="375"/>
      <c r="HUE190" s="377"/>
      <c r="HUF190" s="377"/>
      <c r="HUG190" s="377"/>
      <c r="HUH190" s="377"/>
      <c r="HUI190" s="438"/>
      <c r="HUJ190" s="486"/>
      <c r="HUK190" s="375"/>
      <c r="HUL190" s="377"/>
      <c r="HUM190" s="377"/>
      <c r="HUN190" s="377"/>
      <c r="HUO190" s="377"/>
      <c r="HUP190" s="438"/>
      <c r="HUQ190" s="486"/>
      <c r="HUR190" s="375"/>
      <c r="HUS190" s="377"/>
      <c r="HUT190" s="377"/>
      <c r="HUU190" s="377"/>
      <c r="HUV190" s="377"/>
      <c r="HUW190" s="438"/>
      <c r="HUX190" s="486"/>
      <c r="HUY190" s="375"/>
      <c r="HUZ190" s="377"/>
      <c r="HVA190" s="377"/>
      <c r="HVB190" s="377"/>
      <c r="HVC190" s="377"/>
      <c r="HVD190" s="438"/>
      <c r="HVE190" s="486"/>
      <c r="HVF190" s="375"/>
      <c r="HVG190" s="377"/>
      <c r="HVH190" s="377"/>
      <c r="HVI190" s="377"/>
      <c r="HVJ190" s="377"/>
      <c r="HVK190" s="438"/>
      <c r="HVL190" s="486"/>
      <c r="HVM190" s="375"/>
      <c r="HVN190" s="377"/>
      <c r="HVO190" s="377"/>
      <c r="HVP190" s="377"/>
      <c r="HVQ190" s="377"/>
      <c r="HVR190" s="438"/>
      <c r="HVS190" s="486"/>
      <c r="HVT190" s="375"/>
      <c r="HVU190" s="377"/>
      <c r="HVV190" s="377"/>
      <c r="HVW190" s="377"/>
      <c r="HVX190" s="377"/>
      <c r="HVY190" s="438"/>
      <c r="HVZ190" s="486"/>
      <c r="HWA190" s="375"/>
      <c r="HWB190" s="377"/>
      <c r="HWC190" s="377"/>
      <c r="HWD190" s="377"/>
      <c r="HWE190" s="377"/>
      <c r="HWF190" s="438"/>
      <c r="HWG190" s="486"/>
      <c r="HWH190" s="375"/>
      <c r="HWI190" s="377"/>
      <c r="HWJ190" s="377"/>
      <c r="HWK190" s="377"/>
      <c r="HWL190" s="377"/>
      <c r="HWM190" s="438"/>
      <c r="HWN190" s="486"/>
      <c r="HWO190" s="375"/>
      <c r="HWP190" s="377"/>
      <c r="HWQ190" s="377"/>
      <c r="HWR190" s="377"/>
      <c r="HWS190" s="377"/>
      <c r="HWT190" s="438"/>
      <c r="HWU190" s="486"/>
      <c r="HWV190" s="375"/>
      <c r="HWW190" s="377"/>
      <c r="HWX190" s="377"/>
      <c r="HWY190" s="377"/>
      <c r="HWZ190" s="377"/>
      <c r="HXA190" s="438"/>
      <c r="HXB190" s="486"/>
      <c r="HXC190" s="375"/>
      <c r="HXD190" s="377"/>
      <c r="HXE190" s="377"/>
      <c r="HXF190" s="377"/>
      <c r="HXG190" s="377"/>
      <c r="HXH190" s="438"/>
      <c r="HXI190" s="486"/>
      <c r="HXJ190" s="375"/>
      <c r="HXK190" s="377"/>
      <c r="HXL190" s="377"/>
      <c r="HXM190" s="377"/>
      <c r="HXN190" s="377"/>
      <c r="HXO190" s="438"/>
      <c r="HXP190" s="486"/>
      <c r="HXQ190" s="375"/>
      <c r="HXR190" s="377"/>
      <c r="HXS190" s="377"/>
      <c r="HXT190" s="377"/>
      <c r="HXU190" s="377"/>
      <c r="HXV190" s="438"/>
      <c r="HXW190" s="486"/>
      <c r="HXX190" s="375"/>
      <c r="HXY190" s="377"/>
      <c r="HXZ190" s="377"/>
      <c r="HYA190" s="377"/>
      <c r="HYB190" s="377"/>
      <c r="HYC190" s="438"/>
      <c r="HYD190" s="486"/>
      <c r="HYE190" s="375"/>
      <c r="HYF190" s="377"/>
      <c r="HYG190" s="377"/>
      <c r="HYH190" s="377"/>
      <c r="HYI190" s="377"/>
      <c r="HYJ190" s="438"/>
      <c r="HYK190" s="486"/>
      <c r="HYL190" s="375"/>
      <c r="HYM190" s="377"/>
      <c r="HYN190" s="377"/>
      <c r="HYO190" s="377"/>
      <c r="HYP190" s="377"/>
      <c r="HYQ190" s="438"/>
      <c r="HYR190" s="486"/>
      <c r="HYS190" s="375"/>
      <c r="HYT190" s="377"/>
      <c r="HYU190" s="377"/>
      <c r="HYV190" s="377"/>
      <c r="HYW190" s="377"/>
      <c r="HYX190" s="438"/>
      <c r="HYY190" s="486"/>
      <c r="HYZ190" s="375"/>
      <c r="HZA190" s="377"/>
      <c r="HZB190" s="377"/>
      <c r="HZC190" s="377"/>
      <c r="HZD190" s="377"/>
      <c r="HZE190" s="438"/>
      <c r="HZF190" s="486"/>
      <c r="HZG190" s="375"/>
      <c r="HZH190" s="377"/>
      <c r="HZI190" s="377"/>
      <c r="HZJ190" s="377"/>
      <c r="HZK190" s="377"/>
      <c r="HZL190" s="438"/>
      <c r="HZM190" s="486"/>
      <c r="HZN190" s="375"/>
      <c r="HZO190" s="377"/>
      <c r="HZP190" s="377"/>
      <c r="HZQ190" s="377"/>
      <c r="HZR190" s="377"/>
      <c r="HZS190" s="438"/>
      <c r="HZT190" s="486"/>
      <c r="HZU190" s="375"/>
      <c r="HZV190" s="377"/>
      <c r="HZW190" s="377"/>
      <c r="HZX190" s="377"/>
      <c r="HZY190" s="377"/>
      <c r="HZZ190" s="438"/>
      <c r="IAA190" s="486"/>
      <c r="IAB190" s="375"/>
      <c r="IAC190" s="377"/>
      <c r="IAD190" s="377"/>
      <c r="IAE190" s="377"/>
      <c r="IAF190" s="377"/>
      <c r="IAG190" s="438"/>
      <c r="IAH190" s="486"/>
      <c r="IAI190" s="375"/>
      <c r="IAJ190" s="377"/>
      <c r="IAK190" s="377"/>
      <c r="IAL190" s="377"/>
      <c r="IAM190" s="377"/>
      <c r="IAN190" s="438"/>
      <c r="IAO190" s="486"/>
      <c r="IAP190" s="375"/>
      <c r="IAQ190" s="377"/>
      <c r="IAR190" s="377"/>
      <c r="IAS190" s="377"/>
      <c r="IAT190" s="377"/>
      <c r="IAU190" s="438"/>
      <c r="IAV190" s="486"/>
      <c r="IAW190" s="375"/>
      <c r="IAX190" s="377"/>
      <c r="IAY190" s="377"/>
      <c r="IAZ190" s="377"/>
      <c r="IBA190" s="377"/>
      <c r="IBB190" s="438"/>
      <c r="IBC190" s="486"/>
      <c r="IBD190" s="375"/>
      <c r="IBE190" s="377"/>
      <c r="IBF190" s="377"/>
      <c r="IBG190" s="377"/>
      <c r="IBH190" s="377"/>
      <c r="IBI190" s="438"/>
      <c r="IBJ190" s="486"/>
      <c r="IBK190" s="375"/>
      <c r="IBL190" s="377"/>
      <c r="IBM190" s="377"/>
      <c r="IBN190" s="377"/>
      <c r="IBO190" s="377"/>
      <c r="IBP190" s="438"/>
      <c r="IBQ190" s="486"/>
      <c r="IBR190" s="375"/>
      <c r="IBS190" s="377"/>
      <c r="IBT190" s="377"/>
      <c r="IBU190" s="377"/>
      <c r="IBV190" s="377"/>
      <c r="IBW190" s="438"/>
      <c r="IBX190" s="486"/>
      <c r="IBY190" s="375"/>
      <c r="IBZ190" s="377"/>
      <c r="ICA190" s="377"/>
      <c r="ICB190" s="377"/>
      <c r="ICC190" s="377"/>
      <c r="ICD190" s="438"/>
      <c r="ICE190" s="486"/>
      <c r="ICF190" s="375"/>
      <c r="ICG190" s="377"/>
      <c r="ICH190" s="377"/>
      <c r="ICI190" s="377"/>
      <c r="ICJ190" s="377"/>
      <c r="ICK190" s="438"/>
      <c r="ICL190" s="486"/>
      <c r="ICM190" s="375"/>
      <c r="ICN190" s="377"/>
      <c r="ICO190" s="377"/>
      <c r="ICP190" s="377"/>
      <c r="ICQ190" s="377"/>
      <c r="ICR190" s="438"/>
      <c r="ICS190" s="486"/>
      <c r="ICT190" s="375"/>
      <c r="ICU190" s="377"/>
      <c r="ICV190" s="377"/>
      <c r="ICW190" s="377"/>
      <c r="ICX190" s="377"/>
      <c r="ICY190" s="438"/>
      <c r="ICZ190" s="486"/>
      <c r="IDA190" s="375"/>
      <c r="IDB190" s="377"/>
      <c r="IDC190" s="377"/>
      <c r="IDD190" s="377"/>
      <c r="IDE190" s="377"/>
      <c r="IDF190" s="438"/>
      <c r="IDG190" s="486"/>
      <c r="IDH190" s="375"/>
      <c r="IDI190" s="377"/>
      <c r="IDJ190" s="377"/>
      <c r="IDK190" s="377"/>
      <c r="IDL190" s="377"/>
      <c r="IDM190" s="438"/>
      <c r="IDN190" s="486"/>
      <c r="IDO190" s="375"/>
      <c r="IDP190" s="377"/>
      <c r="IDQ190" s="377"/>
      <c r="IDR190" s="377"/>
      <c r="IDS190" s="377"/>
      <c r="IDT190" s="438"/>
      <c r="IDU190" s="486"/>
      <c r="IDV190" s="375"/>
      <c r="IDW190" s="377"/>
      <c r="IDX190" s="377"/>
      <c r="IDY190" s="377"/>
      <c r="IDZ190" s="377"/>
      <c r="IEA190" s="438"/>
      <c r="IEB190" s="486"/>
      <c r="IEC190" s="375"/>
      <c r="IED190" s="377"/>
      <c r="IEE190" s="377"/>
      <c r="IEF190" s="377"/>
      <c r="IEG190" s="377"/>
      <c r="IEH190" s="438"/>
      <c r="IEI190" s="486"/>
      <c r="IEJ190" s="375"/>
      <c r="IEK190" s="377"/>
      <c r="IEL190" s="377"/>
      <c r="IEM190" s="377"/>
      <c r="IEN190" s="377"/>
      <c r="IEO190" s="438"/>
      <c r="IEP190" s="486"/>
      <c r="IEQ190" s="375"/>
      <c r="IER190" s="377"/>
      <c r="IES190" s="377"/>
      <c r="IET190" s="377"/>
      <c r="IEU190" s="377"/>
      <c r="IEV190" s="438"/>
      <c r="IEW190" s="486"/>
      <c r="IEX190" s="375"/>
      <c r="IEY190" s="377"/>
      <c r="IEZ190" s="377"/>
      <c r="IFA190" s="377"/>
      <c r="IFB190" s="377"/>
      <c r="IFC190" s="438"/>
      <c r="IFD190" s="486"/>
      <c r="IFE190" s="375"/>
      <c r="IFF190" s="377"/>
      <c r="IFG190" s="377"/>
      <c r="IFH190" s="377"/>
      <c r="IFI190" s="377"/>
      <c r="IFJ190" s="438"/>
      <c r="IFK190" s="486"/>
      <c r="IFL190" s="375"/>
      <c r="IFM190" s="377"/>
      <c r="IFN190" s="377"/>
      <c r="IFO190" s="377"/>
      <c r="IFP190" s="377"/>
      <c r="IFQ190" s="438"/>
      <c r="IFR190" s="486"/>
      <c r="IFS190" s="375"/>
      <c r="IFT190" s="377"/>
      <c r="IFU190" s="377"/>
      <c r="IFV190" s="377"/>
      <c r="IFW190" s="377"/>
      <c r="IFX190" s="438"/>
      <c r="IFY190" s="486"/>
      <c r="IFZ190" s="375"/>
      <c r="IGA190" s="377"/>
      <c r="IGB190" s="377"/>
      <c r="IGC190" s="377"/>
      <c r="IGD190" s="377"/>
      <c r="IGE190" s="438"/>
      <c r="IGF190" s="486"/>
      <c r="IGG190" s="375"/>
      <c r="IGH190" s="377"/>
      <c r="IGI190" s="377"/>
      <c r="IGJ190" s="377"/>
      <c r="IGK190" s="377"/>
      <c r="IGL190" s="438"/>
      <c r="IGM190" s="486"/>
      <c r="IGN190" s="375"/>
      <c r="IGO190" s="377"/>
      <c r="IGP190" s="377"/>
      <c r="IGQ190" s="377"/>
      <c r="IGR190" s="377"/>
      <c r="IGS190" s="438"/>
      <c r="IGT190" s="486"/>
      <c r="IGU190" s="375"/>
      <c r="IGV190" s="377"/>
      <c r="IGW190" s="377"/>
      <c r="IGX190" s="377"/>
      <c r="IGY190" s="377"/>
      <c r="IGZ190" s="438"/>
      <c r="IHA190" s="486"/>
      <c r="IHB190" s="375"/>
      <c r="IHC190" s="377"/>
      <c r="IHD190" s="377"/>
      <c r="IHE190" s="377"/>
      <c r="IHF190" s="377"/>
      <c r="IHG190" s="438"/>
      <c r="IHH190" s="486"/>
      <c r="IHI190" s="375"/>
      <c r="IHJ190" s="377"/>
      <c r="IHK190" s="377"/>
      <c r="IHL190" s="377"/>
      <c r="IHM190" s="377"/>
      <c r="IHN190" s="438"/>
      <c r="IHO190" s="486"/>
      <c r="IHP190" s="375"/>
      <c r="IHQ190" s="377"/>
      <c r="IHR190" s="377"/>
      <c r="IHS190" s="377"/>
      <c r="IHT190" s="377"/>
      <c r="IHU190" s="438"/>
      <c r="IHV190" s="486"/>
      <c r="IHW190" s="375"/>
      <c r="IHX190" s="377"/>
      <c r="IHY190" s="377"/>
      <c r="IHZ190" s="377"/>
      <c r="IIA190" s="377"/>
      <c r="IIB190" s="438"/>
      <c r="IIC190" s="486"/>
      <c r="IID190" s="375"/>
      <c r="IIE190" s="377"/>
      <c r="IIF190" s="377"/>
      <c r="IIG190" s="377"/>
      <c r="IIH190" s="377"/>
      <c r="III190" s="438"/>
      <c r="IIJ190" s="486"/>
      <c r="IIK190" s="375"/>
      <c r="IIL190" s="377"/>
      <c r="IIM190" s="377"/>
      <c r="IIN190" s="377"/>
      <c r="IIO190" s="377"/>
      <c r="IIP190" s="438"/>
      <c r="IIQ190" s="486"/>
      <c r="IIR190" s="375"/>
      <c r="IIS190" s="377"/>
      <c r="IIT190" s="377"/>
      <c r="IIU190" s="377"/>
      <c r="IIV190" s="377"/>
      <c r="IIW190" s="438"/>
      <c r="IIX190" s="486"/>
      <c r="IIY190" s="375"/>
      <c r="IIZ190" s="377"/>
      <c r="IJA190" s="377"/>
      <c r="IJB190" s="377"/>
      <c r="IJC190" s="377"/>
      <c r="IJD190" s="438"/>
      <c r="IJE190" s="486"/>
      <c r="IJF190" s="375"/>
      <c r="IJG190" s="377"/>
      <c r="IJH190" s="377"/>
      <c r="IJI190" s="377"/>
      <c r="IJJ190" s="377"/>
      <c r="IJK190" s="438"/>
      <c r="IJL190" s="486"/>
      <c r="IJM190" s="375"/>
      <c r="IJN190" s="377"/>
      <c r="IJO190" s="377"/>
      <c r="IJP190" s="377"/>
      <c r="IJQ190" s="377"/>
      <c r="IJR190" s="438"/>
      <c r="IJS190" s="486"/>
      <c r="IJT190" s="375"/>
      <c r="IJU190" s="377"/>
      <c r="IJV190" s="377"/>
      <c r="IJW190" s="377"/>
      <c r="IJX190" s="377"/>
      <c r="IJY190" s="438"/>
      <c r="IJZ190" s="486"/>
      <c r="IKA190" s="375"/>
      <c r="IKB190" s="377"/>
      <c r="IKC190" s="377"/>
      <c r="IKD190" s="377"/>
      <c r="IKE190" s="377"/>
      <c r="IKF190" s="438"/>
      <c r="IKG190" s="486"/>
      <c r="IKH190" s="375"/>
      <c r="IKI190" s="377"/>
      <c r="IKJ190" s="377"/>
      <c r="IKK190" s="377"/>
      <c r="IKL190" s="377"/>
      <c r="IKM190" s="438"/>
      <c r="IKN190" s="486"/>
      <c r="IKO190" s="375"/>
      <c r="IKP190" s="377"/>
      <c r="IKQ190" s="377"/>
      <c r="IKR190" s="377"/>
      <c r="IKS190" s="377"/>
      <c r="IKT190" s="438"/>
      <c r="IKU190" s="486"/>
      <c r="IKV190" s="375"/>
      <c r="IKW190" s="377"/>
      <c r="IKX190" s="377"/>
      <c r="IKY190" s="377"/>
      <c r="IKZ190" s="377"/>
      <c r="ILA190" s="438"/>
      <c r="ILB190" s="486"/>
      <c r="ILC190" s="375"/>
      <c r="ILD190" s="377"/>
      <c r="ILE190" s="377"/>
      <c r="ILF190" s="377"/>
      <c r="ILG190" s="377"/>
      <c r="ILH190" s="438"/>
      <c r="ILI190" s="486"/>
      <c r="ILJ190" s="375"/>
      <c r="ILK190" s="377"/>
      <c r="ILL190" s="377"/>
      <c r="ILM190" s="377"/>
      <c r="ILN190" s="377"/>
      <c r="ILO190" s="438"/>
      <c r="ILP190" s="486"/>
      <c r="ILQ190" s="375"/>
      <c r="ILR190" s="377"/>
      <c r="ILS190" s="377"/>
      <c r="ILT190" s="377"/>
      <c r="ILU190" s="377"/>
      <c r="ILV190" s="438"/>
      <c r="ILW190" s="486"/>
      <c r="ILX190" s="375"/>
      <c r="ILY190" s="377"/>
      <c r="ILZ190" s="377"/>
      <c r="IMA190" s="377"/>
      <c r="IMB190" s="377"/>
      <c r="IMC190" s="438"/>
      <c r="IMD190" s="486"/>
      <c r="IME190" s="375"/>
      <c r="IMF190" s="377"/>
      <c r="IMG190" s="377"/>
      <c r="IMH190" s="377"/>
      <c r="IMI190" s="377"/>
      <c r="IMJ190" s="438"/>
      <c r="IMK190" s="486"/>
      <c r="IML190" s="375"/>
      <c r="IMM190" s="377"/>
      <c r="IMN190" s="377"/>
      <c r="IMO190" s="377"/>
      <c r="IMP190" s="377"/>
      <c r="IMQ190" s="438"/>
      <c r="IMR190" s="486"/>
      <c r="IMS190" s="375"/>
      <c r="IMT190" s="377"/>
      <c r="IMU190" s="377"/>
      <c r="IMV190" s="377"/>
      <c r="IMW190" s="377"/>
      <c r="IMX190" s="438"/>
      <c r="IMY190" s="486"/>
      <c r="IMZ190" s="375"/>
      <c r="INA190" s="377"/>
      <c r="INB190" s="377"/>
      <c r="INC190" s="377"/>
      <c r="IND190" s="377"/>
      <c r="INE190" s="438"/>
      <c r="INF190" s="486"/>
      <c r="ING190" s="375"/>
      <c r="INH190" s="377"/>
      <c r="INI190" s="377"/>
      <c r="INJ190" s="377"/>
      <c r="INK190" s="377"/>
      <c r="INL190" s="438"/>
      <c r="INM190" s="486"/>
      <c r="INN190" s="375"/>
      <c r="INO190" s="377"/>
      <c r="INP190" s="377"/>
      <c r="INQ190" s="377"/>
      <c r="INR190" s="377"/>
      <c r="INS190" s="438"/>
      <c r="INT190" s="486"/>
      <c r="INU190" s="375"/>
      <c r="INV190" s="377"/>
      <c r="INW190" s="377"/>
      <c r="INX190" s="377"/>
      <c r="INY190" s="377"/>
      <c r="INZ190" s="438"/>
      <c r="IOA190" s="486"/>
      <c r="IOB190" s="375"/>
      <c r="IOC190" s="377"/>
      <c r="IOD190" s="377"/>
      <c r="IOE190" s="377"/>
      <c r="IOF190" s="377"/>
      <c r="IOG190" s="438"/>
      <c r="IOH190" s="486"/>
      <c r="IOI190" s="375"/>
      <c r="IOJ190" s="377"/>
      <c r="IOK190" s="377"/>
      <c r="IOL190" s="377"/>
      <c r="IOM190" s="377"/>
      <c r="ION190" s="438"/>
      <c r="IOO190" s="486"/>
      <c r="IOP190" s="375"/>
      <c r="IOQ190" s="377"/>
      <c r="IOR190" s="377"/>
      <c r="IOS190" s="377"/>
      <c r="IOT190" s="377"/>
      <c r="IOU190" s="438"/>
      <c r="IOV190" s="486"/>
      <c r="IOW190" s="375"/>
      <c r="IOX190" s="377"/>
      <c r="IOY190" s="377"/>
      <c r="IOZ190" s="377"/>
      <c r="IPA190" s="377"/>
      <c r="IPB190" s="438"/>
      <c r="IPC190" s="486"/>
      <c r="IPD190" s="375"/>
      <c r="IPE190" s="377"/>
      <c r="IPF190" s="377"/>
      <c r="IPG190" s="377"/>
      <c r="IPH190" s="377"/>
      <c r="IPI190" s="438"/>
      <c r="IPJ190" s="486"/>
      <c r="IPK190" s="375"/>
      <c r="IPL190" s="377"/>
      <c r="IPM190" s="377"/>
      <c r="IPN190" s="377"/>
      <c r="IPO190" s="377"/>
      <c r="IPP190" s="438"/>
      <c r="IPQ190" s="486"/>
      <c r="IPR190" s="375"/>
      <c r="IPS190" s="377"/>
      <c r="IPT190" s="377"/>
      <c r="IPU190" s="377"/>
      <c r="IPV190" s="377"/>
      <c r="IPW190" s="438"/>
      <c r="IPX190" s="486"/>
      <c r="IPY190" s="375"/>
      <c r="IPZ190" s="377"/>
      <c r="IQA190" s="377"/>
      <c r="IQB190" s="377"/>
      <c r="IQC190" s="377"/>
      <c r="IQD190" s="438"/>
      <c r="IQE190" s="486"/>
      <c r="IQF190" s="375"/>
      <c r="IQG190" s="377"/>
      <c r="IQH190" s="377"/>
      <c r="IQI190" s="377"/>
      <c r="IQJ190" s="377"/>
      <c r="IQK190" s="438"/>
      <c r="IQL190" s="486"/>
      <c r="IQM190" s="375"/>
      <c r="IQN190" s="377"/>
      <c r="IQO190" s="377"/>
      <c r="IQP190" s="377"/>
      <c r="IQQ190" s="377"/>
      <c r="IQR190" s="438"/>
      <c r="IQS190" s="486"/>
      <c r="IQT190" s="375"/>
      <c r="IQU190" s="377"/>
      <c r="IQV190" s="377"/>
      <c r="IQW190" s="377"/>
      <c r="IQX190" s="377"/>
      <c r="IQY190" s="438"/>
      <c r="IQZ190" s="486"/>
      <c r="IRA190" s="375"/>
      <c r="IRB190" s="377"/>
      <c r="IRC190" s="377"/>
      <c r="IRD190" s="377"/>
      <c r="IRE190" s="377"/>
      <c r="IRF190" s="438"/>
      <c r="IRG190" s="486"/>
      <c r="IRH190" s="375"/>
      <c r="IRI190" s="377"/>
      <c r="IRJ190" s="377"/>
      <c r="IRK190" s="377"/>
      <c r="IRL190" s="377"/>
      <c r="IRM190" s="438"/>
      <c r="IRN190" s="486"/>
      <c r="IRO190" s="375"/>
      <c r="IRP190" s="377"/>
      <c r="IRQ190" s="377"/>
      <c r="IRR190" s="377"/>
      <c r="IRS190" s="377"/>
      <c r="IRT190" s="438"/>
      <c r="IRU190" s="486"/>
      <c r="IRV190" s="375"/>
      <c r="IRW190" s="377"/>
      <c r="IRX190" s="377"/>
      <c r="IRY190" s="377"/>
      <c r="IRZ190" s="377"/>
      <c r="ISA190" s="438"/>
      <c r="ISB190" s="486"/>
      <c r="ISC190" s="375"/>
      <c r="ISD190" s="377"/>
      <c r="ISE190" s="377"/>
      <c r="ISF190" s="377"/>
      <c r="ISG190" s="377"/>
      <c r="ISH190" s="438"/>
      <c r="ISI190" s="486"/>
      <c r="ISJ190" s="375"/>
      <c r="ISK190" s="377"/>
      <c r="ISL190" s="377"/>
      <c r="ISM190" s="377"/>
      <c r="ISN190" s="377"/>
      <c r="ISO190" s="438"/>
      <c r="ISP190" s="486"/>
      <c r="ISQ190" s="375"/>
      <c r="ISR190" s="377"/>
      <c r="ISS190" s="377"/>
      <c r="IST190" s="377"/>
      <c r="ISU190" s="377"/>
      <c r="ISV190" s="438"/>
      <c r="ISW190" s="486"/>
      <c r="ISX190" s="375"/>
      <c r="ISY190" s="377"/>
      <c r="ISZ190" s="377"/>
      <c r="ITA190" s="377"/>
      <c r="ITB190" s="377"/>
      <c r="ITC190" s="438"/>
      <c r="ITD190" s="486"/>
      <c r="ITE190" s="375"/>
      <c r="ITF190" s="377"/>
      <c r="ITG190" s="377"/>
      <c r="ITH190" s="377"/>
      <c r="ITI190" s="377"/>
      <c r="ITJ190" s="438"/>
      <c r="ITK190" s="486"/>
      <c r="ITL190" s="375"/>
      <c r="ITM190" s="377"/>
      <c r="ITN190" s="377"/>
      <c r="ITO190" s="377"/>
      <c r="ITP190" s="377"/>
      <c r="ITQ190" s="438"/>
      <c r="ITR190" s="486"/>
      <c r="ITS190" s="375"/>
      <c r="ITT190" s="377"/>
      <c r="ITU190" s="377"/>
      <c r="ITV190" s="377"/>
      <c r="ITW190" s="377"/>
      <c r="ITX190" s="438"/>
      <c r="ITY190" s="486"/>
      <c r="ITZ190" s="375"/>
      <c r="IUA190" s="377"/>
      <c r="IUB190" s="377"/>
      <c r="IUC190" s="377"/>
      <c r="IUD190" s="377"/>
      <c r="IUE190" s="438"/>
      <c r="IUF190" s="486"/>
      <c r="IUG190" s="375"/>
      <c r="IUH190" s="377"/>
      <c r="IUI190" s="377"/>
      <c r="IUJ190" s="377"/>
      <c r="IUK190" s="377"/>
      <c r="IUL190" s="438"/>
      <c r="IUM190" s="486"/>
      <c r="IUN190" s="375"/>
      <c r="IUO190" s="377"/>
      <c r="IUP190" s="377"/>
      <c r="IUQ190" s="377"/>
      <c r="IUR190" s="377"/>
      <c r="IUS190" s="438"/>
      <c r="IUT190" s="486"/>
      <c r="IUU190" s="375"/>
      <c r="IUV190" s="377"/>
      <c r="IUW190" s="377"/>
      <c r="IUX190" s="377"/>
      <c r="IUY190" s="377"/>
      <c r="IUZ190" s="438"/>
      <c r="IVA190" s="486"/>
      <c r="IVB190" s="375"/>
      <c r="IVC190" s="377"/>
      <c r="IVD190" s="377"/>
      <c r="IVE190" s="377"/>
      <c r="IVF190" s="377"/>
      <c r="IVG190" s="438"/>
      <c r="IVH190" s="486"/>
      <c r="IVI190" s="375"/>
      <c r="IVJ190" s="377"/>
      <c r="IVK190" s="377"/>
      <c r="IVL190" s="377"/>
      <c r="IVM190" s="377"/>
      <c r="IVN190" s="438"/>
      <c r="IVO190" s="486"/>
      <c r="IVP190" s="375"/>
      <c r="IVQ190" s="377"/>
      <c r="IVR190" s="377"/>
      <c r="IVS190" s="377"/>
      <c r="IVT190" s="377"/>
      <c r="IVU190" s="438"/>
      <c r="IVV190" s="486"/>
      <c r="IVW190" s="375"/>
      <c r="IVX190" s="377"/>
      <c r="IVY190" s="377"/>
      <c r="IVZ190" s="377"/>
      <c r="IWA190" s="377"/>
      <c r="IWB190" s="438"/>
      <c r="IWC190" s="486"/>
      <c r="IWD190" s="375"/>
      <c r="IWE190" s="377"/>
      <c r="IWF190" s="377"/>
      <c r="IWG190" s="377"/>
      <c r="IWH190" s="377"/>
      <c r="IWI190" s="438"/>
      <c r="IWJ190" s="486"/>
      <c r="IWK190" s="375"/>
      <c r="IWL190" s="377"/>
      <c r="IWM190" s="377"/>
      <c r="IWN190" s="377"/>
      <c r="IWO190" s="377"/>
      <c r="IWP190" s="438"/>
      <c r="IWQ190" s="486"/>
      <c r="IWR190" s="375"/>
      <c r="IWS190" s="377"/>
      <c r="IWT190" s="377"/>
      <c r="IWU190" s="377"/>
      <c r="IWV190" s="377"/>
      <c r="IWW190" s="438"/>
      <c r="IWX190" s="486"/>
      <c r="IWY190" s="375"/>
      <c r="IWZ190" s="377"/>
      <c r="IXA190" s="377"/>
      <c r="IXB190" s="377"/>
      <c r="IXC190" s="377"/>
      <c r="IXD190" s="438"/>
      <c r="IXE190" s="486"/>
      <c r="IXF190" s="375"/>
      <c r="IXG190" s="377"/>
      <c r="IXH190" s="377"/>
      <c r="IXI190" s="377"/>
      <c r="IXJ190" s="377"/>
      <c r="IXK190" s="438"/>
      <c r="IXL190" s="486"/>
      <c r="IXM190" s="375"/>
      <c r="IXN190" s="377"/>
      <c r="IXO190" s="377"/>
      <c r="IXP190" s="377"/>
      <c r="IXQ190" s="377"/>
      <c r="IXR190" s="438"/>
      <c r="IXS190" s="486"/>
      <c r="IXT190" s="375"/>
      <c r="IXU190" s="377"/>
      <c r="IXV190" s="377"/>
      <c r="IXW190" s="377"/>
      <c r="IXX190" s="377"/>
      <c r="IXY190" s="438"/>
      <c r="IXZ190" s="486"/>
      <c r="IYA190" s="375"/>
      <c r="IYB190" s="377"/>
      <c r="IYC190" s="377"/>
      <c r="IYD190" s="377"/>
      <c r="IYE190" s="377"/>
      <c r="IYF190" s="438"/>
      <c r="IYG190" s="486"/>
      <c r="IYH190" s="375"/>
      <c r="IYI190" s="377"/>
      <c r="IYJ190" s="377"/>
      <c r="IYK190" s="377"/>
      <c r="IYL190" s="377"/>
      <c r="IYM190" s="438"/>
      <c r="IYN190" s="486"/>
      <c r="IYO190" s="375"/>
      <c r="IYP190" s="377"/>
      <c r="IYQ190" s="377"/>
      <c r="IYR190" s="377"/>
      <c r="IYS190" s="377"/>
      <c r="IYT190" s="438"/>
      <c r="IYU190" s="486"/>
      <c r="IYV190" s="375"/>
      <c r="IYW190" s="377"/>
      <c r="IYX190" s="377"/>
      <c r="IYY190" s="377"/>
      <c r="IYZ190" s="377"/>
      <c r="IZA190" s="438"/>
      <c r="IZB190" s="486"/>
      <c r="IZC190" s="375"/>
      <c r="IZD190" s="377"/>
      <c r="IZE190" s="377"/>
      <c r="IZF190" s="377"/>
      <c r="IZG190" s="377"/>
      <c r="IZH190" s="438"/>
      <c r="IZI190" s="486"/>
      <c r="IZJ190" s="375"/>
      <c r="IZK190" s="377"/>
      <c r="IZL190" s="377"/>
      <c r="IZM190" s="377"/>
      <c r="IZN190" s="377"/>
      <c r="IZO190" s="438"/>
      <c r="IZP190" s="486"/>
      <c r="IZQ190" s="375"/>
      <c r="IZR190" s="377"/>
      <c r="IZS190" s="377"/>
      <c r="IZT190" s="377"/>
      <c r="IZU190" s="377"/>
      <c r="IZV190" s="438"/>
      <c r="IZW190" s="486"/>
      <c r="IZX190" s="375"/>
      <c r="IZY190" s="377"/>
      <c r="IZZ190" s="377"/>
      <c r="JAA190" s="377"/>
      <c r="JAB190" s="377"/>
      <c r="JAC190" s="438"/>
      <c r="JAD190" s="486"/>
      <c r="JAE190" s="375"/>
      <c r="JAF190" s="377"/>
      <c r="JAG190" s="377"/>
      <c r="JAH190" s="377"/>
      <c r="JAI190" s="377"/>
      <c r="JAJ190" s="438"/>
      <c r="JAK190" s="486"/>
      <c r="JAL190" s="375"/>
      <c r="JAM190" s="377"/>
      <c r="JAN190" s="377"/>
      <c r="JAO190" s="377"/>
      <c r="JAP190" s="377"/>
      <c r="JAQ190" s="438"/>
      <c r="JAR190" s="486"/>
      <c r="JAS190" s="375"/>
      <c r="JAT190" s="377"/>
      <c r="JAU190" s="377"/>
      <c r="JAV190" s="377"/>
      <c r="JAW190" s="377"/>
      <c r="JAX190" s="438"/>
      <c r="JAY190" s="486"/>
      <c r="JAZ190" s="375"/>
      <c r="JBA190" s="377"/>
      <c r="JBB190" s="377"/>
      <c r="JBC190" s="377"/>
      <c r="JBD190" s="377"/>
      <c r="JBE190" s="438"/>
      <c r="JBF190" s="486"/>
      <c r="JBG190" s="375"/>
      <c r="JBH190" s="377"/>
      <c r="JBI190" s="377"/>
      <c r="JBJ190" s="377"/>
      <c r="JBK190" s="377"/>
      <c r="JBL190" s="438"/>
      <c r="JBM190" s="486"/>
      <c r="JBN190" s="375"/>
      <c r="JBO190" s="377"/>
      <c r="JBP190" s="377"/>
      <c r="JBQ190" s="377"/>
      <c r="JBR190" s="377"/>
      <c r="JBS190" s="438"/>
      <c r="JBT190" s="486"/>
      <c r="JBU190" s="375"/>
      <c r="JBV190" s="377"/>
      <c r="JBW190" s="377"/>
      <c r="JBX190" s="377"/>
      <c r="JBY190" s="377"/>
      <c r="JBZ190" s="438"/>
      <c r="JCA190" s="486"/>
      <c r="JCB190" s="375"/>
      <c r="JCC190" s="377"/>
      <c r="JCD190" s="377"/>
      <c r="JCE190" s="377"/>
      <c r="JCF190" s="377"/>
      <c r="JCG190" s="438"/>
      <c r="JCH190" s="486"/>
      <c r="JCI190" s="375"/>
      <c r="JCJ190" s="377"/>
      <c r="JCK190" s="377"/>
      <c r="JCL190" s="377"/>
      <c r="JCM190" s="377"/>
      <c r="JCN190" s="438"/>
      <c r="JCO190" s="486"/>
      <c r="JCP190" s="375"/>
      <c r="JCQ190" s="377"/>
      <c r="JCR190" s="377"/>
      <c r="JCS190" s="377"/>
      <c r="JCT190" s="377"/>
      <c r="JCU190" s="438"/>
      <c r="JCV190" s="486"/>
      <c r="JCW190" s="375"/>
      <c r="JCX190" s="377"/>
      <c r="JCY190" s="377"/>
      <c r="JCZ190" s="377"/>
      <c r="JDA190" s="377"/>
      <c r="JDB190" s="438"/>
      <c r="JDC190" s="486"/>
      <c r="JDD190" s="375"/>
      <c r="JDE190" s="377"/>
      <c r="JDF190" s="377"/>
      <c r="JDG190" s="377"/>
      <c r="JDH190" s="377"/>
      <c r="JDI190" s="438"/>
      <c r="JDJ190" s="486"/>
      <c r="JDK190" s="375"/>
      <c r="JDL190" s="377"/>
      <c r="JDM190" s="377"/>
      <c r="JDN190" s="377"/>
      <c r="JDO190" s="377"/>
      <c r="JDP190" s="438"/>
      <c r="JDQ190" s="486"/>
      <c r="JDR190" s="375"/>
      <c r="JDS190" s="377"/>
      <c r="JDT190" s="377"/>
      <c r="JDU190" s="377"/>
      <c r="JDV190" s="377"/>
      <c r="JDW190" s="438"/>
      <c r="JDX190" s="486"/>
      <c r="JDY190" s="375"/>
      <c r="JDZ190" s="377"/>
      <c r="JEA190" s="377"/>
      <c r="JEB190" s="377"/>
      <c r="JEC190" s="377"/>
      <c r="JED190" s="438"/>
      <c r="JEE190" s="486"/>
      <c r="JEF190" s="375"/>
      <c r="JEG190" s="377"/>
      <c r="JEH190" s="377"/>
      <c r="JEI190" s="377"/>
      <c r="JEJ190" s="377"/>
      <c r="JEK190" s="438"/>
      <c r="JEL190" s="486"/>
      <c r="JEM190" s="375"/>
      <c r="JEN190" s="377"/>
      <c r="JEO190" s="377"/>
      <c r="JEP190" s="377"/>
      <c r="JEQ190" s="377"/>
      <c r="JER190" s="438"/>
      <c r="JES190" s="486"/>
      <c r="JET190" s="375"/>
      <c r="JEU190" s="377"/>
      <c r="JEV190" s="377"/>
      <c r="JEW190" s="377"/>
      <c r="JEX190" s="377"/>
      <c r="JEY190" s="438"/>
      <c r="JEZ190" s="486"/>
      <c r="JFA190" s="375"/>
      <c r="JFB190" s="377"/>
      <c r="JFC190" s="377"/>
      <c r="JFD190" s="377"/>
      <c r="JFE190" s="377"/>
      <c r="JFF190" s="438"/>
      <c r="JFG190" s="486"/>
      <c r="JFH190" s="375"/>
      <c r="JFI190" s="377"/>
      <c r="JFJ190" s="377"/>
      <c r="JFK190" s="377"/>
      <c r="JFL190" s="377"/>
      <c r="JFM190" s="438"/>
      <c r="JFN190" s="486"/>
      <c r="JFO190" s="375"/>
      <c r="JFP190" s="377"/>
      <c r="JFQ190" s="377"/>
      <c r="JFR190" s="377"/>
      <c r="JFS190" s="377"/>
      <c r="JFT190" s="438"/>
      <c r="JFU190" s="486"/>
      <c r="JFV190" s="375"/>
      <c r="JFW190" s="377"/>
      <c r="JFX190" s="377"/>
      <c r="JFY190" s="377"/>
      <c r="JFZ190" s="377"/>
      <c r="JGA190" s="438"/>
      <c r="JGB190" s="486"/>
      <c r="JGC190" s="375"/>
      <c r="JGD190" s="377"/>
      <c r="JGE190" s="377"/>
      <c r="JGF190" s="377"/>
      <c r="JGG190" s="377"/>
      <c r="JGH190" s="438"/>
      <c r="JGI190" s="486"/>
      <c r="JGJ190" s="375"/>
      <c r="JGK190" s="377"/>
      <c r="JGL190" s="377"/>
      <c r="JGM190" s="377"/>
      <c r="JGN190" s="377"/>
      <c r="JGO190" s="438"/>
      <c r="JGP190" s="486"/>
      <c r="JGQ190" s="375"/>
      <c r="JGR190" s="377"/>
      <c r="JGS190" s="377"/>
      <c r="JGT190" s="377"/>
      <c r="JGU190" s="377"/>
      <c r="JGV190" s="438"/>
      <c r="JGW190" s="486"/>
      <c r="JGX190" s="375"/>
      <c r="JGY190" s="377"/>
      <c r="JGZ190" s="377"/>
      <c r="JHA190" s="377"/>
      <c r="JHB190" s="377"/>
      <c r="JHC190" s="438"/>
      <c r="JHD190" s="486"/>
      <c r="JHE190" s="375"/>
      <c r="JHF190" s="377"/>
      <c r="JHG190" s="377"/>
      <c r="JHH190" s="377"/>
      <c r="JHI190" s="377"/>
      <c r="JHJ190" s="438"/>
      <c r="JHK190" s="486"/>
      <c r="JHL190" s="375"/>
      <c r="JHM190" s="377"/>
      <c r="JHN190" s="377"/>
      <c r="JHO190" s="377"/>
      <c r="JHP190" s="377"/>
      <c r="JHQ190" s="438"/>
      <c r="JHR190" s="486"/>
      <c r="JHS190" s="375"/>
      <c r="JHT190" s="377"/>
      <c r="JHU190" s="377"/>
      <c r="JHV190" s="377"/>
      <c r="JHW190" s="377"/>
      <c r="JHX190" s="438"/>
      <c r="JHY190" s="486"/>
      <c r="JHZ190" s="375"/>
      <c r="JIA190" s="377"/>
      <c r="JIB190" s="377"/>
      <c r="JIC190" s="377"/>
      <c r="JID190" s="377"/>
      <c r="JIE190" s="438"/>
      <c r="JIF190" s="486"/>
      <c r="JIG190" s="375"/>
      <c r="JIH190" s="377"/>
      <c r="JII190" s="377"/>
      <c r="JIJ190" s="377"/>
      <c r="JIK190" s="377"/>
      <c r="JIL190" s="438"/>
      <c r="JIM190" s="486"/>
      <c r="JIN190" s="375"/>
      <c r="JIO190" s="377"/>
      <c r="JIP190" s="377"/>
      <c r="JIQ190" s="377"/>
      <c r="JIR190" s="377"/>
      <c r="JIS190" s="438"/>
      <c r="JIT190" s="486"/>
      <c r="JIU190" s="375"/>
      <c r="JIV190" s="377"/>
      <c r="JIW190" s="377"/>
      <c r="JIX190" s="377"/>
      <c r="JIY190" s="377"/>
      <c r="JIZ190" s="438"/>
      <c r="JJA190" s="486"/>
      <c r="JJB190" s="375"/>
      <c r="JJC190" s="377"/>
      <c r="JJD190" s="377"/>
      <c r="JJE190" s="377"/>
      <c r="JJF190" s="377"/>
      <c r="JJG190" s="438"/>
      <c r="JJH190" s="486"/>
      <c r="JJI190" s="375"/>
      <c r="JJJ190" s="377"/>
      <c r="JJK190" s="377"/>
      <c r="JJL190" s="377"/>
      <c r="JJM190" s="377"/>
      <c r="JJN190" s="438"/>
      <c r="JJO190" s="486"/>
      <c r="JJP190" s="375"/>
      <c r="JJQ190" s="377"/>
      <c r="JJR190" s="377"/>
      <c r="JJS190" s="377"/>
      <c r="JJT190" s="377"/>
      <c r="JJU190" s="438"/>
      <c r="JJV190" s="486"/>
      <c r="JJW190" s="375"/>
      <c r="JJX190" s="377"/>
      <c r="JJY190" s="377"/>
      <c r="JJZ190" s="377"/>
      <c r="JKA190" s="377"/>
      <c r="JKB190" s="438"/>
      <c r="JKC190" s="486"/>
      <c r="JKD190" s="375"/>
      <c r="JKE190" s="377"/>
      <c r="JKF190" s="377"/>
      <c r="JKG190" s="377"/>
      <c r="JKH190" s="377"/>
      <c r="JKI190" s="438"/>
      <c r="JKJ190" s="486"/>
      <c r="JKK190" s="375"/>
      <c r="JKL190" s="377"/>
      <c r="JKM190" s="377"/>
      <c r="JKN190" s="377"/>
      <c r="JKO190" s="377"/>
      <c r="JKP190" s="438"/>
      <c r="JKQ190" s="486"/>
      <c r="JKR190" s="375"/>
      <c r="JKS190" s="377"/>
      <c r="JKT190" s="377"/>
      <c r="JKU190" s="377"/>
      <c r="JKV190" s="377"/>
      <c r="JKW190" s="438"/>
      <c r="JKX190" s="486"/>
      <c r="JKY190" s="375"/>
      <c r="JKZ190" s="377"/>
      <c r="JLA190" s="377"/>
      <c r="JLB190" s="377"/>
      <c r="JLC190" s="377"/>
      <c r="JLD190" s="438"/>
      <c r="JLE190" s="486"/>
      <c r="JLF190" s="375"/>
      <c r="JLG190" s="377"/>
      <c r="JLH190" s="377"/>
      <c r="JLI190" s="377"/>
      <c r="JLJ190" s="377"/>
      <c r="JLK190" s="438"/>
      <c r="JLL190" s="486"/>
      <c r="JLM190" s="375"/>
      <c r="JLN190" s="377"/>
      <c r="JLO190" s="377"/>
      <c r="JLP190" s="377"/>
      <c r="JLQ190" s="377"/>
      <c r="JLR190" s="438"/>
      <c r="JLS190" s="486"/>
      <c r="JLT190" s="375"/>
      <c r="JLU190" s="377"/>
      <c r="JLV190" s="377"/>
      <c r="JLW190" s="377"/>
      <c r="JLX190" s="377"/>
      <c r="JLY190" s="438"/>
      <c r="JLZ190" s="486"/>
      <c r="JMA190" s="375"/>
      <c r="JMB190" s="377"/>
      <c r="JMC190" s="377"/>
      <c r="JMD190" s="377"/>
      <c r="JME190" s="377"/>
      <c r="JMF190" s="438"/>
      <c r="JMG190" s="486"/>
      <c r="JMH190" s="375"/>
      <c r="JMI190" s="377"/>
      <c r="JMJ190" s="377"/>
      <c r="JMK190" s="377"/>
      <c r="JML190" s="377"/>
      <c r="JMM190" s="438"/>
      <c r="JMN190" s="486"/>
      <c r="JMO190" s="375"/>
      <c r="JMP190" s="377"/>
      <c r="JMQ190" s="377"/>
      <c r="JMR190" s="377"/>
      <c r="JMS190" s="377"/>
      <c r="JMT190" s="438"/>
      <c r="JMU190" s="486"/>
      <c r="JMV190" s="375"/>
      <c r="JMW190" s="377"/>
      <c r="JMX190" s="377"/>
      <c r="JMY190" s="377"/>
      <c r="JMZ190" s="377"/>
      <c r="JNA190" s="438"/>
      <c r="JNB190" s="486"/>
      <c r="JNC190" s="375"/>
      <c r="JND190" s="377"/>
      <c r="JNE190" s="377"/>
      <c r="JNF190" s="377"/>
      <c r="JNG190" s="377"/>
      <c r="JNH190" s="438"/>
      <c r="JNI190" s="486"/>
      <c r="JNJ190" s="375"/>
      <c r="JNK190" s="377"/>
      <c r="JNL190" s="377"/>
      <c r="JNM190" s="377"/>
      <c r="JNN190" s="377"/>
      <c r="JNO190" s="438"/>
      <c r="JNP190" s="486"/>
      <c r="JNQ190" s="375"/>
      <c r="JNR190" s="377"/>
      <c r="JNS190" s="377"/>
      <c r="JNT190" s="377"/>
      <c r="JNU190" s="377"/>
      <c r="JNV190" s="438"/>
      <c r="JNW190" s="486"/>
      <c r="JNX190" s="375"/>
      <c r="JNY190" s="377"/>
      <c r="JNZ190" s="377"/>
      <c r="JOA190" s="377"/>
      <c r="JOB190" s="377"/>
      <c r="JOC190" s="438"/>
      <c r="JOD190" s="486"/>
      <c r="JOE190" s="375"/>
      <c r="JOF190" s="377"/>
      <c r="JOG190" s="377"/>
      <c r="JOH190" s="377"/>
      <c r="JOI190" s="377"/>
      <c r="JOJ190" s="438"/>
      <c r="JOK190" s="486"/>
      <c r="JOL190" s="375"/>
      <c r="JOM190" s="377"/>
      <c r="JON190" s="377"/>
      <c r="JOO190" s="377"/>
      <c r="JOP190" s="377"/>
      <c r="JOQ190" s="438"/>
      <c r="JOR190" s="486"/>
      <c r="JOS190" s="375"/>
      <c r="JOT190" s="377"/>
      <c r="JOU190" s="377"/>
      <c r="JOV190" s="377"/>
      <c r="JOW190" s="377"/>
      <c r="JOX190" s="438"/>
      <c r="JOY190" s="486"/>
      <c r="JOZ190" s="375"/>
      <c r="JPA190" s="377"/>
      <c r="JPB190" s="377"/>
      <c r="JPC190" s="377"/>
      <c r="JPD190" s="377"/>
      <c r="JPE190" s="438"/>
      <c r="JPF190" s="486"/>
      <c r="JPG190" s="375"/>
      <c r="JPH190" s="377"/>
      <c r="JPI190" s="377"/>
      <c r="JPJ190" s="377"/>
      <c r="JPK190" s="377"/>
      <c r="JPL190" s="438"/>
      <c r="JPM190" s="486"/>
      <c r="JPN190" s="375"/>
      <c r="JPO190" s="377"/>
      <c r="JPP190" s="377"/>
      <c r="JPQ190" s="377"/>
      <c r="JPR190" s="377"/>
      <c r="JPS190" s="438"/>
      <c r="JPT190" s="486"/>
      <c r="JPU190" s="375"/>
      <c r="JPV190" s="377"/>
      <c r="JPW190" s="377"/>
      <c r="JPX190" s="377"/>
      <c r="JPY190" s="377"/>
      <c r="JPZ190" s="438"/>
      <c r="JQA190" s="486"/>
      <c r="JQB190" s="375"/>
      <c r="JQC190" s="377"/>
      <c r="JQD190" s="377"/>
      <c r="JQE190" s="377"/>
      <c r="JQF190" s="377"/>
      <c r="JQG190" s="438"/>
      <c r="JQH190" s="486"/>
      <c r="JQI190" s="375"/>
      <c r="JQJ190" s="377"/>
      <c r="JQK190" s="377"/>
      <c r="JQL190" s="377"/>
      <c r="JQM190" s="377"/>
      <c r="JQN190" s="438"/>
      <c r="JQO190" s="486"/>
      <c r="JQP190" s="375"/>
      <c r="JQQ190" s="377"/>
      <c r="JQR190" s="377"/>
      <c r="JQS190" s="377"/>
      <c r="JQT190" s="377"/>
      <c r="JQU190" s="438"/>
      <c r="JQV190" s="486"/>
      <c r="JQW190" s="375"/>
      <c r="JQX190" s="377"/>
      <c r="JQY190" s="377"/>
      <c r="JQZ190" s="377"/>
      <c r="JRA190" s="377"/>
      <c r="JRB190" s="438"/>
      <c r="JRC190" s="486"/>
      <c r="JRD190" s="375"/>
      <c r="JRE190" s="377"/>
      <c r="JRF190" s="377"/>
      <c r="JRG190" s="377"/>
      <c r="JRH190" s="377"/>
      <c r="JRI190" s="438"/>
      <c r="JRJ190" s="486"/>
      <c r="JRK190" s="375"/>
      <c r="JRL190" s="377"/>
      <c r="JRM190" s="377"/>
      <c r="JRN190" s="377"/>
      <c r="JRO190" s="377"/>
      <c r="JRP190" s="438"/>
      <c r="JRQ190" s="486"/>
      <c r="JRR190" s="375"/>
      <c r="JRS190" s="377"/>
      <c r="JRT190" s="377"/>
      <c r="JRU190" s="377"/>
      <c r="JRV190" s="377"/>
      <c r="JRW190" s="438"/>
      <c r="JRX190" s="486"/>
      <c r="JRY190" s="375"/>
      <c r="JRZ190" s="377"/>
      <c r="JSA190" s="377"/>
      <c r="JSB190" s="377"/>
      <c r="JSC190" s="377"/>
      <c r="JSD190" s="438"/>
      <c r="JSE190" s="486"/>
      <c r="JSF190" s="375"/>
      <c r="JSG190" s="377"/>
      <c r="JSH190" s="377"/>
      <c r="JSI190" s="377"/>
      <c r="JSJ190" s="377"/>
      <c r="JSK190" s="438"/>
      <c r="JSL190" s="486"/>
      <c r="JSM190" s="375"/>
      <c r="JSN190" s="377"/>
      <c r="JSO190" s="377"/>
      <c r="JSP190" s="377"/>
      <c r="JSQ190" s="377"/>
      <c r="JSR190" s="438"/>
      <c r="JSS190" s="486"/>
      <c r="JST190" s="375"/>
      <c r="JSU190" s="377"/>
      <c r="JSV190" s="377"/>
      <c r="JSW190" s="377"/>
      <c r="JSX190" s="377"/>
      <c r="JSY190" s="438"/>
      <c r="JSZ190" s="486"/>
      <c r="JTA190" s="375"/>
      <c r="JTB190" s="377"/>
      <c r="JTC190" s="377"/>
      <c r="JTD190" s="377"/>
      <c r="JTE190" s="377"/>
      <c r="JTF190" s="438"/>
      <c r="JTG190" s="486"/>
      <c r="JTH190" s="375"/>
      <c r="JTI190" s="377"/>
      <c r="JTJ190" s="377"/>
      <c r="JTK190" s="377"/>
      <c r="JTL190" s="377"/>
      <c r="JTM190" s="438"/>
      <c r="JTN190" s="486"/>
      <c r="JTO190" s="375"/>
      <c r="JTP190" s="377"/>
      <c r="JTQ190" s="377"/>
      <c r="JTR190" s="377"/>
      <c r="JTS190" s="377"/>
      <c r="JTT190" s="438"/>
      <c r="JTU190" s="486"/>
      <c r="JTV190" s="375"/>
      <c r="JTW190" s="377"/>
      <c r="JTX190" s="377"/>
      <c r="JTY190" s="377"/>
      <c r="JTZ190" s="377"/>
      <c r="JUA190" s="438"/>
      <c r="JUB190" s="486"/>
      <c r="JUC190" s="375"/>
      <c r="JUD190" s="377"/>
      <c r="JUE190" s="377"/>
      <c r="JUF190" s="377"/>
      <c r="JUG190" s="377"/>
      <c r="JUH190" s="438"/>
      <c r="JUI190" s="486"/>
      <c r="JUJ190" s="375"/>
      <c r="JUK190" s="377"/>
      <c r="JUL190" s="377"/>
      <c r="JUM190" s="377"/>
      <c r="JUN190" s="377"/>
      <c r="JUO190" s="438"/>
      <c r="JUP190" s="486"/>
      <c r="JUQ190" s="375"/>
      <c r="JUR190" s="377"/>
      <c r="JUS190" s="377"/>
      <c r="JUT190" s="377"/>
      <c r="JUU190" s="377"/>
      <c r="JUV190" s="438"/>
      <c r="JUW190" s="486"/>
      <c r="JUX190" s="375"/>
      <c r="JUY190" s="377"/>
      <c r="JUZ190" s="377"/>
      <c r="JVA190" s="377"/>
      <c r="JVB190" s="377"/>
      <c r="JVC190" s="438"/>
      <c r="JVD190" s="486"/>
      <c r="JVE190" s="375"/>
      <c r="JVF190" s="377"/>
      <c r="JVG190" s="377"/>
      <c r="JVH190" s="377"/>
      <c r="JVI190" s="377"/>
      <c r="JVJ190" s="438"/>
      <c r="JVK190" s="486"/>
      <c r="JVL190" s="375"/>
      <c r="JVM190" s="377"/>
      <c r="JVN190" s="377"/>
      <c r="JVO190" s="377"/>
      <c r="JVP190" s="377"/>
      <c r="JVQ190" s="438"/>
      <c r="JVR190" s="486"/>
      <c r="JVS190" s="375"/>
      <c r="JVT190" s="377"/>
      <c r="JVU190" s="377"/>
      <c r="JVV190" s="377"/>
      <c r="JVW190" s="377"/>
      <c r="JVX190" s="438"/>
      <c r="JVY190" s="486"/>
      <c r="JVZ190" s="375"/>
      <c r="JWA190" s="377"/>
      <c r="JWB190" s="377"/>
      <c r="JWC190" s="377"/>
      <c r="JWD190" s="377"/>
      <c r="JWE190" s="438"/>
      <c r="JWF190" s="486"/>
      <c r="JWG190" s="375"/>
      <c r="JWH190" s="377"/>
      <c r="JWI190" s="377"/>
      <c r="JWJ190" s="377"/>
      <c r="JWK190" s="377"/>
      <c r="JWL190" s="438"/>
      <c r="JWM190" s="486"/>
      <c r="JWN190" s="375"/>
      <c r="JWO190" s="377"/>
      <c r="JWP190" s="377"/>
      <c r="JWQ190" s="377"/>
      <c r="JWR190" s="377"/>
      <c r="JWS190" s="438"/>
      <c r="JWT190" s="486"/>
      <c r="JWU190" s="375"/>
      <c r="JWV190" s="377"/>
      <c r="JWW190" s="377"/>
      <c r="JWX190" s="377"/>
      <c r="JWY190" s="377"/>
      <c r="JWZ190" s="438"/>
      <c r="JXA190" s="486"/>
      <c r="JXB190" s="375"/>
      <c r="JXC190" s="377"/>
      <c r="JXD190" s="377"/>
      <c r="JXE190" s="377"/>
      <c r="JXF190" s="377"/>
      <c r="JXG190" s="438"/>
      <c r="JXH190" s="486"/>
      <c r="JXI190" s="375"/>
      <c r="JXJ190" s="377"/>
      <c r="JXK190" s="377"/>
      <c r="JXL190" s="377"/>
      <c r="JXM190" s="377"/>
      <c r="JXN190" s="438"/>
      <c r="JXO190" s="486"/>
      <c r="JXP190" s="375"/>
      <c r="JXQ190" s="377"/>
      <c r="JXR190" s="377"/>
      <c r="JXS190" s="377"/>
      <c r="JXT190" s="377"/>
      <c r="JXU190" s="438"/>
      <c r="JXV190" s="486"/>
      <c r="JXW190" s="375"/>
      <c r="JXX190" s="377"/>
      <c r="JXY190" s="377"/>
      <c r="JXZ190" s="377"/>
      <c r="JYA190" s="377"/>
      <c r="JYB190" s="438"/>
      <c r="JYC190" s="486"/>
      <c r="JYD190" s="375"/>
      <c r="JYE190" s="377"/>
      <c r="JYF190" s="377"/>
      <c r="JYG190" s="377"/>
      <c r="JYH190" s="377"/>
      <c r="JYI190" s="438"/>
      <c r="JYJ190" s="486"/>
      <c r="JYK190" s="375"/>
      <c r="JYL190" s="377"/>
      <c r="JYM190" s="377"/>
      <c r="JYN190" s="377"/>
      <c r="JYO190" s="377"/>
      <c r="JYP190" s="438"/>
      <c r="JYQ190" s="486"/>
      <c r="JYR190" s="375"/>
      <c r="JYS190" s="377"/>
      <c r="JYT190" s="377"/>
      <c r="JYU190" s="377"/>
      <c r="JYV190" s="377"/>
      <c r="JYW190" s="438"/>
      <c r="JYX190" s="486"/>
      <c r="JYY190" s="375"/>
      <c r="JYZ190" s="377"/>
      <c r="JZA190" s="377"/>
      <c r="JZB190" s="377"/>
      <c r="JZC190" s="377"/>
      <c r="JZD190" s="438"/>
      <c r="JZE190" s="486"/>
      <c r="JZF190" s="375"/>
      <c r="JZG190" s="377"/>
      <c r="JZH190" s="377"/>
      <c r="JZI190" s="377"/>
      <c r="JZJ190" s="377"/>
      <c r="JZK190" s="438"/>
      <c r="JZL190" s="486"/>
      <c r="JZM190" s="375"/>
      <c r="JZN190" s="377"/>
      <c r="JZO190" s="377"/>
      <c r="JZP190" s="377"/>
      <c r="JZQ190" s="377"/>
      <c r="JZR190" s="438"/>
      <c r="JZS190" s="486"/>
      <c r="JZT190" s="375"/>
      <c r="JZU190" s="377"/>
      <c r="JZV190" s="377"/>
      <c r="JZW190" s="377"/>
      <c r="JZX190" s="377"/>
      <c r="JZY190" s="438"/>
      <c r="JZZ190" s="486"/>
      <c r="KAA190" s="375"/>
      <c r="KAB190" s="377"/>
      <c r="KAC190" s="377"/>
      <c r="KAD190" s="377"/>
      <c r="KAE190" s="377"/>
      <c r="KAF190" s="438"/>
      <c r="KAG190" s="486"/>
      <c r="KAH190" s="375"/>
      <c r="KAI190" s="377"/>
      <c r="KAJ190" s="377"/>
      <c r="KAK190" s="377"/>
      <c r="KAL190" s="377"/>
      <c r="KAM190" s="438"/>
      <c r="KAN190" s="486"/>
      <c r="KAO190" s="375"/>
      <c r="KAP190" s="377"/>
      <c r="KAQ190" s="377"/>
      <c r="KAR190" s="377"/>
      <c r="KAS190" s="377"/>
      <c r="KAT190" s="438"/>
      <c r="KAU190" s="486"/>
      <c r="KAV190" s="375"/>
      <c r="KAW190" s="377"/>
      <c r="KAX190" s="377"/>
      <c r="KAY190" s="377"/>
      <c r="KAZ190" s="377"/>
      <c r="KBA190" s="438"/>
      <c r="KBB190" s="486"/>
      <c r="KBC190" s="375"/>
      <c r="KBD190" s="377"/>
      <c r="KBE190" s="377"/>
      <c r="KBF190" s="377"/>
      <c r="KBG190" s="377"/>
      <c r="KBH190" s="438"/>
      <c r="KBI190" s="486"/>
      <c r="KBJ190" s="375"/>
      <c r="KBK190" s="377"/>
      <c r="KBL190" s="377"/>
      <c r="KBM190" s="377"/>
      <c r="KBN190" s="377"/>
      <c r="KBO190" s="438"/>
      <c r="KBP190" s="486"/>
      <c r="KBQ190" s="375"/>
      <c r="KBR190" s="377"/>
      <c r="KBS190" s="377"/>
      <c r="KBT190" s="377"/>
      <c r="KBU190" s="377"/>
      <c r="KBV190" s="438"/>
      <c r="KBW190" s="486"/>
      <c r="KBX190" s="375"/>
      <c r="KBY190" s="377"/>
      <c r="KBZ190" s="377"/>
      <c r="KCA190" s="377"/>
      <c r="KCB190" s="377"/>
      <c r="KCC190" s="438"/>
      <c r="KCD190" s="486"/>
      <c r="KCE190" s="375"/>
      <c r="KCF190" s="377"/>
      <c r="KCG190" s="377"/>
      <c r="KCH190" s="377"/>
      <c r="KCI190" s="377"/>
      <c r="KCJ190" s="438"/>
      <c r="KCK190" s="486"/>
      <c r="KCL190" s="375"/>
      <c r="KCM190" s="377"/>
      <c r="KCN190" s="377"/>
      <c r="KCO190" s="377"/>
      <c r="KCP190" s="377"/>
      <c r="KCQ190" s="438"/>
      <c r="KCR190" s="486"/>
      <c r="KCS190" s="375"/>
      <c r="KCT190" s="377"/>
      <c r="KCU190" s="377"/>
      <c r="KCV190" s="377"/>
      <c r="KCW190" s="377"/>
      <c r="KCX190" s="438"/>
      <c r="KCY190" s="486"/>
      <c r="KCZ190" s="375"/>
      <c r="KDA190" s="377"/>
      <c r="KDB190" s="377"/>
      <c r="KDC190" s="377"/>
      <c r="KDD190" s="377"/>
      <c r="KDE190" s="438"/>
      <c r="KDF190" s="486"/>
      <c r="KDG190" s="375"/>
      <c r="KDH190" s="377"/>
      <c r="KDI190" s="377"/>
      <c r="KDJ190" s="377"/>
      <c r="KDK190" s="377"/>
      <c r="KDL190" s="438"/>
      <c r="KDM190" s="486"/>
      <c r="KDN190" s="375"/>
      <c r="KDO190" s="377"/>
      <c r="KDP190" s="377"/>
      <c r="KDQ190" s="377"/>
      <c r="KDR190" s="377"/>
      <c r="KDS190" s="438"/>
      <c r="KDT190" s="486"/>
      <c r="KDU190" s="375"/>
      <c r="KDV190" s="377"/>
      <c r="KDW190" s="377"/>
      <c r="KDX190" s="377"/>
      <c r="KDY190" s="377"/>
      <c r="KDZ190" s="438"/>
      <c r="KEA190" s="486"/>
      <c r="KEB190" s="375"/>
      <c r="KEC190" s="377"/>
      <c r="KED190" s="377"/>
      <c r="KEE190" s="377"/>
      <c r="KEF190" s="377"/>
      <c r="KEG190" s="438"/>
      <c r="KEH190" s="486"/>
      <c r="KEI190" s="375"/>
      <c r="KEJ190" s="377"/>
      <c r="KEK190" s="377"/>
      <c r="KEL190" s="377"/>
      <c r="KEM190" s="377"/>
      <c r="KEN190" s="438"/>
      <c r="KEO190" s="486"/>
      <c r="KEP190" s="375"/>
      <c r="KEQ190" s="377"/>
      <c r="KER190" s="377"/>
      <c r="KES190" s="377"/>
      <c r="KET190" s="377"/>
      <c r="KEU190" s="438"/>
      <c r="KEV190" s="486"/>
      <c r="KEW190" s="375"/>
      <c r="KEX190" s="377"/>
      <c r="KEY190" s="377"/>
      <c r="KEZ190" s="377"/>
      <c r="KFA190" s="377"/>
      <c r="KFB190" s="438"/>
      <c r="KFC190" s="486"/>
      <c r="KFD190" s="375"/>
      <c r="KFE190" s="377"/>
      <c r="KFF190" s="377"/>
      <c r="KFG190" s="377"/>
      <c r="KFH190" s="377"/>
      <c r="KFI190" s="438"/>
      <c r="KFJ190" s="486"/>
      <c r="KFK190" s="375"/>
      <c r="KFL190" s="377"/>
      <c r="KFM190" s="377"/>
      <c r="KFN190" s="377"/>
      <c r="KFO190" s="377"/>
      <c r="KFP190" s="438"/>
      <c r="KFQ190" s="486"/>
      <c r="KFR190" s="375"/>
      <c r="KFS190" s="377"/>
      <c r="KFT190" s="377"/>
      <c r="KFU190" s="377"/>
      <c r="KFV190" s="377"/>
      <c r="KFW190" s="438"/>
      <c r="KFX190" s="486"/>
      <c r="KFY190" s="375"/>
      <c r="KFZ190" s="377"/>
      <c r="KGA190" s="377"/>
      <c r="KGB190" s="377"/>
      <c r="KGC190" s="377"/>
      <c r="KGD190" s="438"/>
      <c r="KGE190" s="486"/>
      <c r="KGF190" s="375"/>
      <c r="KGG190" s="377"/>
      <c r="KGH190" s="377"/>
      <c r="KGI190" s="377"/>
      <c r="KGJ190" s="377"/>
      <c r="KGK190" s="438"/>
      <c r="KGL190" s="486"/>
      <c r="KGM190" s="375"/>
      <c r="KGN190" s="377"/>
      <c r="KGO190" s="377"/>
      <c r="KGP190" s="377"/>
      <c r="KGQ190" s="377"/>
      <c r="KGR190" s="438"/>
      <c r="KGS190" s="486"/>
      <c r="KGT190" s="375"/>
      <c r="KGU190" s="377"/>
      <c r="KGV190" s="377"/>
      <c r="KGW190" s="377"/>
      <c r="KGX190" s="377"/>
      <c r="KGY190" s="438"/>
      <c r="KGZ190" s="486"/>
      <c r="KHA190" s="375"/>
      <c r="KHB190" s="377"/>
      <c r="KHC190" s="377"/>
      <c r="KHD190" s="377"/>
      <c r="KHE190" s="377"/>
      <c r="KHF190" s="438"/>
      <c r="KHG190" s="486"/>
      <c r="KHH190" s="375"/>
      <c r="KHI190" s="377"/>
      <c r="KHJ190" s="377"/>
      <c r="KHK190" s="377"/>
      <c r="KHL190" s="377"/>
      <c r="KHM190" s="438"/>
      <c r="KHN190" s="486"/>
      <c r="KHO190" s="375"/>
      <c r="KHP190" s="377"/>
      <c r="KHQ190" s="377"/>
      <c r="KHR190" s="377"/>
      <c r="KHS190" s="377"/>
      <c r="KHT190" s="438"/>
      <c r="KHU190" s="486"/>
      <c r="KHV190" s="375"/>
      <c r="KHW190" s="377"/>
      <c r="KHX190" s="377"/>
      <c r="KHY190" s="377"/>
      <c r="KHZ190" s="377"/>
      <c r="KIA190" s="438"/>
      <c r="KIB190" s="486"/>
      <c r="KIC190" s="375"/>
      <c r="KID190" s="377"/>
      <c r="KIE190" s="377"/>
      <c r="KIF190" s="377"/>
      <c r="KIG190" s="377"/>
      <c r="KIH190" s="438"/>
      <c r="KII190" s="486"/>
      <c r="KIJ190" s="375"/>
      <c r="KIK190" s="377"/>
      <c r="KIL190" s="377"/>
      <c r="KIM190" s="377"/>
      <c r="KIN190" s="377"/>
      <c r="KIO190" s="438"/>
      <c r="KIP190" s="486"/>
      <c r="KIQ190" s="375"/>
      <c r="KIR190" s="377"/>
      <c r="KIS190" s="377"/>
      <c r="KIT190" s="377"/>
      <c r="KIU190" s="377"/>
      <c r="KIV190" s="438"/>
      <c r="KIW190" s="486"/>
      <c r="KIX190" s="375"/>
      <c r="KIY190" s="377"/>
      <c r="KIZ190" s="377"/>
      <c r="KJA190" s="377"/>
      <c r="KJB190" s="377"/>
      <c r="KJC190" s="438"/>
      <c r="KJD190" s="486"/>
      <c r="KJE190" s="375"/>
      <c r="KJF190" s="377"/>
      <c r="KJG190" s="377"/>
      <c r="KJH190" s="377"/>
      <c r="KJI190" s="377"/>
      <c r="KJJ190" s="438"/>
      <c r="KJK190" s="486"/>
      <c r="KJL190" s="375"/>
      <c r="KJM190" s="377"/>
      <c r="KJN190" s="377"/>
      <c r="KJO190" s="377"/>
      <c r="KJP190" s="377"/>
      <c r="KJQ190" s="438"/>
      <c r="KJR190" s="486"/>
      <c r="KJS190" s="375"/>
      <c r="KJT190" s="377"/>
      <c r="KJU190" s="377"/>
      <c r="KJV190" s="377"/>
      <c r="KJW190" s="377"/>
      <c r="KJX190" s="438"/>
      <c r="KJY190" s="486"/>
      <c r="KJZ190" s="375"/>
      <c r="KKA190" s="377"/>
      <c r="KKB190" s="377"/>
      <c r="KKC190" s="377"/>
      <c r="KKD190" s="377"/>
      <c r="KKE190" s="438"/>
      <c r="KKF190" s="486"/>
      <c r="KKG190" s="375"/>
      <c r="KKH190" s="377"/>
      <c r="KKI190" s="377"/>
      <c r="KKJ190" s="377"/>
      <c r="KKK190" s="377"/>
      <c r="KKL190" s="438"/>
      <c r="KKM190" s="486"/>
      <c r="KKN190" s="375"/>
      <c r="KKO190" s="377"/>
      <c r="KKP190" s="377"/>
      <c r="KKQ190" s="377"/>
      <c r="KKR190" s="377"/>
      <c r="KKS190" s="438"/>
      <c r="KKT190" s="486"/>
      <c r="KKU190" s="375"/>
      <c r="KKV190" s="377"/>
      <c r="KKW190" s="377"/>
      <c r="KKX190" s="377"/>
      <c r="KKY190" s="377"/>
      <c r="KKZ190" s="438"/>
      <c r="KLA190" s="486"/>
      <c r="KLB190" s="375"/>
      <c r="KLC190" s="377"/>
      <c r="KLD190" s="377"/>
      <c r="KLE190" s="377"/>
      <c r="KLF190" s="377"/>
      <c r="KLG190" s="438"/>
      <c r="KLH190" s="486"/>
      <c r="KLI190" s="375"/>
      <c r="KLJ190" s="377"/>
      <c r="KLK190" s="377"/>
      <c r="KLL190" s="377"/>
      <c r="KLM190" s="377"/>
      <c r="KLN190" s="438"/>
      <c r="KLO190" s="486"/>
      <c r="KLP190" s="375"/>
      <c r="KLQ190" s="377"/>
      <c r="KLR190" s="377"/>
      <c r="KLS190" s="377"/>
      <c r="KLT190" s="377"/>
      <c r="KLU190" s="438"/>
      <c r="KLV190" s="486"/>
      <c r="KLW190" s="375"/>
      <c r="KLX190" s="377"/>
      <c r="KLY190" s="377"/>
      <c r="KLZ190" s="377"/>
      <c r="KMA190" s="377"/>
      <c r="KMB190" s="438"/>
      <c r="KMC190" s="486"/>
      <c r="KMD190" s="375"/>
      <c r="KME190" s="377"/>
      <c r="KMF190" s="377"/>
      <c r="KMG190" s="377"/>
      <c r="KMH190" s="377"/>
      <c r="KMI190" s="438"/>
      <c r="KMJ190" s="486"/>
      <c r="KMK190" s="375"/>
      <c r="KML190" s="377"/>
      <c r="KMM190" s="377"/>
      <c r="KMN190" s="377"/>
      <c r="KMO190" s="377"/>
      <c r="KMP190" s="438"/>
      <c r="KMQ190" s="486"/>
      <c r="KMR190" s="375"/>
      <c r="KMS190" s="377"/>
      <c r="KMT190" s="377"/>
      <c r="KMU190" s="377"/>
      <c r="KMV190" s="377"/>
      <c r="KMW190" s="438"/>
      <c r="KMX190" s="486"/>
      <c r="KMY190" s="375"/>
      <c r="KMZ190" s="377"/>
      <c r="KNA190" s="377"/>
      <c r="KNB190" s="377"/>
      <c r="KNC190" s="377"/>
      <c r="KND190" s="438"/>
      <c r="KNE190" s="486"/>
      <c r="KNF190" s="375"/>
      <c r="KNG190" s="377"/>
      <c r="KNH190" s="377"/>
      <c r="KNI190" s="377"/>
      <c r="KNJ190" s="377"/>
      <c r="KNK190" s="438"/>
      <c r="KNL190" s="486"/>
      <c r="KNM190" s="375"/>
      <c r="KNN190" s="377"/>
      <c r="KNO190" s="377"/>
      <c r="KNP190" s="377"/>
      <c r="KNQ190" s="377"/>
      <c r="KNR190" s="438"/>
      <c r="KNS190" s="486"/>
      <c r="KNT190" s="375"/>
      <c r="KNU190" s="377"/>
      <c r="KNV190" s="377"/>
      <c r="KNW190" s="377"/>
      <c r="KNX190" s="377"/>
      <c r="KNY190" s="438"/>
      <c r="KNZ190" s="486"/>
      <c r="KOA190" s="375"/>
      <c r="KOB190" s="377"/>
      <c r="KOC190" s="377"/>
      <c r="KOD190" s="377"/>
      <c r="KOE190" s="377"/>
      <c r="KOF190" s="438"/>
      <c r="KOG190" s="486"/>
      <c r="KOH190" s="375"/>
      <c r="KOI190" s="377"/>
      <c r="KOJ190" s="377"/>
      <c r="KOK190" s="377"/>
      <c r="KOL190" s="377"/>
      <c r="KOM190" s="438"/>
      <c r="KON190" s="486"/>
      <c r="KOO190" s="375"/>
      <c r="KOP190" s="377"/>
      <c r="KOQ190" s="377"/>
      <c r="KOR190" s="377"/>
      <c r="KOS190" s="377"/>
      <c r="KOT190" s="438"/>
      <c r="KOU190" s="486"/>
      <c r="KOV190" s="375"/>
      <c r="KOW190" s="377"/>
      <c r="KOX190" s="377"/>
      <c r="KOY190" s="377"/>
      <c r="KOZ190" s="377"/>
      <c r="KPA190" s="438"/>
      <c r="KPB190" s="486"/>
      <c r="KPC190" s="375"/>
      <c r="KPD190" s="377"/>
      <c r="KPE190" s="377"/>
      <c r="KPF190" s="377"/>
      <c r="KPG190" s="377"/>
      <c r="KPH190" s="438"/>
      <c r="KPI190" s="486"/>
      <c r="KPJ190" s="375"/>
      <c r="KPK190" s="377"/>
      <c r="KPL190" s="377"/>
      <c r="KPM190" s="377"/>
      <c r="KPN190" s="377"/>
      <c r="KPO190" s="438"/>
      <c r="KPP190" s="486"/>
      <c r="KPQ190" s="375"/>
      <c r="KPR190" s="377"/>
      <c r="KPS190" s="377"/>
      <c r="KPT190" s="377"/>
      <c r="KPU190" s="377"/>
      <c r="KPV190" s="438"/>
      <c r="KPW190" s="486"/>
      <c r="KPX190" s="375"/>
      <c r="KPY190" s="377"/>
      <c r="KPZ190" s="377"/>
      <c r="KQA190" s="377"/>
      <c r="KQB190" s="377"/>
      <c r="KQC190" s="438"/>
      <c r="KQD190" s="486"/>
      <c r="KQE190" s="375"/>
      <c r="KQF190" s="377"/>
      <c r="KQG190" s="377"/>
      <c r="KQH190" s="377"/>
      <c r="KQI190" s="377"/>
      <c r="KQJ190" s="438"/>
      <c r="KQK190" s="486"/>
      <c r="KQL190" s="375"/>
      <c r="KQM190" s="377"/>
      <c r="KQN190" s="377"/>
      <c r="KQO190" s="377"/>
      <c r="KQP190" s="377"/>
      <c r="KQQ190" s="438"/>
      <c r="KQR190" s="486"/>
      <c r="KQS190" s="375"/>
      <c r="KQT190" s="377"/>
      <c r="KQU190" s="377"/>
      <c r="KQV190" s="377"/>
      <c r="KQW190" s="377"/>
      <c r="KQX190" s="438"/>
      <c r="KQY190" s="486"/>
      <c r="KQZ190" s="375"/>
      <c r="KRA190" s="377"/>
      <c r="KRB190" s="377"/>
      <c r="KRC190" s="377"/>
      <c r="KRD190" s="377"/>
      <c r="KRE190" s="438"/>
      <c r="KRF190" s="486"/>
      <c r="KRG190" s="375"/>
      <c r="KRH190" s="377"/>
      <c r="KRI190" s="377"/>
      <c r="KRJ190" s="377"/>
      <c r="KRK190" s="377"/>
      <c r="KRL190" s="438"/>
      <c r="KRM190" s="486"/>
      <c r="KRN190" s="375"/>
      <c r="KRO190" s="377"/>
      <c r="KRP190" s="377"/>
      <c r="KRQ190" s="377"/>
      <c r="KRR190" s="377"/>
      <c r="KRS190" s="438"/>
      <c r="KRT190" s="486"/>
      <c r="KRU190" s="375"/>
      <c r="KRV190" s="377"/>
      <c r="KRW190" s="377"/>
      <c r="KRX190" s="377"/>
      <c r="KRY190" s="377"/>
      <c r="KRZ190" s="438"/>
      <c r="KSA190" s="486"/>
      <c r="KSB190" s="375"/>
      <c r="KSC190" s="377"/>
      <c r="KSD190" s="377"/>
      <c r="KSE190" s="377"/>
      <c r="KSF190" s="377"/>
      <c r="KSG190" s="438"/>
      <c r="KSH190" s="486"/>
      <c r="KSI190" s="375"/>
      <c r="KSJ190" s="377"/>
      <c r="KSK190" s="377"/>
      <c r="KSL190" s="377"/>
      <c r="KSM190" s="377"/>
      <c r="KSN190" s="438"/>
      <c r="KSO190" s="486"/>
      <c r="KSP190" s="375"/>
      <c r="KSQ190" s="377"/>
      <c r="KSR190" s="377"/>
      <c r="KSS190" s="377"/>
      <c r="KST190" s="377"/>
      <c r="KSU190" s="438"/>
      <c r="KSV190" s="486"/>
      <c r="KSW190" s="375"/>
      <c r="KSX190" s="377"/>
      <c r="KSY190" s="377"/>
      <c r="KSZ190" s="377"/>
      <c r="KTA190" s="377"/>
      <c r="KTB190" s="438"/>
      <c r="KTC190" s="486"/>
      <c r="KTD190" s="375"/>
      <c r="KTE190" s="377"/>
      <c r="KTF190" s="377"/>
      <c r="KTG190" s="377"/>
      <c r="KTH190" s="377"/>
      <c r="KTI190" s="438"/>
      <c r="KTJ190" s="486"/>
      <c r="KTK190" s="375"/>
      <c r="KTL190" s="377"/>
      <c r="KTM190" s="377"/>
      <c r="KTN190" s="377"/>
      <c r="KTO190" s="377"/>
      <c r="KTP190" s="438"/>
      <c r="KTQ190" s="486"/>
      <c r="KTR190" s="375"/>
      <c r="KTS190" s="377"/>
      <c r="KTT190" s="377"/>
      <c r="KTU190" s="377"/>
      <c r="KTV190" s="377"/>
      <c r="KTW190" s="438"/>
      <c r="KTX190" s="486"/>
      <c r="KTY190" s="375"/>
      <c r="KTZ190" s="377"/>
      <c r="KUA190" s="377"/>
      <c r="KUB190" s="377"/>
      <c r="KUC190" s="377"/>
      <c r="KUD190" s="438"/>
      <c r="KUE190" s="486"/>
      <c r="KUF190" s="375"/>
      <c r="KUG190" s="377"/>
      <c r="KUH190" s="377"/>
      <c r="KUI190" s="377"/>
      <c r="KUJ190" s="377"/>
      <c r="KUK190" s="438"/>
      <c r="KUL190" s="486"/>
      <c r="KUM190" s="375"/>
      <c r="KUN190" s="377"/>
      <c r="KUO190" s="377"/>
      <c r="KUP190" s="377"/>
      <c r="KUQ190" s="377"/>
      <c r="KUR190" s="438"/>
      <c r="KUS190" s="486"/>
      <c r="KUT190" s="375"/>
      <c r="KUU190" s="377"/>
      <c r="KUV190" s="377"/>
      <c r="KUW190" s="377"/>
      <c r="KUX190" s="377"/>
      <c r="KUY190" s="438"/>
      <c r="KUZ190" s="486"/>
      <c r="KVA190" s="375"/>
      <c r="KVB190" s="377"/>
      <c r="KVC190" s="377"/>
      <c r="KVD190" s="377"/>
      <c r="KVE190" s="377"/>
      <c r="KVF190" s="438"/>
      <c r="KVG190" s="486"/>
      <c r="KVH190" s="375"/>
      <c r="KVI190" s="377"/>
      <c r="KVJ190" s="377"/>
      <c r="KVK190" s="377"/>
      <c r="KVL190" s="377"/>
      <c r="KVM190" s="438"/>
      <c r="KVN190" s="486"/>
      <c r="KVO190" s="375"/>
      <c r="KVP190" s="377"/>
      <c r="KVQ190" s="377"/>
      <c r="KVR190" s="377"/>
      <c r="KVS190" s="377"/>
      <c r="KVT190" s="438"/>
      <c r="KVU190" s="486"/>
      <c r="KVV190" s="375"/>
      <c r="KVW190" s="377"/>
      <c r="KVX190" s="377"/>
      <c r="KVY190" s="377"/>
      <c r="KVZ190" s="377"/>
      <c r="KWA190" s="438"/>
      <c r="KWB190" s="486"/>
      <c r="KWC190" s="375"/>
      <c r="KWD190" s="377"/>
      <c r="KWE190" s="377"/>
      <c r="KWF190" s="377"/>
      <c r="KWG190" s="377"/>
      <c r="KWH190" s="438"/>
      <c r="KWI190" s="486"/>
      <c r="KWJ190" s="375"/>
      <c r="KWK190" s="377"/>
      <c r="KWL190" s="377"/>
      <c r="KWM190" s="377"/>
      <c r="KWN190" s="377"/>
      <c r="KWO190" s="438"/>
      <c r="KWP190" s="486"/>
      <c r="KWQ190" s="375"/>
      <c r="KWR190" s="377"/>
      <c r="KWS190" s="377"/>
      <c r="KWT190" s="377"/>
      <c r="KWU190" s="377"/>
      <c r="KWV190" s="438"/>
      <c r="KWW190" s="486"/>
      <c r="KWX190" s="375"/>
      <c r="KWY190" s="377"/>
      <c r="KWZ190" s="377"/>
      <c r="KXA190" s="377"/>
      <c r="KXB190" s="377"/>
      <c r="KXC190" s="438"/>
      <c r="KXD190" s="486"/>
      <c r="KXE190" s="375"/>
      <c r="KXF190" s="377"/>
      <c r="KXG190" s="377"/>
      <c r="KXH190" s="377"/>
      <c r="KXI190" s="377"/>
      <c r="KXJ190" s="438"/>
      <c r="KXK190" s="486"/>
      <c r="KXL190" s="375"/>
      <c r="KXM190" s="377"/>
      <c r="KXN190" s="377"/>
      <c r="KXO190" s="377"/>
      <c r="KXP190" s="377"/>
      <c r="KXQ190" s="438"/>
      <c r="KXR190" s="486"/>
      <c r="KXS190" s="375"/>
      <c r="KXT190" s="377"/>
      <c r="KXU190" s="377"/>
      <c r="KXV190" s="377"/>
      <c r="KXW190" s="377"/>
      <c r="KXX190" s="438"/>
      <c r="KXY190" s="486"/>
      <c r="KXZ190" s="375"/>
      <c r="KYA190" s="377"/>
      <c r="KYB190" s="377"/>
      <c r="KYC190" s="377"/>
      <c r="KYD190" s="377"/>
      <c r="KYE190" s="438"/>
      <c r="KYF190" s="486"/>
      <c r="KYG190" s="375"/>
      <c r="KYH190" s="377"/>
      <c r="KYI190" s="377"/>
      <c r="KYJ190" s="377"/>
      <c r="KYK190" s="377"/>
      <c r="KYL190" s="438"/>
      <c r="KYM190" s="486"/>
      <c r="KYN190" s="375"/>
      <c r="KYO190" s="377"/>
      <c r="KYP190" s="377"/>
      <c r="KYQ190" s="377"/>
      <c r="KYR190" s="377"/>
      <c r="KYS190" s="438"/>
      <c r="KYT190" s="486"/>
      <c r="KYU190" s="375"/>
      <c r="KYV190" s="377"/>
      <c r="KYW190" s="377"/>
      <c r="KYX190" s="377"/>
      <c r="KYY190" s="377"/>
      <c r="KYZ190" s="438"/>
      <c r="KZA190" s="486"/>
      <c r="KZB190" s="375"/>
      <c r="KZC190" s="377"/>
      <c r="KZD190" s="377"/>
      <c r="KZE190" s="377"/>
      <c r="KZF190" s="377"/>
      <c r="KZG190" s="438"/>
      <c r="KZH190" s="486"/>
      <c r="KZI190" s="375"/>
      <c r="KZJ190" s="377"/>
      <c r="KZK190" s="377"/>
      <c r="KZL190" s="377"/>
      <c r="KZM190" s="377"/>
      <c r="KZN190" s="438"/>
      <c r="KZO190" s="486"/>
      <c r="KZP190" s="375"/>
      <c r="KZQ190" s="377"/>
      <c r="KZR190" s="377"/>
      <c r="KZS190" s="377"/>
      <c r="KZT190" s="377"/>
      <c r="KZU190" s="438"/>
      <c r="KZV190" s="486"/>
      <c r="KZW190" s="375"/>
      <c r="KZX190" s="377"/>
      <c r="KZY190" s="377"/>
      <c r="KZZ190" s="377"/>
      <c r="LAA190" s="377"/>
      <c r="LAB190" s="438"/>
      <c r="LAC190" s="486"/>
      <c r="LAD190" s="375"/>
      <c r="LAE190" s="377"/>
      <c r="LAF190" s="377"/>
      <c r="LAG190" s="377"/>
      <c r="LAH190" s="377"/>
      <c r="LAI190" s="438"/>
      <c r="LAJ190" s="486"/>
      <c r="LAK190" s="375"/>
      <c r="LAL190" s="377"/>
      <c r="LAM190" s="377"/>
      <c r="LAN190" s="377"/>
      <c r="LAO190" s="377"/>
      <c r="LAP190" s="438"/>
      <c r="LAQ190" s="486"/>
      <c r="LAR190" s="375"/>
      <c r="LAS190" s="377"/>
      <c r="LAT190" s="377"/>
      <c r="LAU190" s="377"/>
      <c r="LAV190" s="377"/>
      <c r="LAW190" s="438"/>
      <c r="LAX190" s="486"/>
      <c r="LAY190" s="375"/>
      <c r="LAZ190" s="377"/>
      <c r="LBA190" s="377"/>
      <c r="LBB190" s="377"/>
      <c r="LBC190" s="377"/>
      <c r="LBD190" s="438"/>
      <c r="LBE190" s="486"/>
      <c r="LBF190" s="375"/>
      <c r="LBG190" s="377"/>
      <c r="LBH190" s="377"/>
      <c r="LBI190" s="377"/>
      <c r="LBJ190" s="377"/>
      <c r="LBK190" s="438"/>
      <c r="LBL190" s="486"/>
      <c r="LBM190" s="375"/>
      <c r="LBN190" s="377"/>
      <c r="LBO190" s="377"/>
      <c r="LBP190" s="377"/>
      <c r="LBQ190" s="377"/>
      <c r="LBR190" s="438"/>
      <c r="LBS190" s="486"/>
      <c r="LBT190" s="375"/>
      <c r="LBU190" s="377"/>
      <c r="LBV190" s="377"/>
      <c r="LBW190" s="377"/>
      <c r="LBX190" s="377"/>
      <c r="LBY190" s="438"/>
      <c r="LBZ190" s="486"/>
      <c r="LCA190" s="375"/>
      <c r="LCB190" s="377"/>
      <c r="LCC190" s="377"/>
      <c r="LCD190" s="377"/>
      <c r="LCE190" s="377"/>
      <c r="LCF190" s="438"/>
      <c r="LCG190" s="486"/>
      <c r="LCH190" s="375"/>
      <c r="LCI190" s="377"/>
      <c r="LCJ190" s="377"/>
      <c r="LCK190" s="377"/>
      <c r="LCL190" s="377"/>
      <c r="LCM190" s="438"/>
      <c r="LCN190" s="486"/>
      <c r="LCO190" s="375"/>
      <c r="LCP190" s="377"/>
      <c r="LCQ190" s="377"/>
      <c r="LCR190" s="377"/>
      <c r="LCS190" s="377"/>
      <c r="LCT190" s="438"/>
      <c r="LCU190" s="486"/>
      <c r="LCV190" s="375"/>
      <c r="LCW190" s="377"/>
      <c r="LCX190" s="377"/>
      <c r="LCY190" s="377"/>
      <c r="LCZ190" s="377"/>
      <c r="LDA190" s="438"/>
      <c r="LDB190" s="486"/>
      <c r="LDC190" s="375"/>
      <c r="LDD190" s="377"/>
      <c r="LDE190" s="377"/>
      <c r="LDF190" s="377"/>
      <c r="LDG190" s="377"/>
      <c r="LDH190" s="438"/>
      <c r="LDI190" s="486"/>
      <c r="LDJ190" s="375"/>
      <c r="LDK190" s="377"/>
      <c r="LDL190" s="377"/>
      <c r="LDM190" s="377"/>
      <c r="LDN190" s="377"/>
      <c r="LDO190" s="438"/>
      <c r="LDP190" s="486"/>
      <c r="LDQ190" s="375"/>
      <c r="LDR190" s="377"/>
      <c r="LDS190" s="377"/>
      <c r="LDT190" s="377"/>
      <c r="LDU190" s="377"/>
      <c r="LDV190" s="438"/>
      <c r="LDW190" s="486"/>
      <c r="LDX190" s="375"/>
      <c r="LDY190" s="377"/>
      <c r="LDZ190" s="377"/>
      <c r="LEA190" s="377"/>
      <c r="LEB190" s="377"/>
      <c r="LEC190" s="438"/>
      <c r="LED190" s="486"/>
      <c r="LEE190" s="375"/>
      <c r="LEF190" s="377"/>
      <c r="LEG190" s="377"/>
      <c r="LEH190" s="377"/>
      <c r="LEI190" s="377"/>
      <c r="LEJ190" s="438"/>
      <c r="LEK190" s="486"/>
      <c r="LEL190" s="375"/>
      <c r="LEM190" s="377"/>
      <c r="LEN190" s="377"/>
      <c r="LEO190" s="377"/>
      <c r="LEP190" s="377"/>
      <c r="LEQ190" s="438"/>
      <c r="LER190" s="486"/>
      <c r="LES190" s="375"/>
      <c r="LET190" s="377"/>
      <c r="LEU190" s="377"/>
      <c r="LEV190" s="377"/>
      <c r="LEW190" s="377"/>
      <c r="LEX190" s="438"/>
      <c r="LEY190" s="486"/>
      <c r="LEZ190" s="375"/>
      <c r="LFA190" s="377"/>
      <c r="LFB190" s="377"/>
      <c r="LFC190" s="377"/>
      <c r="LFD190" s="377"/>
      <c r="LFE190" s="438"/>
      <c r="LFF190" s="486"/>
      <c r="LFG190" s="375"/>
      <c r="LFH190" s="377"/>
      <c r="LFI190" s="377"/>
      <c r="LFJ190" s="377"/>
      <c r="LFK190" s="377"/>
      <c r="LFL190" s="438"/>
      <c r="LFM190" s="486"/>
      <c r="LFN190" s="375"/>
      <c r="LFO190" s="377"/>
      <c r="LFP190" s="377"/>
      <c r="LFQ190" s="377"/>
      <c r="LFR190" s="377"/>
      <c r="LFS190" s="438"/>
      <c r="LFT190" s="486"/>
      <c r="LFU190" s="375"/>
      <c r="LFV190" s="377"/>
      <c r="LFW190" s="377"/>
      <c r="LFX190" s="377"/>
      <c r="LFY190" s="377"/>
      <c r="LFZ190" s="438"/>
      <c r="LGA190" s="486"/>
      <c r="LGB190" s="375"/>
      <c r="LGC190" s="377"/>
      <c r="LGD190" s="377"/>
      <c r="LGE190" s="377"/>
      <c r="LGF190" s="377"/>
      <c r="LGG190" s="438"/>
      <c r="LGH190" s="486"/>
      <c r="LGI190" s="375"/>
      <c r="LGJ190" s="377"/>
      <c r="LGK190" s="377"/>
      <c r="LGL190" s="377"/>
      <c r="LGM190" s="377"/>
      <c r="LGN190" s="438"/>
      <c r="LGO190" s="486"/>
      <c r="LGP190" s="375"/>
      <c r="LGQ190" s="377"/>
      <c r="LGR190" s="377"/>
      <c r="LGS190" s="377"/>
      <c r="LGT190" s="377"/>
      <c r="LGU190" s="438"/>
      <c r="LGV190" s="486"/>
      <c r="LGW190" s="375"/>
      <c r="LGX190" s="377"/>
      <c r="LGY190" s="377"/>
      <c r="LGZ190" s="377"/>
      <c r="LHA190" s="377"/>
      <c r="LHB190" s="438"/>
      <c r="LHC190" s="486"/>
      <c r="LHD190" s="375"/>
      <c r="LHE190" s="377"/>
      <c r="LHF190" s="377"/>
      <c r="LHG190" s="377"/>
      <c r="LHH190" s="377"/>
      <c r="LHI190" s="438"/>
      <c r="LHJ190" s="486"/>
      <c r="LHK190" s="375"/>
      <c r="LHL190" s="377"/>
      <c r="LHM190" s="377"/>
      <c r="LHN190" s="377"/>
      <c r="LHO190" s="377"/>
      <c r="LHP190" s="438"/>
      <c r="LHQ190" s="486"/>
      <c r="LHR190" s="375"/>
      <c r="LHS190" s="377"/>
      <c r="LHT190" s="377"/>
      <c r="LHU190" s="377"/>
      <c r="LHV190" s="377"/>
      <c r="LHW190" s="438"/>
      <c r="LHX190" s="486"/>
      <c r="LHY190" s="375"/>
      <c r="LHZ190" s="377"/>
      <c r="LIA190" s="377"/>
      <c r="LIB190" s="377"/>
      <c r="LIC190" s="377"/>
      <c r="LID190" s="438"/>
      <c r="LIE190" s="486"/>
      <c r="LIF190" s="375"/>
      <c r="LIG190" s="377"/>
      <c r="LIH190" s="377"/>
      <c r="LII190" s="377"/>
      <c r="LIJ190" s="377"/>
      <c r="LIK190" s="438"/>
      <c r="LIL190" s="486"/>
      <c r="LIM190" s="375"/>
      <c r="LIN190" s="377"/>
      <c r="LIO190" s="377"/>
      <c r="LIP190" s="377"/>
      <c r="LIQ190" s="377"/>
      <c r="LIR190" s="438"/>
      <c r="LIS190" s="486"/>
      <c r="LIT190" s="375"/>
      <c r="LIU190" s="377"/>
      <c r="LIV190" s="377"/>
      <c r="LIW190" s="377"/>
      <c r="LIX190" s="377"/>
      <c r="LIY190" s="438"/>
      <c r="LIZ190" s="486"/>
      <c r="LJA190" s="375"/>
      <c r="LJB190" s="377"/>
      <c r="LJC190" s="377"/>
      <c r="LJD190" s="377"/>
      <c r="LJE190" s="377"/>
      <c r="LJF190" s="438"/>
      <c r="LJG190" s="486"/>
      <c r="LJH190" s="375"/>
      <c r="LJI190" s="377"/>
      <c r="LJJ190" s="377"/>
      <c r="LJK190" s="377"/>
      <c r="LJL190" s="377"/>
      <c r="LJM190" s="438"/>
      <c r="LJN190" s="486"/>
      <c r="LJO190" s="375"/>
      <c r="LJP190" s="377"/>
      <c r="LJQ190" s="377"/>
      <c r="LJR190" s="377"/>
      <c r="LJS190" s="377"/>
      <c r="LJT190" s="438"/>
      <c r="LJU190" s="486"/>
      <c r="LJV190" s="375"/>
      <c r="LJW190" s="377"/>
      <c r="LJX190" s="377"/>
      <c r="LJY190" s="377"/>
      <c r="LJZ190" s="377"/>
      <c r="LKA190" s="438"/>
      <c r="LKB190" s="486"/>
      <c r="LKC190" s="375"/>
      <c r="LKD190" s="377"/>
      <c r="LKE190" s="377"/>
      <c r="LKF190" s="377"/>
      <c r="LKG190" s="377"/>
      <c r="LKH190" s="438"/>
      <c r="LKI190" s="486"/>
      <c r="LKJ190" s="375"/>
      <c r="LKK190" s="377"/>
      <c r="LKL190" s="377"/>
      <c r="LKM190" s="377"/>
      <c r="LKN190" s="377"/>
      <c r="LKO190" s="438"/>
      <c r="LKP190" s="486"/>
      <c r="LKQ190" s="375"/>
      <c r="LKR190" s="377"/>
      <c r="LKS190" s="377"/>
      <c r="LKT190" s="377"/>
      <c r="LKU190" s="377"/>
      <c r="LKV190" s="438"/>
      <c r="LKW190" s="486"/>
      <c r="LKX190" s="375"/>
      <c r="LKY190" s="377"/>
      <c r="LKZ190" s="377"/>
      <c r="LLA190" s="377"/>
      <c r="LLB190" s="377"/>
      <c r="LLC190" s="438"/>
      <c r="LLD190" s="486"/>
      <c r="LLE190" s="375"/>
      <c r="LLF190" s="377"/>
      <c r="LLG190" s="377"/>
      <c r="LLH190" s="377"/>
      <c r="LLI190" s="377"/>
      <c r="LLJ190" s="438"/>
      <c r="LLK190" s="486"/>
      <c r="LLL190" s="375"/>
      <c r="LLM190" s="377"/>
      <c r="LLN190" s="377"/>
      <c r="LLO190" s="377"/>
      <c r="LLP190" s="377"/>
      <c r="LLQ190" s="438"/>
      <c r="LLR190" s="486"/>
      <c r="LLS190" s="375"/>
      <c r="LLT190" s="377"/>
      <c r="LLU190" s="377"/>
      <c r="LLV190" s="377"/>
      <c r="LLW190" s="377"/>
      <c r="LLX190" s="438"/>
      <c r="LLY190" s="486"/>
      <c r="LLZ190" s="375"/>
      <c r="LMA190" s="377"/>
      <c r="LMB190" s="377"/>
      <c r="LMC190" s="377"/>
      <c r="LMD190" s="377"/>
      <c r="LME190" s="438"/>
      <c r="LMF190" s="486"/>
      <c r="LMG190" s="375"/>
      <c r="LMH190" s="377"/>
      <c r="LMI190" s="377"/>
      <c r="LMJ190" s="377"/>
      <c r="LMK190" s="377"/>
      <c r="LML190" s="438"/>
      <c r="LMM190" s="486"/>
      <c r="LMN190" s="375"/>
      <c r="LMO190" s="377"/>
      <c r="LMP190" s="377"/>
      <c r="LMQ190" s="377"/>
      <c r="LMR190" s="377"/>
      <c r="LMS190" s="438"/>
      <c r="LMT190" s="486"/>
      <c r="LMU190" s="375"/>
      <c r="LMV190" s="377"/>
      <c r="LMW190" s="377"/>
      <c r="LMX190" s="377"/>
      <c r="LMY190" s="377"/>
      <c r="LMZ190" s="438"/>
      <c r="LNA190" s="486"/>
      <c r="LNB190" s="375"/>
      <c r="LNC190" s="377"/>
      <c r="LND190" s="377"/>
      <c r="LNE190" s="377"/>
      <c r="LNF190" s="377"/>
      <c r="LNG190" s="438"/>
      <c r="LNH190" s="486"/>
      <c r="LNI190" s="375"/>
      <c r="LNJ190" s="377"/>
      <c r="LNK190" s="377"/>
      <c r="LNL190" s="377"/>
      <c r="LNM190" s="377"/>
      <c r="LNN190" s="438"/>
      <c r="LNO190" s="486"/>
      <c r="LNP190" s="375"/>
      <c r="LNQ190" s="377"/>
      <c r="LNR190" s="377"/>
      <c r="LNS190" s="377"/>
      <c r="LNT190" s="377"/>
      <c r="LNU190" s="438"/>
      <c r="LNV190" s="486"/>
      <c r="LNW190" s="375"/>
      <c r="LNX190" s="377"/>
      <c r="LNY190" s="377"/>
      <c r="LNZ190" s="377"/>
      <c r="LOA190" s="377"/>
      <c r="LOB190" s="438"/>
      <c r="LOC190" s="486"/>
      <c r="LOD190" s="375"/>
      <c r="LOE190" s="377"/>
      <c r="LOF190" s="377"/>
      <c r="LOG190" s="377"/>
      <c r="LOH190" s="377"/>
      <c r="LOI190" s="438"/>
      <c r="LOJ190" s="486"/>
      <c r="LOK190" s="375"/>
      <c r="LOL190" s="377"/>
      <c r="LOM190" s="377"/>
      <c r="LON190" s="377"/>
      <c r="LOO190" s="377"/>
      <c r="LOP190" s="438"/>
      <c r="LOQ190" s="486"/>
      <c r="LOR190" s="375"/>
      <c r="LOS190" s="377"/>
      <c r="LOT190" s="377"/>
      <c r="LOU190" s="377"/>
      <c r="LOV190" s="377"/>
      <c r="LOW190" s="438"/>
      <c r="LOX190" s="486"/>
      <c r="LOY190" s="375"/>
      <c r="LOZ190" s="377"/>
      <c r="LPA190" s="377"/>
      <c r="LPB190" s="377"/>
      <c r="LPC190" s="377"/>
      <c r="LPD190" s="438"/>
      <c r="LPE190" s="486"/>
      <c r="LPF190" s="375"/>
      <c r="LPG190" s="377"/>
      <c r="LPH190" s="377"/>
      <c r="LPI190" s="377"/>
      <c r="LPJ190" s="377"/>
      <c r="LPK190" s="438"/>
      <c r="LPL190" s="486"/>
      <c r="LPM190" s="375"/>
      <c r="LPN190" s="377"/>
      <c r="LPO190" s="377"/>
      <c r="LPP190" s="377"/>
      <c r="LPQ190" s="377"/>
      <c r="LPR190" s="438"/>
      <c r="LPS190" s="486"/>
      <c r="LPT190" s="375"/>
      <c r="LPU190" s="377"/>
      <c r="LPV190" s="377"/>
      <c r="LPW190" s="377"/>
      <c r="LPX190" s="377"/>
      <c r="LPY190" s="438"/>
      <c r="LPZ190" s="486"/>
      <c r="LQA190" s="375"/>
      <c r="LQB190" s="377"/>
      <c r="LQC190" s="377"/>
      <c r="LQD190" s="377"/>
      <c r="LQE190" s="377"/>
      <c r="LQF190" s="438"/>
      <c r="LQG190" s="486"/>
      <c r="LQH190" s="375"/>
      <c r="LQI190" s="377"/>
      <c r="LQJ190" s="377"/>
      <c r="LQK190" s="377"/>
      <c r="LQL190" s="377"/>
      <c r="LQM190" s="438"/>
      <c r="LQN190" s="486"/>
      <c r="LQO190" s="375"/>
      <c r="LQP190" s="377"/>
      <c r="LQQ190" s="377"/>
      <c r="LQR190" s="377"/>
      <c r="LQS190" s="377"/>
      <c r="LQT190" s="438"/>
      <c r="LQU190" s="486"/>
      <c r="LQV190" s="375"/>
      <c r="LQW190" s="377"/>
      <c r="LQX190" s="377"/>
      <c r="LQY190" s="377"/>
      <c r="LQZ190" s="377"/>
      <c r="LRA190" s="438"/>
      <c r="LRB190" s="486"/>
      <c r="LRC190" s="375"/>
      <c r="LRD190" s="377"/>
      <c r="LRE190" s="377"/>
      <c r="LRF190" s="377"/>
      <c r="LRG190" s="377"/>
      <c r="LRH190" s="438"/>
      <c r="LRI190" s="486"/>
      <c r="LRJ190" s="375"/>
      <c r="LRK190" s="377"/>
      <c r="LRL190" s="377"/>
      <c r="LRM190" s="377"/>
      <c r="LRN190" s="377"/>
      <c r="LRO190" s="438"/>
      <c r="LRP190" s="486"/>
      <c r="LRQ190" s="375"/>
      <c r="LRR190" s="377"/>
      <c r="LRS190" s="377"/>
      <c r="LRT190" s="377"/>
      <c r="LRU190" s="377"/>
      <c r="LRV190" s="438"/>
      <c r="LRW190" s="486"/>
      <c r="LRX190" s="375"/>
      <c r="LRY190" s="377"/>
      <c r="LRZ190" s="377"/>
      <c r="LSA190" s="377"/>
      <c r="LSB190" s="377"/>
      <c r="LSC190" s="438"/>
      <c r="LSD190" s="486"/>
      <c r="LSE190" s="375"/>
      <c r="LSF190" s="377"/>
      <c r="LSG190" s="377"/>
      <c r="LSH190" s="377"/>
      <c r="LSI190" s="377"/>
      <c r="LSJ190" s="438"/>
      <c r="LSK190" s="486"/>
      <c r="LSL190" s="375"/>
      <c r="LSM190" s="377"/>
      <c r="LSN190" s="377"/>
      <c r="LSO190" s="377"/>
      <c r="LSP190" s="377"/>
      <c r="LSQ190" s="438"/>
      <c r="LSR190" s="486"/>
      <c r="LSS190" s="375"/>
      <c r="LST190" s="377"/>
      <c r="LSU190" s="377"/>
      <c r="LSV190" s="377"/>
      <c r="LSW190" s="377"/>
      <c r="LSX190" s="438"/>
      <c r="LSY190" s="486"/>
      <c r="LSZ190" s="375"/>
      <c r="LTA190" s="377"/>
      <c r="LTB190" s="377"/>
      <c r="LTC190" s="377"/>
      <c r="LTD190" s="377"/>
      <c r="LTE190" s="438"/>
      <c r="LTF190" s="486"/>
      <c r="LTG190" s="375"/>
      <c r="LTH190" s="377"/>
      <c r="LTI190" s="377"/>
      <c r="LTJ190" s="377"/>
      <c r="LTK190" s="377"/>
      <c r="LTL190" s="438"/>
      <c r="LTM190" s="486"/>
      <c r="LTN190" s="375"/>
      <c r="LTO190" s="377"/>
      <c r="LTP190" s="377"/>
      <c r="LTQ190" s="377"/>
      <c r="LTR190" s="377"/>
      <c r="LTS190" s="438"/>
      <c r="LTT190" s="486"/>
      <c r="LTU190" s="375"/>
      <c r="LTV190" s="377"/>
      <c r="LTW190" s="377"/>
      <c r="LTX190" s="377"/>
      <c r="LTY190" s="377"/>
      <c r="LTZ190" s="438"/>
      <c r="LUA190" s="486"/>
      <c r="LUB190" s="375"/>
      <c r="LUC190" s="377"/>
      <c r="LUD190" s="377"/>
      <c r="LUE190" s="377"/>
      <c r="LUF190" s="377"/>
      <c r="LUG190" s="438"/>
      <c r="LUH190" s="486"/>
      <c r="LUI190" s="375"/>
      <c r="LUJ190" s="377"/>
      <c r="LUK190" s="377"/>
      <c r="LUL190" s="377"/>
      <c r="LUM190" s="377"/>
      <c r="LUN190" s="438"/>
      <c r="LUO190" s="486"/>
      <c r="LUP190" s="375"/>
      <c r="LUQ190" s="377"/>
      <c r="LUR190" s="377"/>
      <c r="LUS190" s="377"/>
      <c r="LUT190" s="377"/>
      <c r="LUU190" s="438"/>
      <c r="LUV190" s="486"/>
      <c r="LUW190" s="375"/>
      <c r="LUX190" s="377"/>
      <c r="LUY190" s="377"/>
      <c r="LUZ190" s="377"/>
      <c r="LVA190" s="377"/>
      <c r="LVB190" s="438"/>
      <c r="LVC190" s="486"/>
      <c r="LVD190" s="375"/>
      <c r="LVE190" s="377"/>
      <c r="LVF190" s="377"/>
      <c r="LVG190" s="377"/>
      <c r="LVH190" s="377"/>
      <c r="LVI190" s="438"/>
      <c r="LVJ190" s="486"/>
      <c r="LVK190" s="375"/>
      <c r="LVL190" s="377"/>
      <c r="LVM190" s="377"/>
      <c r="LVN190" s="377"/>
      <c r="LVO190" s="377"/>
      <c r="LVP190" s="438"/>
      <c r="LVQ190" s="486"/>
      <c r="LVR190" s="375"/>
      <c r="LVS190" s="377"/>
      <c r="LVT190" s="377"/>
      <c r="LVU190" s="377"/>
      <c r="LVV190" s="377"/>
      <c r="LVW190" s="438"/>
      <c r="LVX190" s="486"/>
      <c r="LVY190" s="375"/>
      <c r="LVZ190" s="377"/>
      <c r="LWA190" s="377"/>
      <c r="LWB190" s="377"/>
      <c r="LWC190" s="377"/>
      <c r="LWD190" s="438"/>
      <c r="LWE190" s="486"/>
      <c r="LWF190" s="375"/>
      <c r="LWG190" s="377"/>
      <c r="LWH190" s="377"/>
      <c r="LWI190" s="377"/>
      <c r="LWJ190" s="377"/>
      <c r="LWK190" s="438"/>
      <c r="LWL190" s="486"/>
      <c r="LWM190" s="375"/>
      <c r="LWN190" s="377"/>
      <c r="LWO190" s="377"/>
      <c r="LWP190" s="377"/>
      <c r="LWQ190" s="377"/>
      <c r="LWR190" s="438"/>
      <c r="LWS190" s="486"/>
      <c r="LWT190" s="375"/>
      <c r="LWU190" s="377"/>
      <c r="LWV190" s="377"/>
      <c r="LWW190" s="377"/>
      <c r="LWX190" s="377"/>
      <c r="LWY190" s="438"/>
      <c r="LWZ190" s="486"/>
      <c r="LXA190" s="375"/>
      <c r="LXB190" s="377"/>
      <c r="LXC190" s="377"/>
      <c r="LXD190" s="377"/>
      <c r="LXE190" s="377"/>
      <c r="LXF190" s="438"/>
      <c r="LXG190" s="486"/>
      <c r="LXH190" s="375"/>
      <c r="LXI190" s="377"/>
      <c r="LXJ190" s="377"/>
      <c r="LXK190" s="377"/>
      <c r="LXL190" s="377"/>
      <c r="LXM190" s="438"/>
      <c r="LXN190" s="486"/>
      <c r="LXO190" s="375"/>
      <c r="LXP190" s="377"/>
      <c r="LXQ190" s="377"/>
      <c r="LXR190" s="377"/>
      <c r="LXS190" s="377"/>
      <c r="LXT190" s="438"/>
      <c r="LXU190" s="486"/>
      <c r="LXV190" s="375"/>
      <c r="LXW190" s="377"/>
      <c r="LXX190" s="377"/>
      <c r="LXY190" s="377"/>
      <c r="LXZ190" s="377"/>
      <c r="LYA190" s="438"/>
      <c r="LYB190" s="486"/>
      <c r="LYC190" s="375"/>
      <c r="LYD190" s="377"/>
      <c r="LYE190" s="377"/>
      <c r="LYF190" s="377"/>
      <c r="LYG190" s="377"/>
      <c r="LYH190" s="438"/>
      <c r="LYI190" s="486"/>
      <c r="LYJ190" s="375"/>
      <c r="LYK190" s="377"/>
      <c r="LYL190" s="377"/>
      <c r="LYM190" s="377"/>
      <c r="LYN190" s="377"/>
      <c r="LYO190" s="438"/>
      <c r="LYP190" s="486"/>
      <c r="LYQ190" s="375"/>
      <c r="LYR190" s="377"/>
      <c r="LYS190" s="377"/>
      <c r="LYT190" s="377"/>
      <c r="LYU190" s="377"/>
      <c r="LYV190" s="438"/>
      <c r="LYW190" s="486"/>
      <c r="LYX190" s="375"/>
      <c r="LYY190" s="377"/>
      <c r="LYZ190" s="377"/>
      <c r="LZA190" s="377"/>
      <c r="LZB190" s="377"/>
      <c r="LZC190" s="438"/>
      <c r="LZD190" s="486"/>
      <c r="LZE190" s="375"/>
      <c r="LZF190" s="377"/>
      <c r="LZG190" s="377"/>
      <c r="LZH190" s="377"/>
      <c r="LZI190" s="377"/>
      <c r="LZJ190" s="438"/>
      <c r="LZK190" s="486"/>
      <c r="LZL190" s="375"/>
      <c r="LZM190" s="377"/>
      <c r="LZN190" s="377"/>
      <c r="LZO190" s="377"/>
      <c r="LZP190" s="377"/>
      <c r="LZQ190" s="438"/>
      <c r="LZR190" s="486"/>
      <c r="LZS190" s="375"/>
      <c r="LZT190" s="377"/>
      <c r="LZU190" s="377"/>
      <c r="LZV190" s="377"/>
      <c r="LZW190" s="377"/>
      <c r="LZX190" s="438"/>
      <c r="LZY190" s="486"/>
      <c r="LZZ190" s="375"/>
      <c r="MAA190" s="377"/>
      <c r="MAB190" s="377"/>
      <c r="MAC190" s="377"/>
      <c r="MAD190" s="377"/>
      <c r="MAE190" s="438"/>
      <c r="MAF190" s="486"/>
      <c r="MAG190" s="375"/>
      <c r="MAH190" s="377"/>
      <c r="MAI190" s="377"/>
      <c r="MAJ190" s="377"/>
      <c r="MAK190" s="377"/>
      <c r="MAL190" s="438"/>
      <c r="MAM190" s="486"/>
      <c r="MAN190" s="375"/>
      <c r="MAO190" s="377"/>
      <c r="MAP190" s="377"/>
      <c r="MAQ190" s="377"/>
      <c r="MAR190" s="377"/>
      <c r="MAS190" s="438"/>
      <c r="MAT190" s="486"/>
      <c r="MAU190" s="375"/>
      <c r="MAV190" s="377"/>
      <c r="MAW190" s="377"/>
      <c r="MAX190" s="377"/>
      <c r="MAY190" s="377"/>
      <c r="MAZ190" s="438"/>
      <c r="MBA190" s="486"/>
      <c r="MBB190" s="375"/>
      <c r="MBC190" s="377"/>
      <c r="MBD190" s="377"/>
      <c r="MBE190" s="377"/>
      <c r="MBF190" s="377"/>
      <c r="MBG190" s="438"/>
      <c r="MBH190" s="486"/>
      <c r="MBI190" s="375"/>
      <c r="MBJ190" s="377"/>
      <c r="MBK190" s="377"/>
      <c r="MBL190" s="377"/>
      <c r="MBM190" s="377"/>
      <c r="MBN190" s="438"/>
      <c r="MBO190" s="486"/>
      <c r="MBP190" s="375"/>
      <c r="MBQ190" s="377"/>
      <c r="MBR190" s="377"/>
      <c r="MBS190" s="377"/>
      <c r="MBT190" s="377"/>
      <c r="MBU190" s="438"/>
      <c r="MBV190" s="486"/>
      <c r="MBW190" s="375"/>
      <c r="MBX190" s="377"/>
      <c r="MBY190" s="377"/>
      <c r="MBZ190" s="377"/>
      <c r="MCA190" s="377"/>
      <c r="MCB190" s="438"/>
      <c r="MCC190" s="486"/>
      <c r="MCD190" s="375"/>
      <c r="MCE190" s="377"/>
      <c r="MCF190" s="377"/>
      <c r="MCG190" s="377"/>
      <c r="MCH190" s="377"/>
      <c r="MCI190" s="438"/>
      <c r="MCJ190" s="486"/>
      <c r="MCK190" s="375"/>
      <c r="MCL190" s="377"/>
      <c r="MCM190" s="377"/>
      <c r="MCN190" s="377"/>
      <c r="MCO190" s="377"/>
      <c r="MCP190" s="438"/>
      <c r="MCQ190" s="486"/>
      <c r="MCR190" s="375"/>
      <c r="MCS190" s="377"/>
      <c r="MCT190" s="377"/>
      <c r="MCU190" s="377"/>
      <c r="MCV190" s="377"/>
      <c r="MCW190" s="438"/>
      <c r="MCX190" s="486"/>
      <c r="MCY190" s="375"/>
      <c r="MCZ190" s="377"/>
      <c r="MDA190" s="377"/>
      <c r="MDB190" s="377"/>
      <c r="MDC190" s="377"/>
      <c r="MDD190" s="438"/>
      <c r="MDE190" s="486"/>
      <c r="MDF190" s="375"/>
      <c r="MDG190" s="377"/>
      <c r="MDH190" s="377"/>
      <c r="MDI190" s="377"/>
      <c r="MDJ190" s="377"/>
      <c r="MDK190" s="438"/>
      <c r="MDL190" s="486"/>
      <c r="MDM190" s="375"/>
      <c r="MDN190" s="377"/>
      <c r="MDO190" s="377"/>
      <c r="MDP190" s="377"/>
      <c r="MDQ190" s="377"/>
      <c r="MDR190" s="438"/>
      <c r="MDS190" s="486"/>
      <c r="MDT190" s="375"/>
      <c r="MDU190" s="377"/>
      <c r="MDV190" s="377"/>
      <c r="MDW190" s="377"/>
      <c r="MDX190" s="377"/>
      <c r="MDY190" s="438"/>
      <c r="MDZ190" s="486"/>
      <c r="MEA190" s="375"/>
      <c r="MEB190" s="377"/>
      <c r="MEC190" s="377"/>
      <c r="MED190" s="377"/>
      <c r="MEE190" s="377"/>
      <c r="MEF190" s="438"/>
      <c r="MEG190" s="486"/>
      <c r="MEH190" s="375"/>
      <c r="MEI190" s="377"/>
      <c r="MEJ190" s="377"/>
      <c r="MEK190" s="377"/>
      <c r="MEL190" s="377"/>
      <c r="MEM190" s="438"/>
      <c r="MEN190" s="486"/>
      <c r="MEO190" s="375"/>
      <c r="MEP190" s="377"/>
      <c r="MEQ190" s="377"/>
      <c r="MER190" s="377"/>
      <c r="MES190" s="377"/>
      <c r="MET190" s="438"/>
      <c r="MEU190" s="486"/>
      <c r="MEV190" s="375"/>
      <c r="MEW190" s="377"/>
      <c r="MEX190" s="377"/>
      <c r="MEY190" s="377"/>
      <c r="MEZ190" s="377"/>
      <c r="MFA190" s="438"/>
      <c r="MFB190" s="486"/>
      <c r="MFC190" s="375"/>
      <c r="MFD190" s="377"/>
      <c r="MFE190" s="377"/>
      <c r="MFF190" s="377"/>
      <c r="MFG190" s="377"/>
      <c r="MFH190" s="438"/>
      <c r="MFI190" s="486"/>
      <c r="MFJ190" s="375"/>
      <c r="MFK190" s="377"/>
      <c r="MFL190" s="377"/>
      <c r="MFM190" s="377"/>
      <c r="MFN190" s="377"/>
      <c r="MFO190" s="438"/>
      <c r="MFP190" s="486"/>
      <c r="MFQ190" s="375"/>
      <c r="MFR190" s="377"/>
      <c r="MFS190" s="377"/>
      <c r="MFT190" s="377"/>
      <c r="MFU190" s="377"/>
      <c r="MFV190" s="438"/>
      <c r="MFW190" s="486"/>
      <c r="MFX190" s="375"/>
      <c r="MFY190" s="377"/>
      <c r="MFZ190" s="377"/>
      <c r="MGA190" s="377"/>
      <c r="MGB190" s="377"/>
      <c r="MGC190" s="438"/>
      <c r="MGD190" s="486"/>
      <c r="MGE190" s="375"/>
      <c r="MGF190" s="377"/>
      <c r="MGG190" s="377"/>
      <c r="MGH190" s="377"/>
      <c r="MGI190" s="377"/>
      <c r="MGJ190" s="438"/>
      <c r="MGK190" s="486"/>
      <c r="MGL190" s="375"/>
      <c r="MGM190" s="377"/>
      <c r="MGN190" s="377"/>
      <c r="MGO190" s="377"/>
      <c r="MGP190" s="377"/>
      <c r="MGQ190" s="438"/>
      <c r="MGR190" s="486"/>
      <c r="MGS190" s="375"/>
      <c r="MGT190" s="377"/>
      <c r="MGU190" s="377"/>
      <c r="MGV190" s="377"/>
      <c r="MGW190" s="377"/>
      <c r="MGX190" s="438"/>
      <c r="MGY190" s="486"/>
      <c r="MGZ190" s="375"/>
      <c r="MHA190" s="377"/>
      <c r="MHB190" s="377"/>
      <c r="MHC190" s="377"/>
      <c r="MHD190" s="377"/>
      <c r="MHE190" s="438"/>
      <c r="MHF190" s="486"/>
      <c r="MHG190" s="375"/>
      <c r="MHH190" s="377"/>
      <c r="MHI190" s="377"/>
      <c r="MHJ190" s="377"/>
      <c r="MHK190" s="377"/>
      <c r="MHL190" s="438"/>
      <c r="MHM190" s="486"/>
      <c r="MHN190" s="375"/>
      <c r="MHO190" s="377"/>
      <c r="MHP190" s="377"/>
      <c r="MHQ190" s="377"/>
      <c r="MHR190" s="377"/>
      <c r="MHS190" s="438"/>
      <c r="MHT190" s="486"/>
      <c r="MHU190" s="375"/>
      <c r="MHV190" s="377"/>
      <c r="MHW190" s="377"/>
      <c r="MHX190" s="377"/>
      <c r="MHY190" s="377"/>
      <c r="MHZ190" s="438"/>
      <c r="MIA190" s="486"/>
      <c r="MIB190" s="375"/>
      <c r="MIC190" s="377"/>
      <c r="MID190" s="377"/>
      <c r="MIE190" s="377"/>
      <c r="MIF190" s="377"/>
      <c r="MIG190" s="438"/>
      <c r="MIH190" s="486"/>
      <c r="MII190" s="375"/>
      <c r="MIJ190" s="377"/>
      <c r="MIK190" s="377"/>
      <c r="MIL190" s="377"/>
      <c r="MIM190" s="377"/>
      <c r="MIN190" s="438"/>
      <c r="MIO190" s="486"/>
      <c r="MIP190" s="375"/>
      <c r="MIQ190" s="377"/>
      <c r="MIR190" s="377"/>
      <c r="MIS190" s="377"/>
      <c r="MIT190" s="377"/>
      <c r="MIU190" s="438"/>
      <c r="MIV190" s="486"/>
      <c r="MIW190" s="375"/>
      <c r="MIX190" s="377"/>
      <c r="MIY190" s="377"/>
      <c r="MIZ190" s="377"/>
      <c r="MJA190" s="377"/>
      <c r="MJB190" s="438"/>
      <c r="MJC190" s="486"/>
      <c r="MJD190" s="375"/>
      <c r="MJE190" s="377"/>
      <c r="MJF190" s="377"/>
      <c r="MJG190" s="377"/>
      <c r="MJH190" s="377"/>
      <c r="MJI190" s="438"/>
      <c r="MJJ190" s="486"/>
      <c r="MJK190" s="375"/>
      <c r="MJL190" s="377"/>
      <c r="MJM190" s="377"/>
      <c r="MJN190" s="377"/>
      <c r="MJO190" s="377"/>
      <c r="MJP190" s="438"/>
      <c r="MJQ190" s="486"/>
      <c r="MJR190" s="375"/>
      <c r="MJS190" s="377"/>
      <c r="MJT190" s="377"/>
      <c r="MJU190" s="377"/>
      <c r="MJV190" s="377"/>
      <c r="MJW190" s="438"/>
      <c r="MJX190" s="486"/>
      <c r="MJY190" s="375"/>
      <c r="MJZ190" s="377"/>
      <c r="MKA190" s="377"/>
      <c r="MKB190" s="377"/>
      <c r="MKC190" s="377"/>
      <c r="MKD190" s="438"/>
      <c r="MKE190" s="486"/>
      <c r="MKF190" s="375"/>
      <c r="MKG190" s="377"/>
      <c r="MKH190" s="377"/>
      <c r="MKI190" s="377"/>
      <c r="MKJ190" s="377"/>
      <c r="MKK190" s="438"/>
      <c r="MKL190" s="486"/>
      <c r="MKM190" s="375"/>
      <c r="MKN190" s="377"/>
      <c r="MKO190" s="377"/>
      <c r="MKP190" s="377"/>
      <c r="MKQ190" s="377"/>
      <c r="MKR190" s="438"/>
      <c r="MKS190" s="486"/>
      <c r="MKT190" s="375"/>
      <c r="MKU190" s="377"/>
      <c r="MKV190" s="377"/>
      <c r="MKW190" s="377"/>
      <c r="MKX190" s="377"/>
      <c r="MKY190" s="438"/>
      <c r="MKZ190" s="486"/>
      <c r="MLA190" s="375"/>
      <c r="MLB190" s="377"/>
      <c r="MLC190" s="377"/>
      <c r="MLD190" s="377"/>
      <c r="MLE190" s="377"/>
      <c r="MLF190" s="438"/>
      <c r="MLG190" s="486"/>
      <c r="MLH190" s="375"/>
      <c r="MLI190" s="377"/>
      <c r="MLJ190" s="377"/>
      <c r="MLK190" s="377"/>
      <c r="MLL190" s="377"/>
      <c r="MLM190" s="438"/>
      <c r="MLN190" s="486"/>
      <c r="MLO190" s="375"/>
      <c r="MLP190" s="377"/>
      <c r="MLQ190" s="377"/>
      <c r="MLR190" s="377"/>
      <c r="MLS190" s="377"/>
      <c r="MLT190" s="438"/>
      <c r="MLU190" s="486"/>
      <c r="MLV190" s="375"/>
      <c r="MLW190" s="377"/>
      <c r="MLX190" s="377"/>
      <c r="MLY190" s="377"/>
      <c r="MLZ190" s="377"/>
      <c r="MMA190" s="438"/>
      <c r="MMB190" s="486"/>
      <c r="MMC190" s="375"/>
      <c r="MMD190" s="377"/>
      <c r="MME190" s="377"/>
      <c r="MMF190" s="377"/>
      <c r="MMG190" s="377"/>
      <c r="MMH190" s="438"/>
      <c r="MMI190" s="486"/>
      <c r="MMJ190" s="375"/>
      <c r="MMK190" s="377"/>
      <c r="MML190" s="377"/>
      <c r="MMM190" s="377"/>
      <c r="MMN190" s="377"/>
      <c r="MMO190" s="438"/>
      <c r="MMP190" s="486"/>
      <c r="MMQ190" s="375"/>
      <c r="MMR190" s="377"/>
      <c r="MMS190" s="377"/>
      <c r="MMT190" s="377"/>
      <c r="MMU190" s="377"/>
      <c r="MMV190" s="438"/>
      <c r="MMW190" s="486"/>
      <c r="MMX190" s="375"/>
      <c r="MMY190" s="377"/>
      <c r="MMZ190" s="377"/>
      <c r="MNA190" s="377"/>
      <c r="MNB190" s="377"/>
      <c r="MNC190" s="438"/>
      <c r="MND190" s="486"/>
      <c r="MNE190" s="375"/>
      <c r="MNF190" s="377"/>
      <c r="MNG190" s="377"/>
      <c r="MNH190" s="377"/>
      <c r="MNI190" s="377"/>
      <c r="MNJ190" s="438"/>
      <c r="MNK190" s="486"/>
      <c r="MNL190" s="375"/>
      <c r="MNM190" s="377"/>
      <c r="MNN190" s="377"/>
      <c r="MNO190" s="377"/>
      <c r="MNP190" s="377"/>
      <c r="MNQ190" s="438"/>
      <c r="MNR190" s="486"/>
      <c r="MNS190" s="375"/>
      <c r="MNT190" s="377"/>
      <c r="MNU190" s="377"/>
      <c r="MNV190" s="377"/>
      <c r="MNW190" s="377"/>
      <c r="MNX190" s="438"/>
      <c r="MNY190" s="486"/>
      <c r="MNZ190" s="375"/>
      <c r="MOA190" s="377"/>
      <c r="MOB190" s="377"/>
      <c r="MOC190" s="377"/>
      <c r="MOD190" s="377"/>
      <c r="MOE190" s="438"/>
      <c r="MOF190" s="486"/>
      <c r="MOG190" s="375"/>
      <c r="MOH190" s="377"/>
      <c r="MOI190" s="377"/>
      <c r="MOJ190" s="377"/>
      <c r="MOK190" s="377"/>
      <c r="MOL190" s="438"/>
      <c r="MOM190" s="486"/>
      <c r="MON190" s="375"/>
      <c r="MOO190" s="377"/>
      <c r="MOP190" s="377"/>
      <c r="MOQ190" s="377"/>
      <c r="MOR190" s="377"/>
      <c r="MOS190" s="438"/>
      <c r="MOT190" s="486"/>
      <c r="MOU190" s="375"/>
      <c r="MOV190" s="377"/>
      <c r="MOW190" s="377"/>
      <c r="MOX190" s="377"/>
      <c r="MOY190" s="377"/>
      <c r="MOZ190" s="438"/>
      <c r="MPA190" s="486"/>
      <c r="MPB190" s="375"/>
      <c r="MPC190" s="377"/>
      <c r="MPD190" s="377"/>
      <c r="MPE190" s="377"/>
      <c r="MPF190" s="377"/>
      <c r="MPG190" s="438"/>
      <c r="MPH190" s="486"/>
      <c r="MPI190" s="375"/>
      <c r="MPJ190" s="377"/>
      <c r="MPK190" s="377"/>
      <c r="MPL190" s="377"/>
      <c r="MPM190" s="377"/>
      <c r="MPN190" s="438"/>
      <c r="MPO190" s="486"/>
      <c r="MPP190" s="375"/>
      <c r="MPQ190" s="377"/>
      <c r="MPR190" s="377"/>
      <c r="MPS190" s="377"/>
      <c r="MPT190" s="377"/>
      <c r="MPU190" s="438"/>
      <c r="MPV190" s="486"/>
      <c r="MPW190" s="375"/>
      <c r="MPX190" s="377"/>
      <c r="MPY190" s="377"/>
      <c r="MPZ190" s="377"/>
      <c r="MQA190" s="377"/>
      <c r="MQB190" s="438"/>
      <c r="MQC190" s="486"/>
      <c r="MQD190" s="375"/>
      <c r="MQE190" s="377"/>
      <c r="MQF190" s="377"/>
      <c r="MQG190" s="377"/>
      <c r="MQH190" s="377"/>
      <c r="MQI190" s="438"/>
      <c r="MQJ190" s="486"/>
      <c r="MQK190" s="375"/>
      <c r="MQL190" s="377"/>
      <c r="MQM190" s="377"/>
      <c r="MQN190" s="377"/>
      <c r="MQO190" s="377"/>
      <c r="MQP190" s="438"/>
      <c r="MQQ190" s="486"/>
      <c r="MQR190" s="375"/>
      <c r="MQS190" s="377"/>
      <c r="MQT190" s="377"/>
      <c r="MQU190" s="377"/>
      <c r="MQV190" s="377"/>
      <c r="MQW190" s="438"/>
      <c r="MQX190" s="486"/>
      <c r="MQY190" s="375"/>
      <c r="MQZ190" s="377"/>
      <c r="MRA190" s="377"/>
      <c r="MRB190" s="377"/>
      <c r="MRC190" s="377"/>
      <c r="MRD190" s="438"/>
      <c r="MRE190" s="486"/>
      <c r="MRF190" s="375"/>
      <c r="MRG190" s="377"/>
      <c r="MRH190" s="377"/>
      <c r="MRI190" s="377"/>
      <c r="MRJ190" s="377"/>
      <c r="MRK190" s="438"/>
      <c r="MRL190" s="486"/>
      <c r="MRM190" s="375"/>
      <c r="MRN190" s="377"/>
      <c r="MRO190" s="377"/>
      <c r="MRP190" s="377"/>
      <c r="MRQ190" s="377"/>
      <c r="MRR190" s="438"/>
      <c r="MRS190" s="486"/>
      <c r="MRT190" s="375"/>
      <c r="MRU190" s="377"/>
      <c r="MRV190" s="377"/>
      <c r="MRW190" s="377"/>
      <c r="MRX190" s="377"/>
      <c r="MRY190" s="438"/>
      <c r="MRZ190" s="486"/>
      <c r="MSA190" s="375"/>
      <c r="MSB190" s="377"/>
      <c r="MSC190" s="377"/>
      <c r="MSD190" s="377"/>
      <c r="MSE190" s="377"/>
      <c r="MSF190" s="438"/>
      <c r="MSG190" s="486"/>
      <c r="MSH190" s="375"/>
      <c r="MSI190" s="377"/>
      <c r="MSJ190" s="377"/>
      <c r="MSK190" s="377"/>
      <c r="MSL190" s="377"/>
      <c r="MSM190" s="438"/>
      <c r="MSN190" s="486"/>
      <c r="MSO190" s="375"/>
      <c r="MSP190" s="377"/>
      <c r="MSQ190" s="377"/>
      <c r="MSR190" s="377"/>
      <c r="MSS190" s="377"/>
      <c r="MST190" s="438"/>
      <c r="MSU190" s="486"/>
      <c r="MSV190" s="375"/>
      <c r="MSW190" s="377"/>
      <c r="MSX190" s="377"/>
      <c r="MSY190" s="377"/>
      <c r="MSZ190" s="377"/>
      <c r="MTA190" s="438"/>
      <c r="MTB190" s="486"/>
      <c r="MTC190" s="375"/>
      <c r="MTD190" s="377"/>
      <c r="MTE190" s="377"/>
      <c r="MTF190" s="377"/>
      <c r="MTG190" s="377"/>
      <c r="MTH190" s="438"/>
      <c r="MTI190" s="486"/>
      <c r="MTJ190" s="375"/>
      <c r="MTK190" s="377"/>
      <c r="MTL190" s="377"/>
      <c r="MTM190" s="377"/>
      <c r="MTN190" s="377"/>
      <c r="MTO190" s="438"/>
      <c r="MTP190" s="486"/>
      <c r="MTQ190" s="375"/>
      <c r="MTR190" s="377"/>
      <c r="MTS190" s="377"/>
      <c r="MTT190" s="377"/>
      <c r="MTU190" s="377"/>
      <c r="MTV190" s="438"/>
      <c r="MTW190" s="486"/>
      <c r="MTX190" s="375"/>
      <c r="MTY190" s="377"/>
      <c r="MTZ190" s="377"/>
      <c r="MUA190" s="377"/>
      <c r="MUB190" s="377"/>
      <c r="MUC190" s="438"/>
      <c r="MUD190" s="486"/>
      <c r="MUE190" s="375"/>
      <c r="MUF190" s="377"/>
      <c r="MUG190" s="377"/>
      <c r="MUH190" s="377"/>
      <c r="MUI190" s="377"/>
      <c r="MUJ190" s="438"/>
      <c r="MUK190" s="486"/>
      <c r="MUL190" s="375"/>
      <c r="MUM190" s="377"/>
      <c r="MUN190" s="377"/>
      <c r="MUO190" s="377"/>
      <c r="MUP190" s="377"/>
      <c r="MUQ190" s="438"/>
      <c r="MUR190" s="486"/>
      <c r="MUS190" s="375"/>
      <c r="MUT190" s="377"/>
      <c r="MUU190" s="377"/>
      <c r="MUV190" s="377"/>
      <c r="MUW190" s="377"/>
      <c r="MUX190" s="438"/>
      <c r="MUY190" s="486"/>
      <c r="MUZ190" s="375"/>
      <c r="MVA190" s="377"/>
      <c r="MVB190" s="377"/>
      <c r="MVC190" s="377"/>
      <c r="MVD190" s="377"/>
      <c r="MVE190" s="438"/>
      <c r="MVF190" s="486"/>
      <c r="MVG190" s="375"/>
      <c r="MVH190" s="377"/>
      <c r="MVI190" s="377"/>
      <c r="MVJ190" s="377"/>
      <c r="MVK190" s="377"/>
      <c r="MVL190" s="438"/>
      <c r="MVM190" s="486"/>
      <c r="MVN190" s="375"/>
      <c r="MVO190" s="377"/>
      <c r="MVP190" s="377"/>
      <c r="MVQ190" s="377"/>
      <c r="MVR190" s="377"/>
      <c r="MVS190" s="438"/>
      <c r="MVT190" s="486"/>
      <c r="MVU190" s="375"/>
      <c r="MVV190" s="377"/>
      <c r="MVW190" s="377"/>
      <c r="MVX190" s="377"/>
      <c r="MVY190" s="377"/>
      <c r="MVZ190" s="438"/>
      <c r="MWA190" s="486"/>
      <c r="MWB190" s="375"/>
      <c r="MWC190" s="377"/>
      <c r="MWD190" s="377"/>
      <c r="MWE190" s="377"/>
      <c r="MWF190" s="377"/>
      <c r="MWG190" s="438"/>
      <c r="MWH190" s="486"/>
      <c r="MWI190" s="375"/>
      <c r="MWJ190" s="377"/>
      <c r="MWK190" s="377"/>
      <c r="MWL190" s="377"/>
      <c r="MWM190" s="377"/>
      <c r="MWN190" s="438"/>
      <c r="MWO190" s="486"/>
      <c r="MWP190" s="375"/>
      <c r="MWQ190" s="377"/>
      <c r="MWR190" s="377"/>
      <c r="MWS190" s="377"/>
      <c r="MWT190" s="377"/>
      <c r="MWU190" s="438"/>
      <c r="MWV190" s="486"/>
      <c r="MWW190" s="375"/>
      <c r="MWX190" s="377"/>
      <c r="MWY190" s="377"/>
      <c r="MWZ190" s="377"/>
      <c r="MXA190" s="377"/>
      <c r="MXB190" s="438"/>
      <c r="MXC190" s="486"/>
      <c r="MXD190" s="375"/>
      <c r="MXE190" s="377"/>
      <c r="MXF190" s="377"/>
      <c r="MXG190" s="377"/>
      <c r="MXH190" s="377"/>
      <c r="MXI190" s="438"/>
      <c r="MXJ190" s="486"/>
      <c r="MXK190" s="375"/>
      <c r="MXL190" s="377"/>
      <c r="MXM190" s="377"/>
      <c r="MXN190" s="377"/>
      <c r="MXO190" s="377"/>
      <c r="MXP190" s="438"/>
      <c r="MXQ190" s="486"/>
      <c r="MXR190" s="375"/>
      <c r="MXS190" s="377"/>
      <c r="MXT190" s="377"/>
      <c r="MXU190" s="377"/>
      <c r="MXV190" s="377"/>
      <c r="MXW190" s="438"/>
      <c r="MXX190" s="486"/>
      <c r="MXY190" s="375"/>
      <c r="MXZ190" s="377"/>
      <c r="MYA190" s="377"/>
      <c r="MYB190" s="377"/>
      <c r="MYC190" s="377"/>
      <c r="MYD190" s="438"/>
      <c r="MYE190" s="486"/>
      <c r="MYF190" s="375"/>
      <c r="MYG190" s="377"/>
      <c r="MYH190" s="377"/>
      <c r="MYI190" s="377"/>
      <c r="MYJ190" s="377"/>
      <c r="MYK190" s="438"/>
      <c r="MYL190" s="486"/>
      <c r="MYM190" s="375"/>
      <c r="MYN190" s="377"/>
      <c r="MYO190" s="377"/>
      <c r="MYP190" s="377"/>
      <c r="MYQ190" s="377"/>
      <c r="MYR190" s="438"/>
      <c r="MYS190" s="486"/>
      <c r="MYT190" s="375"/>
      <c r="MYU190" s="377"/>
      <c r="MYV190" s="377"/>
      <c r="MYW190" s="377"/>
      <c r="MYX190" s="377"/>
      <c r="MYY190" s="438"/>
      <c r="MYZ190" s="486"/>
      <c r="MZA190" s="375"/>
      <c r="MZB190" s="377"/>
      <c r="MZC190" s="377"/>
      <c r="MZD190" s="377"/>
      <c r="MZE190" s="377"/>
      <c r="MZF190" s="438"/>
      <c r="MZG190" s="486"/>
      <c r="MZH190" s="375"/>
      <c r="MZI190" s="377"/>
      <c r="MZJ190" s="377"/>
      <c r="MZK190" s="377"/>
      <c r="MZL190" s="377"/>
      <c r="MZM190" s="438"/>
      <c r="MZN190" s="486"/>
      <c r="MZO190" s="375"/>
      <c r="MZP190" s="377"/>
      <c r="MZQ190" s="377"/>
      <c r="MZR190" s="377"/>
      <c r="MZS190" s="377"/>
      <c r="MZT190" s="438"/>
      <c r="MZU190" s="486"/>
      <c r="MZV190" s="375"/>
      <c r="MZW190" s="377"/>
      <c r="MZX190" s="377"/>
      <c r="MZY190" s="377"/>
      <c r="MZZ190" s="377"/>
      <c r="NAA190" s="438"/>
      <c r="NAB190" s="486"/>
      <c r="NAC190" s="375"/>
      <c r="NAD190" s="377"/>
      <c r="NAE190" s="377"/>
      <c r="NAF190" s="377"/>
      <c r="NAG190" s="377"/>
      <c r="NAH190" s="438"/>
      <c r="NAI190" s="486"/>
      <c r="NAJ190" s="375"/>
      <c r="NAK190" s="377"/>
      <c r="NAL190" s="377"/>
      <c r="NAM190" s="377"/>
      <c r="NAN190" s="377"/>
      <c r="NAO190" s="438"/>
      <c r="NAP190" s="486"/>
      <c r="NAQ190" s="375"/>
      <c r="NAR190" s="377"/>
      <c r="NAS190" s="377"/>
      <c r="NAT190" s="377"/>
      <c r="NAU190" s="377"/>
      <c r="NAV190" s="438"/>
      <c r="NAW190" s="486"/>
      <c r="NAX190" s="375"/>
      <c r="NAY190" s="377"/>
      <c r="NAZ190" s="377"/>
      <c r="NBA190" s="377"/>
      <c r="NBB190" s="377"/>
      <c r="NBC190" s="438"/>
      <c r="NBD190" s="486"/>
      <c r="NBE190" s="375"/>
      <c r="NBF190" s="377"/>
      <c r="NBG190" s="377"/>
      <c r="NBH190" s="377"/>
      <c r="NBI190" s="377"/>
      <c r="NBJ190" s="438"/>
      <c r="NBK190" s="486"/>
      <c r="NBL190" s="375"/>
      <c r="NBM190" s="377"/>
      <c r="NBN190" s="377"/>
      <c r="NBO190" s="377"/>
      <c r="NBP190" s="377"/>
      <c r="NBQ190" s="438"/>
      <c r="NBR190" s="486"/>
      <c r="NBS190" s="375"/>
      <c r="NBT190" s="377"/>
      <c r="NBU190" s="377"/>
      <c r="NBV190" s="377"/>
      <c r="NBW190" s="377"/>
      <c r="NBX190" s="438"/>
      <c r="NBY190" s="486"/>
      <c r="NBZ190" s="375"/>
      <c r="NCA190" s="377"/>
      <c r="NCB190" s="377"/>
      <c r="NCC190" s="377"/>
      <c r="NCD190" s="377"/>
      <c r="NCE190" s="438"/>
      <c r="NCF190" s="486"/>
      <c r="NCG190" s="375"/>
      <c r="NCH190" s="377"/>
      <c r="NCI190" s="377"/>
      <c r="NCJ190" s="377"/>
      <c r="NCK190" s="377"/>
      <c r="NCL190" s="438"/>
      <c r="NCM190" s="486"/>
      <c r="NCN190" s="375"/>
      <c r="NCO190" s="377"/>
      <c r="NCP190" s="377"/>
      <c r="NCQ190" s="377"/>
      <c r="NCR190" s="377"/>
      <c r="NCS190" s="438"/>
      <c r="NCT190" s="486"/>
      <c r="NCU190" s="375"/>
      <c r="NCV190" s="377"/>
      <c r="NCW190" s="377"/>
      <c r="NCX190" s="377"/>
      <c r="NCY190" s="377"/>
      <c r="NCZ190" s="438"/>
      <c r="NDA190" s="486"/>
      <c r="NDB190" s="375"/>
      <c r="NDC190" s="377"/>
      <c r="NDD190" s="377"/>
      <c r="NDE190" s="377"/>
      <c r="NDF190" s="377"/>
      <c r="NDG190" s="438"/>
      <c r="NDH190" s="486"/>
      <c r="NDI190" s="375"/>
      <c r="NDJ190" s="377"/>
      <c r="NDK190" s="377"/>
      <c r="NDL190" s="377"/>
      <c r="NDM190" s="377"/>
      <c r="NDN190" s="438"/>
      <c r="NDO190" s="486"/>
      <c r="NDP190" s="375"/>
      <c r="NDQ190" s="377"/>
      <c r="NDR190" s="377"/>
      <c r="NDS190" s="377"/>
      <c r="NDT190" s="377"/>
      <c r="NDU190" s="438"/>
      <c r="NDV190" s="486"/>
      <c r="NDW190" s="375"/>
      <c r="NDX190" s="377"/>
      <c r="NDY190" s="377"/>
      <c r="NDZ190" s="377"/>
      <c r="NEA190" s="377"/>
      <c r="NEB190" s="438"/>
      <c r="NEC190" s="486"/>
      <c r="NED190" s="375"/>
      <c r="NEE190" s="377"/>
      <c r="NEF190" s="377"/>
      <c r="NEG190" s="377"/>
      <c r="NEH190" s="377"/>
      <c r="NEI190" s="438"/>
      <c r="NEJ190" s="486"/>
      <c r="NEK190" s="375"/>
      <c r="NEL190" s="377"/>
      <c r="NEM190" s="377"/>
      <c r="NEN190" s="377"/>
      <c r="NEO190" s="377"/>
      <c r="NEP190" s="438"/>
      <c r="NEQ190" s="486"/>
      <c r="NER190" s="375"/>
      <c r="NES190" s="377"/>
      <c r="NET190" s="377"/>
      <c r="NEU190" s="377"/>
      <c r="NEV190" s="377"/>
      <c r="NEW190" s="438"/>
      <c r="NEX190" s="486"/>
      <c r="NEY190" s="375"/>
      <c r="NEZ190" s="377"/>
      <c r="NFA190" s="377"/>
      <c r="NFB190" s="377"/>
      <c r="NFC190" s="377"/>
      <c r="NFD190" s="438"/>
      <c r="NFE190" s="486"/>
      <c r="NFF190" s="375"/>
      <c r="NFG190" s="377"/>
      <c r="NFH190" s="377"/>
      <c r="NFI190" s="377"/>
      <c r="NFJ190" s="377"/>
      <c r="NFK190" s="438"/>
      <c r="NFL190" s="486"/>
      <c r="NFM190" s="375"/>
      <c r="NFN190" s="377"/>
      <c r="NFO190" s="377"/>
      <c r="NFP190" s="377"/>
      <c r="NFQ190" s="377"/>
      <c r="NFR190" s="438"/>
      <c r="NFS190" s="486"/>
      <c r="NFT190" s="375"/>
      <c r="NFU190" s="377"/>
      <c r="NFV190" s="377"/>
      <c r="NFW190" s="377"/>
      <c r="NFX190" s="377"/>
      <c r="NFY190" s="438"/>
      <c r="NFZ190" s="486"/>
      <c r="NGA190" s="375"/>
      <c r="NGB190" s="377"/>
      <c r="NGC190" s="377"/>
      <c r="NGD190" s="377"/>
      <c r="NGE190" s="377"/>
      <c r="NGF190" s="438"/>
      <c r="NGG190" s="486"/>
      <c r="NGH190" s="375"/>
      <c r="NGI190" s="377"/>
      <c r="NGJ190" s="377"/>
      <c r="NGK190" s="377"/>
      <c r="NGL190" s="377"/>
      <c r="NGM190" s="438"/>
      <c r="NGN190" s="486"/>
      <c r="NGO190" s="375"/>
      <c r="NGP190" s="377"/>
      <c r="NGQ190" s="377"/>
      <c r="NGR190" s="377"/>
      <c r="NGS190" s="377"/>
      <c r="NGT190" s="438"/>
      <c r="NGU190" s="486"/>
      <c r="NGV190" s="375"/>
      <c r="NGW190" s="377"/>
      <c r="NGX190" s="377"/>
      <c r="NGY190" s="377"/>
      <c r="NGZ190" s="377"/>
      <c r="NHA190" s="438"/>
      <c r="NHB190" s="486"/>
      <c r="NHC190" s="375"/>
      <c r="NHD190" s="377"/>
      <c r="NHE190" s="377"/>
      <c r="NHF190" s="377"/>
      <c r="NHG190" s="377"/>
      <c r="NHH190" s="438"/>
      <c r="NHI190" s="486"/>
      <c r="NHJ190" s="375"/>
      <c r="NHK190" s="377"/>
      <c r="NHL190" s="377"/>
      <c r="NHM190" s="377"/>
      <c r="NHN190" s="377"/>
      <c r="NHO190" s="438"/>
      <c r="NHP190" s="486"/>
      <c r="NHQ190" s="375"/>
      <c r="NHR190" s="377"/>
      <c r="NHS190" s="377"/>
      <c r="NHT190" s="377"/>
      <c r="NHU190" s="377"/>
      <c r="NHV190" s="438"/>
      <c r="NHW190" s="486"/>
      <c r="NHX190" s="375"/>
      <c r="NHY190" s="377"/>
      <c r="NHZ190" s="377"/>
      <c r="NIA190" s="377"/>
      <c r="NIB190" s="377"/>
      <c r="NIC190" s="438"/>
      <c r="NID190" s="486"/>
      <c r="NIE190" s="375"/>
      <c r="NIF190" s="377"/>
      <c r="NIG190" s="377"/>
      <c r="NIH190" s="377"/>
      <c r="NII190" s="377"/>
      <c r="NIJ190" s="438"/>
      <c r="NIK190" s="486"/>
      <c r="NIL190" s="375"/>
      <c r="NIM190" s="377"/>
      <c r="NIN190" s="377"/>
      <c r="NIO190" s="377"/>
      <c r="NIP190" s="377"/>
      <c r="NIQ190" s="438"/>
      <c r="NIR190" s="486"/>
      <c r="NIS190" s="375"/>
      <c r="NIT190" s="377"/>
      <c r="NIU190" s="377"/>
      <c r="NIV190" s="377"/>
      <c r="NIW190" s="377"/>
      <c r="NIX190" s="438"/>
      <c r="NIY190" s="486"/>
      <c r="NIZ190" s="375"/>
      <c r="NJA190" s="377"/>
      <c r="NJB190" s="377"/>
      <c r="NJC190" s="377"/>
      <c r="NJD190" s="377"/>
      <c r="NJE190" s="438"/>
      <c r="NJF190" s="486"/>
      <c r="NJG190" s="375"/>
      <c r="NJH190" s="377"/>
      <c r="NJI190" s="377"/>
      <c r="NJJ190" s="377"/>
      <c r="NJK190" s="377"/>
      <c r="NJL190" s="438"/>
      <c r="NJM190" s="486"/>
      <c r="NJN190" s="375"/>
      <c r="NJO190" s="377"/>
      <c r="NJP190" s="377"/>
      <c r="NJQ190" s="377"/>
      <c r="NJR190" s="377"/>
      <c r="NJS190" s="438"/>
      <c r="NJT190" s="486"/>
      <c r="NJU190" s="375"/>
      <c r="NJV190" s="377"/>
      <c r="NJW190" s="377"/>
      <c r="NJX190" s="377"/>
      <c r="NJY190" s="377"/>
      <c r="NJZ190" s="438"/>
      <c r="NKA190" s="486"/>
      <c r="NKB190" s="375"/>
      <c r="NKC190" s="377"/>
      <c r="NKD190" s="377"/>
      <c r="NKE190" s="377"/>
      <c r="NKF190" s="377"/>
      <c r="NKG190" s="438"/>
      <c r="NKH190" s="486"/>
      <c r="NKI190" s="375"/>
      <c r="NKJ190" s="377"/>
      <c r="NKK190" s="377"/>
      <c r="NKL190" s="377"/>
      <c r="NKM190" s="377"/>
      <c r="NKN190" s="438"/>
      <c r="NKO190" s="486"/>
      <c r="NKP190" s="375"/>
      <c r="NKQ190" s="377"/>
      <c r="NKR190" s="377"/>
      <c r="NKS190" s="377"/>
      <c r="NKT190" s="377"/>
      <c r="NKU190" s="438"/>
      <c r="NKV190" s="486"/>
      <c r="NKW190" s="375"/>
      <c r="NKX190" s="377"/>
      <c r="NKY190" s="377"/>
      <c r="NKZ190" s="377"/>
      <c r="NLA190" s="377"/>
      <c r="NLB190" s="438"/>
      <c r="NLC190" s="486"/>
      <c r="NLD190" s="375"/>
      <c r="NLE190" s="377"/>
      <c r="NLF190" s="377"/>
      <c r="NLG190" s="377"/>
      <c r="NLH190" s="377"/>
      <c r="NLI190" s="438"/>
      <c r="NLJ190" s="486"/>
      <c r="NLK190" s="375"/>
      <c r="NLL190" s="377"/>
      <c r="NLM190" s="377"/>
      <c r="NLN190" s="377"/>
      <c r="NLO190" s="377"/>
      <c r="NLP190" s="438"/>
      <c r="NLQ190" s="486"/>
      <c r="NLR190" s="375"/>
      <c r="NLS190" s="377"/>
      <c r="NLT190" s="377"/>
      <c r="NLU190" s="377"/>
      <c r="NLV190" s="377"/>
      <c r="NLW190" s="438"/>
      <c r="NLX190" s="486"/>
      <c r="NLY190" s="375"/>
      <c r="NLZ190" s="377"/>
      <c r="NMA190" s="377"/>
      <c r="NMB190" s="377"/>
      <c r="NMC190" s="377"/>
      <c r="NMD190" s="438"/>
      <c r="NME190" s="486"/>
      <c r="NMF190" s="375"/>
      <c r="NMG190" s="377"/>
      <c r="NMH190" s="377"/>
      <c r="NMI190" s="377"/>
      <c r="NMJ190" s="377"/>
      <c r="NMK190" s="438"/>
      <c r="NML190" s="486"/>
      <c r="NMM190" s="375"/>
      <c r="NMN190" s="377"/>
      <c r="NMO190" s="377"/>
      <c r="NMP190" s="377"/>
      <c r="NMQ190" s="377"/>
      <c r="NMR190" s="438"/>
      <c r="NMS190" s="486"/>
      <c r="NMT190" s="375"/>
      <c r="NMU190" s="377"/>
      <c r="NMV190" s="377"/>
      <c r="NMW190" s="377"/>
      <c r="NMX190" s="377"/>
      <c r="NMY190" s="438"/>
      <c r="NMZ190" s="486"/>
      <c r="NNA190" s="375"/>
      <c r="NNB190" s="377"/>
      <c r="NNC190" s="377"/>
      <c r="NND190" s="377"/>
      <c r="NNE190" s="377"/>
      <c r="NNF190" s="438"/>
      <c r="NNG190" s="486"/>
      <c r="NNH190" s="375"/>
      <c r="NNI190" s="377"/>
      <c r="NNJ190" s="377"/>
      <c r="NNK190" s="377"/>
      <c r="NNL190" s="377"/>
      <c r="NNM190" s="438"/>
      <c r="NNN190" s="486"/>
      <c r="NNO190" s="375"/>
      <c r="NNP190" s="377"/>
      <c r="NNQ190" s="377"/>
      <c r="NNR190" s="377"/>
      <c r="NNS190" s="377"/>
      <c r="NNT190" s="438"/>
      <c r="NNU190" s="486"/>
      <c r="NNV190" s="375"/>
      <c r="NNW190" s="377"/>
      <c r="NNX190" s="377"/>
      <c r="NNY190" s="377"/>
      <c r="NNZ190" s="377"/>
      <c r="NOA190" s="438"/>
      <c r="NOB190" s="486"/>
      <c r="NOC190" s="375"/>
      <c r="NOD190" s="377"/>
      <c r="NOE190" s="377"/>
      <c r="NOF190" s="377"/>
      <c r="NOG190" s="377"/>
      <c r="NOH190" s="438"/>
      <c r="NOI190" s="486"/>
      <c r="NOJ190" s="375"/>
      <c r="NOK190" s="377"/>
      <c r="NOL190" s="377"/>
      <c r="NOM190" s="377"/>
      <c r="NON190" s="377"/>
      <c r="NOO190" s="438"/>
      <c r="NOP190" s="486"/>
      <c r="NOQ190" s="375"/>
      <c r="NOR190" s="377"/>
      <c r="NOS190" s="377"/>
      <c r="NOT190" s="377"/>
      <c r="NOU190" s="377"/>
      <c r="NOV190" s="438"/>
      <c r="NOW190" s="486"/>
      <c r="NOX190" s="375"/>
      <c r="NOY190" s="377"/>
      <c r="NOZ190" s="377"/>
      <c r="NPA190" s="377"/>
      <c r="NPB190" s="377"/>
      <c r="NPC190" s="438"/>
      <c r="NPD190" s="486"/>
      <c r="NPE190" s="375"/>
      <c r="NPF190" s="377"/>
      <c r="NPG190" s="377"/>
      <c r="NPH190" s="377"/>
      <c r="NPI190" s="377"/>
      <c r="NPJ190" s="438"/>
      <c r="NPK190" s="486"/>
      <c r="NPL190" s="375"/>
      <c r="NPM190" s="377"/>
      <c r="NPN190" s="377"/>
      <c r="NPO190" s="377"/>
      <c r="NPP190" s="377"/>
      <c r="NPQ190" s="438"/>
      <c r="NPR190" s="486"/>
      <c r="NPS190" s="375"/>
      <c r="NPT190" s="377"/>
      <c r="NPU190" s="377"/>
      <c r="NPV190" s="377"/>
      <c r="NPW190" s="377"/>
      <c r="NPX190" s="438"/>
      <c r="NPY190" s="486"/>
      <c r="NPZ190" s="375"/>
      <c r="NQA190" s="377"/>
      <c r="NQB190" s="377"/>
      <c r="NQC190" s="377"/>
      <c r="NQD190" s="377"/>
      <c r="NQE190" s="438"/>
      <c r="NQF190" s="486"/>
      <c r="NQG190" s="375"/>
      <c r="NQH190" s="377"/>
      <c r="NQI190" s="377"/>
      <c r="NQJ190" s="377"/>
      <c r="NQK190" s="377"/>
      <c r="NQL190" s="438"/>
      <c r="NQM190" s="486"/>
      <c r="NQN190" s="375"/>
      <c r="NQO190" s="377"/>
      <c r="NQP190" s="377"/>
      <c r="NQQ190" s="377"/>
      <c r="NQR190" s="377"/>
      <c r="NQS190" s="438"/>
      <c r="NQT190" s="486"/>
      <c r="NQU190" s="375"/>
      <c r="NQV190" s="377"/>
      <c r="NQW190" s="377"/>
      <c r="NQX190" s="377"/>
      <c r="NQY190" s="377"/>
      <c r="NQZ190" s="438"/>
      <c r="NRA190" s="486"/>
      <c r="NRB190" s="375"/>
      <c r="NRC190" s="377"/>
      <c r="NRD190" s="377"/>
      <c r="NRE190" s="377"/>
      <c r="NRF190" s="377"/>
      <c r="NRG190" s="438"/>
      <c r="NRH190" s="486"/>
      <c r="NRI190" s="375"/>
      <c r="NRJ190" s="377"/>
      <c r="NRK190" s="377"/>
      <c r="NRL190" s="377"/>
      <c r="NRM190" s="377"/>
      <c r="NRN190" s="438"/>
      <c r="NRO190" s="486"/>
      <c r="NRP190" s="375"/>
      <c r="NRQ190" s="377"/>
      <c r="NRR190" s="377"/>
      <c r="NRS190" s="377"/>
      <c r="NRT190" s="377"/>
      <c r="NRU190" s="438"/>
      <c r="NRV190" s="486"/>
      <c r="NRW190" s="375"/>
      <c r="NRX190" s="377"/>
      <c r="NRY190" s="377"/>
      <c r="NRZ190" s="377"/>
      <c r="NSA190" s="377"/>
      <c r="NSB190" s="438"/>
      <c r="NSC190" s="486"/>
      <c r="NSD190" s="375"/>
      <c r="NSE190" s="377"/>
      <c r="NSF190" s="377"/>
      <c r="NSG190" s="377"/>
      <c r="NSH190" s="377"/>
      <c r="NSI190" s="438"/>
      <c r="NSJ190" s="486"/>
      <c r="NSK190" s="375"/>
      <c r="NSL190" s="377"/>
      <c r="NSM190" s="377"/>
      <c r="NSN190" s="377"/>
      <c r="NSO190" s="377"/>
      <c r="NSP190" s="438"/>
      <c r="NSQ190" s="486"/>
      <c r="NSR190" s="375"/>
      <c r="NSS190" s="377"/>
      <c r="NST190" s="377"/>
      <c r="NSU190" s="377"/>
      <c r="NSV190" s="377"/>
      <c r="NSW190" s="438"/>
      <c r="NSX190" s="486"/>
      <c r="NSY190" s="375"/>
      <c r="NSZ190" s="377"/>
      <c r="NTA190" s="377"/>
      <c r="NTB190" s="377"/>
      <c r="NTC190" s="377"/>
      <c r="NTD190" s="438"/>
      <c r="NTE190" s="486"/>
      <c r="NTF190" s="375"/>
      <c r="NTG190" s="377"/>
      <c r="NTH190" s="377"/>
      <c r="NTI190" s="377"/>
      <c r="NTJ190" s="377"/>
      <c r="NTK190" s="438"/>
      <c r="NTL190" s="486"/>
      <c r="NTM190" s="375"/>
      <c r="NTN190" s="377"/>
      <c r="NTO190" s="377"/>
      <c r="NTP190" s="377"/>
      <c r="NTQ190" s="377"/>
      <c r="NTR190" s="438"/>
      <c r="NTS190" s="486"/>
      <c r="NTT190" s="375"/>
      <c r="NTU190" s="377"/>
      <c r="NTV190" s="377"/>
      <c r="NTW190" s="377"/>
      <c r="NTX190" s="377"/>
      <c r="NTY190" s="438"/>
      <c r="NTZ190" s="486"/>
      <c r="NUA190" s="375"/>
      <c r="NUB190" s="377"/>
      <c r="NUC190" s="377"/>
      <c r="NUD190" s="377"/>
      <c r="NUE190" s="377"/>
      <c r="NUF190" s="438"/>
      <c r="NUG190" s="486"/>
      <c r="NUH190" s="375"/>
      <c r="NUI190" s="377"/>
      <c r="NUJ190" s="377"/>
      <c r="NUK190" s="377"/>
      <c r="NUL190" s="377"/>
      <c r="NUM190" s="438"/>
      <c r="NUN190" s="486"/>
      <c r="NUO190" s="375"/>
      <c r="NUP190" s="377"/>
      <c r="NUQ190" s="377"/>
      <c r="NUR190" s="377"/>
      <c r="NUS190" s="377"/>
      <c r="NUT190" s="438"/>
      <c r="NUU190" s="486"/>
      <c r="NUV190" s="375"/>
      <c r="NUW190" s="377"/>
      <c r="NUX190" s="377"/>
      <c r="NUY190" s="377"/>
      <c r="NUZ190" s="377"/>
      <c r="NVA190" s="438"/>
      <c r="NVB190" s="486"/>
      <c r="NVC190" s="375"/>
      <c r="NVD190" s="377"/>
      <c r="NVE190" s="377"/>
      <c r="NVF190" s="377"/>
      <c r="NVG190" s="377"/>
      <c r="NVH190" s="438"/>
      <c r="NVI190" s="486"/>
      <c r="NVJ190" s="375"/>
      <c r="NVK190" s="377"/>
      <c r="NVL190" s="377"/>
      <c r="NVM190" s="377"/>
      <c r="NVN190" s="377"/>
      <c r="NVO190" s="438"/>
      <c r="NVP190" s="486"/>
      <c r="NVQ190" s="375"/>
      <c r="NVR190" s="377"/>
      <c r="NVS190" s="377"/>
      <c r="NVT190" s="377"/>
      <c r="NVU190" s="377"/>
      <c r="NVV190" s="438"/>
      <c r="NVW190" s="486"/>
      <c r="NVX190" s="375"/>
      <c r="NVY190" s="377"/>
      <c r="NVZ190" s="377"/>
      <c r="NWA190" s="377"/>
      <c r="NWB190" s="377"/>
      <c r="NWC190" s="438"/>
      <c r="NWD190" s="486"/>
      <c r="NWE190" s="375"/>
      <c r="NWF190" s="377"/>
      <c r="NWG190" s="377"/>
      <c r="NWH190" s="377"/>
      <c r="NWI190" s="377"/>
      <c r="NWJ190" s="438"/>
      <c r="NWK190" s="486"/>
      <c r="NWL190" s="375"/>
      <c r="NWM190" s="377"/>
      <c r="NWN190" s="377"/>
      <c r="NWO190" s="377"/>
      <c r="NWP190" s="377"/>
      <c r="NWQ190" s="438"/>
      <c r="NWR190" s="486"/>
      <c r="NWS190" s="375"/>
      <c r="NWT190" s="377"/>
      <c r="NWU190" s="377"/>
      <c r="NWV190" s="377"/>
      <c r="NWW190" s="377"/>
      <c r="NWX190" s="438"/>
      <c r="NWY190" s="486"/>
      <c r="NWZ190" s="375"/>
      <c r="NXA190" s="377"/>
      <c r="NXB190" s="377"/>
      <c r="NXC190" s="377"/>
      <c r="NXD190" s="377"/>
      <c r="NXE190" s="438"/>
      <c r="NXF190" s="486"/>
      <c r="NXG190" s="375"/>
      <c r="NXH190" s="377"/>
      <c r="NXI190" s="377"/>
      <c r="NXJ190" s="377"/>
      <c r="NXK190" s="377"/>
      <c r="NXL190" s="438"/>
      <c r="NXM190" s="486"/>
      <c r="NXN190" s="375"/>
      <c r="NXO190" s="377"/>
      <c r="NXP190" s="377"/>
      <c r="NXQ190" s="377"/>
      <c r="NXR190" s="377"/>
      <c r="NXS190" s="438"/>
      <c r="NXT190" s="486"/>
      <c r="NXU190" s="375"/>
      <c r="NXV190" s="377"/>
      <c r="NXW190" s="377"/>
      <c r="NXX190" s="377"/>
      <c r="NXY190" s="377"/>
      <c r="NXZ190" s="438"/>
      <c r="NYA190" s="486"/>
      <c r="NYB190" s="375"/>
      <c r="NYC190" s="377"/>
      <c r="NYD190" s="377"/>
      <c r="NYE190" s="377"/>
      <c r="NYF190" s="377"/>
      <c r="NYG190" s="438"/>
      <c r="NYH190" s="486"/>
      <c r="NYI190" s="375"/>
      <c r="NYJ190" s="377"/>
      <c r="NYK190" s="377"/>
      <c r="NYL190" s="377"/>
      <c r="NYM190" s="377"/>
      <c r="NYN190" s="438"/>
      <c r="NYO190" s="486"/>
      <c r="NYP190" s="375"/>
      <c r="NYQ190" s="377"/>
      <c r="NYR190" s="377"/>
      <c r="NYS190" s="377"/>
      <c r="NYT190" s="377"/>
      <c r="NYU190" s="438"/>
      <c r="NYV190" s="486"/>
      <c r="NYW190" s="375"/>
      <c r="NYX190" s="377"/>
      <c r="NYY190" s="377"/>
      <c r="NYZ190" s="377"/>
      <c r="NZA190" s="377"/>
      <c r="NZB190" s="438"/>
      <c r="NZC190" s="486"/>
      <c r="NZD190" s="375"/>
      <c r="NZE190" s="377"/>
      <c r="NZF190" s="377"/>
      <c r="NZG190" s="377"/>
      <c r="NZH190" s="377"/>
      <c r="NZI190" s="438"/>
      <c r="NZJ190" s="486"/>
      <c r="NZK190" s="375"/>
      <c r="NZL190" s="377"/>
      <c r="NZM190" s="377"/>
      <c r="NZN190" s="377"/>
      <c r="NZO190" s="377"/>
      <c r="NZP190" s="438"/>
      <c r="NZQ190" s="486"/>
      <c r="NZR190" s="375"/>
      <c r="NZS190" s="377"/>
      <c r="NZT190" s="377"/>
      <c r="NZU190" s="377"/>
      <c r="NZV190" s="377"/>
      <c r="NZW190" s="438"/>
      <c r="NZX190" s="486"/>
      <c r="NZY190" s="375"/>
      <c r="NZZ190" s="377"/>
      <c r="OAA190" s="377"/>
      <c r="OAB190" s="377"/>
      <c r="OAC190" s="377"/>
      <c r="OAD190" s="438"/>
      <c r="OAE190" s="486"/>
      <c r="OAF190" s="375"/>
      <c r="OAG190" s="377"/>
      <c r="OAH190" s="377"/>
      <c r="OAI190" s="377"/>
      <c r="OAJ190" s="377"/>
      <c r="OAK190" s="438"/>
      <c r="OAL190" s="486"/>
      <c r="OAM190" s="375"/>
      <c r="OAN190" s="377"/>
      <c r="OAO190" s="377"/>
      <c r="OAP190" s="377"/>
      <c r="OAQ190" s="377"/>
      <c r="OAR190" s="438"/>
      <c r="OAS190" s="486"/>
      <c r="OAT190" s="375"/>
      <c r="OAU190" s="377"/>
      <c r="OAV190" s="377"/>
      <c r="OAW190" s="377"/>
      <c r="OAX190" s="377"/>
      <c r="OAY190" s="438"/>
      <c r="OAZ190" s="486"/>
      <c r="OBA190" s="375"/>
      <c r="OBB190" s="377"/>
      <c r="OBC190" s="377"/>
      <c r="OBD190" s="377"/>
      <c r="OBE190" s="377"/>
      <c r="OBF190" s="438"/>
      <c r="OBG190" s="486"/>
      <c r="OBH190" s="375"/>
      <c r="OBI190" s="377"/>
      <c r="OBJ190" s="377"/>
      <c r="OBK190" s="377"/>
      <c r="OBL190" s="377"/>
      <c r="OBM190" s="438"/>
      <c r="OBN190" s="486"/>
      <c r="OBO190" s="375"/>
      <c r="OBP190" s="377"/>
      <c r="OBQ190" s="377"/>
      <c r="OBR190" s="377"/>
      <c r="OBS190" s="377"/>
      <c r="OBT190" s="438"/>
      <c r="OBU190" s="486"/>
      <c r="OBV190" s="375"/>
      <c r="OBW190" s="377"/>
      <c r="OBX190" s="377"/>
      <c r="OBY190" s="377"/>
      <c r="OBZ190" s="377"/>
      <c r="OCA190" s="438"/>
      <c r="OCB190" s="486"/>
      <c r="OCC190" s="375"/>
      <c r="OCD190" s="377"/>
      <c r="OCE190" s="377"/>
      <c r="OCF190" s="377"/>
      <c r="OCG190" s="377"/>
      <c r="OCH190" s="438"/>
      <c r="OCI190" s="486"/>
      <c r="OCJ190" s="375"/>
      <c r="OCK190" s="377"/>
      <c r="OCL190" s="377"/>
      <c r="OCM190" s="377"/>
      <c r="OCN190" s="377"/>
      <c r="OCO190" s="438"/>
      <c r="OCP190" s="486"/>
      <c r="OCQ190" s="375"/>
      <c r="OCR190" s="377"/>
      <c r="OCS190" s="377"/>
      <c r="OCT190" s="377"/>
      <c r="OCU190" s="377"/>
      <c r="OCV190" s="438"/>
      <c r="OCW190" s="486"/>
      <c r="OCX190" s="375"/>
      <c r="OCY190" s="377"/>
      <c r="OCZ190" s="377"/>
      <c r="ODA190" s="377"/>
      <c r="ODB190" s="377"/>
      <c r="ODC190" s="438"/>
      <c r="ODD190" s="486"/>
      <c r="ODE190" s="375"/>
      <c r="ODF190" s="377"/>
      <c r="ODG190" s="377"/>
      <c r="ODH190" s="377"/>
      <c r="ODI190" s="377"/>
      <c r="ODJ190" s="438"/>
      <c r="ODK190" s="486"/>
      <c r="ODL190" s="375"/>
      <c r="ODM190" s="377"/>
      <c r="ODN190" s="377"/>
      <c r="ODO190" s="377"/>
      <c r="ODP190" s="377"/>
      <c r="ODQ190" s="438"/>
      <c r="ODR190" s="486"/>
      <c r="ODS190" s="375"/>
      <c r="ODT190" s="377"/>
      <c r="ODU190" s="377"/>
      <c r="ODV190" s="377"/>
      <c r="ODW190" s="377"/>
      <c r="ODX190" s="438"/>
      <c r="ODY190" s="486"/>
      <c r="ODZ190" s="375"/>
      <c r="OEA190" s="377"/>
      <c r="OEB190" s="377"/>
      <c r="OEC190" s="377"/>
      <c r="OED190" s="377"/>
      <c r="OEE190" s="438"/>
      <c r="OEF190" s="486"/>
      <c r="OEG190" s="375"/>
      <c r="OEH190" s="377"/>
      <c r="OEI190" s="377"/>
      <c r="OEJ190" s="377"/>
      <c r="OEK190" s="377"/>
      <c r="OEL190" s="438"/>
      <c r="OEM190" s="486"/>
      <c r="OEN190" s="375"/>
      <c r="OEO190" s="377"/>
      <c r="OEP190" s="377"/>
      <c r="OEQ190" s="377"/>
      <c r="OER190" s="377"/>
      <c r="OES190" s="438"/>
      <c r="OET190" s="486"/>
      <c r="OEU190" s="375"/>
      <c r="OEV190" s="377"/>
      <c r="OEW190" s="377"/>
      <c r="OEX190" s="377"/>
      <c r="OEY190" s="377"/>
      <c r="OEZ190" s="438"/>
      <c r="OFA190" s="486"/>
      <c r="OFB190" s="375"/>
      <c r="OFC190" s="377"/>
      <c r="OFD190" s="377"/>
      <c r="OFE190" s="377"/>
      <c r="OFF190" s="377"/>
      <c r="OFG190" s="438"/>
      <c r="OFH190" s="486"/>
      <c r="OFI190" s="375"/>
      <c r="OFJ190" s="377"/>
      <c r="OFK190" s="377"/>
      <c r="OFL190" s="377"/>
      <c r="OFM190" s="377"/>
      <c r="OFN190" s="438"/>
      <c r="OFO190" s="486"/>
      <c r="OFP190" s="375"/>
      <c r="OFQ190" s="377"/>
      <c r="OFR190" s="377"/>
      <c r="OFS190" s="377"/>
      <c r="OFT190" s="377"/>
      <c r="OFU190" s="438"/>
      <c r="OFV190" s="486"/>
      <c r="OFW190" s="375"/>
      <c r="OFX190" s="377"/>
      <c r="OFY190" s="377"/>
      <c r="OFZ190" s="377"/>
      <c r="OGA190" s="377"/>
      <c r="OGB190" s="438"/>
      <c r="OGC190" s="486"/>
      <c r="OGD190" s="375"/>
      <c r="OGE190" s="377"/>
      <c r="OGF190" s="377"/>
      <c r="OGG190" s="377"/>
      <c r="OGH190" s="377"/>
      <c r="OGI190" s="438"/>
      <c r="OGJ190" s="486"/>
      <c r="OGK190" s="375"/>
      <c r="OGL190" s="377"/>
      <c r="OGM190" s="377"/>
      <c r="OGN190" s="377"/>
      <c r="OGO190" s="377"/>
      <c r="OGP190" s="438"/>
      <c r="OGQ190" s="486"/>
      <c r="OGR190" s="375"/>
      <c r="OGS190" s="377"/>
      <c r="OGT190" s="377"/>
      <c r="OGU190" s="377"/>
      <c r="OGV190" s="377"/>
      <c r="OGW190" s="438"/>
      <c r="OGX190" s="486"/>
      <c r="OGY190" s="375"/>
      <c r="OGZ190" s="377"/>
      <c r="OHA190" s="377"/>
      <c r="OHB190" s="377"/>
      <c r="OHC190" s="377"/>
      <c r="OHD190" s="438"/>
      <c r="OHE190" s="486"/>
      <c r="OHF190" s="375"/>
      <c r="OHG190" s="377"/>
      <c r="OHH190" s="377"/>
      <c r="OHI190" s="377"/>
      <c r="OHJ190" s="377"/>
      <c r="OHK190" s="438"/>
      <c r="OHL190" s="486"/>
      <c r="OHM190" s="375"/>
      <c r="OHN190" s="377"/>
      <c r="OHO190" s="377"/>
      <c r="OHP190" s="377"/>
      <c r="OHQ190" s="377"/>
      <c r="OHR190" s="438"/>
      <c r="OHS190" s="486"/>
      <c r="OHT190" s="375"/>
      <c r="OHU190" s="377"/>
      <c r="OHV190" s="377"/>
      <c r="OHW190" s="377"/>
      <c r="OHX190" s="377"/>
      <c r="OHY190" s="438"/>
      <c r="OHZ190" s="486"/>
      <c r="OIA190" s="375"/>
      <c r="OIB190" s="377"/>
      <c r="OIC190" s="377"/>
      <c r="OID190" s="377"/>
      <c r="OIE190" s="377"/>
      <c r="OIF190" s="438"/>
      <c r="OIG190" s="486"/>
      <c r="OIH190" s="375"/>
      <c r="OII190" s="377"/>
      <c r="OIJ190" s="377"/>
      <c r="OIK190" s="377"/>
      <c r="OIL190" s="377"/>
      <c r="OIM190" s="438"/>
      <c r="OIN190" s="486"/>
      <c r="OIO190" s="375"/>
      <c r="OIP190" s="377"/>
      <c r="OIQ190" s="377"/>
      <c r="OIR190" s="377"/>
      <c r="OIS190" s="377"/>
      <c r="OIT190" s="438"/>
      <c r="OIU190" s="486"/>
      <c r="OIV190" s="375"/>
      <c r="OIW190" s="377"/>
      <c r="OIX190" s="377"/>
      <c r="OIY190" s="377"/>
      <c r="OIZ190" s="377"/>
      <c r="OJA190" s="438"/>
      <c r="OJB190" s="486"/>
      <c r="OJC190" s="375"/>
      <c r="OJD190" s="377"/>
      <c r="OJE190" s="377"/>
      <c r="OJF190" s="377"/>
      <c r="OJG190" s="377"/>
      <c r="OJH190" s="438"/>
      <c r="OJI190" s="486"/>
      <c r="OJJ190" s="375"/>
      <c r="OJK190" s="377"/>
      <c r="OJL190" s="377"/>
      <c r="OJM190" s="377"/>
      <c r="OJN190" s="377"/>
      <c r="OJO190" s="438"/>
      <c r="OJP190" s="486"/>
      <c r="OJQ190" s="375"/>
      <c r="OJR190" s="377"/>
      <c r="OJS190" s="377"/>
      <c r="OJT190" s="377"/>
      <c r="OJU190" s="377"/>
      <c r="OJV190" s="438"/>
      <c r="OJW190" s="486"/>
      <c r="OJX190" s="375"/>
      <c r="OJY190" s="377"/>
      <c r="OJZ190" s="377"/>
      <c r="OKA190" s="377"/>
      <c r="OKB190" s="377"/>
      <c r="OKC190" s="438"/>
      <c r="OKD190" s="486"/>
      <c r="OKE190" s="375"/>
      <c r="OKF190" s="377"/>
      <c r="OKG190" s="377"/>
      <c r="OKH190" s="377"/>
      <c r="OKI190" s="377"/>
      <c r="OKJ190" s="438"/>
      <c r="OKK190" s="486"/>
      <c r="OKL190" s="375"/>
      <c r="OKM190" s="377"/>
      <c r="OKN190" s="377"/>
      <c r="OKO190" s="377"/>
      <c r="OKP190" s="377"/>
      <c r="OKQ190" s="438"/>
      <c r="OKR190" s="486"/>
      <c r="OKS190" s="375"/>
      <c r="OKT190" s="377"/>
      <c r="OKU190" s="377"/>
      <c r="OKV190" s="377"/>
      <c r="OKW190" s="377"/>
      <c r="OKX190" s="438"/>
      <c r="OKY190" s="486"/>
      <c r="OKZ190" s="375"/>
      <c r="OLA190" s="377"/>
      <c r="OLB190" s="377"/>
      <c r="OLC190" s="377"/>
      <c r="OLD190" s="377"/>
      <c r="OLE190" s="438"/>
      <c r="OLF190" s="486"/>
      <c r="OLG190" s="375"/>
      <c r="OLH190" s="377"/>
      <c r="OLI190" s="377"/>
      <c r="OLJ190" s="377"/>
      <c r="OLK190" s="377"/>
      <c r="OLL190" s="438"/>
      <c r="OLM190" s="486"/>
      <c r="OLN190" s="375"/>
      <c r="OLO190" s="377"/>
      <c r="OLP190" s="377"/>
      <c r="OLQ190" s="377"/>
      <c r="OLR190" s="377"/>
      <c r="OLS190" s="438"/>
      <c r="OLT190" s="486"/>
      <c r="OLU190" s="375"/>
      <c r="OLV190" s="377"/>
      <c r="OLW190" s="377"/>
      <c r="OLX190" s="377"/>
      <c r="OLY190" s="377"/>
      <c r="OLZ190" s="438"/>
      <c r="OMA190" s="486"/>
      <c r="OMB190" s="375"/>
      <c r="OMC190" s="377"/>
      <c r="OMD190" s="377"/>
      <c r="OME190" s="377"/>
      <c r="OMF190" s="377"/>
      <c r="OMG190" s="438"/>
      <c r="OMH190" s="486"/>
      <c r="OMI190" s="375"/>
      <c r="OMJ190" s="377"/>
      <c r="OMK190" s="377"/>
      <c r="OML190" s="377"/>
      <c r="OMM190" s="377"/>
      <c r="OMN190" s="438"/>
      <c r="OMO190" s="486"/>
      <c r="OMP190" s="375"/>
      <c r="OMQ190" s="377"/>
      <c r="OMR190" s="377"/>
      <c r="OMS190" s="377"/>
      <c r="OMT190" s="377"/>
      <c r="OMU190" s="438"/>
      <c r="OMV190" s="486"/>
      <c r="OMW190" s="375"/>
      <c r="OMX190" s="377"/>
      <c r="OMY190" s="377"/>
      <c r="OMZ190" s="377"/>
      <c r="ONA190" s="377"/>
      <c r="ONB190" s="438"/>
      <c r="ONC190" s="486"/>
      <c r="OND190" s="375"/>
      <c r="ONE190" s="377"/>
      <c r="ONF190" s="377"/>
      <c r="ONG190" s="377"/>
      <c r="ONH190" s="377"/>
      <c r="ONI190" s="438"/>
      <c r="ONJ190" s="486"/>
      <c r="ONK190" s="375"/>
      <c r="ONL190" s="377"/>
      <c r="ONM190" s="377"/>
      <c r="ONN190" s="377"/>
      <c r="ONO190" s="377"/>
      <c r="ONP190" s="438"/>
      <c r="ONQ190" s="486"/>
      <c r="ONR190" s="375"/>
      <c r="ONS190" s="377"/>
      <c r="ONT190" s="377"/>
      <c r="ONU190" s="377"/>
      <c r="ONV190" s="377"/>
      <c r="ONW190" s="438"/>
      <c r="ONX190" s="486"/>
      <c r="ONY190" s="375"/>
      <c r="ONZ190" s="377"/>
      <c r="OOA190" s="377"/>
      <c r="OOB190" s="377"/>
      <c r="OOC190" s="377"/>
      <c r="OOD190" s="438"/>
      <c r="OOE190" s="486"/>
      <c r="OOF190" s="375"/>
      <c r="OOG190" s="377"/>
      <c r="OOH190" s="377"/>
      <c r="OOI190" s="377"/>
      <c r="OOJ190" s="377"/>
      <c r="OOK190" s="438"/>
      <c r="OOL190" s="486"/>
      <c r="OOM190" s="375"/>
      <c r="OON190" s="377"/>
      <c r="OOO190" s="377"/>
      <c r="OOP190" s="377"/>
      <c r="OOQ190" s="377"/>
      <c r="OOR190" s="438"/>
      <c r="OOS190" s="486"/>
      <c r="OOT190" s="375"/>
      <c r="OOU190" s="377"/>
      <c r="OOV190" s="377"/>
      <c r="OOW190" s="377"/>
      <c r="OOX190" s="377"/>
      <c r="OOY190" s="438"/>
      <c r="OOZ190" s="486"/>
      <c r="OPA190" s="375"/>
      <c r="OPB190" s="377"/>
      <c r="OPC190" s="377"/>
      <c r="OPD190" s="377"/>
      <c r="OPE190" s="377"/>
      <c r="OPF190" s="438"/>
      <c r="OPG190" s="486"/>
      <c r="OPH190" s="375"/>
      <c r="OPI190" s="377"/>
      <c r="OPJ190" s="377"/>
      <c r="OPK190" s="377"/>
      <c r="OPL190" s="377"/>
      <c r="OPM190" s="438"/>
      <c r="OPN190" s="486"/>
      <c r="OPO190" s="375"/>
      <c r="OPP190" s="377"/>
      <c r="OPQ190" s="377"/>
      <c r="OPR190" s="377"/>
      <c r="OPS190" s="377"/>
      <c r="OPT190" s="438"/>
      <c r="OPU190" s="486"/>
      <c r="OPV190" s="375"/>
      <c r="OPW190" s="377"/>
      <c r="OPX190" s="377"/>
      <c r="OPY190" s="377"/>
      <c r="OPZ190" s="377"/>
      <c r="OQA190" s="438"/>
      <c r="OQB190" s="486"/>
      <c r="OQC190" s="375"/>
      <c r="OQD190" s="377"/>
      <c r="OQE190" s="377"/>
      <c r="OQF190" s="377"/>
      <c r="OQG190" s="377"/>
      <c r="OQH190" s="438"/>
      <c r="OQI190" s="486"/>
      <c r="OQJ190" s="375"/>
      <c r="OQK190" s="377"/>
      <c r="OQL190" s="377"/>
      <c r="OQM190" s="377"/>
      <c r="OQN190" s="377"/>
      <c r="OQO190" s="438"/>
      <c r="OQP190" s="486"/>
      <c r="OQQ190" s="375"/>
      <c r="OQR190" s="377"/>
      <c r="OQS190" s="377"/>
      <c r="OQT190" s="377"/>
      <c r="OQU190" s="377"/>
      <c r="OQV190" s="438"/>
      <c r="OQW190" s="486"/>
      <c r="OQX190" s="375"/>
      <c r="OQY190" s="377"/>
      <c r="OQZ190" s="377"/>
      <c r="ORA190" s="377"/>
      <c r="ORB190" s="377"/>
      <c r="ORC190" s="438"/>
      <c r="ORD190" s="486"/>
      <c r="ORE190" s="375"/>
      <c r="ORF190" s="377"/>
      <c r="ORG190" s="377"/>
      <c r="ORH190" s="377"/>
      <c r="ORI190" s="377"/>
      <c r="ORJ190" s="438"/>
      <c r="ORK190" s="486"/>
      <c r="ORL190" s="375"/>
      <c r="ORM190" s="377"/>
      <c r="ORN190" s="377"/>
      <c r="ORO190" s="377"/>
      <c r="ORP190" s="377"/>
      <c r="ORQ190" s="438"/>
      <c r="ORR190" s="486"/>
      <c r="ORS190" s="375"/>
      <c r="ORT190" s="377"/>
      <c r="ORU190" s="377"/>
      <c r="ORV190" s="377"/>
      <c r="ORW190" s="377"/>
      <c r="ORX190" s="438"/>
      <c r="ORY190" s="486"/>
      <c r="ORZ190" s="375"/>
      <c r="OSA190" s="377"/>
      <c r="OSB190" s="377"/>
      <c r="OSC190" s="377"/>
      <c r="OSD190" s="377"/>
      <c r="OSE190" s="438"/>
      <c r="OSF190" s="486"/>
      <c r="OSG190" s="375"/>
      <c r="OSH190" s="377"/>
      <c r="OSI190" s="377"/>
      <c r="OSJ190" s="377"/>
      <c r="OSK190" s="377"/>
      <c r="OSL190" s="438"/>
      <c r="OSM190" s="486"/>
      <c r="OSN190" s="375"/>
      <c r="OSO190" s="377"/>
      <c r="OSP190" s="377"/>
      <c r="OSQ190" s="377"/>
      <c r="OSR190" s="377"/>
      <c r="OSS190" s="438"/>
      <c r="OST190" s="486"/>
      <c r="OSU190" s="375"/>
      <c r="OSV190" s="377"/>
      <c r="OSW190" s="377"/>
      <c r="OSX190" s="377"/>
      <c r="OSY190" s="377"/>
      <c r="OSZ190" s="438"/>
      <c r="OTA190" s="486"/>
      <c r="OTB190" s="375"/>
      <c r="OTC190" s="377"/>
      <c r="OTD190" s="377"/>
      <c r="OTE190" s="377"/>
      <c r="OTF190" s="377"/>
      <c r="OTG190" s="438"/>
      <c r="OTH190" s="486"/>
      <c r="OTI190" s="375"/>
      <c r="OTJ190" s="377"/>
      <c r="OTK190" s="377"/>
      <c r="OTL190" s="377"/>
      <c r="OTM190" s="377"/>
      <c r="OTN190" s="438"/>
      <c r="OTO190" s="486"/>
      <c r="OTP190" s="375"/>
      <c r="OTQ190" s="377"/>
      <c r="OTR190" s="377"/>
      <c r="OTS190" s="377"/>
      <c r="OTT190" s="377"/>
      <c r="OTU190" s="438"/>
      <c r="OTV190" s="486"/>
      <c r="OTW190" s="375"/>
      <c r="OTX190" s="377"/>
      <c r="OTY190" s="377"/>
      <c r="OTZ190" s="377"/>
      <c r="OUA190" s="377"/>
      <c r="OUB190" s="438"/>
      <c r="OUC190" s="486"/>
      <c r="OUD190" s="375"/>
      <c r="OUE190" s="377"/>
      <c r="OUF190" s="377"/>
      <c r="OUG190" s="377"/>
      <c r="OUH190" s="377"/>
      <c r="OUI190" s="438"/>
      <c r="OUJ190" s="486"/>
      <c r="OUK190" s="375"/>
      <c r="OUL190" s="377"/>
      <c r="OUM190" s="377"/>
      <c r="OUN190" s="377"/>
      <c r="OUO190" s="377"/>
      <c r="OUP190" s="438"/>
      <c r="OUQ190" s="486"/>
      <c r="OUR190" s="375"/>
      <c r="OUS190" s="377"/>
      <c r="OUT190" s="377"/>
      <c r="OUU190" s="377"/>
      <c r="OUV190" s="377"/>
      <c r="OUW190" s="438"/>
      <c r="OUX190" s="486"/>
      <c r="OUY190" s="375"/>
      <c r="OUZ190" s="377"/>
      <c r="OVA190" s="377"/>
      <c r="OVB190" s="377"/>
      <c r="OVC190" s="377"/>
      <c r="OVD190" s="438"/>
      <c r="OVE190" s="486"/>
      <c r="OVF190" s="375"/>
      <c r="OVG190" s="377"/>
      <c r="OVH190" s="377"/>
      <c r="OVI190" s="377"/>
      <c r="OVJ190" s="377"/>
      <c r="OVK190" s="438"/>
      <c r="OVL190" s="486"/>
      <c r="OVM190" s="375"/>
      <c r="OVN190" s="377"/>
      <c r="OVO190" s="377"/>
      <c r="OVP190" s="377"/>
      <c r="OVQ190" s="377"/>
      <c r="OVR190" s="438"/>
      <c r="OVS190" s="486"/>
      <c r="OVT190" s="375"/>
      <c r="OVU190" s="377"/>
      <c r="OVV190" s="377"/>
      <c r="OVW190" s="377"/>
      <c r="OVX190" s="377"/>
      <c r="OVY190" s="438"/>
      <c r="OVZ190" s="486"/>
      <c r="OWA190" s="375"/>
      <c r="OWB190" s="377"/>
      <c r="OWC190" s="377"/>
      <c r="OWD190" s="377"/>
      <c r="OWE190" s="377"/>
      <c r="OWF190" s="438"/>
      <c r="OWG190" s="486"/>
      <c r="OWH190" s="375"/>
      <c r="OWI190" s="377"/>
      <c r="OWJ190" s="377"/>
      <c r="OWK190" s="377"/>
      <c r="OWL190" s="377"/>
      <c r="OWM190" s="438"/>
      <c r="OWN190" s="486"/>
      <c r="OWO190" s="375"/>
      <c r="OWP190" s="377"/>
      <c r="OWQ190" s="377"/>
      <c r="OWR190" s="377"/>
      <c r="OWS190" s="377"/>
      <c r="OWT190" s="438"/>
      <c r="OWU190" s="486"/>
      <c r="OWV190" s="375"/>
      <c r="OWW190" s="377"/>
      <c r="OWX190" s="377"/>
      <c r="OWY190" s="377"/>
      <c r="OWZ190" s="377"/>
      <c r="OXA190" s="438"/>
      <c r="OXB190" s="486"/>
      <c r="OXC190" s="375"/>
      <c r="OXD190" s="377"/>
      <c r="OXE190" s="377"/>
      <c r="OXF190" s="377"/>
      <c r="OXG190" s="377"/>
      <c r="OXH190" s="438"/>
      <c r="OXI190" s="486"/>
      <c r="OXJ190" s="375"/>
      <c r="OXK190" s="377"/>
      <c r="OXL190" s="377"/>
      <c r="OXM190" s="377"/>
      <c r="OXN190" s="377"/>
      <c r="OXO190" s="438"/>
      <c r="OXP190" s="486"/>
      <c r="OXQ190" s="375"/>
      <c r="OXR190" s="377"/>
      <c r="OXS190" s="377"/>
      <c r="OXT190" s="377"/>
      <c r="OXU190" s="377"/>
      <c r="OXV190" s="438"/>
      <c r="OXW190" s="486"/>
      <c r="OXX190" s="375"/>
      <c r="OXY190" s="377"/>
      <c r="OXZ190" s="377"/>
      <c r="OYA190" s="377"/>
      <c r="OYB190" s="377"/>
      <c r="OYC190" s="438"/>
      <c r="OYD190" s="486"/>
      <c r="OYE190" s="375"/>
      <c r="OYF190" s="377"/>
      <c r="OYG190" s="377"/>
      <c r="OYH190" s="377"/>
      <c r="OYI190" s="377"/>
      <c r="OYJ190" s="438"/>
      <c r="OYK190" s="486"/>
      <c r="OYL190" s="375"/>
      <c r="OYM190" s="377"/>
      <c r="OYN190" s="377"/>
      <c r="OYO190" s="377"/>
      <c r="OYP190" s="377"/>
      <c r="OYQ190" s="438"/>
      <c r="OYR190" s="486"/>
      <c r="OYS190" s="375"/>
      <c r="OYT190" s="377"/>
      <c r="OYU190" s="377"/>
      <c r="OYV190" s="377"/>
      <c r="OYW190" s="377"/>
      <c r="OYX190" s="438"/>
      <c r="OYY190" s="486"/>
      <c r="OYZ190" s="375"/>
      <c r="OZA190" s="377"/>
      <c r="OZB190" s="377"/>
      <c r="OZC190" s="377"/>
      <c r="OZD190" s="377"/>
      <c r="OZE190" s="438"/>
      <c r="OZF190" s="486"/>
      <c r="OZG190" s="375"/>
      <c r="OZH190" s="377"/>
      <c r="OZI190" s="377"/>
      <c r="OZJ190" s="377"/>
      <c r="OZK190" s="377"/>
      <c r="OZL190" s="438"/>
      <c r="OZM190" s="486"/>
      <c r="OZN190" s="375"/>
      <c r="OZO190" s="377"/>
      <c r="OZP190" s="377"/>
      <c r="OZQ190" s="377"/>
      <c r="OZR190" s="377"/>
      <c r="OZS190" s="438"/>
      <c r="OZT190" s="486"/>
      <c r="OZU190" s="375"/>
      <c r="OZV190" s="377"/>
      <c r="OZW190" s="377"/>
      <c r="OZX190" s="377"/>
      <c r="OZY190" s="377"/>
      <c r="OZZ190" s="438"/>
      <c r="PAA190" s="486"/>
      <c r="PAB190" s="375"/>
      <c r="PAC190" s="377"/>
      <c r="PAD190" s="377"/>
      <c r="PAE190" s="377"/>
      <c r="PAF190" s="377"/>
      <c r="PAG190" s="438"/>
      <c r="PAH190" s="486"/>
      <c r="PAI190" s="375"/>
      <c r="PAJ190" s="377"/>
      <c r="PAK190" s="377"/>
      <c r="PAL190" s="377"/>
      <c r="PAM190" s="377"/>
      <c r="PAN190" s="438"/>
      <c r="PAO190" s="486"/>
      <c r="PAP190" s="375"/>
      <c r="PAQ190" s="377"/>
      <c r="PAR190" s="377"/>
      <c r="PAS190" s="377"/>
      <c r="PAT190" s="377"/>
      <c r="PAU190" s="438"/>
      <c r="PAV190" s="486"/>
      <c r="PAW190" s="375"/>
      <c r="PAX190" s="377"/>
      <c r="PAY190" s="377"/>
      <c r="PAZ190" s="377"/>
      <c r="PBA190" s="377"/>
      <c r="PBB190" s="438"/>
      <c r="PBC190" s="486"/>
      <c r="PBD190" s="375"/>
      <c r="PBE190" s="377"/>
      <c r="PBF190" s="377"/>
      <c r="PBG190" s="377"/>
      <c r="PBH190" s="377"/>
      <c r="PBI190" s="438"/>
      <c r="PBJ190" s="486"/>
      <c r="PBK190" s="375"/>
      <c r="PBL190" s="377"/>
      <c r="PBM190" s="377"/>
      <c r="PBN190" s="377"/>
      <c r="PBO190" s="377"/>
      <c r="PBP190" s="438"/>
      <c r="PBQ190" s="486"/>
      <c r="PBR190" s="375"/>
      <c r="PBS190" s="377"/>
      <c r="PBT190" s="377"/>
      <c r="PBU190" s="377"/>
      <c r="PBV190" s="377"/>
      <c r="PBW190" s="438"/>
      <c r="PBX190" s="486"/>
      <c r="PBY190" s="375"/>
      <c r="PBZ190" s="377"/>
      <c r="PCA190" s="377"/>
      <c r="PCB190" s="377"/>
      <c r="PCC190" s="377"/>
      <c r="PCD190" s="438"/>
      <c r="PCE190" s="486"/>
      <c r="PCF190" s="375"/>
      <c r="PCG190" s="377"/>
      <c r="PCH190" s="377"/>
      <c r="PCI190" s="377"/>
      <c r="PCJ190" s="377"/>
      <c r="PCK190" s="438"/>
      <c r="PCL190" s="486"/>
      <c r="PCM190" s="375"/>
      <c r="PCN190" s="377"/>
      <c r="PCO190" s="377"/>
      <c r="PCP190" s="377"/>
      <c r="PCQ190" s="377"/>
      <c r="PCR190" s="438"/>
      <c r="PCS190" s="486"/>
      <c r="PCT190" s="375"/>
      <c r="PCU190" s="377"/>
      <c r="PCV190" s="377"/>
      <c r="PCW190" s="377"/>
      <c r="PCX190" s="377"/>
      <c r="PCY190" s="438"/>
      <c r="PCZ190" s="486"/>
      <c r="PDA190" s="375"/>
      <c r="PDB190" s="377"/>
      <c r="PDC190" s="377"/>
      <c r="PDD190" s="377"/>
      <c r="PDE190" s="377"/>
      <c r="PDF190" s="438"/>
      <c r="PDG190" s="486"/>
      <c r="PDH190" s="375"/>
      <c r="PDI190" s="377"/>
      <c r="PDJ190" s="377"/>
      <c r="PDK190" s="377"/>
      <c r="PDL190" s="377"/>
      <c r="PDM190" s="438"/>
      <c r="PDN190" s="486"/>
      <c r="PDO190" s="375"/>
      <c r="PDP190" s="377"/>
      <c r="PDQ190" s="377"/>
      <c r="PDR190" s="377"/>
      <c r="PDS190" s="377"/>
      <c r="PDT190" s="438"/>
      <c r="PDU190" s="486"/>
      <c r="PDV190" s="375"/>
      <c r="PDW190" s="377"/>
      <c r="PDX190" s="377"/>
      <c r="PDY190" s="377"/>
      <c r="PDZ190" s="377"/>
      <c r="PEA190" s="438"/>
      <c r="PEB190" s="486"/>
      <c r="PEC190" s="375"/>
      <c r="PED190" s="377"/>
      <c r="PEE190" s="377"/>
      <c r="PEF190" s="377"/>
      <c r="PEG190" s="377"/>
      <c r="PEH190" s="438"/>
      <c r="PEI190" s="486"/>
      <c r="PEJ190" s="375"/>
      <c r="PEK190" s="377"/>
      <c r="PEL190" s="377"/>
      <c r="PEM190" s="377"/>
      <c r="PEN190" s="377"/>
      <c r="PEO190" s="438"/>
      <c r="PEP190" s="486"/>
      <c r="PEQ190" s="375"/>
      <c r="PER190" s="377"/>
      <c r="PES190" s="377"/>
      <c r="PET190" s="377"/>
      <c r="PEU190" s="377"/>
      <c r="PEV190" s="438"/>
      <c r="PEW190" s="486"/>
      <c r="PEX190" s="375"/>
      <c r="PEY190" s="377"/>
      <c r="PEZ190" s="377"/>
      <c r="PFA190" s="377"/>
      <c r="PFB190" s="377"/>
      <c r="PFC190" s="438"/>
      <c r="PFD190" s="486"/>
      <c r="PFE190" s="375"/>
      <c r="PFF190" s="377"/>
      <c r="PFG190" s="377"/>
      <c r="PFH190" s="377"/>
      <c r="PFI190" s="377"/>
      <c r="PFJ190" s="438"/>
      <c r="PFK190" s="486"/>
      <c r="PFL190" s="375"/>
      <c r="PFM190" s="377"/>
      <c r="PFN190" s="377"/>
      <c r="PFO190" s="377"/>
      <c r="PFP190" s="377"/>
      <c r="PFQ190" s="438"/>
      <c r="PFR190" s="486"/>
      <c r="PFS190" s="375"/>
      <c r="PFT190" s="377"/>
      <c r="PFU190" s="377"/>
      <c r="PFV190" s="377"/>
      <c r="PFW190" s="377"/>
      <c r="PFX190" s="438"/>
      <c r="PFY190" s="486"/>
      <c r="PFZ190" s="375"/>
      <c r="PGA190" s="377"/>
      <c r="PGB190" s="377"/>
      <c r="PGC190" s="377"/>
      <c r="PGD190" s="377"/>
      <c r="PGE190" s="438"/>
      <c r="PGF190" s="486"/>
      <c r="PGG190" s="375"/>
      <c r="PGH190" s="377"/>
      <c r="PGI190" s="377"/>
      <c r="PGJ190" s="377"/>
      <c r="PGK190" s="377"/>
      <c r="PGL190" s="438"/>
      <c r="PGM190" s="486"/>
      <c r="PGN190" s="375"/>
      <c r="PGO190" s="377"/>
      <c r="PGP190" s="377"/>
      <c r="PGQ190" s="377"/>
      <c r="PGR190" s="377"/>
      <c r="PGS190" s="438"/>
      <c r="PGT190" s="486"/>
      <c r="PGU190" s="375"/>
      <c r="PGV190" s="377"/>
      <c r="PGW190" s="377"/>
      <c r="PGX190" s="377"/>
      <c r="PGY190" s="377"/>
      <c r="PGZ190" s="438"/>
      <c r="PHA190" s="486"/>
      <c r="PHB190" s="375"/>
      <c r="PHC190" s="377"/>
      <c r="PHD190" s="377"/>
      <c r="PHE190" s="377"/>
      <c r="PHF190" s="377"/>
      <c r="PHG190" s="438"/>
      <c r="PHH190" s="486"/>
      <c r="PHI190" s="375"/>
      <c r="PHJ190" s="377"/>
      <c r="PHK190" s="377"/>
      <c r="PHL190" s="377"/>
      <c r="PHM190" s="377"/>
      <c r="PHN190" s="438"/>
      <c r="PHO190" s="486"/>
      <c r="PHP190" s="375"/>
      <c r="PHQ190" s="377"/>
      <c r="PHR190" s="377"/>
      <c r="PHS190" s="377"/>
      <c r="PHT190" s="377"/>
      <c r="PHU190" s="438"/>
      <c r="PHV190" s="486"/>
      <c r="PHW190" s="375"/>
      <c r="PHX190" s="377"/>
      <c r="PHY190" s="377"/>
      <c r="PHZ190" s="377"/>
      <c r="PIA190" s="377"/>
      <c r="PIB190" s="438"/>
      <c r="PIC190" s="486"/>
      <c r="PID190" s="375"/>
      <c r="PIE190" s="377"/>
      <c r="PIF190" s="377"/>
      <c r="PIG190" s="377"/>
      <c r="PIH190" s="377"/>
      <c r="PII190" s="438"/>
      <c r="PIJ190" s="486"/>
      <c r="PIK190" s="375"/>
      <c r="PIL190" s="377"/>
      <c r="PIM190" s="377"/>
      <c r="PIN190" s="377"/>
      <c r="PIO190" s="377"/>
      <c r="PIP190" s="438"/>
      <c r="PIQ190" s="486"/>
      <c r="PIR190" s="375"/>
      <c r="PIS190" s="377"/>
      <c r="PIT190" s="377"/>
      <c r="PIU190" s="377"/>
      <c r="PIV190" s="377"/>
      <c r="PIW190" s="438"/>
      <c r="PIX190" s="486"/>
      <c r="PIY190" s="375"/>
      <c r="PIZ190" s="377"/>
      <c r="PJA190" s="377"/>
      <c r="PJB190" s="377"/>
      <c r="PJC190" s="377"/>
      <c r="PJD190" s="438"/>
      <c r="PJE190" s="486"/>
      <c r="PJF190" s="375"/>
      <c r="PJG190" s="377"/>
      <c r="PJH190" s="377"/>
      <c r="PJI190" s="377"/>
      <c r="PJJ190" s="377"/>
      <c r="PJK190" s="438"/>
      <c r="PJL190" s="486"/>
      <c r="PJM190" s="375"/>
      <c r="PJN190" s="377"/>
      <c r="PJO190" s="377"/>
      <c r="PJP190" s="377"/>
      <c r="PJQ190" s="377"/>
      <c r="PJR190" s="438"/>
      <c r="PJS190" s="486"/>
      <c r="PJT190" s="375"/>
      <c r="PJU190" s="377"/>
      <c r="PJV190" s="377"/>
      <c r="PJW190" s="377"/>
      <c r="PJX190" s="377"/>
      <c r="PJY190" s="438"/>
      <c r="PJZ190" s="486"/>
      <c r="PKA190" s="375"/>
      <c r="PKB190" s="377"/>
      <c r="PKC190" s="377"/>
      <c r="PKD190" s="377"/>
      <c r="PKE190" s="377"/>
      <c r="PKF190" s="438"/>
      <c r="PKG190" s="486"/>
      <c r="PKH190" s="375"/>
      <c r="PKI190" s="377"/>
      <c r="PKJ190" s="377"/>
      <c r="PKK190" s="377"/>
      <c r="PKL190" s="377"/>
      <c r="PKM190" s="438"/>
      <c r="PKN190" s="486"/>
      <c r="PKO190" s="375"/>
      <c r="PKP190" s="377"/>
      <c r="PKQ190" s="377"/>
      <c r="PKR190" s="377"/>
      <c r="PKS190" s="377"/>
      <c r="PKT190" s="438"/>
      <c r="PKU190" s="486"/>
      <c r="PKV190" s="375"/>
      <c r="PKW190" s="377"/>
      <c r="PKX190" s="377"/>
      <c r="PKY190" s="377"/>
      <c r="PKZ190" s="377"/>
      <c r="PLA190" s="438"/>
      <c r="PLB190" s="486"/>
      <c r="PLC190" s="375"/>
      <c r="PLD190" s="377"/>
      <c r="PLE190" s="377"/>
      <c r="PLF190" s="377"/>
      <c r="PLG190" s="377"/>
      <c r="PLH190" s="438"/>
      <c r="PLI190" s="486"/>
      <c r="PLJ190" s="375"/>
      <c r="PLK190" s="377"/>
      <c r="PLL190" s="377"/>
      <c r="PLM190" s="377"/>
      <c r="PLN190" s="377"/>
      <c r="PLO190" s="438"/>
      <c r="PLP190" s="486"/>
      <c r="PLQ190" s="375"/>
      <c r="PLR190" s="377"/>
      <c r="PLS190" s="377"/>
      <c r="PLT190" s="377"/>
      <c r="PLU190" s="377"/>
      <c r="PLV190" s="438"/>
      <c r="PLW190" s="486"/>
      <c r="PLX190" s="375"/>
      <c r="PLY190" s="377"/>
      <c r="PLZ190" s="377"/>
      <c r="PMA190" s="377"/>
      <c r="PMB190" s="377"/>
      <c r="PMC190" s="438"/>
      <c r="PMD190" s="486"/>
      <c r="PME190" s="375"/>
      <c r="PMF190" s="377"/>
      <c r="PMG190" s="377"/>
      <c r="PMH190" s="377"/>
      <c r="PMI190" s="377"/>
      <c r="PMJ190" s="438"/>
      <c r="PMK190" s="486"/>
      <c r="PML190" s="375"/>
      <c r="PMM190" s="377"/>
      <c r="PMN190" s="377"/>
      <c r="PMO190" s="377"/>
      <c r="PMP190" s="377"/>
      <c r="PMQ190" s="438"/>
      <c r="PMR190" s="486"/>
      <c r="PMS190" s="375"/>
      <c r="PMT190" s="377"/>
      <c r="PMU190" s="377"/>
      <c r="PMV190" s="377"/>
      <c r="PMW190" s="377"/>
      <c r="PMX190" s="438"/>
      <c r="PMY190" s="486"/>
      <c r="PMZ190" s="375"/>
      <c r="PNA190" s="377"/>
      <c r="PNB190" s="377"/>
      <c r="PNC190" s="377"/>
      <c r="PND190" s="377"/>
      <c r="PNE190" s="438"/>
      <c r="PNF190" s="486"/>
      <c r="PNG190" s="375"/>
      <c r="PNH190" s="377"/>
      <c r="PNI190" s="377"/>
      <c r="PNJ190" s="377"/>
      <c r="PNK190" s="377"/>
      <c r="PNL190" s="438"/>
      <c r="PNM190" s="486"/>
      <c r="PNN190" s="375"/>
      <c r="PNO190" s="377"/>
      <c r="PNP190" s="377"/>
      <c r="PNQ190" s="377"/>
      <c r="PNR190" s="377"/>
      <c r="PNS190" s="438"/>
      <c r="PNT190" s="486"/>
      <c r="PNU190" s="375"/>
      <c r="PNV190" s="377"/>
      <c r="PNW190" s="377"/>
      <c r="PNX190" s="377"/>
      <c r="PNY190" s="377"/>
      <c r="PNZ190" s="438"/>
      <c r="POA190" s="486"/>
      <c r="POB190" s="375"/>
      <c r="POC190" s="377"/>
      <c r="POD190" s="377"/>
      <c r="POE190" s="377"/>
      <c r="POF190" s="377"/>
      <c r="POG190" s="438"/>
      <c r="POH190" s="486"/>
      <c r="POI190" s="375"/>
      <c r="POJ190" s="377"/>
      <c r="POK190" s="377"/>
      <c r="POL190" s="377"/>
      <c r="POM190" s="377"/>
      <c r="PON190" s="438"/>
      <c r="POO190" s="486"/>
      <c r="POP190" s="375"/>
      <c r="POQ190" s="377"/>
      <c r="POR190" s="377"/>
      <c r="POS190" s="377"/>
      <c r="POT190" s="377"/>
      <c r="POU190" s="438"/>
      <c r="POV190" s="486"/>
      <c r="POW190" s="375"/>
      <c r="POX190" s="377"/>
      <c r="POY190" s="377"/>
      <c r="POZ190" s="377"/>
      <c r="PPA190" s="377"/>
      <c r="PPB190" s="438"/>
      <c r="PPC190" s="486"/>
      <c r="PPD190" s="375"/>
      <c r="PPE190" s="377"/>
      <c r="PPF190" s="377"/>
      <c r="PPG190" s="377"/>
      <c r="PPH190" s="377"/>
      <c r="PPI190" s="438"/>
      <c r="PPJ190" s="486"/>
      <c r="PPK190" s="375"/>
      <c r="PPL190" s="377"/>
      <c r="PPM190" s="377"/>
      <c r="PPN190" s="377"/>
      <c r="PPO190" s="377"/>
      <c r="PPP190" s="438"/>
      <c r="PPQ190" s="486"/>
      <c r="PPR190" s="375"/>
      <c r="PPS190" s="377"/>
      <c r="PPT190" s="377"/>
      <c r="PPU190" s="377"/>
      <c r="PPV190" s="377"/>
      <c r="PPW190" s="438"/>
      <c r="PPX190" s="486"/>
      <c r="PPY190" s="375"/>
      <c r="PPZ190" s="377"/>
      <c r="PQA190" s="377"/>
      <c r="PQB190" s="377"/>
      <c r="PQC190" s="377"/>
      <c r="PQD190" s="438"/>
      <c r="PQE190" s="486"/>
      <c r="PQF190" s="375"/>
      <c r="PQG190" s="377"/>
      <c r="PQH190" s="377"/>
      <c r="PQI190" s="377"/>
      <c r="PQJ190" s="377"/>
      <c r="PQK190" s="438"/>
      <c r="PQL190" s="486"/>
      <c r="PQM190" s="375"/>
      <c r="PQN190" s="377"/>
      <c r="PQO190" s="377"/>
      <c r="PQP190" s="377"/>
      <c r="PQQ190" s="377"/>
      <c r="PQR190" s="438"/>
      <c r="PQS190" s="486"/>
      <c r="PQT190" s="375"/>
      <c r="PQU190" s="377"/>
      <c r="PQV190" s="377"/>
      <c r="PQW190" s="377"/>
      <c r="PQX190" s="377"/>
      <c r="PQY190" s="438"/>
      <c r="PQZ190" s="486"/>
      <c r="PRA190" s="375"/>
      <c r="PRB190" s="377"/>
      <c r="PRC190" s="377"/>
      <c r="PRD190" s="377"/>
      <c r="PRE190" s="377"/>
      <c r="PRF190" s="438"/>
      <c r="PRG190" s="486"/>
      <c r="PRH190" s="375"/>
      <c r="PRI190" s="377"/>
      <c r="PRJ190" s="377"/>
      <c r="PRK190" s="377"/>
      <c r="PRL190" s="377"/>
      <c r="PRM190" s="438"/>
      <c r="PRN190" s="486"/>
      <c r="PRO190" s="375"/>
      <c r="PRP190" s="377"/>
      <c r="PRQ190" s="377"/>
      <c r="PRR190" s="377"/>
      <c r="PRS190" s="377"/>
      <c r="PRT190" s="438"/>
      <c r="PRU190" s="486"/>
      <c r="PRV190" s="375"/>
      <c r="PRW190" s="377"/>
      <c r="PRX190" s="377"/>
      <c r="PRY190" s="377"/>
      <c r="PRZ190" s="377"/>
      <c r="PSA190" s="438"/>
      <c r="PSB190" s="486"/>
      <c r="PSC190" s="375"/>
      <c r="PSD190" s="377"/>
      <c r="PSE190" s="377"/>
      <c r="PSF190" s="377"/>
      <c r="PSG190" s="377"/>
      <c r="PSH190" s="438"/>
      <c r="PSI190" s="486"/>
      <c r="PSJ190" s="375"/>
      <c r="PSK190" s="377"/>
      <c r="PSL190" s="377"/>
      <c r="PSM190" s="377"/>
      <c r="PSN190" s="377"/>
      <c r="PSO190" s="438"/>
      <c r="PSP190" s="486"/>
      <c r="PSQ190" s="375"/>
      <c r="PSR190" s="377"/>
      <c r="PSS190" s="377"/>
      <c r="PST190" s="377"/>
      <c r="PSU190" s="377"/>
      <c r="PSV190" s="438"/>
      <c r="PSW190" s="486"/>
      <c r="PSX190" s="375"/>
      <c r="PSY190" s="377"/>
      <c r="PSZ190" s="377"/>
      <c r="PTA190" s="377"/>
      <c r="PTB190" s="377"/>
      <c r="PTC190" s="438"/>
      <c r="PTD190" s="486"/>
      <c r="PTE190" s="375"/>
      <c r="PTF190" s="377"/>
      <c r="PTG190" s="377"/>
      <c r="PTH190" s="377"/>
      <c r="PTI190" s="377"/>
      <c r="PTJ190" s="438"/>
      <c r="PTK190" s="486"/>
      <c r="PTL190" s="375"/>
      <c r="PTM190" s="377"/>
      <c r="PTN190" s="377"/>
      <c r="PTO190" s="377"/>
      <c r="PTP190" s="377"/>
      <c r="PTQ190" s="438"/>
      <c r="PTR190" s="486"/>
      <c r="PTS190" s="375"/>
      <c r="PTT190" s="377"/>
      <c r="PTU190" s="377"/>
      <c r="PTV190" s="377"/>
      <c r="PTW190" s="377"/>
      <c r="PTX190" s="438"/>
      <c r="PTY190" s="486"/>
      <c r="PTZ190" s="375"/>
      <c r="PUA190" s="377"/>
      <c r="PUB190" s="377"/>
      <c r="PUC190" s="377"/>
      <c r="PUD190" s="377"/>
      <c r="PUE190" s="438"/>
      <c r="PUF190" s="486"/>
      <c r="PUG190" s="375"/>
      <c r="PUH190" s="377"/>
      <c r="PUI190" s="377"/>
      <c r="PUJ190" s="377"/>
      <c r="PUK190" s="377"/>
      <c r="PUL190" s="438"/>
      <c r="PUM190" s="486"/>
      <c r="PUN190" s="375"/>
      <c r="PUO190" s="377"/>
      <c r="PUP190" s="377"/>
      <c r="PUQ190" s="377"/>
      <c r="PUR190" s="377"/>
      <c r="PUS190" s="438"/>
      <c r="PUT190" s="486"/>
      <c r="PUU190" s="375"/>
      <c r="PUV190" s="377"/>
      <c r="PUW190" s="377"/>
      <c r="PUX190" s="377"/>
      <c r="PUY190" s="377"/>
      <c r="PUZ190" s="438"/>
      <c r="PVA190" s="486"/>
      <c r="PVB190" s="375"/>
      <c r="PVC190" s="377"/>
      <c r="PVD190" s="377"/>
      <c r="PVE190" s="377"/>
      <c r="PVF190" s="377"/>
      <c r="PVG190" s="438"/>
      <c r="PVH190" s="486"/>
      <c r="PVI190" s="375"/>
      <c r="PVJ190" s="377"/>
      <c r="PVK190" s="377"/>
      <c r="PVL190" s="377"/>
      <c r="PVM190" s="377"/>
      <c r="PVN190" s="438"/>
      <c r="PVO190" s="486"/>
      <c r="PVP190" s="375"/>
      <c r="PVQ190" s="377"/>
      <c r="PVR190" s="377"/>
      <c r="PVS190" s="377"/>
      <c r="PVT190" s="377"/>
      <c r="PVU190" s="438"/>
      <c r="PVV190" s="486"/>
      <c r="PVW190" s="375"/>
      <c r="PVX190" s="377"/>
      <c r="PVY190" s="377"/>
      <c r="PVZ190" s="377"/>
      <c r="PWA190" s="377"/>
      <c r="PWB190" s="438"/>
      <c r="PWC190" s="486"/>
      <c r="PWD190" s="375"/>
      <c r="PWE190" s="377"/>
      <c r="PWF190" s="377"/>
      <c r="PWG190" s="377"/>
      <c r="PWH190" s="377"/>
      <c r="PWI190" s="438"/>
      <c r="PWJ190" s="486"/>
      <c r="PWK190" s="375"/>
      <c r="PWL190" s="377"/>
      <c r="PWM190" s="377"/>
      <c r="PWN190" s="377"/>
      <c r="PWO190" s="377"/>
      <c r="PWP190" s="438"/>
      <c r="PWQ190" s="486"/>
      <c r="PWR190" s="375"/>
      <c r="PWS190" s="377"/>
      <c r="PWT190" s="377"/>
      <c r="PWU190" s="377"/>
      <c r="PWV190" s="377"/>
      <c r="PWW190" s="438"/>
      <c r="PWX190" s="486"/>
      <c r="PWY190" s="375"/>
      <c r="PWZ190" s="377"/>
      <c r="PXA190" s="377"/>
      <c r="PXB190" s="377"/>
      <c r="PXC190" s="377"/>
      <c r="PXD190" s="438"/>
      <c r="PXE190" s="486"/>
      <c r="PXF190" s="375"/>
      <c r="PXG190" s="377"/>
      <c r="PXH190" s="377"/>
      <c r="PXI190" s="377"/>
      <c r="PXJ190" s="377"/>
      <c r="PXK190" s="438"/>
      <c r="PXL190" s="486"/>
      <c r="PXM190" s="375"/>
      <c r="PXN190" s="377"/>
      <c r="PXO190" s="377"/>
      <c r="PXP190" s="377"/>
      <c r="PXQ190" s="377"/>
      <c r="PXR190" s="438"/>
      <c r="PXS190" s="486"/>
      <c r="PXT190" s="375"/>
      <c r="PXU190" s="377"/>
      <c r="PXV190" s="377"/>
      <c r="PXW190" s="377"/>
      <c r="PXX190" s="377"/>
      <c r="PXY190" s="438"/>
      <c r="PXZ190" s="486"/>
      <c r="PYA190" s="375"/>
      <c r="PYB190" s="377"/>
      <c r="PYC190" s="377"/>
      <c r="PYD190" s="377"/>
      <c r="PYE190" s="377"/>
      <c r="PYF190" s="438"/>
      <c r="PYG190" s="486"/>
      <c r="PYH190" s="375"/>
      <c r="PYI190" s="377"/>
      <c r="PYJ190" s="377"/>
      <c r="PYK190" s="377"/>
      <c r="PYL190" s="377"/>
      <c r="PYM190" s="438"/>
      <c r="PYN190" s="486"/>
      <c r="PYO190" s="375"/>
      <c r="PYP190" s="377"/>
      <c r="PYQ190" s="377"/>
      <c r="PYR190" s="377"/>
      <c r="PYS190" s="377"/>
      <c r="PYT190" s="438"/>
      <c r="PYU190" s="486"/>
      <c r="PYV190" s="375"/>
      <c r="PYW190" s="377"/>
      <c r="PYX190" s="377"/>
      <c r="PYY190" s="377"/>
      <c r="PYZ190" s="377"/>
      <c r="PZA190" s="438"/>
      <c r="PZB190" s="486"/>
      <c r="PZC190" s="375"/>
      <c r="PZD190" s="377"/>
      <c r="PZE190" s="377"/>
      <c r="PZF190" s="377"/>
      <c r="PZG190" s="377"/>
      <c r="PZH190" s="438"/>
      <c r="PZI190" s="486"/>
      <c r="PZJ190" s="375"/>
      <c r="PZK190" s="377"/>
      <c r="PZL190" s="377"/>
      <c r="PZM190" s="377"/>
      <c r="PZN190" s="377"/>
      <c r="PZO190" s="438"/>
      <c r="PZP190" s="486"/>
      <c r="PZQ190" s="375"/>
      <c r="PZR190" s="377"/>
      <c r="PZS190" s="377"/>
      <c r="PZT190" s="377"/>
      <c r="PZU190" s="377"/>
      <c r="PZV190" s="438"/>
      <c r="PZW190" s="486"/>
      <c r="PZX190" s="375"/>
      <c r="PZY190" s="377"/>
      <c r="PZZ190" s="377"/>
      <c r="QAA190" s="377"/>
      <c r="QAB190" s="377"/>
      <c r="QAC190" s="438"/>
      <c r="QAD190" s="486"/>
      <c r="QAE190" s="375"/>
      <c r="QAF190" s="377"/>
      <c r="QAG190" s="377"/>
      <c r="QAH190" s="377"/>
      <c r="QAI190" s="377"/>
      <c r="QAJ190" s="438"/>
      <c r="QAK190" s="486"/>
      <c r="QAL190" s="375"/>
      <c r="QAM190" s="377"/>
      <c r="QAN190" s="377"/>
      <c r="QAO190" s="377"/>
      <c r="QAP190" s="377"/>
      <c r="QAQ190" s="438"/>
      <c r="QAR190" s="486"/>
      <c r="QAS190" s="375"/>
      <c r="QAT190" s="377"/>
      <c r="QAU190" s="377"/>
      <c r="QAV190" s="377"/>
      <c r="QAW190" s="377"/>
      <c r="QAX190" s="438"/>
      <c r="QAY190" s="486"/>
      <c r="QAZ190" s="375"/>
      <c r="QBA190" s="377"/>
      <c r="QBB190" s="377"/>
      <c r="QBC190" s="377"/>
      <c r="QBD190" s="377"/>
      <c r="QBE190" s="438"/>
      <c r="QBF190" s="486"/>
      <c r="QBG190" s="375"/>
      <c r="QBH190" s="377"/>
      <c r="QBI190" s="377"/>
      <c r="QBJ190" s="377"/>
      <c r="QBK190" s="377"/>
      <c r="QBL190" s="438"/>
      <c r="QBM190" s="486"/>
      <c r="QBN190" s="375"/>
      <c r="QBO190" s="377"/>
      <c r="QBP190" s="377"/>
      <c r="QBQ190" s="377"/>
      <c r="QBR190" s="377"/>
      <c r="QBS190" s="438"/>
      <c r="QBT190" s="486"/>
      <c r="QBU190" s="375"/>
      <c r="QBV190" s="377"/>
      <c r="QBW190" s="377"/>
      <c r="QBX190" s="377"/>
      <c r="QBY190" s="377"/>
      <c r="QBZ190" s="438"/>
      <c r="QCA190" s="486"/>
      <c r="QCB190" s="375"/>
      <c r="QCC190" s="377"/>
      <c r="QCD190" s="377"/>
      <c r="QCE190" s="377"/>
      <c r="QCF190" s="377"/>
      <c r="QCG190" s="438"/>
      <c r="QCH190" s="486"/>
      <c r="QCI190" s="375"/>
      <c r="QCJ190" s="377"/>
      <c r="QCK190" s="377"/>
      <c r="QCL190" s="377"/>
      <c r="QCM190" s="377"/>
      <c r="QCN190" s="438"/>
      <c r="QCO190" s="486"/>
      <c r="QCP190" s="375"/>
      <c r="QCQ190" s="377"/>
      <c r="QCR190" s="377"/>
      <c r="QCS190" s="377"/>
      <c r="QCT190" s="377"/>
      <c r="QCU190" s="438"/>
      <c r="QCV190" s="486"/>
      <c r="QCW190" s="375"/>
      <c r="QCX190" s="377"/>
      <c r="QCY190" s="377"/>
      <c r="QCZ190" s="377"/>
      <c r="QDA190" s="377"/>
      <c r="QDB190" s="438"/>
      <c r="QDC190" s="486"/>
      <c r="QDD190" s="375"/>
      <c r="QDE190" s="377"/>
      <c r="QDF190" s="377"/>
      <c r="QDG190" s="377"/>
      <c r="QDH190" s="377"/>
      <c r="QDI190" s="438"/>
      <c r="QDJ190" s="486"/>
      <c r="QDK190" s="375"/>
      <c r="QDL190" s="377"/>
      <c r="QDM190" s="377"/>
      <c r="QDN190" s="377"/>
      <c r="QDO190" s="377"/>
      <c r="QDP190" s="438"/>
      <c r="QDQ190" s="486"/>
      <c r="QDR190" s="375"/>
      <c r="QDS190" s="377"/>
      <c r="QDT190" s="377"/>
      <c r="QDU190" s="377"/>
      <c r="QDV190" s="377"/>
      <c r="QDW190" s="438"/>
      <c r="QDX190" s="486"/>
      <c r="QDY190" s="375"/>
      <c r="QDZ190" s="377"/>
      <c r="QEA190" s="377"/>
      <c r="QEB190" s="377"/>
      <c r="QEC190" s="377"/>
      <c r="QED190" s="438"/>
      <c r="QEE190" s="486"/>
      <c r="QEF190" s="375"/>
      <c r="QEG190" s="377"/>
      <c r="QEH190" s="377"/>
      <c r="QEI190" s="377"/>
      <c r="QEJ190" s="377"/>
      <c r="QEK190" s="438"/>
      <c r="QEL190" s="486"/>
      <c r="QEM190" s="375"/>
      <c r="QEN190" s="377"/>
      <c r="QEO190" s="377"/>
      <c r="QEP190" s="377"/>
      <c r="QEQ190" s="377"/>
      <c r="QER190" s="438"/>
      <c r="QES190" s="486"/>
      <c r="QET190" s="375"/>
      <c r="QEU190" s="377"/>
      <c r="QEV190" s="377"/>
      <c r="QEW190" s="377"/>
      <c r="QEX190" s="377"/>
      <c r="QEY190" s="438"/>
      <c r="QEZ190" s="486"/>
      <c r="QFA190" s="375"/>
      <c r="QFB190" s="377"/>
      <c r="QFC190" s="377"/>
      <c r="QFD190" s="377"/>
      <c r="QFE190" s="377"/>
      <c r="QFF190" s="438"/>
      <c r="QFG190" s="486"/>
      <c r="QFH190" s="375"/>
      <c r="QFI190" s="377"/>
      <c r="QFJ190" s="377"/>
      <c r="QFK190" s="377"/>
      <c r="QFL190" s="377"/>
      <c r="QFM190" s="438"/>
      <c r="QFN190" s="486"/>
      <c r="QFO190" s="375"/>
      <c r="QFP190" s="377"/>
      <c r="QFQ190" s="377"/>
      <c r="QFR190" s="377"/>
      <c r="QFS190" s="377"/>
      <c r="QFT190" s="438"/>
      <c r="QFU190" s="486"/>
      <c r="QFV190" s="375"/>
      <c r="QFW190" s="377"/>
      <c r="QFX190" s="377"/>
      <c r="QFY190" s="377"/>
      <c r="QFZ190" s="377"/>
      <c r="QGA190" s="438"/>
      <c r="QGB190" s="486"/>
      <c r="QGC190" s="375"/>
      <c r="QGD190" s="377"/>
      <c r="QGE190" s="377"/>
      <c r="QGF190" s="377"/>
      <c r="QGG190" s="377"/>
      <c r="QGH190" s="438"/>
      <c r="QGI190" s="486"/>
      <c r="QGJ190" s="375"/>
      <c r="QGK190" s="377"/>
      <c r="QGL190" s="377"/>
      <c r="QGM190" s="377"/>
      <c r="QGN190" s="377"/>
      <c r="QGO190" s="438"/>
      <c r="QGP190" s="486"/>
      <c r="QGQ190" s="375"/>
      <c r="QGR190" s="377"/>
      <c r="QGS190" s="377"/>
      <c r="QGT190" s="377"/>
      <c r="QGU190" s="377"/>
      <c r="QGV190" s="438"/>
      <c r="QGW190" s="486"/>
      <c r="QGX190" s="375"/>
      <c r="QGY190" s="377"/>
      <c r="QGZ190" s="377"/>
      <c r="QHA190" s="377"/>
      <c r="QHB190" s="377"/>
      <c r="QHC190" s="438"/>
      <c r="QHD190" s="486"/>
      <c r="QHE190" s="375"/>
      <c r="QHF190" s="377"/>
      <c r="QHG190" s="377"/>
      <c r="QHH190" s="377"/>
      <c r="QHI190" s="377"/>
      <c r="QHJ190" s="438"/>
      <c r="QHK190" s="486"/>
      <c r="QHL190" s="375"/>
      <c r="QHM190" s="377"/>
      <c r="QHN190" s="377"/>
      <c r="QHO190" s="377"/>
      <c r="QHP190" s="377"/>
      <c r="QHQ190" s="438"/>
      <c r="QHR190" s="486"/>
      <c r="QHS190" s="375"/>
      <c r="QHT190" s="377"/>
      <c r="QHU190" s="377"/>
      <c r="QHV190" s="377"/>
      <c r="QHW190" s="377"/>
      <c r="QHX190" s="438"/>
      <c r="QHY190" s="486"/>
      <c r="QHZ190" s="375"/>
      <c r="QIA190" s="377"/>
      <c r="QIB190" s="377"/>
      <c r="QIC190" s="377"/>
      <c r="QID190" s="377"/>
      <c r="QIE190" s="438"/>
      <c r="QIF190" s="486"/>
      <c r="QIG190" s="375"/>
      <c r="QIH190" s="377"/>
      <c r="QII190" s="377"/>
      <c r="QIJ190" s="377"/>
      <c r="QIK190" s="377"/>
      <c r="QIL190" s="438"/>
      <c r="QIM190" s="486"/>
      <c r="QIN190" s="375"/>
      <c r="QIO190" s="377"/>
      <c r="QIP190" s="377"/>
      <c r="QIQ190" s="377"/>
      <c r="QIR190" s="377"/>
      <c r="QIS190" s="438"/>
      <c r="QIT190" s="486"/>
      <c r="QIU190" s="375"/>
      <c r="QIV190" s="377"/>
      <c r="QIW190" s="377"/>
      <c r="QIX190" s="377"/>
      <c r="QIY190" s="377"/>
      <c r="QIZ190" s="438"/>
      <c r="QJA190" s="486"/>
      <c r="QJB190" s="375"/>
      <c r="QJC190" s="377"/>
      <c r="QJD190" s="377"/>
      <c r="QJE190" s="377"/>
      <c r="QJF190" s="377"/>
      <c r="QJG190" s="438"/>
      <c r="QJH190" s="486"/>
      <c r="QJI190" s="375"/>
      <c r="QJJ190" s="377"/>
      <c r="QJK190" s="377"/>
      <c r="QJL190" s="377"/>
      <c r="QJM190" s="377"/>
      <c r="QJN190" s="438"/>
      <c r="QJO190" s="486"/>
      <c r="QJP190" s="375"/>
      <c r="QJQ190" s="377"/>
      <c r="QJR190" s="377"/>
      <c r="QJS190" s="377"/>
      <c r="QJT190" s="377"/>
      <c r="QJU190" s="438"/>
      <c r="QJV190" s="486"/>
      <c r="QJW190" s="375"/>
      <c r="QJX190" s="377"/>
      <c r="QJY190" s="377"/>
      <c r="QJZ190" s="377"/>
      <c r="QKA190" s="377"/>
      <c r="QKB190" s="438"/>
      <c r="QKC190" s="486"/>
      <c r="QKD190" s="375"/>
      <c r="QKE190" s="377"/>
      <c r="QKF190" s="377"/>
      <c r="QKG190" s="377"/>
      <c r="QKH190" s="377"/>
      <c r="QKI190" s="438"/>
      <c r="QKJ190" s="486"/>
      <c r="QKK190" s="375"/>
      <c r="QKL190" s="377"/>
      <c r="QKM190" s="377"/>
      <c r="QKN190" s="377"/>
      <c r="QKO190" s="377"/>
      <c r="QKP190" s="438"/>
      <c r="QKQ190" s="486"/>
      <c r="QKR190" s="375"/>
      <c r="QKS190" s="377"/>
      <c r="QKT190" s="377"/>
      <c r="QKU190" s="377"/>
      <c r="QKV190" s="377"/>
      <c r="QKW190" s="438"/>
      <c r="QKX190" s="486"/>
      <c r="QKY190" s="375"/>
      <c r="QKZ190" s="377"/>
      <c r="QLA190" s="377"/>
      <c r="QLB190" s="377"/>
      <c r="QLC190" s="377"/>
      <c r="QLD190" s="438"/>
      <c r="QLE190" s="486"/>
      <c r="QLF190" s="375"/>
      <c r="QLG190" s="377"/>
      <c r="QLH190" s="377"/>
      <c r="QLI190" s="377"/>
      <c r="QLJ190" s="377"/>
      <c r="QLK190" s="438"/>
      <c r="QLL190" s="486"/>
      <c r="QLM190" s="375"/>
      <c r="QLN190" s="377"/>
      <c r="QLO190" s="377"/>
      <c r="QLP190" s="377"/>
      <c r="QLQ190" s="377"/>
      <c r="QLR190" s="438"/>
      <c r="QLS190" s="486"/>
      <c r="QLT190" s="375"/>
      <c r="QLU190" s="377"/>
      <c r="QLV190" s="377"/>
      <c r="QLW190" s="377"/>
      <c r="QLX190" s="377"/>
      <c r="QLY190" s="438"/>
      <c r="QLZ190" s="486"/>
      <c r="QMA190" s="375"/>
      <c r="QMB190" s="377"/>
      <c r="QMC190" s="377"/>
      <c r="QMD190" s="377"/>
      <c r="QME190" s="377"/>
      <c r="QMF190" s="438"/>
      <c r="QMG190" s="486"/>
      <c r="QMH190" s="375"/>
      <c r="QMI190" s="377"/>
      <c r="QMJ190" s="377"/>
      <c r="QMK190" s="377"/>
      <c r="QML190" s="377"/>
      <c r="QMM190" s="438"/>
      <c r="QMN190" s="486"/>
      <c r="QMO190" s="375"/>
      <c r="QMP190" s="377"/>
      <c r="QMQ190" s="377"/>
      <c r="QMR190" s="377"/>
      <c r="QMS190" s="377"/>
      <c r="QMT190" s="438"/>
      <c r="QMU190" s="486"/>
      <c r="QMV190" s="375"/>
      <c r="QMW190" s="377"/>
      <c r="QMX190" s="377"/>
      <c r="QMY190" s="377"/>
      <c r="QMZ190" s="377"/>
      <c r="QNA190" s="438"/>
      <c r="QNB190" s="486"/>
      <c r="QNC190" s="375"/>
      <c r="QND190" s="377"/>
      <c r="QNE190" s="377"/>
      <c r="QNF190" s="377"/>
      <c r="QNG190" s="377"/>
      <c r="QNH190" s="438"/>
      <c r="QNI190" s="486"/>
      <c r="QNJ190" s="375"/>
      <c r="QNK190" s="377"/>
      <c r="QNL190" s="377"/>
      <c r="QNM190" s="377"/>
      <c r="QNN190" s="377"/>
      <c r="QNO190" s="438"/>
      <c r="QNP190" s="486"/>
      <c r="QNQ190" s="375"/>
      <c r="QNR190" s="377"/>
      <c r="QNS190" s="377"/>
      <c r="QNT190" s="377"/>
      <c r="QNU190" s="377"/>
      <c r="QNV190" s="438"/>
      <c r="QNW190" s="486"/>
      <c r="QNX190" s="375"/>
      <c r="QNY190" s="377"/>
      <c r="QNZ190" s="377"/>
      <c r="QOA190" s="377"/>
      <c r="QOB190" s="377"/>
      <c r="QOC190" s="438"/>
      <c r="QOD190" s="486"/>
      <c r="QOE190" s="375"/>
      <c r="QOF190" s="377"/>
      <c r="QOG190" s="377"/>
      <c r="QOH190" s="377"/>
      <c r="QOI190" s="377"/>
      <c r="QOJ190" s="438"/>
      <c r="QOK190" s="486"/>
      <c r="QOL190" s="375"/>
      <c r="QOM190" s="377"/>
      <c r="QON190" s="377"/>
      <c r="QOO190" s="377"/>
      <c r="QOP190" s="377"/>
      <c r="QOQ190" s="438"/>
      <c r="QOR190" s="486"/>
      <c r="QOS190" s="375"/>
      <c r="QOT190" s="377"/>
      <c r="QOU190" s="377"/>
      <c r="QOV190" s="377"/>
      <c r="QOW190" s="377"/>
      <c r="QOX190" s="438"/>
      <c r="QOY190" s="486"/>
      <c r="QOZ190" s="375"/>
      <c r="QPA190" s="377"/>
      <c r="QPB190" s="377"/>
      <c r="QPC190" s="377"/>
      <c r="QPD190" s="377"/>
      <c r="QPE190" s="438"/>
      <c r="QPF190" s="486"/>
      <c r="QPG190" s="375"/>
      <c r="QPH190" s="377"/>
      <c r="QPI190" s="377"/>
      <c r="QPJ190" s="377"/>
      <c r="QPK190" s="377"/>
      <c r="QPL190" s="438"/>
      <c r="QPM190" s="486"/>
      <c r="QPN190" s="375"/>
      <c r="QPO190" s="377"/>
      <c r="QPP190" s="377"/>
      <c r="QPQ190" s="377"/>
      <c r="QPR190" s="377"/>
      <c r="QPS190" s="438"/>
      <c r="QPT190" s="486"/>
      <c r="QPU190" s="375"/>
      <c r="QPV190" s="377"/>
      <c r="QPW190" s="377"/>
      <c r="QPX190" s="377"/>
      <c r="QPY190" s="377"/>
      <c r="QPZ190" s="438"/>
      <c r="QQA190" s="486"/>
      <c r="QQB190" s="375"/>
      <c r="QQC190" s="377"/>
      <c r="QQD190" s="377"/>
      <c r="QQE190" s="377"/>
      <c r="QQF190" s="377"/>
      <c r="QQG190" s="438"/>
      <c r="QQH190" s="486"/>
      <c r="QQI190" s="375"/>
      <c r="QQJ190" s="377"/>
      <c r="QQK190" s="377"/>
      <c r="QQL190" s="377"/>
      <c r="QQM190" s="377"/>
      <c r="QQN190" s="438"/>
      <c r="QQO190" s="486"/>
      <c r="QQP190" s="375"/>
      <c r="QQQ190" s="377"/>
      <c r="QQR190" s="377"/>
      <c r="QQS190" s="377"/>
      <c r="QQT190" s="377"/>
      <c r="QQU190" s="438"/>
      <c r="QQV190" s="486"/>
      <c r="QQW190" s="375"/>
      <c r="QQX190" s="377"/>
      <c r="QQY190" s="377"/>
      <c r="QQZ190" s="377"/>
      <c r="QRA190" s="377"/>
      <c r="QRB190" s="438"/>
      <c r="QRC190" s="486"/>
      <c r="QRD190" s="375"/>
      <c r="QRE190" s="377"/>
      <c r="QRF190" s="377"/>
      <c r="QRG190" s="377"/>
      <c r="QRH190" s="377"/>
      <c r="QRI190" s="438"/>
      <c r="QRJ190" s="486"/>
      <c r="QRK190" s="375"/>
      <c r="QRL190" s="377"/>
      <c r="QRM190" s="377"/>
      <c r="QRN190" s="377"/>
      <c r="QRO190" s="377"/>
      <c r="QRP190" s="438"/>
      <c r="QRQ190" s="486"/>
      <c r="QRR190" s="375"/>
      <c r="QRS190" s="377"/>
      <c r="QRT190" s="377"/>
      <c r="QRU190" s="377"/>
      <c r="QRV190" s="377"/>
      <c r="QRW190" s="438"/>
      <c r="QRX190" s="486"/>
      <c r="QRY190" s="375"/>
      <c r="QRZ190" s="377"/>
      <c r="QSA190" s="377"/>
      <c r="QSB190" s="377"/>
      <c r="QSC190" s="377"/>
      <c r="QSD190" s="438"/>
      <c r="QSE190" s="486"/>
      <c r="QSF190" s="375"/>
      <c r="QSG190" s="377"/>
      <c r="QSH190" s="377"/>
      <c r="QSI190" s="377"/>
      <c r="QSJ190" s="377"/>
      <c r="QSK190" s="438"/>
      <c r="QSL190" s="486"/>
      <c r="QSM190" s="375"/>
      <c r="QSN190" s="377"/>
      <c r="QSO190" s="377"/>
      <c r="QSP190" s="377"/>
      <c r="QSQ190" s="377"/>
      <c r="QSR190" s="438"/>
      <c r="QSS190" s="486"/>
      <c r="QST190" s="375"/>
      <c r="QSU190" s="377"/>
      <c r="QSV190" s="377"/>
      <c r="QSW190" s="377"/>
      <c r="QSX190" s="377"/>
      <c r="QSY190" s="438"/>
      <c r="QSZ190" s="486"/>
      <c r="QTA190" s="375"/>
      <c r="QTB190" s="377"/>
      <c r="QTC190" s="377"/>
      <c r="QTD190" s="377"/>
      <c r="QTE190" s="377"/>
      <c r="QTF190" s="438"/>
      <c r="QTG190" s="486"/>
      <c r="QTH190" s="375"/>
      <c r="QTI190" s="377"/>
      <c r="QTJ190" s="377"/>
      <c r="QTK190" s="377"/>
      <c r="QTL190" s="377"/>
      <c r="QTM190" s="438"/>
      <c r="QTN190" s="486"/>
      <c r="QTO190" s="375"/>
      <c r="QTP190" s="377"/>
      <c r="QTQ190" s="377"/>
      <c r="QTR190" s="377"/>
      <c r="QTS190" s="377"/>
      <c r="QTT190" s="438"/>
      <c r="QTU190" s="486"/>
      <c r="QTV190" s="375"/>
      <c r="QTW190" s="377"/>
      <c r="QTX190" s="377"/>
      <c r="QTY190" s="377"/>
      <c r="QTZ190" s="377"/>
      <c r="QUA190" s="438"/>
      <c r="QUB190" s="486"/>
      <c r="QUC190" s="375"/>
      <c r="QUD190" s="377"/>
      <c r="QUE190" s="377"/>
      <c r="QUF190" s="377"/>
      <c r="QUG190" s="377"/>
      <c r="QUH190" s="438"/>
      <c r="QUI190" s="486"/>
      <c r="QUJ190" s="375"/>
      <c r="QUK190" s="377"/>
      <c r="QUL190" s="377"/>
      <c r="QUM190" s="377"/>
      <c r="QUN190" s="377"/>
      <c r="QUO190" s="438"/>
      <c r="QUP190" s="486"/>
      <c r="QUQ190" s="375"/>
      <c r="QUR190" s="377"/>
      <c r="QUS190" s="377"/>
      <c r="QUT190" s="377"/>
      <c r="QUU190" s="377"/>
      <c r="QUV190" s="438"/>
      <c r="QUW190" s="486"/>
      <c r="QUX190" s="375"/>
      <c r="QUY190" s="377"/>
      <c r="QUZ190" s="377"/>
      <c r="QVA190" s="377"/>
      <c r="QVB190" s="377"/>
      <c r="QVC190" s="438"/>
      <c r="QVD190" s="486"/>
      <c r="QVE190" s="375"/>
      <c r="QVF190" s="377"/>
      <c r="QVG190" s="377"/>
      <c r="QVH190" s="377"/>
      <c r="QVI190" s="377"/>
      <c r="QVJ190" s="438"/>
      <c r="QVK190" s="486"/>
      <c r="QVL190" s="375"/>
      <c r="QVM190" s="377"/>
      <c r="QVN190" s="377"/>
      <c r="QVO190" s="377"/>
      <c r="QVP190" s="377"/>
      <c r="QVQ190" s="438"/>
      <c r="QVR190" s="486"/>
      <c r="QVS190" s="375"/>
      <c r="QVT190" s="377"/>
      <c r="QVU190" s="377"/>
      <c r="QVV190" s="377"/>
      <c r="QVW190" s="377"/>
      <c r="QVX190" s="438"/>
      <c r="QVY190" s="486"/>
      <c r="QVZ190" s="375"/>
      <c r="QWA190" s="377"/>
      <c r="QWB190" s="377"/>
      <c r="QWC190" s="377"/>
      <c r="QWD190" s="377"/>
      <c r="QWE190" s="438"/>
      <c r="QWF190" s="486"/>
      <c r="QWG190" s="375"/>
      <c r="QWH190" s="377"/>
      <c r="QWI190" s="377"/>
      <c r="QWJ190" s="377"/>
      <c r="QWK190" s="377"/>
      <c r="QWL190" s="438"/>
      <c r="QWM190" s="486"/>
      <c r="QWN190" s="375"/>
      <c r="QWO190" s="377"/>
      <c r="QWP190" s="377"/>
      <c r="QWQ190" s="377"/>
      <c r="QWR190" s="377"/>
      <c r="QWS190" s="438"/>
      <c r="QWT190" s="486"/>
      <c r="QWU190" s="375"/>
      <c r="QWV190" s="377"/>
      <c r="QWW190" s="377"/>
      <c r="QWX190" s="377"/>
      <c r="QWY190" s="377"/>
      <c r="QWZ190" s="438"/>
      <c r="QXA190" s="486"/>
      <c r="QXB190" s="375"/>
      <c r="QXC190" s="377"/>
      <c r="QXD190" s="377"/>
      <c r="QXE190" s="377"/>
      <c r="QXF190" s="377"/>
      <c r="QXG190" s="438"/>
      <c r="QXH190" s="486"/>
      <c r="QXI190" s="375"/>
      <c r="QXJ190" s="377"/>
      <c r="QXK190" s="377"/>
      <c r="QXL190" s="377"/>
      <c r="QXM190" s="377"/>
      <c r="QXN190" s="438"/>
      <c r="QXO190" s="486"/>
      <c r="QXP190" s="375"/>
      <c r="QXQ190" s="377"/>
      <c r="QXR190" s="377"/>
      <c r="QXS190" s="377"/>
      <c r="QXT190" s="377"/>
      <c r="QXU190" s="438"/>
      <c r="QXV190" s="486"/>
      <c r="QXW190" s="375"/>
      <c r="QXX190" s="377"/>
      <c r="QXY190" s="377"/>
      <c r="QXZ190" s="377"/>
      <c r="QYA190" s="377"/>
      <c r="QYB190" s="438"/>
      <c r="QYC190" s="486"/>
      <c r="QYD190" s="375"/>
      <c r="QYE190" s="377"/>
      <c r="QYF190" s="377"/>
      <c r="QYG190" s="377"/>
      <c r="QYH190" s="377"/>
      <c r="QYI190" s="438"/>
      <c r="QYJ190" s="486"/>
      <c r="QYK190" s="375"/>
      <c r="QYL190" s="377"/>
      <c r="QYM190" s="377"/>
      <c r="QYN190" s="377"/>
      <c r="QYO190" s="377"/>
      <c r="QYP190" s="438"/>
      <c r="QYQ190" s="486"/>
      <c r="QYR190" s="375"/>
      <c r="QYS190" s="377"/>
      <c r="QYT190" s="377"/>
      <c r="QYU190" s="377"/>
      <c r="QYV190" s="377"/>
      <c r="QYW190" s="438"/>
      <c r="QYX190" s="486"/>
      <c r="QYY190" s="375"/>
      <c r="QYZ190" s="377"/>
      <c r="QZA190" s="377"/>
      <c r="QZB190" s="377"/>
      <c r="QZC190" s="377"/>
      <c r="QZD190" s="438"/>
      <c r="QZE190" s="486"/>
      <c r="QZF190" s="375"/>
      <c r="QZG190" s="377"/>
      <c r="QZH190" s="377"/>
      <c r="QZI190" s="377"/>
      <c r="QZJ190" s="377"/>
      <c r="QZK190" s="438"/>
      <c r="QZL190" s="486"/>
      <c r="QZM190" s="375"/>
      <c r="QZN190" s="377"/>
      <c r="QZO190" s="377"/>
      <c r="QZP190" s="377"/>
      <c r="QZQ190" s="377"/>
      <c r="QZR190" s="438"/>
      <c r="QZS190" s="486"/>
      <c r="QZT190" s="375"/>
      <c r="QZU190" s="377"/>
      <c r="QZV190" s="377"/>
      <c r="QZW190" s="377"/>
      <c r="QZX190" s="377"/>
      <c r="QZY190" s="438"/>
      <c r="QZZ190" s="486"/>
      <c r="RAA190" s="375"/>
      <c r="RAB190" s="377"/>
      <c r="RAC190" s="377"/>
      <c r="RAD190" s="377"/>
      <c r="RAE190" s="377"/>
      <c r="RAF190" s="438"/>
      <c r="RAG190" s="486"/>
      <c r="RAH190" s="375"/>
      <c r="RAI190" s="377"/>
      <c r="RAJ190" s="377"/>
      <c r="RAK190" s="377"/>
      <c r="RAL190" s="377"/>
      <c r="RAM190" s="438"/>
      <c r="RAN190" s="486"/>
      <c r="RAO190" s="375"/>
      <c r="RAP190" s="377"/>
      <c r="RAQ190" s="377"/>
      <c r="RAR190" s="377"/>
      <c r="RAS190" s="377"/>
      <c r="RAT190" s="438"/>
      <c r="RAU190" s="486"/>
      <c r="RAV190" s="375"/>
      <c r="RAW190" s="377"/>
      <c r="RAX190" s="377"/>
      <c r="RAY190" s="377"/>
      <c r="RAZ190" s="377"/>
      <c r="RBA190" s="438"/>
      <c r="RBB190" s="486"/>
      <c r="RBC190" s="375"/>
      <c r="RBD190" s="377"/>
      <c r="RBE190" s="377"/>
      <c r="RBF190" s="377"/>
      <c r="RBG190" s="377"/>
      <c r="RBH190" s="438"/>
      <c r="RBI190" s="486"/>
      <c r="RBJ190" s="375"/>
      <c r="RBK190" s="377"/>
      <c r="RBL190" s="377"/>
      <c r="RBM190" s="377"/>
      <c r="RBN190" s="377"/>
      <c r="RBO190" s="438"/>
      <c r="RBP190" s="486"/>
      <c r="RBQ190" s="375"/>
      <c r="RBR190" s="377"/>
      <c r="RBS190" s="377"/>
      <c r="RBT190" s="377"/>
      <c r="RBU190" s="377"/>
      <c r="RBV190" s="438"/>
      <c r="RBW190" s="486"/>
      <c r="RBX190" s="375"/>
      <c r="RBY190" s="377"/>
      <c r="RBZ190" s="377"/>
      <c r="RCA190" s="377"/>
      <c r="RCB190" s="377"/>
      <c r="RCC190" s="438"/>
      <c r="RCD190" s="486"/>
      <c r="RCE190" s="375"/>
      <c r="RCF190" s="377"/>
      <c r="RCG190" s="377"/>
      <c r="RCH190" s="377"/>
      <c r="RCI190" s="377"/>
      <c r="RCJ190" s="438"/>
      <c r="RCK190" s="486"/>
      <c r="RCL190" s="375"/>
      <c r="RCM190" s="377"/>
      <c r="RCN190" s="377"/>
      <c r="RCO190" s="377"/>
      <c r="RCP190" s="377"/>
      <c r="RCQ190" s="438"/>
      <c r="RCR190" s="486"/>
      <c r="RCS190" s="375"/>
      <c r="RCT190" s="377"/>
      <c r="RCU190" s="377"/>
      <c r="RCV190" s="377"/>
      <c r="RCW190" s="377"/>
      <c r="RCX190" s="438"/>
      <c r="RCY190" s="486"/>
      <c r="RCZ190" s="375"/>
      <c r="RDA190" s="377"/>
      <c r="RDB190" s="377"/>
      <c r="RDC190" s="377"/>
      <c r="RDD190" s="377"/>
      <c r="RDE190" s="438"/>
      <c r="RDF190" s="486"/>
      <c r="RDG190" s="375"/>
      <c r="RDH190" s="377"/>
      <c r="RDI190" s="377"/>
      <c r="RDJ190" s="377"/>
      <c r="RDK190" s="377"/>
      <c r="RDL190" s="438"/>
      <c r="RDM190" s="486"/>
      <c r="RDN190" s="375"/>
      <c r="RDO190" s="377"/>
      <c r="RDP190" s="377"/>
      <c r="RDQ190" s="377"/>
      <c r="RDR190" s="377"/>
      <c r="RDS190" s="438"/>
      <c r="RDT190" s="486"/>
      <c r="RDU190" s="375"/>
      <c r="RDV190" s="377"/>
      <c r="RDW190" s="377"/>
      <c r="RDX190" s="377"/>
      <c r="RDY190" s="377"/>
      <c r="RDZ190" s="438"/>
      <c r="REA190" s="486"/>
      <c r="REB190" s="375"/>
      <c r="REC190" s="377"/>
      <c r="RED190" s="377"/>
      <c r="REE190" s="377"/>
      <c r="REF190" s="377"/>
      <c r="REG190" s="438"/>
      <c r="REH190" s="486"/>
      <c r="REI190" s="375"/>
      <c r="REJ190" s="377"/>
      <c r="REK190" s="377"/>
      <c r="REL190" s="377"/>
      <c r="REM190" s="377"/>
      <c r="REN190" s="438"/>
      <c r="REO190" s="486"/>
      <c r="REP190" s="375"/>
      <c r="REQ190" s="377"/>
      <c r="RER190" s="377"/>
      <c r="RES190" s="377"/>
      <c r="RET190" s="377"/>
      <c r="REU190" s="438"/>
      <c r="REV190" s="486"/>
      <c r="REW190" s="375"/>
      <c r="REX190" s="377"/>
      <c r="REY190" s="377"/>
      <c r="REZ190" s="377"/>
      <c r="RFA190" s="377"/>
      <c r="RFB190" s="438"/>
      <c r="RFC190" s="486"/>
      <c r="RFD190" s="375"/>
      <c r="RFE190" s="377"/>
      <c r="RFF190" s="377"/>
      <c r="RFG190" s="377"/>
      <c r="RFH190" s="377"/>
      <c r="RFI190" s="438"/>
      <c r="RFJ190" s="486"/>
      <c r="RFK190" s="375"/>
      <c r="RFL190" s="377"/>
      <c r="RFM190" s="377"/>
      <c r="RFN190" s="377"/>
      <c r="RFO190" s="377"/>
      <c r="RFP190" s="438"/>
      <c r="RFQ190" s="486"/>
      <c r="RFR190" s="375"/>
      <c r="RFS190" s="377"/>
      <c r="RFT190" s="377"/>
      <c r="RFU190" s="377"/>
      <c r="RFV190" s="377"/>
      <c r="RFW190" s="438"/>
      <c r="RFX190" s="486"/>
      <c r="RFY190" s="375"/>
      <c r="RFZ190" s="377"/>
      <c r="RGA190" s="377"/>
      <c r="RGB190" s="377"/>
      <c r="RGC190" s="377"/>
      <c r="RGD190" s="438"/>
      <c r="RGE190" s="486"/>
      <c r="RGF190" s="375"/>
      <c r="RGG190" s="377"/>
      <c r="RGH190" s="377"/>
      <c r="RGI190" s="377"/>
      <c r="RGJ190" s="377"/>
      <c r="RGK190" s="438"/>
      <c r="RGL190" s="486"/>
      <c r="RGM190" s="375"/>
      <c r="RGN190" s="377"/>
      <c r="RGO190" s="377"/>
      <c r="RGP190" s="377"/>
      <c r="RGQ190" s="377"/>
      <c r="RGR190" s="438"/>
      <c r="RGS190" s="486"/>
      <c r="RGT190" s="375"/>
      <c r="RGU190" s="377"/>
      <c r="RGV190" s="377"/>
      <c r="RGW190" s="377"/>
      <c r="RGX190" s="377"/>
      <c r="RGY190" s="438"/>
      <c r="RGZ190" s="486"/>
      <c r="RHA190" s="375"/>
      <c r="RHB190" s="377"/>
      <c r="RHC190" s="377"/>
      <c r="RHD190" s="377"/>
      <c r="RHE190" s="377"/>
      <c r="RHF190" s="438"/>
      <c r="RHG190" s="486"/>
      <c r="RHH190" s="375"/>
      <c r="RHI190" s="377"/>
      <c r="RHJ190" s="377"/>
      <c r="RHK190" s="377"/>
      <c r="RHL190" s="377"/>
      <c r="RHM190" s="438"/>
      <c r="RHN190" s="486"/>
      <c r="RHO190" s="375"/>
      <c r="RHP190" s="377"/>
      <c r="RHQ190" s="377"/>
      <c r="RHR190" s="377"/>
      <c r="RHS190" s="377"/>
      <c r="RHT190" s="438"/>
      <c r="RHU190" s="486"/>
      <c r="RHV190" s="375"/>
      <c r="RHW190" s="377"/>
      <c r="RHX190" s="377"/>
      <c r="RHY190" s="377"/>
      <c r="RHZ190" s="377"/>
      <c r="RIA190" s="438"/>
      <c r="RIB190" s="486"/>
      <c r="RIC190" s="375"/>
      <c r="RID190" s="377"/>
      <c r="RIE190" s="377"/>
      <c r="RIF190" s="377"/>
      <c r="RIG190" s="377"/>
      <c r="RIH190" s="438"/>
      <c r="RII190" s="486"/>
      <c r="RIJ190" s="375"/>
      <c r="RIK190" s="377"/>
      <c r="RIL190" s="377"/>
      <c r="RIM190" s="377"/>
      <c r="RIN190" s="377"/>
      <c r="RIO190" s="438"/>
      <c r="RIP190" s="486"/>
      <c r="RIQ190" s="375"/>
      <c r="RIR190" s="377"/>
      <c r="RIS190" s="377"/>
      <c r="RIT190" s="377"/>
      <c r="RIU190" s="377"/>
      <c r="RIV190" s="438"/>
      <c r="RIW190" s="486"/>
      <c r="RIX190" s="375"/>
      <c r="RIY190" s="377"/>
      <c r="RIZ190" s="377"/>
      <c r="RJA190" s="377"/>
      <c r="RJB190" s="377"/>
      <c r="RJC190" s="438"/>
      <c r="RJD190" s="486"/>
      <c r="RJE190" s="375"/>
      <c r="RJF190" s="377"/>
      <c r="RJG190" s="377"/>
      <c r="RJH190" s="377"/>
      <c r="RJI190" s="377"/>
      <c r="RJJ190" s="438"/>
      <c r="RJK190" s="486"/>
      <c r="RJL190" s="375"/>
      <c r="RJM190" s="377"/>
      <c r="RJN190" s="377"/>
      <c r="RJO190" s="377"/>
      <c r="RJP190" s="377"/>
      <c r="RJQ190" s="438"/>
      <c r="RJR190" s="486"/>
      <c r="RJS190" s="375"/>
      <c r="RJT190" s="377"/>
      <c r="RJU190" s="377"/>
      <c r="RJV190" s="377"/>
      <c r="RJW190" s="377"/>
      <c r="RJX190" s="438"/>
      <c r="RJY190" s="486"/>
      <c r="RJZ190" s="375"/>
      <c r="RKA190" s="377"/>
      <c r="RKB190" s="377"/>
      <c r="RKC190" s="377"/>
      <c r="RKD190" s="377"/>
      <c r="RKE190" s="438"/>
      <c r="RKF190" s="486"/>
      <c r="RKG190" s="375"/>
      <c r="RKH190" s="377"/>
      <c r="RKI190" s="377"/>
      <c r="RKJ190" s="377"/>
      <c r="RKK190" s="377"/>
      <c r="RKL190" s="438"/>
      <c r="RKM190" s="486"/>
      <c r="RKN190" s="375"/>
      <c r="RKO190" s="377"/>
      <c r="RKP190" s="377"/>
      <c r="RKQ190" s="377"/>
      <c r="RKR190" s="377"/>
      <c r="RKS190" s="438"/>
      <c r="RKT190" s="486"/>
      <c r="RKU190" s="375"/>
      <c r="RKV190" s="377"/>
      <c r="RKW190" s="377"/>
      <c r="RKX190" s="377"/>
      <c r="RKY190" s="377"/>
      <c r="RKZ190" s="438"/>
      <c r="RLA190" s="486"/>
      <c r="RLB190" s="375"/>
      <c r="RLC190" s="377"/>
      <c r="RLD190" s="377"/>
      <c r="RLE190" s="377"/>
      <c r="RLF190" s="377"/>
      <c r="RLG190" s="438"/>
      <c r="RLH190" s="486"/>
      <c r="RLI190" s="375"/>
      <c r="RLJ190" s="377"/>
      <c r="RLK190" s="377"/>
      <c r="RLL190" s="377"/>
      <c r="RLM190" s="377"/>
      <c r="RLN190" s="438"/>
      <c r="RLO190" s="486"/>
      <c r="RLP190" s="375"/>
      <c r="RLQ190" s="377"/>
      <c r="RLR190" s="377"/>
      <c r="RLS190" s="377"/>
      <c r="RLT190" s="377"/>
      <c r="RLU190" s="438"/>
      <c r="RLV190" s="486"/>
      <c r="RLW190" s="375"/>
      <c r="RLX190" s="377"/>
      <c r="RLY190" s="377"/>
      <c r="RLZ190" s="377"/>
      <c r="RMA190" s="377"/>
      <c r="RMB190" s="438"/>
      <c r="RMC190" s="486"/>
      <c r="RMD190" s="375"/>
      <c r="RME190" s="377"/>
      <c r="RMF190" s="377"/>
      <c r="RMG190" s="377"/>
      <c r="RMH190" s="377"/>
      <c r="RMI190" s="438"/>
      <c r="RMJ190" s="486"/>
      <c r="RMK190" s="375"/>
      <c r="RML190" s="377"/>
      <c r="RMM190" s="377"/>
      <c r="RMN190" s="377"/>
      <c r="RMO190" s="377"/>
      <c r="RMP190" s="438"/>
      <c r="RMQ190" s="486"/>
      <c r="RMR190" s="375"/>
      <c r="RMS190" s="377"/>
      <c r="RMT190" s="377"/>
      <c r="RMU190" s="377"/>
      <c r="RMV190" s="377"/>
      <c r="RMW190" s="438"/>
      <c r="RMX190" s="486"/>
      <c r="RMY190" s="375"/>
      <c r="RMZ190" s="377"/>
      <c r="RNA190" s="377"/>
      <c r="RNB190" s="377"/>
      <c r="RNC190" s="377"/>
      <c r="RND190" s="438"/>
      <c r="RNE190" s="486"/>
      <c r="RNF190" s="375"/>
      <c r="RNG190" s="377"/>
      <c r="RNH190" s="377"/>
      <c r="RNI190" s="377"/>
      <c r="RNJ190" s="377"/>
      <c r="RNK190" s="438"/>
      <c r="RNL190" s="486"/>
      <c r="RNM190" s="375"/>
      <c r="RNN190" s="377"/>
      <c r="RNO190" s="377"/>
      <c r="RNP190" s="377"/>
      <c r="RNQ190" s="377"/>
      <c r="RNR190" s="438"/>
      <c r="RNS190" s="486"/>
      <c r="RNT190" s="375"/>
      <c r="RNU190" s="377"/>
      <c r="RNV190" s="377"/>
      <c r="RNW190" s="377"/>
      <c r="RNX190" s="377"/>
      <c r="RNY190" s="438"/>
      <c r="RNZ190" s="486"/>
      <c r="ROA190" s="375"/>
      <c r="ROB190" s="377"/>
      <c r="ROC190" s="377"/>
      <c r="ROD190" s="377"/>
      <c r="ROE190" s="377"/>
      <c r="ROF190" s="438"/>
      <c r="ROG190" s="486"/>
      <c r="ROH190" s="375"/>
      <c r="ROI190" s="377"/>
      <c r="ROJ190" s="377"/>
      <c r="ROK190" s="377"/>
      <c r="ROL190" s="377"/>
      <c r="ROM190" s="438"/>
      <c r="RON190" s="486"/>
      <c r="ROO190" s="375"/>
      <c r="ROP190" s="377"/>
      <c r="ROQ190" s="377"/>
      <c r="ROR190" s="377"/>
      <c r="ROS190" s="377"/>
      <c r="ROT190" s="438"/>
      <c r="ROU190" s="486"/>
      <c r="ROV190" s="375"/>
      <c r="ROW190" s="377"/>
      <c r="ROX190" s="377"/>
      <c r="ROY190" s="377"/>
      <c r="ROZ190" s="377"/>
      <c r="RPA190" s="438"/>
      <c r="RPB190" s="486"/>
      <c r="RPC190" s="375"/>
      <c r="RPD190" s="377"/>
      <c r="RPE190" s="377"/>
      <c r="RPF190" s="377"/>
      <c r="RPG190" s="377"/>
      <c r="RPH190" s="438"/>
      <c r="RPI190" s="486"/>
      <c r="RPJ190" s="375"/>
      <c r="RPK190" s="377"/>
      <c r="RPL190" s="377"/>
      <c r="RPM190" s="377"/>
      <c r="RPN190" s="377"/>
      <c r="RPO190" s="438"/>
      <c r="RPP190" s="486"/>
      <c r="RPQ190" s="375"/>
      <c r="RPR190" s="377"/>
      <c r="RPS190" s="377"/>
      <c r="RPT190" s="377"/>
      <c r="RPU190" s="377"/>
      <c r="RPV190" s="438"/>
      <c r="RPW190" s="486"/>
      <c r="RPX190" s="375"/>
      <c r="RPY190" s="377"/>
      <c r="RPZ190" s="377"/>
      <c r="RQA190" s="377"/>
      <c r="RQB190" s="377"/>
      <c r="RQC190" s="438"/>
      <c r="RQD190" s="486"/>
      <c r="RQE190" s="375"/>
      <c r="RQF190" s="377"/>
      <c r="RQG190" s="377"/>
      <c r="RQH190" s="377"/>
      <c r="RQI190" s="377"/>
      <c r="RQJ190" s="438"/>
      <c r="RQK190" s="486"/>
      <c r="RQL190" s="375"/>
      <c r="RQM190" s="377"/>
      <c r="RQN190" s="377"/>
      <c r="RQO190" s="377"/>
      <c r="RQP190" s="377"/>
      <c r="RQQ190" s="438"/>
      <c r="RQR190" s="486"/>
      <c r="RQS190" s="375"/>
      <c r="RQT190" s="377"/>
      <c r="RQU190" s="377"/>
      <c r="RQV190" s="377"/>
      <c r="RQW190" s="377"/>
      <c r="RQX190" s="438"/>
      <c r="RQY190" s="486"/>
      <c r="RQZ190" s="375"/>
      <c r="RRA190" s="377"/>
      <c r="RRB190" s="377"/>
      <c r="RRC190" s="377"/>
      <c r="RRD190" s="377"/>
      <c r="RRE190" s="438"/>
      <c r="RRF190" s="486"/>
      <c r="RRG190" s="375"/>
      <c r="RRH190" s="377"/>
      <c r="RRI190" s="377"/>
      <c r="RRJ190" s="377"/>
      <c r="RRK190" s="377"/>
      <c r="RRL190" s="438"/>
      <c r="RRM190" s="486"/>
      <c r="RRN190" s="375"/>
      <c r="RRO190" s="377"/>
      <c r="RRP190" s="377"/>
      <c r="RRQ190" s="377"/>
      <c r="RRR190" s="377"/>
      <c r="RRS190" s="438"/>
      <c r="RRT190" s="486"/>
      <c r="RRU190" s="375"/>
      <c r="RRV190" s="377"/>
      <c r="RRW190" s="377"/>
      <c r="RRX190" s="377"/>
      <c r="RRY190" s="377"/>
      <c r="RRZ190" s="438"/>
      <c r="RSA190" s="486"/>
      <c r="RSB190" s="375"/>
      <c r="RSC190" s="377"/>
      <c r="RSD190" s="377"/>
      <c r="RSE190" s="377"/>
      <c r="RSF190" s="377"/>
      <c r="RSG190" s="438"/>
      <c r="RSH190" s="486"/>
      <c r="RSI190" s="375"/>
      <c r="RSJ190" s="377"/>
      <c r="RSK190" s="377"/>
      <c r="RSL190" s="377"/>
      <c r="RSM190" s="377"/>
      <c r="RSN190" s="438"/>
      <c r="RSO190" s="486"/>
      <c r="RSP190" s="375"/>
      <c r="RSQ190" s="377"/>
      <c r="RSR190" s="377"/>
      <c r="RSS190" s="377"/>
      <c r="RST190" s="377"/>
      <c r="RSU190" s="438"/>
      <c r="RSV190" s="486"/>
      <c r="RSW190" s="375"/>
      <c r="RSX190" s="377"/>
      <c r="RSY190" s="377"/>
      <c r="RSZ190" s="377"/>
      <c r="RTA190" s="377"/>
      <c r="RTB190" s="438"/>
      <c r="RTC190" s="486"/>
      <c r="RTD190" s="375"/>
      <c r="RTE190" s="377"/>
      <c r="RTF190" s="377"/>
      <c r="RTG190" s="377"/>
      <c r="RTH190" s="377"/>
      <c r="RTI190" s="438"/>
      <c r="RTJ190" s="486"/>
      <c r="RTK190" s="375"/>
      <c r="RTL190" s="377"/>
      <c r="RTM190" s="377"/>
      <c r="RTN190" s="377"/>
      <c r="RTO190" s="377"/>
      <c r="RTP190" s="438"/>
      <c r="RTQ190" s="486"/>
      <c r="RTR190" s="375"/>
      <c r="RTS190" s="377"/>
      <c r="RTT190" s="377"/>
      <c r="RTU190" s="377"/>
      <c r="RTV190" s="377"/>
      <c r="RTW190" s="438"/>
      <c r="RTX190" s="486"/>
      <c r="RTY190" s="375"/>
      <c r="RTZ190" s="377"/>
      <c r="RUA190" s="377"/>
      <c r="RUB190" s="377"/>
      <c r="RUC190" s="377"/>
      <c r="RUD190" s="438"/>
      <c r="RUE190" s="486"/>
      <c r="RUF190" s="375"/>
      <c r="RUG190" s="377"/>
      <c r="RUH190" s="377"/>
      <c r="RUI190" s="377"/>
      <c r="RUJ190" s="377"/>
      <c r="RUK190" s="438"/>
      <c r="RUL190" s="486"/>
      <c r="RUM190" s="375"/>
      <c r="RUN190" s="377"/>
      <c r="RUO190" s="377"/>
      <c r="RUP190" s="377"/>
      <c r="RUQ190" s="377"/>
      <c r="RUR190" s="438"/>
      <c r="RUS190" s="486"/>
      <c r="RUT190" s="375"/>
      <c r="RUU190" s="377"/>
      <c r="RUV190" s="377"/>
      <c r="RUW190" s="377"/>
      <c r="RUX190" s="377"/>
      <c r="RUY190" s="438"/>
      <c r="RUZ190" s="486"/>
      <c r="RVA190" s="375"/>
      <c r="RVB190" s="377"/>
      <c r="RVC190" s="377"/>
      <c r="RVD190" s="377"/>
      <c r="RVE190" s="377"/>
      <c r="RVF190" s="438"/>
      <c r="RVG190" s="486"/>
      <c r="RVH190" s="375"/>
      <c r="RVI190" s="377"/>
      <c r="RVJ190" s="377"/>
      <c r="RVK190" s="377"/>
      <c r="RVL190" s="377"/>
      <c r="RVM190" s="438"/>
      <c r="RVN190" s="486"/>
      <c r="RVO190" s="375"/>
      <c r="RVP190" s="377"/>
      <c r="RVQ190" s="377"/>
      <c r="RVR190" s="377"/>
      <c r="RVS190" s="377"/>
      <c r="RVT190" s="438"/>
      <c r="RVU190" s="486"/>
      <c r="RVV190" s="375"/>
      <c r="RVW190" s="377"/>
      <c r="RVX190" s="377"/>
      <c r="RVY190" s="377"/>
      <c r="RVZ190" s="377"/>
      <c r="RWA190" s="438"/>
      <c r="RWB190" s="486"/>
      <c r="RWC190" s="375"/>
      <c r="RWD190" s="377"/>
      <c r="RWE190" s="377"/>
      <c r="RWF190" s="377"/>
      <c r="RWG190" s="377"/>
      <c r="RWH190" s="438"/>
      <c r="RWI190" s="486"/>
      <c r="RWJ190" s="375"/>
      <c r="RWK190" s="377"/>
      <c r="RWL190" s="377"/>
      <c r="RWM190" s="377"/>
      <c r="RWN190" s="377"/>
      <c r="RWO190" s="438"/>
      <c r="RWP190" s="486"/>
      <c r="RWQ190" s="375"/>
      <c r="RWR190" s="377"/>
      <c r="RWS190" s="377"/>
      <c r="RWT190" s="377"/>
      <c r="RWU190" s="377"/>
      <c r="RWV190" s="438"/>
      <c r="RWW190" s="486"/>
      <c r="RWX190" s="375"/>
      <c r="RWY190" s="377"/>
      <c r="RWZ190" s="377"/>
      <c r="RXA190" s="377"/>
      <c r="RXB190" s="377"/>
      <c r="RXC190" s="438"/>
      <c r="RXD190" s="486"/>
      <c r="RXE190" s="375"/>
      <c r="RXF190" s="377"/>
      <c r="RXG190" s="377"/>
      <c r="RXH190" s="377"/>
      <c r="RXI190" s="377"/>
      <c r="RXJ190" s="438"/>
      <c r="RXK190" s="486"/>
      <c r="RXL190" s="375"/>
      <c r="RXM190" s="377"/>
      <c r="RXN190" s="377"/>
      <c r="RXO190" s="377"/>
      <c r="RXP190" s="377"/>
      <c r="RXQ190" s="438"/>
      <c r="RXR190" s="486"/>
      <c r="RXS190" s="375"/>
      <c r="RXT190" s="377"/>
      <c r="RXU190" s="377"/>
      <c r="RXV190" s="377"/>
      <c r="RXW190" s="377"/>
      <c r="RXX190" s="438"/>
      <c r="RXY190" s="486"/>
      <c r="RXZ190" s="375"/>
      <c r="RYA190" s="377"/>
      <c r="RYB190" s="377"/>
      <c r="RYC190" s="377"/>
      <c r="RYD190" s="377"/>
      <c r="RYE190" s="438"/>
      <c r="RYF190" s="486"/>
      <c r="RYG190" s="375"/>
      <c r="RYH190" s="377"/>
      <c r="RYI190" s="377"/>
      <c r="RYJ190" s="377"/>
      <c r="RYK190" s="377"/>
      <c r="RYL190" s="438"/>
      <c r="RYM190" s="486"/>
      <c r="RYN190" s="375"/>
      <c r="RYO190" s="377"/>
      <c r="RYP190" s="377"/>
      <c r="RYQ190" s="377"/>
      <c r="RYR190" s="377"/>
      <c r="RYS190" s="438"/>
      <c r="RYT190" s="486"/>
      <c r="RYU190" s="375"/>
      <c r="RYV190" s="377"/>
      <c r="RYW190" s="377"/>
      <c r="RYX190" s="377"/>
      <c r="RYY190" s="377"/>
      <c r="RYZ190" s="438"/>
      <c r="RZA190" s="486"/>
      <c r="RZB190" s="375"/>
      <c r="RZC190" s="377"/>
      <c r="RZD190" s="377"/>
      <c r="RZE190" s="377"/>
      <c r="RZF190" s="377"/>
      <c r="RZG190" s="438"/>
      <c r="RZH190" s="486"/>
      <c r="RZI190" s="375"/>
      <c r="RZJ190" s="377"/>
      <c r="RZK190" s="377"/>
      <c r="RZL190" s="377"/>
      <c r="RZM190" s="377"/>
      <c r="RZN190" s="438"/>
      <c r="RZO190" s="486"/>
      <c r="RZP190" s="375"/>
      <c r="RZQ190" s="377"/>
      <c r="RZR190" s="377"/>
      <c r="RZS190" s="377"/>
      <c r="RZT190" s="377"/>
      <c r="RZU190" s="438"/>
      <c r="RZV190" s="486"/>
      <c r="RZW190" s="375"/>
      <c r="RZX190" s="377"/>
      <c r="RZY190" s="377"/>
      <c r="RZZ190" s="377"/>
      <c r="SAA190" s="377"/>
      <c r="SAB190" s="438"/>
      <c r="SAC190" s="486"/>
      <c r="SAD190" s="375"/>
      <c r="SAE190" s="377"/>
      <c r="SAF190" s="377"/>
      <c r="SAG190" s="377"/>
      <c r="SAH190" s="377"/>
      <c r="SAI190" s="438"/>
      <c r="SAJ190" s="486"/>
      <c r="SAK190" s="375"/>
      <c r="SAL190" s="377"/>
      <c r="SAM190" s="377"/>
      <c r="SAN190" s="377"/>
      <c r="SAO190" s="377"/>
      <c r="SAP190" s="438"/>
      <c r="SAQ190" s="486"/>
      <c r="SAR190" s="375"/>
      <c r="SAS190" s="377"/>
      <c r="SAT190" s="377"/>
      <c r="SAU190" s="377"/>
      <c r="SAV190" s="377"/>
      <c r="SAW190" s="438"/>
      <c r="SAX190" s="486"/>
      <c r="SAY190" s="375"/>
      <c r="SAZ190" s="377"/>
      <c r="SBA190" s="377"/>
      <c r="SBB190" s="377"/>
      <c r="SBC190" s="377"/>
      <c r="SBD190" s="438"/>
      <c r="SBE190" s="486"/>
      <c r="SBF190" s="375"/>
      <c r="SBG190" s="377"/>
      <c r="SBH190" s="377"/>
      <c r="SBI190" s="377"/>
      <c r="SBJ190" s="377"/>
      <c r="SBK190" s="438"/>
      <c r="SBL190" s="486"/>
      <c r="SBM190" s="375"/>
      <c r="SBN190" s="377"/>
      <c r="SBO190" s="377"/>
      <c r="SBP190" s="377"/>
      <c r="SBQ190" s="377"/>
      <c r="SBR190" s="438"/>
      <c r="SBS190" s="486"/>
      <c r="SBT190" s="375"/>
      <c r="SBU190" s="377"/>
      <c r="SBV190" s="377"/>
      <c r="SBW190" s="377"/>
      <c r="SBX190" s="377"/>
      <c r="SBY190" s="438"/>
      <c r="SBZ190" s="486"/>
      <c r="SCA190" s="375"/>
      <c r="SCB190" s="377"/>
      <c r="SCC190" s="377"/>
      <c r="SCD190" s="377"/>
      <c r="SCE190" s="377"/>
      <c r="SCF190" s="438"/>
      <c r="SCG190" s="486"/>
      <c r="SCH190" s="375"/>
      <c r="SCI190" s="377"/>
      <c r="SCJ190" s="377"/>
      <c r="SCK190" s="377"/>
      <c r="SCL190" s="377"/>
      <c r="SCM190" s="438"/>
      <c r="SCN190" s="486"/>
      <c r="SCO190" s="375"/>
      <c r="SCP190" s="377"/>
      <c r="SCQ190" s="377"/>
      <c r="SCR190" s="377"/>
      <c r="SCS190" s="377"/>
      <c r="SCT190" s="438"/>
      <c r="SCU190" s="486"/>
      <c r="SCV190" s="375"/>
      <c r="SCW190" s="377"/>
      <c r="SCX190" s="377"/>
      <c r="SCY190" s="377"/>
      <c r="SCZ190" s="377"/>
      <c r="SDA190" s="438"/>
      <c r="SDB190" s="486"/>
      <c r="SDC190" s="375"/>
      <c r="SDD190" s="377"/>
      <c r="SDE190" s="377"/>
      <c r="SDF190" s="377"/>
      <c r="SDG190" s="377"/>
      <c r="SDH190" s="438"/>
      <c r="SDI190" s="486"/>
      <c r="SDJ190" s="375"/>
      <c r="SDK190" s="377"/>
      <c r="SDL190" s="377"/>
      <c r="SDM190" s="377"/>
      <c r="SDN190" s="377"/>
      <c r="SDO190" s="438"/>
      <c r="SDP190" s="486"/>
      <c r="SDQ190" s="375"/>
      <c r="SDR190" s="377"/>
      <c r="SDS190" s="377"/>
      <c r="SDT190" s="377"/>
      <c r="SDU190" s="377"/>
      <c r="SDV190" s="438"/>
      <c r="SDW190" s="486"/>
      <c r="SDX190" s="375"/>
      <c r="SDY190" s="377"/>
      <c r="SDZ190" s="377"/>
      <c r="SEA190" s="377"/>
      <c r="SEB190" s="377"/>
      <c r="SEC190" s="438"/>
      <c r="SED190" s="486"/>
      <c r="SEE190" s="375"/>
      <c r="SEF190" s="377"/>
      <c r="SEG190" s="377"/>
      <c r="SEH190" s="377"/>
      <c r="SEI190" s="377"/>
      <c r="SEJ190" s="438"/>
      <c r="SEK190" s="486"/>
      <c r="SEL190" s="375"/>
      <c r="SEM190" s="377"/>
      <c r="SEN190" s="377"/>
      <c r="SEO190" s="377"/>
      <c r="SEP190" s="377"/>
      <c r="SEQ190" s="438"/>
      <c r="SER190" s="486"/>
      <c r="SES190" s="375"/>
      <c r="SET190" s="377"/>
      <c r="SEU190" s="377"/>
      <c r="SEV190" s="377"/>
      <c r="SEW190" s="377"/>
      <c r="SEX190" s="438"/>
      <c r="SEY190" s="486"/>
      <c r="SEZ190" s="375"/>
      <c r="SFA190" s="377"/>
      <c r="SFB190" s="377"/>
      <c r="SFC190" s="377"/>
      <c r="SFD190" s="377"/>
      <c r="SFE190" s="438"/>
      <c r="SFF190" s="486"/>
      <c r="SFG190" s="375"/>
      <c r="SFH190" s="377"/>
      <c r="SFI190" s="377"/>
      <c r="SFJ190" s="377"/>
      <c r="SFK190" s="377"/>
      <c r="SFL190" s="438"/>
      <c r="SFM190" s="486"/>
      <c r="SFN190" s="375"/>
      <c r="SFO190" s="377"/>
      <c r="SFP190" s="377"/>
      <c r="SFQ190" s="377"/>
      <c r="SFR190" s="377"/>
      <c r="SFS190" s="438"/>
      <c r="SFT190" s="486"/>
      <c r="SFU190" s="375"/>
      <c r="SFV190" s="377"/>
      <c r="SFW190" s="377"/>
      <c r="SFX190" s="377"/>
      <c r="SFY190" s="377"/>
      <c r="SFZ190" s="438"/>
      <c r="SGA190" s="486"/>
      <c r="SGB190" s="375"/>
      <c r="SGC190" s="377"/>
      <c r="SGD190" s="377"/>
      <c r="SGE190" s="377"/>
      <c r="SGF190" s="377"/>
      <c r="SGG190" s="438"/>
      <c r="SGH190" s="486"/>
      <c r="SGI190" s="375"/>
      <c r="SGJ190" s="377"/>
      <c r="SGK190" s="377"/>
      <c r="SGL190" s="377"/>
      <c r="SGM190" s="377"/>
      <c r="SGN190" s="438"/>
      <c r="SGO190" s="486"/>
      <c r="SGP190" s="375"/>
      <c r="SGQ190" s="377"/>
      <c r="SGR190" s="377"/>
      <c r="SGS190" s="377"/>
      <c r="SGT190" s="377"/>
      <c r="SGU190" s="438"/>
      <c r="SGV190" s="486"/>
      <c r="SGW190" s="375"/>
      <c r="SGX190" s="377"/>
      <c r="SGY190" s="377"/>
      <c r="SGZ190" s="377"/>
      <c r="SHA190" s="377"/>
      <c r="SHB190" s="438"/>
      <c r="SHC190" s="486"/>
      <c r="SHD190" s="375"/>
      <c r="SHE190" s="377"/>
      <c r="SHF190" s="377"/>
      <c r="SHG190" s="377"/>
      <c r="SHH190" s="377"/>
      <c r="SHI190" s="438"/>
      <c r="SHJ190" s="486"/>
      <c r="SHK190" s="375"/>
      <c r="SHL190" s="377"/>
      <c r="SHM190" s="377"/>
      <c r="SHN190" s="377"/>
      <c r="SHO190" s="377"/>
      <c r="SHP190" s="438"/>
      <c r="SHQ190" s="486"/>
      <c r="SHR190" s="375"/>
      <c r="SHS190" s="377"/>
      <c r="SHT190" s="377"/>
      <c r="SHU190" s="377"/>
      <c r="SHV190" s="377"/>
      <c r="SHW190" s="438"/>
      <c r="SHX190" s="486"/>
      <c r="SHY190" s="375"/>
      <c r="SHZ190" s="377"/>
      <c r="SIA190" s="377"/>
      <c r="SIB190" s="377"/>
      <c r="SIC190" s="377"/>
      <c r="SID190" s="438"/>
      <c r="SIE190" s="486"/>
      <c r="SIF190" s="375"/>
      <c r="SIG190" s="377"/>
      <c r="SIH190" s="377"/>
      <c r="SII190" s="377"/>
      <c r="SIJ190" s="377"/>
      <c r="SIK190" s="438"/>
      <c r="SIL190" s="486"/>
      <c r="SIM190" s="375"/>
      <c r="SIN190" s="377"/>
      <c r="SIO190" s="377"/>
      <c r="SIP190" s="377"/>
      <c r="SIQ190" s="377"/>
      <c r="SIR190" s="438"/>
      <c r="SIS190" s="486"/>
      <c r="SIT190" s="375"/>
      <c r="SIU190" s="377"/>
      <c r="SIV190" s="377"/>
      <c r="SIW190" s="377"/>
      <c r="SIX190" s="377"/>
      <c r="SIY190" s="438"/>
      <c r="SIZ190" s="486"/>
      <c r="SJA190" s="375"/>
      <c r="SJB190" s="377"/>
      <c r="SJC190" s="377"/>
      <c r="SJD190" s="377"/>
      <c r="SJE190" s="377"/>
      <c r="SJF190" s="438"/>
      <c r="SJG190" s="486"/>
      <c r="SJH190" s="375"/>
      <c r="SJI190" s="377"/>
      <c r="SJJ190" s="377"/>
      <c r="SJK190" s="377"/>
      <c r="SJL190" s="377"/>
      <c r="SJM190" s="438"/>
      <c r="SJN190" s="486"/>
      <c r="SJO190" s="375"/>
      <c r="SJP190" s="377"/>
      <c r="SJQ190" s="377"/>
      <c r="SJR190" s="377"/>
      <c r="SJS190" s="377"/>
      <c r="SJT190" s="438"/>
      <c r="SJU190" s="486"/>
      <c r="SJV190" s="375"/>
      <c r="SJW190" s="377"/>
      <c r="SJX190" s="377"/>
      <c r="SJY190" s="377"/>
      <c r="SJZ190" s="377"/>
      <c r="SKA190" s="438"/>
      <c r="SKB190" s="486"/>
      <c r="SKC190" s="375"/>
      <c r="SKD190" s="377"/>
      <c r="SKE190" s="377"/>
      <c r="SKF190" s="377"/>
      <c r="SKG190" s="377"/>
      <c r="SKH190" s="438"/>
      <c r="SKI190" s="486"/>
      <c r="SKJ190" s="375"/>
      <c r="SKK190" s="377"/>
      <c r="SKL190" s="377"/>
      <c r="SKM190" s="377"/>
      <c r="SKN190" s="377"/>
      <c r="SKO190" s="438"/>
      <c r="SKP190" s="486"/>
      <c r="SKQ190" s="375"/>
      <c r="SKR190" s="377"/>
      <c r="SKS190" s="377"/>
      <c r="SKT190" s="377"/>
      <c r="SKU190" s="377"/>
      <c r="SKV190" s="438"/>
      <c r="SKW190" s="486"/>
      <c r="SKX190" s="375"/>
      <c r="SKY190" s="377"/>
      <c r="SKZ190" s="377"/>
      <c r="SLA190" s="377"/>
      <c r="SLB190" s="377"/>
      <c r="SLC190" s="438"/>
      <c r="SLD190" s="486"/>
      <c r="SLE190" s="375"/>
      <c r="SLF190" s="377"/>
      <c r="SLG190" s="377"/>
      <c r="SLH190" s="377"/>
      <c r="SLI190" s="377"/>
      <c r="SLJ190" s="438"/>
      <c r="SLK190" s="486"/>
      <c r="SLL190" s="375"/>
      <c r="SLM190" s="377"/>
      <c r="SLN190" s="377"/>
      <c r="SLO190" s="377"/>
      <c r="SLP190" s="377"/>
      <c r="SLQ190" s="438"/>
      <c r="SLR190" s="486"/>
      <c r="SLS190" s="375"/>
      <c r="SLT190" s="377"/>
      <c r="SLU190" s="377"/>
      <c r="SLV190" s="377"/>
      <c r="SLW190" s="377"/>
      <c r="SLX190" s="438"/>
      <c r="SLY190" s="486"/>
      <c r="SLZ190" s="375"/>
      <c r="SMA190" s="377"/>
      <c r="SMB190" s="377"/>
      <c r="SMC190" s="377"/>
      <c r="SMD190" s="377"/>
      <c r="SME190" s="438"/>
      <c r="SMF190" s="486"/>
      <c r="SMG190" s="375"/>
      <c r="SMH190" s="377"/>
      <c r="SMI190" s="377"/>
      <c r="SMJ190" s="377"/>
      <c r="SMK190" s="377"/>
      <c r="SML190" s="438"/>
      <c r="SMM190" s="486"/>
      <c r="SMN190" s="375"/>
      <c r="SMO190" s="377"/>
      <c r="SMP190" s="377"/>
      <c r="SMQ190" s="377"/>
      <c r="SMR190" s="377"/>
      <c r="SMS190" s="438"/>
      <c r="SMT190" s="486"/>
      <c r="SMU190" s="375"/>
      <c r="SMV190" s="377"/>
      <c r="SMW190" s="377"/>
      <c r="SMX190" s="377"/>
      <c r="SMY190" s="377"/>
      <c r="SMZ190" s="438"/>
      <c r="SNA190" s="486"/>
      <c r="SNB190" s="375"/>
      <c r="SNC190" s="377"/>
      <c r="SND190" s="377"/>
      <c r="SNE190" s="377"/>
      <c r="SNF190" s="377"/>
      <c r="SNG190" s="438"/>
      <c r="SNH190" s="486"/>
      <c r="SNI190" s="375"/>
      <c r="SNJ190" s="377"/>
      <c r="SNK190" s="377"/>
      <c r="SNL190" s="377"/>
      <c r="SNM190" s="377"/>
      <c r="SNN190" s="438"/>
      <c r="SNO190" s="486"/>
      <c r="SNP190" s="375"/>
      <c r="SNQ190" s="377"/>
      <c r="SNR190" s="377"/>
      <c r="SNS190" s="377"/>
      <c r="SNT190" s="377"/>
      <c r="SNU190" s="438"/>
      <c r="SNV190" s="486"/>
      <c r="SNW190" s="375"/>
      <c r="SNX190" s="377"/>
      <c r="SNY190" s="377"/>
      <c r="SNZ190" s="377"/>
      <c r="SOA190" s="377"/>
      <c r="SOB190" s="438"/>
      <c r="SOC190" s="486"/>
      <c r="SOD190" s="375"/>
      <c r="SOE190" s="377"/>
      <c r="SOF190" s="377"/>
      <c r="SOG190" s="377"/>
      <c r="SOH190" s="377"/>
      <c r="SOI190" s="438"/>
      <c r="SOJ190" s="486"/>
      <c r="SOK190" s="375"/>
      <c r="SOL190" s="377"/>
      <c r="SOM190" s="377"/>
      <c r="SON190" s="377"/>
      <c r="SOO190" s="377"/>
      <c r="SOP190" s="438"/>
      <c r="SOQ190" s="486"/>
      <c r="SOR190" s="375"/>
      <c r="SOS190" s="377"/>
      <c r="SOT190" s="377"/>
      <c r="SOU190" s="377"/>
      <c r="SOV190" s="377"/>
      <c r="SOW190" s="438"/>
      <c r="SOX190" s="486"/>
      <c r="SOY190" s="375"/>
      <c r="SOZ190" s="377"/>
      <c r="SPA190" s="377"/>
      <c r="SPB190" s="377"/>
      <c r="SPC190" s="377"/>
      <c r="SPD190" s="438"/>
      <c r="SPE190" s="486"/>
      <c r="SPF190" s="375"/>
      <c r="SPG190" s="377"/>
      <c r="SPH190" s="377"/>
      <c r="SPI190" s="377"/>
      <c r="SPJ190" s="377"/>
      <c r="SPK190" s="438"/>
      <c r="SPL190" s="486"/>
      <c r="SPM190" s="375"/>
      <c r="SPN190" s="377"/>
      <c r="SPO190" s="377"/>
      <c r="SPP190" s="377"/>
      <c r="SPQ190" s="377"/>
      <c r="SPR190" s="438"/>
      <c r="SPS190" s="486"/>
      <c r="SPT190" s="375"/>
      <c r="SPU190" s="377"/>
      <c r="SPV190" s="377"/>
      <c r="SPW190" s="377"/>
      <c r="SPX190" s="377"/>
      <c r="SPY190" s="438"/>
      <c r="SPZ190" s="486"/>
      <c r="SQA190" s="375"/>
      <c r="SQB190" s="377"/>
      <c r="SQC190" s="377"/>
      <c r="SQD190" s="377"/>
      <c r="SQE190" s="377"/>
      <c r="SQF190" s="438"/>
      <c r="SQG190" s="486"/>
      <c r="SQH190" s="375"/>
      <c r="SQI190" s="377"/>
      <c r="SQJ190" s="377"/>
      <c r="SQK190" s="377"/>
      <c r="SQL190" s="377"/>
      <c r="SQM190" s="438"/>
      <c r="SQN190" s="486"/>
      <c r="SQO190" s="375"/>
      <c r="SQP190" s="377"/>
      <c r="SQQ190" s="377"/>
      <c r="SQR190" s="377"/>
      <c r="SQS190" s="377"/>
      <c r="SQT190" s="438"/>
      <c r="SQU190" s="486"/>
      <c r="SQV190" s="375"/>
      <c r="SQW190" s="377"/>
      <c r="SQX190" s="377"/>
      <c r="SQY190" s="377"/>
      <c r="SQZ190" s="377"/>
      <c r="SRA190" s="438"/>
      <c r="SRB190" s="486"/>
      <c r="SRC190" s="375"/>
      <c r="SRD190" s="377"/>
      <c r="SRE190" s="377"/>
      <c r="SRF190" s="377"/>
      <c r="SRG190" s="377"/>
      <c r="SRH190" s="438"/>
      <c r="SRI190" s="486"/>
      <c r="SRJ190" s="375"/>
      <c r="SRK190" s="377"/>
      <c r="SRL190" s="377"/>
      <c r="SRM190" s="377"/>
      <c r="SRN190" s="377"/>
      <c r="SRO190" s="438"/>
      <c r="SRP190" s="486"/>
      <c r="SRQ190" s="375"/>
      <c r="SRR190" s="377"/>
      <c r="SRS190" s="377"/>
      <c r="SRT190" s="377"/>
      <c r="SRU190" s="377"/>
      <c r="SRV190" s="438"/>
      <c r="SRW190" s="486"/>
      <c r="SRX190" s="375"/>
      <c r="SRY190" s="377"/>
      <c r="SRZ190" s="377"/>
      <c r="SSA190" s="377"/>
      <c r="SSB190" s="377"/>
      <c r="SSC190" s="438"/>
      <c r="SSD190" s="486"/>
      <c r="SSE190" s="375"/>
      <c r="SSF190" s="377"/>
      <c r="SSG190" s="377"/>
      <c r="SSH190" s="377"/>
      <c r="SSI190" s="377"/>
      <c r="SSJ190" s="438"/>
      <c r="SSK190" s="486"/>
      <c r="SSL190" s="375"/>
      <c r="SSM190" s="377"/>
      <c r="SSN190" s="377"/>
      <c r="SSO190" s="377"/>
      <c r="SSP190" s="377"/>
      <c r="SSQ190" s="438"/>
      <c r="SSR190" s="486"/>
      <c r="SSS190" s="375"/>
      <c r="SST190" s="377"/>
      <c r="SSU190" s="377"/>
      <c r="SSV190" s="377"/>
      <c r="SSW190" s="377"/>
      <c r="SSX190" s="438"/>
      <c r="SSY190" s="486"/>
      <c r="SSZ190" s="375"/>
      <c r="STA190" s="377"/>
      <c r="STB190" s="377"/>
      <c r="STC190" s="377"/>
      <c r="STD190" s="377"/>
      <c r="STE190" s="438"/>
      <c r="STF190" s="486"/>
      <c r="STG190" s="375"/>
      <c r="STH190" s="377"/>
      <c r="STI190" s="377"/>
      <c r="STJ190" s="377"/>
      <c r="STK190" s="377"/>
      <c r="STL190" s="438"/>
      <c r="STM190" s="486"/>
      <c r="STN190" s="375"/>
      <c r="STO190" s="377"/>
      <c r="STP190" s="377"/>
      <c r="STQ190" s="377"/>
      <c r="STR190" s="377"/>
      <c r="STS190" s="438"/>
      <c r="STT190" s="486"/>
      <c r="STU190" s="375"/>
      <c r="STV190" s="377"/>
      <c r="STW190" s="377"/>
      <c r="STX190" s="377"/>
      <c r="STY190" s="377"/>
      <c r="STZ190" s="438"/>
      <c r="SUA190" s="486"/>
      <c r="SUB190" s="375"/>
      <c r="SUC190" s="377"/>
      <c r="SUD190" s="377"/>
      <c r="SUE190" s="377"/>
      <c r="SUF190" s="377"/>
      <c r="SUG190" s="438"/>
      <c r="SUH190" s="486"/>
      <c r="SUI190" s="375"/>
      <c r="SUJ190" s="377"/>
      <c r="SUK190" s="377"/>
      <c r="SUL190" s="377"/>
      <c r="SUM190" s="377"/>
      <c r="SUN190" s="438"/>
      <c r="SUO190" s="486"/>
      <c r="SUP190" s="375"/>
      <c r="SUQ190" s="377"/>
      <c r="SUR190" s="377"/>
      <c r="SUS190" s="377"/>
      <c r="SUT190" s="377"/>
      <c r="SUU190" s="438"/>
      <c r="SUV190" s="486"/>
      <c r="SUW190" s="375"/>
      <c r="SUX190" s="377"/>
      <c r="SUY190" s="377"/>
      <c r="SUZ190" s="377"/>
      <c r="SVA190" s="377"/>
      <c r="SVB190" s="438"/>
      <c r="SVC190" s="486"/>
      <c r="SVD190" s="375"/>
      <c r="SVE190" s="377"/>
      <c r="SVF190" s="377"/>
      <c r="SVG190" s="377"/>
      <c r="SVH190" s="377"/>
      <c r="SVI190" s="438"/>
      <c r="SVJ190" s="486"/>
      <c r="SVK190" s="375"/>
      <c r="SVL190" s="377"/>
      <c r="SVM190" s="377"/>
      <c r="SVN190" s="377"/>
      <c r="SVO190" s="377"/>
      <c r="SVP190" s="438"/>
      <c r="SVQ190" s="486"/>
      <c r="SVR190" s="375"/>
      <c r="SVS190" s="377"/>
      <c r="SVT190" s="377"/>
      <c r="SVU190" s="377"/>
      <c r="SVV190" s="377"/>
      <c r="SVW190" s="438"/>
      <c r="SVX190" s="486"/>
      <c r="SVY190" s="375"/>
      <c r="SVZ190" s="377"/>
      <c r="SWA190" s="377"/>
      <c r="SWB190" s="377"/>
      <c r="SWC190" s="377"/>
      <c r="SWD190" s="438"/>
      <c r="SWE190" s="486"/>
      <c r="SWF190" s="375"/>
      <c r="SWG190" s="377"/>
      <c r="SWH190" s="377"/>
      <c r="SWI190" s="377"/>
      <c r="SWJ190" s="377"/>
      <c r="SWK190" s="438"/>
      <c r="SWL190" s="486"/>
      <c r="SWM190" s="375"/>
      <c r="SWN190" s="377"/>
      <c r="SWO190" s="377"/>
      <c r="SWP190" s="377"/>
      <c r="SWQ190" s="377"/>
      <c r="SWR190" s="438"/>
      <c r="SWS190" s="486"/>
      <c r="SWT190" s="375"/>
      <c r="SWU190" s="377"/>
      <c r="SWV190" s="377"/>
      <c r="SWW190" s="377"/>
      <c r="SWX190" s="377"/>
      <c r="SWY190" s="438"/>
      <c r="SWZ190" s="486"/>
      <c r="SXA190" s="375"/>
      <c r="SXB190" s="377"/>
      <c r="SXC190" s="377"/>
      <c r="SXD190" s="377"/>
      <c r="SXE190" s="377"/>
      <c r="SXF190" s="438"/>
      <c r="SXG190" s="486"/>
      <c r="SXH190" s="375"/>
      <c r="SXI190" s="377"/>
      <c r="SXJ190" s="377"/>
      <c r="SXK190" s="377"/>
      <c r="SXL190" s="377"/>
      <c r="SXM190" s="438"/>
      <c r="SXN190" s="486"/>
      <c r="SXO190" s="375"/>
      <c r="SXP190" s="377"/>
      <c r="SXQ190" s="377"/>
      <c r="SXR190" s="377"/>
      <c r="SXS190" s="377"/>
      <c r="SXT190" s="438"/>
      <c r="SXU190" s="486"/>
      <c r="SXV190" s="375"/>
      <c r="SXW190" s="377"/>
      <c r="SXX190" s="377"/>
      <c r="SXY190" s="377"/>
      <c r="SXZ190" s="377"/>
      <c r="SYA190" s="438"/>
      <c r="SYB190" s="486"/>
      <c r="SYC190" s="375"/>
      <c r="SYD190" s="377"/>
      <c r="SYE190" s="377"/>
      <c r="SYF190" s="377"/>
      <c r="SYG190" s="377"/>
      <c r="SYH190" s="438"/>
      <c r="SYI190" s="486"/>
      <c r="SYJ190" s="375"/>
      <c r="SYK190" s="377"/>
      <c r="SYL190" s="377"/>
      <c r="SYM190" s="377"/>
      <c r="SYN190" s="377"/>
      <c r="SYO190" s="438"/>
      <c r="SYP190" s="486"/>
      <c r="SYQ190" s="375"/>
      <c r="SYR190" s="377"/>
      <c r="SYS190" s="377"/>
      <c r="SYT190" s="377"/>
      <c r="SYU190" s="377"/>
      <c r="SYV190" s="438"/>
      <c r="SYW190" s="486"/>
      <c r="SYX190" s="375"/>
      <c r="SYY190" s="377"/>
      <c r="SYZ190" s="377"/>
      <c r="SZA190" s="377"/>
      <c r="SZB190" s="377"/>
      <c r="SZC190" s="438"/>
      <c r="SZD190" s="486"/>
      <c r="SZE190" s="375"/>
      <c r="SZF190" s="377"/>
      <c r="SZG190" s="377"/>
      <c r="SZH190" s="377"/>
      <c r="SZI190" s="377"/>
      <c r="SZJ190" s="438"/>
      <c r="SZK190" s="486"/>
      <c r="SZL190" s="375"/>
      <c r="SZM190" s="377"/>
      <c r="SZN190" s="377"/>
      <c r="SZO190" s="377"/>
      <c r="SZP190" s="377"/>
      <c r="SZQ190" s="438"/>
      <c r="SZR190" s="486"/>
      <c r="SZS190" s="375"/>
      <c r="SZT190" s="377"/>
      <c r="SZU190" s="377"/>
      <c r="SZV190" s="377"/>
      <c r="SZW190" s="377"/>
      <c r="SZX190" s="438"/>
      <c r="SZY190" s="486"/>
      <c r="SZZ190" s="375"/>
      <c r="TAA190" s="377"/>
      <c r="TAB190" s="377"/>
      <c r="TAC190" s="377"/>
      <c r="TAD190" s="377"/>
      <c r="TAE190" s="438"/>
      <c r="TAF190" s="486"/>
      <c r="TAG190" s="375"/>
      <c r="TAH190" s="377"/>
      <c r="TAI190" s="377"/>
      <c r="TAJ190" s="377"/>
      <c r="TAK190" s="377"/>
      <c r="TAL190" s="438"/>
      <c r="TAM190" s="486"/>
      <c r="TAN190" s="375"/>
      <c r="TAO190" s="377"/>
      <c r="TAP190" s="377"/>
      <c r="TAQ190" s="377"/>
      <c r="TAR190" s="377"/>
      <c r="TAS190" s="438"/>
      <c r="TAT190" s="486"/>
      <c r="TAU190" s="375"/>
      <c r="TAV190" s="377"/>
      <c r="TAW190" s="377"/>
      <c r="TAX190" s="377"/>
      <c r="TAY190" s="377"/>
      <c r="TAZ190" s="438"/>
      <c r="TBA190" s="486"/>
      <c r="TBB190" s="375"/>
      <c r="TBC190" s="377"/>
      <c r="TBD190" s="377"/>
      <c r="TBE190" s="377"/>
      <c r="TBF190" s="377"/>
      <c r="TBG190" s="438"/>
      <c r="TBH190" s="486"/>
      <c r="TBI190" s="375"/>
      <c r="TBJ190" s="377"/>
      <c r="TBK190" s="377"/>
      <c r="TBL190" s="377"/>
      <c r="TBM190" s="377"/>
      <c r="TBN190" s="438"/>
      <c r="TBO190" s="486"/>
      <c r="TBP190" s="375"/>
      <c r="TBQ190" s="377"/>
      <c r="TBR190" s="377"/>
      <c r="TBS190" s="377"/>
      <c r="TBT190" s="377"/>
      <c r="TBU190" s="438"/>
      <c r="TBV190" s="486"/>
      <c r="TBW190" s="375"/>
      <c r="TBX190" s="377"/>
      <c r="TBY190" s="377"/>
      <c r="TBZ190" s="377"/>
      <c r="TCA190" s="377"/>
      <c r="TCB190" s="438"/>
      <c r="TCC190" s="486"/>
      <c r="TCD190" s="375"/>
      <c r="TCE190" s="377"/>
      <c r="TCF190" s="377"/>
      <c r="TCG190" s="377"/>
      <c r="TCH190" s="377"/>
      <c r="TCI190" s="438"/>
      <c r="TCJ190" s="486"/>
      <c r="TCK190" s="375"/>
      <c r="TCL190" s="377"/>
      <c r="TCM190" s="377"/>
      <c r="TCN190" s="377"/>
      <c r="TCO190" s="377"/>
      <c r="TCP190" s="438"/>
      <c r="TCQ190" s="486"/>
      <c r="TCR190" s="375"/>
      <c r="TCS190" s="377"/>
      <c r="TCT190" s="377"/>
      <c r="TCU190" s="377"/>
      <c r="TCV190" s="377"/>
      <c r="TCW190" s="438"/>
      <c r="TCX190" s="486"/>
      <c r="TCY190" s="375"/>
      <c r="TCZ190" s="377"/>
      <c r="TDA190" s="377"/>
      <c r="TDB190" s="377"/>
      <c r="TDC190" s="377"/>
      <c r="TDD190" s="438"/>
      <c r="TDE190" s="486"/>
      <c r="TDF190" s="375"/>
      <c r="TDG190" s="377"/>
      <c r="TDH190" s="377"/>
      <c r="TDI190" s="377"/>
      <c r="TDJ190" s="377"/>
      <c r="TDK190" s="438"/>
      <c r="TDL190" s="486"/>
      <c r="TDM190" s="375"/>
      <c r="TDN190" s="377"/>
      <c r="TDO190" s="377"/>
      <c r="TDP190" s="377"/>
      <c r="TDQ190" s="377"/>
      <c r="TDR190" s="438"/>
      <c r="TDS190" s="486"/>
      <c r="TDT190" s="375"/>
      <c r="TDU190" s="377"/>
      <c r="TDV190" s="377"/>
      <c r="TDW190" s="377"/>
      <c r="TDX190" s="377"/>
      <c r="TDY190" s="438"/>
      <c r="TDZ190" s="486"/>
      <c r="TEA190" s="375"/>
      <c r="TEB190" s="377"/>
      <c r="TEC190" s="377"/>
      <c r="TED190" s="377"/>
      <c r="TEE190" s="377"/>
      <c r="TEF190" s="438"/>
      <c r="TEG190" s="486"/>
      <c r="TEH190" s="375"/>
      <c r="TEI190" s="377"/>
      <c r="TEJ190" s="377"/>
      <c r="TEK190" s="377"/>
      <c r="TEL190" s="377"/>
      <c r="TEM190" s="438"/>
      <c r="TEN190" s="486"/>
      <c r="TEO190" s="375"/>
      <c r="TEP190" s="377"/>
      <c r="TEQ190" s="377"/>
      <c r="TER190" s="377"/>
      <c r="TES190" s="377"/>
      <c r="TET190" s="438"/>
      <c r="TEU190" s="486"/>
      <c r="TEV190" s="375"/>
      <c r="TEW190" s="377"/>
      <c r="TEX190" s="377"/>
      <c r="TEY190" s="377"/>
      <c r="TEZ190" s="377"/>
      <c r="TFA190" s="438"/>
      <c r="TFB190" s="486"/>
      <c r="TFC190" s="375"/>
      <c r="TFD190" s="377"/>
      <c r="TFE190" s="377"/>
      <c r="TFF190" s="377"/>
      <c r="TFG190" s="377"/>
      <c r="TFH190" s="438"/>
      <c r="TFI190" s="486"/>
      <c r="TFJ190" s="375"/>
      <c r="TFK190" s="377"/>
      <c r="TFL190" s="377"/>
      <c r="TFM190" s="377"/>
      <c r="TFN190" s="377"/>
      <c r="TFO190" s="438"/>
      <c r="TFP190" s="486"/>
      <c r="TFQ190" s="375"/>
      <c r="TFR190" s="377"/>
      <c r="TFS190" s="377"/>
      <c r="TFT190" s="377"/>
      <c r="TFU190" s="377"/>
      <c r="TFV190" s="438"/>
      <c r="TFW190" s="486"/>
      <c r="TFX190" s="375"/>
      <c r="TFY190" s="377"/>
      <c r="TFZ190" s="377"/>
      <c r="TGA190" s="377"/>
      <c r="TGB190" s="377"/>
      <c r="TGC190" s="438"/>
      <c r="TGD190" s="486"/>
      <c r="TGE190" s="375"/>
      <c r="TGF190" s="377"/>
      <c r="TGG190" s="377"/>
      <c r="TGH190" s="377"/>
      <c r="TGI190" s="377"/>
      <c r="TGJ190" s="438"/>
      <c r="TGK190" s="486"/>
      <c r="TGL190" s="375"/>
      <c r="TGM190" s="377"/>
      <c r="TGN190" s="377"/>
      <c r="TGO190" s="377"/>
      <c r="TGP190" s="377"/>
      <c r="TGQ190" s="438"/>
      <c r="TGR190" s="486"/>
      <c r="TGS190" s="375"/>
      <c r="TGT190" s="377"/>
      <c r="TGU190" s="377"/>
      <c r="TGV190" s="377"/>
      <c r="TGW190" s="377"/>
      <c r="TGX190" s="438"/>
      <c r="TGY190" s="486"/>
      <c r="TGZ190" s="375"/>
      <c r="THA190" s="377"/>
      <c r="THB190" s="377"/>
      <c r="THC190" s="377"/>
      <c r="THD190" s="377"/>
      <c r="THE190" s="438"/>
      <c r="THF190" s="486"/>
      <c r="THG190" s="375"/>
      <c r="THH190" s="377"/>
      <c r="THI190" s="377"/>
      <c r="THJ190" s="377"/>
      <c r="THK190" s="377"/>
      <c r="THL190" s="438"/>
      <c r="THM190" s="486"/>
      <c r="THN190" s="375"/>
      <c r="THO190" s="377"/>
      <c r="THP190" s="377"/>
      <c r="THQ190" s="377"/>
      <c r="THR190" s="377"/>
      <c r="THS190" s="438"/>
      <c r="THT190" s="486"/>
      <c r="THU190" s="375"/>
      <c r="THV190" s="377"/>
      <c r="THW190" s="377"/>
      <c r="THX190" s="377"/>
      <c r="THY190" s="377"/>
      <c r="THZ190" s="438"/>
      <c r="TIA190" s="486"/>
      <c r="TIB190" s="375"/>
      <c r="TIC190" s="377"/>
      <c r="TID190" s="377"/>
      <c r="TIE190" s="377"/>
      <c r="TIF190" s="377"/>
      <c r="TIG190" s="438"/>
      <c r="TIH190" s="486"/>
      <c r="TII190" s="375"/>
      <c r="TIJ190" s="377"/>
      <c r="TIK190" s="377"/>
      <c r="TIL190" s="377"/>
      <c r="TIM190" s="377"/>
      <c r="TIN190" s="438"/>
      <c r="TIO190" s="486"/>
      <c r="TIP190" s="375"/>
      <c r="TIQ190" s="377"/>
      <c r="TIR190" s="377"/>
      <c r="TIS190" s="377"/>
      <c r="TIT190" s="377"/>
      <c r="TIU190" s="438"/>
      <c r="TIV190" s="486"/>
      <c r="TIW190" s="375"/>
      <c r="TIX190" s="377"/>
      <c r="TIY190" s="377"/>
      <c r="TIZ190" s="377"/>
      <c r="TJA190" s="377"/>
      <c r="TJB190" s="438"/>
      <c r="TJC190" s="486"/>
      <c r="TJD190" s="375"/>
      <c r="TJE190" s="377"/>
      <c r="TJF190" s="377"/>
      <c r="TJG190" s="377"/>
      <c r="TJH190" s="377"/>
      <c r="TJI190" s="438"/>
      <c r="TJJ190" s="486"/>
      <c r="TJK190" s="375"/>
      <c r="TJL190" s="377"/>
      <c r="TJM190" s="377"/>
      <c r="TJN190" s="377"/>
      <c r="TJO190" s="377"/>
      <c r="TJP190" s="438"/>
      <c r="TJQ190" s="486"/>
      <c r="TJR190" s="375"/>
      <c r="TJS190" s="377"/>
      <c r="TJT190" s="377"/>
      <c r="TJU190" s="377"/>
      <c r="TJV190" s="377"/>
      <c r="TJW190" s="438"/>
      <c r="TJX190" s="486"/>
      <c r="TJY190" s="375"/>
      <c r="TJZ190" s="377"/>
      <c r="TKA190" s="377"/>
      <c r="TKB190" s="377"/>
      <c r="TKC190" s="377"/>
      <c r="TKD190" s="438"/>
      <c r="TKE190" s="486"/>
      <c r="TKF190" s="375"/>
      <c r="TKG190" s="377"/>
      <c r="TKH190" s="377"/>
      <c r="TKI190" s="377"/>
      <c r="TKJ190" s="377"/>
      <c r="TKK190" s="438"/>
      <c r="TKL190" s="486"/>
      <c r="TKM190" s="375"/>
      <c r="TKN190" s="377"/>
      <c r="TKO190" s="377"/>
      <c r="TKP190" s="377"/>
      <c r="TKQ190" s="377"/>
      <c r="TKR190" s="438"/>
      <c r="TKS190" s="486"/>
      <c r="TKT190" s="375"/>
      <c r="TKU190" s="377"/>
      <c r="TKV190" s="377"/>
      <c r="TKW190" s="377"/>
      <c r="TKX190" s="377"/>
      <c r="TKY190" s="438"/>
      <c r="TKZ190" s="486"/>
      <c r="TLA190" s="375"/>
      <c r="TLB190" s="377"/>
      <c r="TLC190" s="377"/>
      <c r="TLD190" s="377"/>
      <c r="TLE190" s="377"/>
      <c r="TLF190" s="438"/>
      <c r="TLG190" s="486"/>
      <c r="TLH190" s="375"/>
      <c r="TLI190" s="377"/>
      <c r="TLJ190" s="377"/>
      <c r="TLK190" s="377"/>
      <c r="TLL190" s="377"/>
      <c r="TLM190" s="438"/>
      <c r="TLN190" s="486"/>
      <c r="TLO190" s="375"/>
      <c r="TLP190" s="377"/>
      <c r="TLQ190" s="377"/>
      <c r="TLR190" s="377"/>
      <c r="TLS190" s="377"/>
      <c r="TLT190" s="438"/>
      <c r="TLU190" s="486"/>
      <c r="TLV190" s="375"/>
      <c r="TLW190" s="377"/>
      <c r="TLX190" s="377"/>
      <c r="TLY190" s="377"/>
      <c r="TLZ190" s="377"/>
      <c r="TMA190" s="438"/>
      <c r="TMB190" s="486"/>
      <c r="TMC190" s="375"/>
      <c r="TMD190" s="377"/>
      <c r="TME190" s="377"/>
      <c r="TMF190" s="377"/>
      <c r="TMG190" s="377"/>
      <c r="TMH190" s="438"/>
      <c r="TMI190" s="486"/>
      <c r="TMJ190" s="375"/>
      <c r="TMK190" s="377"/>
      <c r="TML190" s="377"/>
      <c r="TMM190" s="377"/>
      <c r="TMN190" s="377"/>
      <c r="TMO190" s="438"/>
      <c r="TMP190" s="486"/>
      <c r="TMQ190" s="375"/>
      <c r="TMR190" s="377"/>
      <c r="TMS190" s="377"/>
      <c r="TMT190" s="377"/>
      <c r="TMU190" s="377"/>
      <c r="TMV190" s="438"/>
      <c r="TMW190" s="486"/>
      <c r="TMX190" s="375"/>
      <c r="TMY190" s="377"/>
      <c r="TMZ190" s="377"/>
      <c r="TNA190" s="377"/>
      <c r="TNB190" s="377"/>
      <c r="TNC190" s="438"/>
      <c r="TND190" s="486"/>
      <c r="TNE190" s="375"/>
      <c r="TNF190" s="377"/>
      <c r="TNG190" s="377"/>
      <c r="TNH190" s="377"/>
      <c r="TNI190" s="377"/>
      <c r="TNJ190" s="438"/>
      <c r="TNK190" s="486"/>
      <c r="TNL190" s="375"/>
      <c r="TNM190" s="377"/>
      <c r="TNN190" s="377"/>
      <c r="TNO190" s="377"/>
      <c r="TNP190" s="377"/>
      <c r="TNQ190" s="438"/>
      <c r="TNR190" s="486"/>
      <c r="TNS190" s="375"/>
      <c r="TNT190" s="377"/>
      <c r="TNU190" s="377"/>
      <c r="TNV190" s="377"/>
      <c r="TNW190" s="377"/>
      <c r="TNX190" s="438"/>
      <c r="TNY190" s="486"/>
      <c r="TNZ190" s="375"/>
      <c r="TOA190" s="377"/>
      <c r="TOB190" s="377"/>
      <c r="TOC190" s="377"/>
      <c r="TOD190" s="377"/>
      <c r="TOE190" s="438"/>
      <c r="TOF190" s="486"/>
      <c r="TOG190" s="375"/>
      <c r="TOH190" s="377"/>
      <c r="TOI190" s="377"/>
      <c r="TOJ190" s="377"/>
      <c r="TOK190" s="377"/>
      <c r="TOL190" s="438"/>
      <c r="TOM190" s="486"/>
      <c r="TON190" s="375"/>
      <c r="TOO190" s="377"/>
      <c r="TOP190" s="377"/>
      <c r="TOQ190" s="377"/>
      <c r="TOR190" s="377"/>
      <c r="TOS190" s="438"/>
      <c r="TOT190" s="486"/>
      <c r="TOU190" s="375"/>
      <c r="TOV190" s="377"/>
      <c r="TOW190" s="377"/>
      <c r="TOX190" s="377"/>
      <c r="TOY190" s="377"/>
      <c r="TOZ190" s="438"/>
      <c r="TPA190" s="486"/>
      <c r="TPB190" s="375"/>
      <c r="TPC190" s="377"/>
      <c r="TPD190" s="377"/>
      <c r="TPE190" s="377"/>
      <c r="TPF190" s="377"/>
      <c r="TPG190" s="438"/>
      <c r="TPH190" s="486"/>
      <c r="TPI190" s="375"/>
      <c r="TPJ190" s="377"/>
      <c r="TPK190" s="377"/>
      <c r="TPL190" s="377"/>
      <c r="TPM190" s="377"/>
      <c r="TPN190" s="438"/>
      <c r="TPO190" s="486"/>
      <c r="TPP190" s="375"/>
      <c r="TPQ190" s="377"/>
      <c r="TPR190" s="377"/>
      <c r="TPS190" s="377"/>
      <c r="TPT190" s="377"/>
      <c r="TPU190" s="438"/>
      <c r="TPV190" s="486"/>
      <c r="TPW190" s="375"/>
      <c r="TPX190" s="377"/>
      <c r="TPY190" s="377"/>
      <c r="TPZ190" s="377"/>
      <c r="TQA190" s="377"/>
      <c r="TQB190" s="438"/>
      <c r="TQC190" s="486"/>
      <c r="TQD190" s="375"/>
      <c r="TQE190" s="377"/>
      <c r="TQF190" s="377"/>
      <c r="TQG190" s="377"/>
      <c r="TQH190" s="377"/>
      <c r="TQI190" s="438"/>
      <c r="TQJ190" s="486"/>
      <c r="TQK190" s="375"/>
      <c r="TQL190" s="377"/>
      <c r="TQM190" s="377"/>
      <c r="TQN190" s="377"/>
      <c r="TQO190" s="377"/>
      <c r="TQP190" s="438"/>
      <c r="TQQ190" s="486"/>
      <c r="TQR190" s="375"/>
      <c r="TQS190" s="377"/>
      <c r="TQT190" s="377"/>
      <c r="TQU190" s="377"/>
      <c r="TQV190" s="377"/>
      <c r="TQW190" s="438"/>
      <c r="TQX190" s="486"/>
      <c r="TQY190" s="375"/>
      <c r="TQZ190" s="377"/>
      <c r="TRA190" s="377"/>
      <c r="TRB190" s="377"/>
      <c r="TRC190" s="377"/>
      <c r="TRD190" s="438"/>
      <c r="TRE190" s="486"/>
      <c r="TRF190" s="375"/>
      <c r="TRG190" s="377"/>
      <c r="TRH190" s="377"/>
      <c r="TRI190" s="377"/>
      <c r="TRJ190" s="377"/>
      <c r="TRK190" s="438"/>
      <c r="TRL190" s="486"/>
      <c r="TRM190" s="375"/>
      <c r="TRN190" s="377"/>
      <c r="TRO190" s="377"/>
      <c r="TRP190" s="377"/>
      <c r="TRQ190" s="377"/>
      <c r="TRR190" s="438"/>
      <c r="TRS190" s="486"/>
      <c r="TRT190" s="375"/>
      <c r="TRU190" s="377"/>
      <c r="TRV190" s="377"/>
      <c r="TRW190" s="377"/>
      <c r="TRX190" s="377"/>
      <c r="TRY190" s="438"/>
      <c r="TRZ190" s="486"/>
      <c r="TSA190" s="375"/>
      <c r="TSB190" s="377"/>
      <c r="TSC190" s="377"/>
      <c r="TSD190" s="377"/>
      <c r="TSE190" s="377"/>
      <c r="TSF190" s="438"/>
      <c r="TSG190" s="486"/>
      <c r="TSH190" s="375"/>
      <c r="TSI190" s="377"/>
      <c r="TSJ190" s="377"/>
      <c r="TSK190" s="377"/>
      <c r="TSL190" s="377"/>
      <c r="TSM190" s="438"/>
      <c r="TSN190" s="486"/>
      <c r="TSO190" s="375"/>
      <c r="TSP190" s="377"/>
      <c r="TSQ190" s="377"/>
      <c r="TSR190" s="377"/>
      <c r="TSS190" s="377"/>
      <c r="TST190" s="438"/>
      <c r="TSU190" s="486"/>
      <c r="TSV190" s="375"/>
      <c r="TSW190" s="377"/>
      <c r="TSX190" s="377"/>
      <c r="TSY190" s="377"/>
      <c r="TSZ190" s="377"/>
      <c r="TTA190" s="438"/>
      <c r="TTB190" s="486"/>
      <c r="TTC190" s="375"/>
      <c r="TTD190" s="377"/>
      <c r="TTE190" s="377"/>
      <c r="TTF190" s="377"/>
      <c r="TTG190" s="377"/>
      <c r="TTH190" s="438"/>
      <c r="TTI190" s="486"/>
      <c r="TTJ190" s="375"/>
      <c r="TTK190" s="377"/>
      <c r="TTL190" s="377"/>
      <c r="TTM190" s="377"/>
      <c r="TTN190" s="377"/>
      <c r="TTO190" s="438"/>
      <c r="TTP190" s="486"/>
      <c r="TTQ190" s="375"/>
      <c r="TTR190" s="377"/>
      <c r="TTS190" s="377"/>
      <c r="TTT190" s="377"/>
      <c r="TTU190" s="377"/>
      <c r="TTV190" s="438"/>
      <c r="TTW190" s="486"/>
      <c r="TTX190" s="375"/>
      <c r="TTY190" s="377"/>
      <c r="TTZ190" s="377"/>
      <c r="TUA190" s="377"/>
      <c r="TUB190" s="377"/>
      <c r="TUC190" s="438"/>
      <c r="TUD190" s="486"/>
      <c r="TUE190" s="375"/>
      <c r="TUF190" s="377"/>
      <c r="TUG190" s="377"/>
      <c r="TUH190" s="377"/>
      <c r="TUI190" s="377"/>
      <c r="TUJ190" s="438"/>
      <c r="TUK190" s="486"/>
      <c r="TUL190" s="375"/>
      <c r="TUM190" s="377"/>
      <c r="TUN190" s="377"/>
      <c r="TUO190" s="377"/>
      <c r="TUP190" s="377"/>
      <c r="TUQ190" s="438"/>
      <c r="TUR190" s="486"/>
      <c r="TUS190" s="375"/>
      <c r="TUT190" s="377"/>
      <c r="TUU190" s="377"/>
      <c r="TUV190" s="377"/>
      <c r="TUW190" s="377"/>
      <c r="TUX190" s="438"/>
      <c r="TUY190" s="486"/>
      <c r="TUZ190" s="375"/>
      <c r="TVA190" s="377"/>
      <c r="TVB190" s="377"/>
      <c r="TVC190" s="377"/>
      <c r="TVD190" s="377"/>
      <c r="TVE190" s="438"/>
      <c r="TVF190" s="486"/>
      <c r="TVG190" s="375"/>
      <c r="TVH190" s="377"/>
      <c r="TVI190" s="377"/>
      <c r="TVJ190" s="377"/>
      <c r="TVK190" s="377"/>
      <c r="TVL190" s="438"/>
      <c r="TVM190" s="486"/>
      <c r="TVN190" s="375"/>
      <c r="TVO190" s="377"/>
      <c r="TVP190" s="377"/>
      <c r="TVQ190" s="377"/>
      <c r="TVR190" s="377"/>
      <c r="TVS190" s="438"/>
      <c r="TVT190" s="486"/>
      <c r="TVU190" s="375"/>
      <c r="TVV190" s="377"/>
      <c r="TVW190" s="377"/>
      <c r="TVX190" s="377"/>
      <c r="TVY190" s="377"/>
      <c r="TVZ190" s="438"/>
      <c r="TWA190" s="486"/>
      <c r="TWB190" s="375"/>
      <c r="TWC190" s="377"/>
      <c r="TWD190" s="377"/>
      <c r="TWE190" s="377"/>
      <c r="TWF190" s="377"/>
      <c r="TWG190" s="438"/>
      <c r="TWH190" s="486"/>
      <c r="TWI190" s="375"/>
      <c r="TWJ190" s="377"/>
      <c r="TWK190" s="377"/>
      <c r="TWL190" s="377"/>
      <c r="TWM190" s="377"/>
      <c r="TWN190" s="438"/>
      <c r="TWO190" s="486"/>
      <c r="TWP190" s="375"/>
      <c r="TWQ190" s="377"/>
      <c r="TWR190" s="377"/>
      <c r="TWS190" s="377"/>
      <c r="TWT190" s="377"/>
      <c r="TWU190" s="438"/>
      <c r="TWV190" s="486"/>
      <c r="TWW190" s="375"/>
      <c r="TWX190" s="377"/>
      <c r="TWY190" s="377"/>
      <c r="TWZ190" s="377"/>
      <c r="TXA190" s="377"/>
      <c r="TXB190" s="438"/>
      <c r="TXC190" s="486"/>
      <c r="TXD190" s="375"/>
      <c r="TXE190" s="377"/>
      <c r="TXF190" s="377"/>
      <c r="TXG190" s="377"/>
      <c r="TXH190" s="377"/>
      <c r="TXI190" s="438"/>
      <c r="TXJ190" s="486"/>
      <c r="TXK190" s="375"/>
      <c r="TXL190" s="377"/>
      <c r="TXM190" s="377"/>
      <c r="TXN190" s="377"/>
      <c r="TXO190" s="377"/>
      <c r="TXP190" s="438"/>
      <c r="TXQ190" s="486"/>
      <c r="TXR190" s="375"/>
      <c r="TXS190" s="377"/>
      <c r="TXT190" s="377"/>
      <c r="TXU190" s="377"/>
      <c r="TXV190" s="377"/>
      <c r="TXW190" s="438"/>
      <c r="TXX190" s="486"/>
      <c r="TXY190" s="375"/>
      <c r="TXZ190" s="377"/>
      <c r="TYA190" s="377"/>
      <c r="TYB190" s="377"/>
      <c r="TYC190" s="377"/>
      <c r="TYD190" s="438"/>
      <c r="TYE190" s="486"/>
      <c r="TYF190" s="375"/>
      <c r="TYG190" s="377"/>
      <c r="TYH190" s="377"/>
      <c r="TYI190" s="377"/>
      <c r="TYJ190" s="377"/>
      <c r="TYK190" s="438"/>
      <c r="TYL190" s="486"/>
      <c r="TYM190" s="375"/>
      <c r="TYN190" s="377"/>
      <c r="TYO190" s="377"/>
      <c r="TYP190" s="377"/>
      <c r="TYQ190" s="377"/>
      <c r="TYR190" s="438"/>
      <c r="TYS190" s="486"/>
      <c r="TYT190" s="375"/>
      <c r="TYU190" s="377"/>
      <c r="TYV190" s="377"/>
      <c r="TYW190" s="377"/>
      <c r="TYX190" s="377"/>
      <c r="TYY190" s="438"/>
      <c r="TYZ190" s="486"/>
      <c r="TZA190" s="375"/>
      <c r="TZB190" s="377"/>
      <c r="TZC190" s="377"/>
      <c r="TZD190" s="377"/>
      <c r="TZE190" s="377"/>
      <c r="TZF190" s="438"/>
      <c r="TZG190" s="486"/>
      <c r="TZH190" s="375"/>
      <c r="TZI190" s="377"/>
      <c r="TZJ190" s="377"/>
      <c r="TZK190" s="377"/>
      <c r="TZL190" s="377"/>
      <c r="TZM190" s="438"/>
      <c r="TZN190" s="486"/>
      <c r="TZO190" s="375"/>
      <c r="TZP190" s="377"/>
      <c r="TZQ190" s="377"/>
      <c r="TZR190" s="377"/>
      <c r="TZS190" s="377"/>
      <c r="TZT190" s="438"/>
      <c r="TZU190" s="486"/>
      <c r="TZV190" s="375"/>
      <c r="TZW190" s="377"/>
      <c r="TZX190" s="377"/>
      <c r="TZY190" s="377"/>
      <c r="TZZ190" s="377"/>
      <c r="UAA190" s="438"/>
      <c r="UAB190" s="486"/>
      <c r="UAC190" s="375"/>
      <c r="UAD190" s="377"/>
      <c r="UAE190" s="377"/>
      <c r="UAF190" s="377"/>
      <c r="UAG190" s="377"/>
      <c r="UAH190" s="438"/>
      <c r="UAI190" s="486"/>
      <c r="UAJ190" s="375"/>
      <c r="UAK190" s="377"/>
      <c r="UAL190" s="377"/>
      <c r="UAM190" s="377"/>
      <c r="UAN190" s="377"/>
      <c r="UAO190" s="438"/>
      <c r="UAP190" s="486"/>
      <c r="UAQ190" s="375"/>
      <c r="UAR190" s="377"/>
      <c r="UAS190" s="377"/>
      <c r="UAT190" s="377"/>
      <c r="UAU190" s="377"/>
      <c r="UAV190" s="438"/>
      <c r="UAW190" s="486"/>
      <c r="UAX190" s="375"/>
      <c r="UAY190" s="377"/>
      <c r="UAZ190" s="377"/>
      <c r="UBA190" s="377"/>
      <c r="UBB190" s="377"/>
      <c r="UBC190" s="438"/>
      <c r="UBD190" s="486"/>
      <c r="UBE190" s="375"/>
      <c r="UBF190" s="377"/>
      <c r="UBG190" s="377"/>
      <c r="UBH190" s="377"/>
      <c r="UBI190" s="377"/>
      <c r="UBJ190" s="438"/>
      <c r="UBK190" s="486"/>
      <c r="UBL190" s="375"/>
      <c r="UBM190" s="377"/>
      <c r="UBN190" s="377"/>
      <c r="UBO190" s="377"/>
      <c r="UBP190" s="377"/>
      <c r="UBQ190" s="438"/>
      <c r="UBR190" s="486"/>
      <c r="UBS190" s="375"/>
      <c r="UBT190" s="377"/>
      <c r="UBU190" s="377"/>
      <c r="UBV190" s="377"/>
      <c r="UBW190" s="377"/>
      <c r="UBX190" s="438"/>
      <c r="UBY190" s="486"/>
      <c r="UBZ190" s="375"/>
      <c r="UCA190" s="377"/>
      <c r="UCB190" s="377"/>
      <c r="UCC190" s="377"/>
      <c r="UCD190" s="377"/>
      <c r="UCE190" s="438"/>
      <c r="UCF190" s="486"/>
      <c r="UCG190" s="375"/>
      <c r="UCH190" s="377"/>
      <c r="UCI190" s="377"/>
      <c r="UCJ190" s="377"/>
      <c r="UCK190" s="377"/>
      <c r="UCL190" s="438"/>
      <c r="UCM190" s="486"/>
      <c r="UCN190" s="375"/>
      <c r="UCO190" s="377"/>
      <c r="UCP190" s="377"/>
      <c r="UCQ190" s="377"/>
      <c r="UCR190" s="377"/>
      <c r="UCS190" s="438"/>
      <c r="UCT190" s="486"/>
      <c r="UCU190" s="375"/>
      <c r="UCV190" s="377"/>
      <c r="UCW190" s="377"/>
      <c r="UCX190" s="377"/>
      <c r="UCY190" s="377"/>
      <c r="UCZ190" s="438"/>
      <c r="UDA190" s="486"/>
      <c r="UDB190" s="375"/>
      <c r="UDC190" s="377"/>
      <c r="UDD190" s="377"/>
      <c r="UDE190" s="377"/>
      <c r="UDF190" s="377"/>
      <c r="UDG190" s="438"/>
      <c r="UDH190" s="486"/>
      <c r="UDI190" s="375"/>
      <c r="UDJ190" s="377"/>
      <c r="UDK190" s="377"/>
      <c r="UDL190" s="377"/>
      <c r="UDM190" s="377"/>
      <c r="UDN190" s="438"/>
      <c r="UDO190" s="486"/>
      <c r="UDP190" s="375"/>
      <c r="UDQ190" s="377"/>
      <c r="UDR190" s="377"/>
      <c r="UDS190" s="377"/>
      <c r="UDT190" s="377"/>
      <c r="UDU190" s="438"/>
      <c r="UDV190" s="486"/>
      <c r="UDW190" s="375"/>
      <c r="UDX190" s="377"/>
      <c r="UDY190" s="377"/>
      <c r="UDZ190" s="377"/>
      <c r="UEA190" s="377"/>
      <c r="UEB190" s="438"/>
      <c r="UEC190" s="486"/>
      <c r="UED190" s="375"/>
      <c r="UEE190" s="377"/>
      <c r="UEF190" s="377"/>
      <c r="UEG190" s="377"/>
      <c r="UEH190" s="377"/>
      <c r="UEI190" s="438"/>
      <c r="UEJ190" s="486"/>
      <c r="UEK190" s="375"/>
      <c r="UEL190" s="377"/>
      <c r="UEM190" s="377"/>
      <c r="UEN190" s="377"/>
      <c r="UEO190" s="377"/>
      <c r="UEP190" s="438"/>
      <c r="UEQ190" s="486"/>
      <c r="UER190" s="375"/>
      <c r="UES190" s="377"/>
      <c r="UET190" s="377"/>
      <c r="UEU190" s="377"/>
      <c r="UEV190" s="377"/>
      <c r="UEW190" s="438"/>
      <c r="UEX190" s="486"/>
      <c r="UEY190" s="375"/>
      <c r="UEZ190" s="377"/>
      <c r="UFA190" s="377"/>
      <c r="UFB190" s="377"/>
      <c r="UFC190" s="377"/>
      <c r="UFD190" s="438"/>
      <c r="UFE190" s="486"/>
      <c r="UFF190" s="375"/>
      <c r="UFG190" s="377"/>
      <c r="UFH190" s="377"/>
      <c r="UFI190" s="377"/>
      <c r="UFJ190" s="377"/>
      <c r="UFK190" s="438"/>
      <c r="UFL190" s="486"/>
      <c r="UFM190" s="375"/>
      <c r="UFN190" s="377"/>
      <c r="UFO190" s="377"/>
      <c r="UFP190" s="377"/>
      <c r="UFQ190" s="377"/>
      <c r="UFR190" s="438"/>
      <c r="UFS190" s="486"/>
      <c r="UFT190" s="375"/>
      <c r="UFU190" s="377"/>
      <c r="UFV190" s="377"/>
      <c r="UFW190" s="377"/>
      <c r="UFX190" s="377"/>
      <c r="UFY190" s="438"/>
      <c r="UFZ190" s="486"/>
      <c r="UGA190" s="375"/>
      <c r="UGB190" s="377"/>
      <c r="UGC190" s="377"/>
      <c r="UGD190" s="377"/>
      <c r="UGE190" s="377"/>
      <c r="UGF190" s="438"/>
      <c r="UGG190" s="486"/>
      <c r="UGH190" s="375"/>
      <c r="UGI190" s="377"/>
      <c r="UGJ190" s="377"/>
      <c r="UGK190" s="377"/>
      <c r="UGL190" s="377"/>
      <c r="UGM190" s="438"/>
      <c r="UGN190" s="486"/>
      <c r="UGO190" s="375"/>
      <c r="UGP190" s="377"/>
      <c r="UGQ190" s="377"/>
      <c r="UGR190" s="377"/>
      <c r="UGS190" s="377"/>
      <c r="UGT190" s="438"/>
      <c r="UGU190" s="486"/>
      <c r="UGV190" s="375"/>
      <c r="UGW190" s="377"/>
      <c r="UGX190" s="377"/>
      <c r="UGY190" s="377"/>
      <c r="UGZ190" s="377"/>
      <c r="UHA190" s="438"/>
      <c r="UHB190" s="486"/>
      <c r="UHC190" s="375"/>
      <c r="UHD190" s="377"/>
      <c r="UHE190" s="377"/>
      <c r="UHF190" s="377"/>
      <c r="UHG190" s="377"/>
      <c r="UHH190" s="438"/>
      <c r="UHI190" s="486"/>
      <c r="UHJ190" s="375"/>
      <c r="UHK190" s="377"/>
      <c r="UHL190" s="377"/>
      <c r="UHM190" s="377"/>
      <c r="UHN190" s="377"/>
      <c r="UHO190" s="438"/>
      <c r="UHP190" s="486"/>
      <c r="UHQ190" s="375"/>
      <c r="UHR190" s="377"/>
      <c r="UHS190" s="377"/>
      <c r="UHT190" s="377"/>
      <c r="UHU190" s="377"/>
      <c r="UHV190" s="438"/>
      <c r="UHW190" s="486"/>
      <c r="UHX190" s="375"/>
      <c r="UHY190" s="377"/>
      <c r="UHZ190" s="377"/>
      <c r="UIA190" s="377"/>
      <c r="UIB190" s="377"/>
      <c r="UIC190" s="438"/>
      <c r="UID190" s="486"/>
      <c r="UIE190" s="375"/>
      <c r="UIF190" s="377"/>
      <c r="UIG190" s="377"/>
      <c r="UIH190" s="377"/>
      <c r="UII190" s="377"/>
      <c r="UIJ190" s="438"/>
      <c r="UIK190" s="486"/>
      <c r="UIL190" s="375"/>
      <c r="UIM190" s="377"/>
      <c r="UIN190" s="377"/>
      <c r="UIO190" s="377"/>
      <c r="UIP190" s="377"/>
      <c r="UIQ190" s="438"/>
      <c r="UIR190" s="486"/>
      <c r="UIS190" s="375"/>
      <c r="UIT190" s="377"/>
      <c r="UIU190" s="377"/>
      <c r="UIV190" s="377"/>
      <c r="UIW190" s="377"/>
      <c r="UIX190" s="438"/>
      <c r="UIY190" s="486"/>
      <c r="UIZ190" s="375"/>
      <c r="UJA190" s="377"/>
      <c r="UJB190" s="377"/>
      <c r="UJC190" s="377"/>
      <c r="UJD190" s="377"/>
      <c r="UJE190" s="438"/>
      <c r="UJF190" s="486"/>
      <c r="UJG190" s="375"/>
      <c r="UJH190" s="377"/>
      <c r="UJI190" s="377"/>
      <c r="UJJ190" s="377"/>
      <c r="UJK190" s="377"/>
      <c r="UJL190" s="438"/>
      <c r="UJM190" s="486"/>
      <c r="UJN190" s="375"/>
      <c r="UJO190" s="377"/>
      <c r="UJP190" s="377"/>
      <c r="UJQ190" s="377"/>
      <c r="UJR190" s="377"/>
      <c r="UJS190" s="438"/>
      <c r="UJT190" s="486"/>
      <c r="UJU190" s="375"/>
      <c r="UJV190" s="377"/>
      <c r="UJW190" s="377"/>
      <c r="UJX190" s="377"/>
      <c r="UJY190" s="377"/>
      <c r="UJZ190" s="438"/>
      <c r="UKA190" s="486"/>
      <c r="UKB190" s="375"/>
      <c r="UKC190" s="377"/>
      <c r="UKD190" s="377"/>
      <c r="UKE190" s="377"/>
      <c r="UKF190" s="377"/>
      <c r="UKG190" s="438"/>
      <c r="UKH190" s="486"/>
      <c r="UKI190" s="375"/>
      <c r="UKJ190" s="377"/>
      <c r="UKK190" s="377"/>
      <c r="UKL190" s="377"/>
      <c r="UKM190" s="377"/>
      <c r="UKN190" s="438"/>
      <c r="UKO190" s="486"/>
      <c r="UKP190" s="375"/>
      <c r="UKQ190" s="377"/>
      <c r="UKR190" s="377"/>
      <c r="UKS190" s="377"/>
      <c r="UKT190" s="377"/>
      <c r="UKU190" s="438"/>
      <c r="UKV190" s="486"/>
      <c r="UKW190" s="375"/>
      <c r="UKX190" s="377"/>
      <c r="UKY190" s="377"/>
      <c r="UKZ190" s="377"/>
      <c r="ULA190" s="377"/>
      <c r="ULB190" s="438"/>
      <c r="ULC190" s="486"/>
      <c r="ULD190" s="375"/>
      <c r="ULE190" s="377"/>
      <c r="ULF190" s="377"/>
      <c r="ULG190" s="377"/>
      <c r="ULH190" s="377"/>
      <c r="ULI190" s="438"/>
      <c r="ULJ190" s="486"/>
      <c r="ULK190" s="375"/>
      <c r="ULL190" s="377"/>
      <c r="ULM190" s="377"/>
      <c r="ULN190" s="377"/>
      <c r="ULO190" s="377"/>
      <c r="ULP190" s="438"/>
      <c r="ULQ190" s="486"/>
      <c r="ULR190" s="375"/>
      <c r="ULS190" s="377"/>
      <c r="ULT190" s="377"/>
      <c r="ULU190" s="377"/>
      <c r="ULV190" s="377"/>
      <c r="ULW190" s="438"/>
      <c r="ULX190" s="486"/>
      <c r="ULY190" s="375"/>
      <c r="ULZ190" s="377"/>
      <c r="UMA190" s="377"/>
      <c r="UMB190" s="377"/>
      <c r="UMC190" s="377"/>
      <c r="UMD190" s="438"/>
      <c r="UME190" s="486"/>
      <c r="UMF190" s="375"/>
      <c r="UMG190" s="377"/>
      <c r="UMH190" s="377"/>
      <c r="UMI190" s="377"/>
      <c r="UMJ190" s="377"/>
      <c r="UMK190" s="438"/>
      <c r="UML190" s="486"/>
      <c r="UMM190" s="375"/>
      <c r="UMN190" s="377"/>
      <c r="UMO190" s="377"/>
      <c r="UMP190" s="377"/>
      <c r="UMQ190" s="377"/>
      <c r="UMR190" s="438"/>
      <c r="UMS190" s="486"/>
      <c r="UMT190" s="375"/>
      <c r="UMU190" s="377"/>
      <c r="UMV190" s="377"/>
      <c r="UMW190" s="377"/>
      <c r="UMX190" s="377"/>
      <c r="UMY190" s="438"/>
      <c r="UMZ190" s="486"/>
      <c r="UNA190" s="375"/>
      <c r="UNB190" s="377"/>
      <c r="UNC190" s="377"/>
      <c r="UND190" s="377"/>
      <c r="UNE190" s="377"/>
      <c r="UNF190" s="438"/>
      <c r="UNG190" s="486"/>
      <c r="UNH190" s="375"/>
      <c r="UNI190" s="377"/>
      <c r="UNJ190" s="377"/>
      <c r="UNK190" s="377"/>
      <c r="UNL190" s="377"/>
      <c r="UNM190" s="438"/>
      <c r="UNN190" s="486"/>
      <c r="UNO190" s="375"/>
      <c r="UNP190" s="377"/>
      <c r="UNQ190" s="377"/>
      <c r="UNR190" s="377"/>
      <c r="UNS190" s="377"/>
      <c r="UNT190" s="438"/>
      <c r="UNU190" s="486"/>
      <c r="UNV190" s="375"/>
      <c r="UNW190" s="377"/>
      <c r="UNX190" s="377"/>
      <c r="UNY190" s="377"/>
      <c r="UNZ190" s="377"/>
      <c r="UOA190" s="438"/>
      <c r="UOB190" s="486"/>
      <c r="UOC190" s="375"/>
      <c r="UOD190" s="377"/>
      <c r="UOE190" s="377"/>
      <c r="UOF190" s="377"/>
      <c r="UOG190" s="377"/>
      <c r="UOH190" s="438"/>
      <c r="UOI190" s="486"/>
      <c r="UOJ190" s="375"/>
      <c r="UOK190" s="377"/>
      <c r="UOL190" s="377"/>
      <c r="UOM190" s="377"/>
      <c r="UON190" s="377"/>
      <c r="UOO190" s="438"/>
      <c r="UOP190" s="486"/>
      <c r="UOQ190" s="375"/>
      <c r="UOR190" s="377"/>
      <c r="UOS190" s="377"/>
      <c r="UOT190" s="377"/>
      <c r="UOU190" s="377"/>
      <c r="UOV190" s="438"/>
      <c r="UOW190" s="486"/>
      <c r="UOX190" s="375"/>
      <c r="UOY190" s="377"/>
      <c r="UOZ190" s="377"/>
      <c r="UPA190" s="377"/>
      <c r="UPB190" s="377"/>
      <c r="UPC190" s="438"/>
      <c r="UPD190" s="486"/>
      <c r="UPE190" s="375"/>
      <c r="UPF190" s="377"/>
      <c r="UPG190" s="377"/>
      <c r="UPH190" s="377"/>
      <c r="UPI190" s="377"/>
      <c r="UPJ190" s="438"/>
      <c r="UPK190" s="486"/>
      <c r="UPL190" s="375"/>
      <c r="UPM190" s="377"/>
      <c r="UPN190" s="377"/>
      <c r="UPO190" s="377"/>
      <c r="UPP190" s="377"/>
      <c r="UPQ190" s="438"/>
      <c r="UPR190" s="486"/>
      <c r="UPS190" s="375"/>
      <c r="UPT190" s="377"/>
      <c r="UPU190" s="377"/>
      <c r="UPV190" s="377"/>
      <c r="UPW190" s="377"/>
      <c r="UPX190" s="438"/>
      <c r="UPY190" s="486"/>
      <c r="UPZ190" s="375"/>
      <c r="UQA190" s="377"/>
      <c r="UQB190" s="377"/>
      <c r="UQC190" s="377"/>
      <c r="UQD190" s="377"/>
      <c r="UQE190" s="438"/>
      <c r="UQF190" s="486"/>
      <c r="UQG190" s="375"/>
      <c r="UQH190" s="377"/>
      <c r="UQI190" s="377"/>
      <c r="UQJ190" s="377"/>
      <c r="UQK190" s="377"/>
      <c r="UQL190" s="438"/>
      <c r="UQM190" s="486"/>
      <c r="UQN190" s="375"/>
      <c r="UQO190" s="377"/>
      <c r="UQP190" s="377"/>
      <c r="UQQ190" s="377"/>
      <c r="UQR190" s="377"/>
      <c r="UQS190" s="438"/>
      <c r="UQT190" s="486"/>
      <c r="UQU190" s="375"/>
      <c r="UQV190" s="377"/>
      <c r="UQW190" s="377"/>
      <c r="UQX190" s="377"/>
      <c r="UQY190" s="377"/>
      <c r="UQZ190" s="438"/>
      <c r="URA190" s="486"/>
      <c r="URB190" s="375"/>
      <c r="URC190" s="377"/>
      <c r="URD190" s="377"/>
      <c r="URE190" s="377"/>
      <c r="URF190" s="377"/>
      <c r="URG190" s="438"/>
      <c r="URH190" s="486"/>
      <c r="URI190" s="375"/>
      <c r="URJ190" s="377"/>
      <c r="URK190" s="377"/>
      <c r="URL190" s="377"/>
      <c r="URM190" s="377"/>
      <c r="URN190" s="438"/>
      <c r="URO190" s="486"/>
      <c r="URP190" s="375"/>
      <c r="URQ190" s="377"/>
      <c r="URR190" s="377"/>
      <c r="URS190" s="377"/>
      <c r="URT190" s="377"/>
      <c r="URU190" s="438"/>
      <c r="URV190" s="486"/>
      <c r="URW190" s="375"/>
      <c r="URX190" s="377"/>
      <c r="URY190" s="377"/>
      <c r="URZ190" s="377"/>
      <c r="USA190" s="377"/>
      <c r="USB190" s="438"/>
      <c r="USC190" s="486"/>
      <c r="USD190" s="375"/>
      <c r="USE190" s="377"/>
      <c r="USF190" s="377"/>
      <c r="USG190" s="377"/>
      <c r="USH190" s="377"/>
      <c r="USI190" s="438"/>
      <c r="USJ190" s="486"/>
      <c r="USK190" s="375"/>
      <c r="USL190" s="377"/>
      <c r="USM190" s="377"/>
      <c r="USN190" s="377"/>
      <c r="USO190" s="377"/>
      <c r="USP190" s="438"/>
      <c r="USQ190" s="486"/>
      <c r="USR190" s="375"/>
      <c r="USS190" s="377"/>
      <c r="UST190" s="377"/>
      <c r="USU190" s="377"/>
      <c r="USV190" s="377"/>
      <c r="USW190" s="438"/>
      <c r="USX190" s="486"/>
      <c r="USY190" s="375"/>
      <c r="USZ190" s="377"/>
      <c r="UTA190" s="377"/>
      <c r="UTB190" s="377"/>
      <c r="UTC190" s="377"/>
      <c r="UTD190" s="438"/>
      <c r="UTE190" s="486"/>
      <c r="UTF190" s="375"/>
      <c r="UTG190" s="377"/>
      <c r="UTH190" s="377"/>
      <c r="UTI190" s="377"/>
      <c r="UTJ190" s="377"/>
      <c r="UTK190" s="438"/>
      <c r="UTL190" s="486"/>
      <c r="UTM190" s="375"/>
      <c r="UTN190" s="377"/>
      <c r="UTO190" s="377"/>
      <c r="UTP190" s="377"/>
      <c r="UTQ190" s="377"/>
      <c r="UTR190" s="438"/>
      <c r="UTS190" s="486"/>
      <c r="UTT190" s="375"/>
      <c r="UTU190" s="377"/>
      <c r="UTV190" s="377"/>
      <c r="UTW190" s="377"/>
      <c r="UTX190" s="377"/>
      <c r="UTY190" s="438"/>
      <c r="UTZ190" s="486"/>
      <c r="UUA190" s="375"/>
      <c r="UUB190" s="377"/>
      <c r="UUC190" s="377"/>
      <c r="UUD190" s="377"/>
      <c r="UUE190" s="377"/>
      <c r="UUF190" s="438"/>
      <c r="UUG190" s="486"/>
      <c r="UUH190" s="375"/>
      <c r="UUI190" s="377"/>
      <c r="UUJ190" s="377"/>
      <c r="UUK190" s="377"/>
      <c r="UUL190" s="377"/>
      <c r="UUM190" s="438"/>
      <c r="UUN190" s="486"/>
      <c r="UUO190" s="375"/>
      <c r="UUP190" s="377"/>
      <c r="UUQ190" s="377"/>
      <c r="UUR190" s="377"/>
      <c r="UUS190" s="377"/>
      <c r="UUT190" s="438"/>
      <c r="UUU190" s="486"/>
      <c r="UUV190" s="375"/>
      <c r="UUW190" s="377"/>
      <c r="UUX190" s="377"/>
      <c r="UUY190" s="377"/>
      <c r="UUZ190" s="377"/>
      <c r="UVA190" s="438"/>
      <c r="UVB190" s="486"/>
      <c r="UVC190" s="375"/>
      <c r="UVD190" s="377"/>
      <c r="UVE190" s="377"/>
      <c r="UVF190" s="377"/>
      <c r="UVG190" s="377"/>
      <c r="UVH190" s="438"/>
      <c r="UVI190" s="486"/>
      <c r="UVJ190" s="375"/>
      <c r="UVK190" s="377"/>
      <c r="UVL190" s="377"/>
      <c r="UVM190" s="377"/>
      <c r="UVN190" s="377"/>
      <c r="UVO190" s="438"/>
      <c r="UVP190" s="486"/>
      <c r="UVQ190" s="375"/>
      <c r="UVR190" s="377"/>
      <c r="UVS190" s="377"/>
      <c r="UVT190" s="377"/>
      <c r="UVU190" s="377"/>
      <c r="UVV190" s="438"/>
      <c r="UVW190" s="486"/>
      <c r="UVX190" s="375"/>
      <c r="UVY190" s="377"/>
      <c r="UVZ190" s="377"/>
      <c r="UWA190" s="377"/>
      <c r="UWB190" s="377"/>
      <c r="UWC190" s="438"/>
      <c r="UWD190" s="486"/>
      <c r="UWE190" s="375"/>
      <c r="UWF190" s="377"/>
      <c r="UWG190" s="377"/>
      <c r="UWH190" s="377"/>
      <c r="UWI190" s="377"/>
      <c r="UWJ190" s="438"/>
      <c r="UWK190" s="486"/>
      <c r="UWL190" s="375"/>
      <c r="UWM190" s="377"/>
      <c r="UWN190" s="377"/>
      <c r="UWO190" s="377"/>
      <c r="UWP190" s="377"/>
      <c r="UWQ190" s="438"/>
      <c r="UWR190" s="486"/>
      <c r="UWS190" s="375"/>
      <c r="UWT190" s="377"/>
      <c r="UWU190" s="377"/>
      <c r="UWV190" s="377"/>
      <c r="UWW190" s="377"/>
      <c r="UWX190" s="438"/>
      <c r="UWY190" s="486"/>
      <c r="UWZ190" s="375"/>
      <c r="UXA190" s="377"/>
      <c r="UXB190" s="377"/>
      <c r="UXC190" s="377"/>
      <c r="UXD190" s="377"/>
      <c r="UXE190" s="438"/>
      <c r="UXF190" s="486"/>
      <c r="UXG190" s="375"/>
      <c r="UXH190" s="377"/>
      <c r="UXI190" s="377"/>
      <c r="UXJ190" s="377"/>
      <c r="UXK190" s="377"/>
      <c r="UXL190" s="438"/>
      <c r="UXM190" s="486"/>
      <c r="UXN190" s="375"/>
      <c r="UXO190" s="377"/>
      <c r="UXP190" s="377"/>
      <c r="UXQ190" s="377"/>
      <c r="UXR190" s="377"/>
      <c r="UXS190" s="438"/>
      <c r="UXT190" s="486"/>
      <c r="UXU190" s="375"/>
      <c r="UXV190" s="377"/>
      <c r="UXW190" s="377"/>
      <c r="UXX190" s="377"/>
      <c r="UXY190" s="377"/>
      <c r="UXZ190" s="438"/>
      <c r="UYA190" s="486"/>
      <c r="UYB190" s="375"/>
      <c r="UYC190" s="377"/>
      <c r="UYD190" s="377"/>
      <c r="UYE190" s="377"/>
      <c r="UYF190" s="377"/>
      <c r="UYG190" s="438"/>
      <c r="UYH190" s="486"/>
      <c r="UYI190" s="375"/>
      <c r="UYJ190" s="377"/>
      <c r="UYK190" s="377"/>
      <c r="UYL190" s="377"/>
      <c r="UYM190" s="377"/>
      <c r="UYN190" s="438"/>
      <c r="UYO190" s="486"/>
      <c r="UYP190" s="375"/>
      <c r="UYQ190" s="377"/>
      <c r="UYR190" s="377"/>
      <c r="UYS190" s="377"/>
      <c r="UYT190" s="377"/>
      <c r="UYU190" s="438"/>
      <c r="UYV190" s="486"/>
      <c r="UYW190" s="375"/>
      <c r="UYX190" s="377"/>
      <c r="UYY190" s="377"/>
      <c r="UYZ190" s="377"/>
      <c r="UZA190" s="377"/>
      <c r="UZB190" s="438"/>
      <c r="UZC190" s="486"/>
      <c r="UZD190" s="375"/>
      <c r="UZE190" s="377"/>
      <c r="UZF190" s="377"/>
      <c r="UZG190" s="377"/>
      <c r="UZH190" s="377"/>
      <c r="UZI190" s="438"/>
      <c r="UZJ190" s="486"/>
      <c r="UZK190" s="375"/>
      <c r="UZL190" s="377"/>
      <c r="UZM190" s="377"/>
      <c r="UZN190" s="377"/>
      <c r="UZO190" s="377"/>
      <c r="UZP190" s="438"/>
      <c r="UZQ190" s="486"/>
      <c r="UZR190" s="375"/>
      <c r="UZS190" s="377"/>
      <c r="UZT190" s="377"/>
      <c r="UZU190" s="377"/>
      <c r="UZV190" s="377"/>
      <c r="UZW190" s="438"/>
      <c r="UZX190" s="486"/>
      <c r="UZY190" s="375"/>
      <c r="UZZ190" s="377"/>
      <c r="VAA190" s="377"/>
      <c r="VAB190" s="377"/>
      <c r="VAC190" s="377"/>
      <c r="VAD190" s="438"/>
      <c r="VAE190" s="486"/>
      <c r="VAF190" s="375"/>
      <c r="VAG190" s="377"/>
      <c r="VAH190" s="377"/>
      <c r="VAI190" s="377"/>
      <c r="VAJ190" s="377"/>
      <c r="VAK190" s="438"/>
      <c r="VAL190" s="486"/>
      <c r="VAM190" s="375"/>
      <c r="VAN190" s="377"/>
      <c r="VAO190" s="377"/>
      <c r="VAP190" s="377"/>
      <c r="VAQ190" s="377"/>
      <c r="VAR190" s="438"/>
      <c r="VAS190" s="486"/>
      <c r="VAT190" s="375"/>
      <c r="VAU190" s="377"/>
      <c r="VAV190" s="377"/>
      <c r="VAW190" s="377"/>
      <c r="VAX190" s="377"/>
      <c r="VAY190" s="438"/>
      <c r="VAZ190" s="486"/>
      <c r="VBA190" s="375"/>
      <c r="VBB190" s="377"/>
      <c r="VBC190" s="377"/>
      <c r="VBD190" s="377"/>
      <c r="VBE190" s="377"/>
      <c r="VBF190" s="438"/>
      <c r="VBG190" s="486"/>
      <c r="VBH190" s="375"/>
      <c r="VBI190" s="377"/>
      <c r="VBJ190" s="377"/>
      <c r="VBK190" s="377"/>
      <c r="VBL190" s="377"/>
      <c r="VBM190" s="438"/>
      <c r="VBN190" s="486"/>
      <c r="VBO190" s="375"/>
      <c r="VBP190" s="377"/>
      <c r="VBQ190" s="377"/>
      <c r="VBR190" s="377"/>
      <c r="VBS190" s="377"/>
      <c r="VBT190" s="438"/>
      <c r="VBU190" s="486"/>
      <c r="VBV190" s="375"/>
      <c r="VBW190" s="377"/>
      <c r="VBX190" s="377"/>
      <c r="VBY190" s="377"/>
      <c r="VBZ190" s="377"/>
      <c r="VCA190" s="438"/>
      <c r="VCB190" s="486"/>
      <c r="VCC190" s="375"/>
      <c r="VCD190" s="377"/>
      <c r="VCE190" s="377"/>
      <c r="VCF190" s="377"/>
      <c r="VCG190" s="377"/>
      <c r="VCH190" s="438"/>
      <c r="VCI190" s="486"/>
      <c r="VCJ190" s="375"/>
      <c r="VCK190" s="377"/>
      <c r="VCL190" s="377"/>
      <c r="VCM190" s="377"/>
      <c r="VCN190" s="377"/>
      <c r="VCO190" s="438"/>
      <c r="VCP190" s="486"/>
      <c r="VCQ190" s="375"/>
      <c r="VCR190" s="377"/>
      <c r="VCS190" s="377"/>
      <c r="VCT190" s="377"/>
      <c r="VCU190" s="377"/>
      <c r="VCV190" s="438"/>
      <c r="VCW190" s="486"/>
      <c r="VCX190" s="375"/>
      <c r="VCY190" s="377"/>
      <c r="VCZ190" s="377"/>
      <c r="VDA190" s="377"/>
      <c r="VDB190" s="377"/>
      <c r="VDC190" s="438"/>
      <c r="VDD190" s="486"/>
      <c r="VDE190" s="375"/>
      <c r="VDF190" s="377"/>
      <c r="VDG190" s="377"/>
      <c r="VDH190" s="377"/>
      <c r="VDI190" s="377"/>
      <c r="VDJ190" s="438"/>
      <c r="VDK190" s="486"/>
      <c r="VDL190" s="375"/>
      <c r="VDM190" s="377"/>
      <c r="VDN190" s="377"/>
      <c r="VDO190" s="377"/>
      <c r="VDP190" s="377"/>
      <c r="VDQ190" s="438"/>
      <c r="VDR190" s="486"/>
      <c r="VDS190" s="375"/>
      <c r="VDT190" s="377"/>
      <c r="VDU190" s="377"/>
      <c r="VDV190" s="377"/>
      <c r="VDW190" s="377"/>
      <c r="VDX190" s="438"/>
      <c r="VDY190" s="486"/>
      <c r="VDZ190" s="375"/>
      <c r="VEA190" s="377"/>
      <c r="VEB190" s="377"/>
      <c r="VEC190" s="377"/>
      <c r="VED190" s="377"/>
      <c r="VEE190" s="438"/>
      <c r="VEF190" s="486"/>
      <c r="VEG190" s="375"/>
      <c r="VEH190" s="377"/>
      <c r="VEI190" s="377"/>
      <c r="VEJ190" s="377"/>
      <c r="VEK190" s="377"/>
      <c r="VEL190" s="438"/>
      <c r="VEM190" s="486"/>
      <c r="VEN190" s="375"/>
      <c r="VEO190" s="377"/>
      <c r="VEP190" s="377"/>
      <c r="VEQ190" s="377"/>
      <c r="VER190" s="377"/>
      <c r="VES190" s="438"/>
      <c r="VET190" s="486"/>
      <c r="VEU190" s="375"/>
      <c r="VEV190" s="377"/>
      <c r="VEW190" s="377"/>
      <c r="VEX190" s="377"/>
      <c r="VEY190" s="377"/>
      <c r="VEZ190" s="438"/>
      <c r="VFA190" s="486"/>
      <c r="VFB190" s="375"/>
      <c r="VFC190" s="377"/>
      <c r="VFD190" s="377"/>
      <c r="VFE190" s="377"/>
      <c r="VFF190" s="377"/>
      <c r="VFG190" s="438"/>
      <c r="VFH190" s="486"/>
      <c r="VFI190" s="375"/>
      <c r="VFJ190" s="377"/>
      <c r="VFK190" s="377"/>
      <c r="VFL190" s="377"/>
      <c r="VFM190" s="377"/>
      <c r="VFN190" s="438"/>
      <c r="VFO190" s="486"/>
      <c r="VFP190" s="375"/>
      <c r="VFQ190" s="377"/>
      <c r="VFR190" s="377"/>
      <c r="VFS190" s="377"/>
      <c r="VFT190" s="377"/>
      <c r="VFU190" s="438"/>
      <c r="VFV190" s="486"/>
      <c r="VFW190" s="375"/>
      <c r="VFX190" s="377"/>
      <c r="VFY190" s="377"/>
      <c r="VFZ190" s="377"/>
      <c r="VGA190" s="377"/>
      <c r="VGB190" s="438"/>
      <c r="VGC190" s="486"/>
      <c r="VGD190" s="375"/>
      <c r="VGE190" s="377"/>
      <c r="VGF190" s="377"/>
      <c r="VGG190" s="377"/>
      <c r="VGH190" s="377"/>
      <c r="VGI190" s="438"/>
      <c r="VGJ190" s="486"/>
      <c r="VGK190" s="375"/>
      <c r="VGL190" s="377"/>
      <c r="VGM190" s="377"/>
      <c r="VGN190" s="377"/>
      <c r="VGO190" s="377"/>
      <c r="VGP190" s="438"/>
      <c r="VGQ190" s="486"/>
      <c r="VGR190" s="375"/>
      <c r="VGS190" s="377"/>
      <c r="VGT190" s="377"/>
      <c r="VGU190" s="377"/>
      <c r="VGV190" s="377"/>
      <c r="VGW190" s="438"/>
      <c r="VGX190" s="486"/>
      <c r="VGY190" s="375"/>
      <c r="VGZ190" s="377"/>
      <c r="VHA190" s="377"/>
      <c r="VHB190" s="377"/>
      <c r="VHC190" s="377"/>
      <c r="VHD190" s="438"/>
      <c r="VHE190" s="486"/>
      <c r="VHF190" s="375"/>
      <c r="VHG190" s="377"/>
      <c r="VHH190" s="377"/>
      <c r="VHI190" s="377"/>
      <c r="VHJ190" s="377"/>
      <c r="VHK190" s="438"/>
      <c r="VHL190" s="486"/>
      <c r="VHM190" s="375"/>
      <c r="VHN190" s="377"/>
      <c r="VHO190" s="377"/>
      <c r="VHP190" s="377"/>
      <c r="VHQ190" s="377"/>
      <c r="VHR190" s="438"/>
      <c r="VHS190" s="486"/>
      <c r="VHT190" s="375"/>
      <c r="VHU190" s="377"/>
      <c r="VHV190" s="377"/>
      <c r="VHW190" s="377"/>
      <c r="VHX190" s="377"/>
      <c r="VHY190" s="438"/>
      <c r="VHZ190" s="486"/>
      <c r="VIA190" s="375"/>
      <c r="VIB190" s="377"/>
      <c r="VIC190" s="377"/>
      <c r="VID190" s="377"/>
      <c r="VIE190" s="377"/>
      <c r="VIF190" s="438"/>
      <c r="VIG190" s="486"/>
      <c r="VIH190" s="375"/>
      <c r="VII190" s="377"/>
      <c r="VIJ190" s="377"/>
      <c r="VIK190" s="377"/>
      <c r="VIL190" s="377"/>
      <c r="VIM190" s="438"/>
      <c r="VIN190" s="486"/>
      <c r="VIO190" s="375"/>
      <c r="VIP190" s="377"/>
      <c r="VIQ190" s="377"/>
      <c r="VIR190" s="377"/>
      <c r="VIS190" s="377"/>
      <c r="VIT190" s="438"/>
      <c r="VIU190" s="486"/>
      <c r="VIV190" s="375"/>
      <c r="VIW190" s="377"/>
      <c r="VIX190" s="377"/>
      <c r="VIY190" s="377"/>
      <c r="VIZ190" s="377"/>
      <c r="VJA190" s="438"/>
      <c r="VJB190" s="486"/>
      <c r="VJC190" s="375"/>
      <c r="VJD190" s="377"/>
      <c r="VJE190" s="377"/>
      <c r="VJF190" s="377"/>
      <c r="VJG190" s="377"/>
      <c r="VJH190" s="438"/>
      <c r="VJI190" s="486"/>
      <c r="VJJ190" s="375"/>
      <c r="VJK190" s="377"/>
      <c r="VJL190" s="377"/>
      <c r="VJM190" s="377"/>
      <c r="VJN190" s="377"/>
      <c r="VJO190" s="438"/>
      <c r="VJP190" s="486"/>
      <c r="VJQ190" s="375"/>
      <c r="VJR190" s="377"/>
      <c r="VJS190" s="377"/>
      <c r="VJT190" s="377"/>
      <c r="VJU190" s="377"/>
      <c r="VJV190" s="438"/>
      <c r="VJW190" s="486"/>
      <c r="VJX190" s="375"/>
      <c r="VJY190" s="377"/>
      <c r="VJZ190" s="377"/>
      <c r="VKA190" s="377"/>
      <c r="VKB190" s="377"/>
      <c r="VKC190" s="438"/>
      <c r="VKD190" s="486"/>
      <c r="VKE190" s="375"/>
      <c r="VKF190" s="377"/>
      <c r="VKG190" s="377"/>
      <c r="VKH190" s="377"/>
      <c r="VKI190" s="377"/>
      <c r="VKJ190" s="438"/>
      <c r="VKK190" s="486"/>
      <c r="VKL190" s="375"/>
      <c r="VKM190" s="377"/>
      <c r="VKN190" s="377"/>
      <c r="VKO190" s="377"/>
      <c r="VKP190" s="377"/>
      <c r="VKQ190" s="438"/>
      <c r="VKR190" s="486"/>
      <c r="VKS190" s="375"/>
      <c r="VKT190" s="377"/>
      <c r="VKU190" s="377"/>
      <c r="VKV190" s="377"/>
      <c r="VKW190" s="377"/>
      <c r="VKX190" s="438"/>
      <c r="VKY190" s="486"/>
      <c r="VKZ190" s="375"/>
      <c r="VLA190" s="377"/>
      <c r="VLB190" s="377"/>
      <c r="VLC190" s="377"/>
      <c r="VLD190" s="377"/>
      <c r="VLE190" s="438"/>
      <c r="VLF190" s="486"/>
      <c r="VLG190" s="375"/>
      <c r="VLH190" s="377"/>
      <c r="VLI190" s="377"/>
      <c r="VLJ190" s="377"/>
      <c r="VLK190" s="377"/>
      <c r="VLL190" s="438"/>
      <c r="VLM190" s="486"/>
      <c r="VLN190" s="375"/>
      <c r="VLO190" s="377"/>
      <c r="VLP190" s="377"/>
      <c r="VLQ190" s="377"/>
      <c r="VLR190" s="377"/>
      <c r="VLS190" s="438"/>
      <c r="VLT190" s="486"/>
      <c r="VLU190" s="375"/>
      <c r="VLV190" s="377"/>
      <c r="VLW190" s="377"/>
      <c r="VLX190" s="377"/>
      <c r="VLY190" s="377"/>
      <c r="VLZ190" s="438"/>
      <c r="VMA190" s="486"/>
      <c r="VMB190" s="375"/>
      <c r="VMC190" s="377"/>
      <c r="VMD190" s="377"/>
      <c r="VME190" s="377"/>
      <c r="VMF190" s="377"/>
      <c r="VMG190" s="438"/>
      <c r="VMH190" s="486"/>
      <c r="VMI190" s="375"/>
      <c r="VMJ190" s="377"/>
      <c r="VMK190" s="377"/>
      <c r="VML190" s="377"/>
      <c r="VMM190" s="377"/>
      <c r="VMN190" s="438"/>
      <c r="VMO190" s="486"/>
      <c r="VMP190" s="375"/>
      <c r="VMQ190" s="377"/>
      <c r="VMR190" s="377"/>
      <c r="VMS190" s="377"/>
      <c r="VMT190" s="377"/>
      <c r="VMU190" s="438"/>
      <c r="VMV190" s="486"/>
      <c r="VMW190" s="375"/>
      <c r="VMX190" s="377"/>
      <c r="VMY190" s="377"/>
      <c r="VMZ190" s="377"/>
      <c r="VNA190" s="377"/>
      <c r="VNB190" s="438"/>
      <c r="VNC190" s="486"/>
      <c r="VND190" s="375"/>
      <c r="VNE190" s="377"/>
      <c r="VNF190" s="377"/>
      <c r="VNG190" s="377"/>
      <c r="VNH190" s="377"/>
      <c r="VNI190" s="438"/>
      <c r="VNJ190" s="486"/>
      <c r="VNK190" s="375"/>
      <c r="VNL190" s="377"/>
      <c r="VNM190" s="377"/>
      <c r="VNN190" s="377"/>
      <c r="VNO190" s="377"/>
      <c r="VNP190" s="438"/>
      <c r="VNQ190" s="486"/>
      <c r="VNR190" s="375"/>
      <c r="VNS190" s="377"/>
      <c r="VNT190" s="377"/>
      <c r="VNU190" s="377"/>
      <c r="VNV190" s="377"/>
      <c r="VNW190" s="438"/>
      <c r="VNX190" s="486"/>
      <c r="VNY190" s="375"/>
      <c r="VNZ190" s="377"/>
      <c r="VOA190" s="377"/>
      <c r="VOB190" s="377"/>
      <c r="VOC190" s="377"/>
      <c r="VOD190" s="438"/>
      <c r="VOE190" s="486"/>
      <c r="VOF190" s="375"/>
      <c r="VOG190" s="377"/>
      <c r="VOH190" s="377"/>
      <c r="VOI190" s="377"/>
      <c r="VOJ190" s="377"/>
      <c r="VOK190" s="438"/>
      <c r="VOL190" s="486"/>
      <c r="VOM190" s="375"/>
      <c r="VON190" s="377"/>
      <c r="VOO190" s="377"/>
      <c r="VOP190" s="377"/>
      <c r="VOQ190" s="377"/>
      <c r="VOR190" s="438"/>
      <c r="VOS190" s="486"/>
      <c r="VOT190" s="375"/>
      <c r="VOU190" s="377"/>
      <c r="VOV190" s="377"/>
      <c r="VOW190" s="377"/>
      <c r="VOX190" s="377"/>
      <c r="VOY190" s="438"/>
      <c r="VOZ190" s="486"/>
      <c r="VPA190" s="375"/>
      <c r="VPB190" s="377"/>
      <c r="VPC190" s="377"/>
      <c r="VPD190" s="377"/>
      <c r="VPE190" s="377"/>
      <c r="VPF190" s="438"/>
      <c r="VPG190" s="486"/>
      <c r="VPH190" s="375"/>
      <c r="VPI190" s="377"/>
      <c r="VPJ190" s="377"/>
      <c r="VPK190" s="377"/>
      <c r="VPL190" s="377"/>
      <c r="VPM190" s="438"/>
      <c r="VPN190" s="486"/>
      <c r="VPO190" s="375"/>
      <c r="VPP190" s="377"/>
      <c r="VPQ190" s="377"/>
      <c r="VPR190" s="377"/>
      <c r="VPS190" s="377"/>
      <c r="VPT190" s="438"/>
      <c r="VPU190" s="486"/>
      <c r="VPV190" s="375"/>
      <c r="VPW190" s="377"/>
      <c r="VPX190" s="377"/>
      <c r="VPY190" s="377"/>
      <c r="VPZ190" s="377"/>
      <c r="VQA190" s="438"/>
      <c r="VQB190" s="486"/>
      <c r="VQC190" s="375"/>
      <c r="VQD190" s="377"/>
      <c r="VQE190" s="377"/>
      <c r="VQF190" s="377"/>
      <c r="VQG190" s="377"/>
      <c r="VQH190" s="438"/>
      <c r="VQI190" s="486"/>
      <c r="VQJ190" s="375"/>
      <c r="VQK190" s="377"/>
      <c r="VQL190" s="377"/>
      <c r="VQM190" s="377"/>
      <c r="VQN190" s="377"/>
      <c r="VQO190" s="438"/>
      <c r="VQP190" s="486"/>
      <c r="VQQ190" s="375"/>
      <c r="VQR190" s="377"/>
      <c r="VQS190" s="377"/>
      <c r="VQT190" s="377"/>
      <c r="VQU190" s="377"/>
      <c r="VQV190" s="438"/>
      <c r="VQW190" s="486"/>
      <c r="VQX190" s="375"/>
      <c r="VQY190" s="377"/>
      <c r="VQZ190" s="377"/>
      <c r="VRA190" s="377"/>
      <c r="VRB190" s="377"/>
      <c r="VRC190" s="438"/>
      <c r="VRD190" s="486"/>
      <c r="VRE190" s="375"/>
      <c r="VRF190" s="377"/>
      <c r="VRG190" s="377"/>
      <c r="VRH190" s="377"/>
      <c r="VRI190" s="377"/>
      <c r="VRJ190" s="438"/>
      <c r="VRK190" s="486"/>
      <c r="VRL190" s="375"/>
      <c r="VRM190" s="377"/>
      <c r="VRN190" s="377"/>
      <c r="VRO190" s="377"/>
      <c r="VRP190" s="377"/>
      <c r="VRQ190" s="438"/>
      <c r="VRR190" s="486"/>
      <c r="VRS190" s="375"/>
      <c r="VRT190" s="377"/>
      <c r="VRU190" s="377"/>
      <c r="VRV190" s="377"/>
      <c r="VRW190" s="377"/>
      <c r="VRX190" s="438"/>
      <c r="VRY190" s="486"/>
      <c r="VRZ190" s="375"/>
      <c r="VSA190" s="377"/>
      <c r="VSB190" s="377"/>
      <c r="VSC190" s="377"/>
      <c r="VSD190" s="377"/>
      <c r="VSE190" s="438"/>
      <c r="VSF190" s="486"/>
      <c r="VSG190" s="375"/>
      <c r="VSH190" s="377"/>
      <c r="VSI190" s="377"/>
      <c r="VSJ190" s="377"/>
      <c r="VSK190" s="377"/>
      <c r="VSL190" s="438"/>
      <c r="VSM190" s="486"/>
      <c r="VSN190" s="375"/>
      <c r="VSO190" s="377"/>
      <c r="VSP190" s="377"/>
      <c r="VSQ190" s="377"/>
      <c r="VSR190" s="377"/>
      <c r="VSS190" s="438"/>
      <c r="VST190" s="486"/>
      <c r="VSU190" s="375"/>
      <c r="VSV190" s="377"/>
      <c r="VSW190" s="377"/>
      <c r="VSX190" s="377"/>
      <c r="VSY190" s="377"/>
      <c r="VSZ190" s="438"/>
      <c r="VTA190" s="486"/>
      <c r="VTB190" s="375"/>
      <c r="VTC190" s="377"/>
      <c r="VTD190" s="377"/>
      <c r="VTE190" s="377"/>
      <c r="VTF190" s="377"/>
      <c r="VTG190" s="438"/>
      <c r="VTH190" s="486"/>
      <c r="VTI190" s="375"/>
      <c r="VTJ190" s="377"/>
      <c r="VTK190" s="377"/>
      <c r="VTL190" s="377"/>
      <c r="VTM190" s="377"/>
      <c r="VTN190" s="438"/>
      <c r="VTO190" s="486"/>
      <c r="VTP190" s="375"/>
      <c r="VTQ190" s="377"/>
      <c r="VTR190" s="377"/>
      <c r="VTS190" s="377"/>
      <c r="VTT190" s="377"/>
      <c r="VTU190" s="438"/>
      <c r="VTV190" s="486"/>
      <c r="VTW190" s="375"/>
      <c r="VTX190" s="377"/>
      <c r="VTY190" s="377"/>
      <c r="VTZ190" s="377"/>
      <c r="VUA190" s="377"/>
      <c r="VUB190" s="438"/>
      <c r="VUC190" s="486"/>
      <c r="VUD190" s="375"/>
      <c r="VUE190" s="377"/>
      <c r="VUF190" s="377"/>
      <c r="VUG190" s="377"/>
      <c r="VUH190" s="377"/>
      <c r="VUI190" s="438"/>
      <c r="VUJ190" s="486"/>
      <c r="VUK190" s="375"/>
      <c r="VUL190" s="377"/>
      <c r="VUM190" s="377"/>
      <c r="VUN190" s="377"/>
      <c r="VUO190" s="377"/>
      <c r="VUP190" s="438"/>
      <c r="VUQ190" s="486"/>
      <c r="VUR190" s="375"/>
      <c r="VUS190" s="377"/>
      <c r="VUT190" s="377"/>
      <c r="VUU190" s="377"/>
      <c r="VUV190" s="377"/>
      <c r="VUW190" s="438"/>
      <c r="VUX190" s="486"/>
      <c r="VUY190" s="375"/>
      <c r="VUZ190" s="377"/>
      <c r="VVA190" s="377"/>
      <c r="VVB190" s="377"/>
      <c r="VVC190" s="377"/>
      <c r="VVD190" s="438"/>
      <c r="VVE190" s="486"/>
      <c r="VVF190" s="375"/>
      <c r="VVG190" s="377"/>
      <c r="VVH190" s="377"/>
      <c r="VVI190" s="377"/>
      <c r="VVJ190" s="377"/>
      <c r="VVK190" s="438"/>
      <c r="VVL190" s="486"/>
      <c r="VVM190" s="375"/>
      <c r="VVN190" s="377"/>
      <c r="VVO190" s="377"/>
      <c r="VVP190" s="377"/>
      <c r="VVQ190" s="377"/>
      <c r="VVR190" s="438"/>
      <c r="VVS190" s="486"/>
      <c r="VVT190" s="375"/>
      <c r="VVU190" s="377"/>
      <c r="VVV190" s="377"/>
      <c r="VVW190" s="377"/>
      <c r="VVX190" s="377"/>
      <c r="VVY190" s="438"/>
      <c r="VVZ190" s="486"/>
      <c r="VWA190" s="375"/>
      <c r="VWB190" s="377"/>
      <c r="VWC190" s="377"/>
      <c r="VWD190" s="377"/>
      <c r="VWE190" s="377"/>
      <c r="VWF190" s="438"/>
      <c r="VWG190" s="486"/>
      <c r="VWH190" s="375"/>
      <c r="VWI190" s="377"/>
      <c r="VWJ190" s="377"/>
      <c r="VWK190" s="377"/>
      <c r="VWL190" s="377"/>
      <c r="VWM190" s="438"/>
      <c r="VWN190" s="486"/>
      <c r="VWO190" s="375"/>
      <c r="VWP190" s="377"/>
      <c r="VWQ190" s="377"/>
      <c r="VWR190" s="377"/>
      <c r="VWS190" s="377"/>
      <c r="VWT190" s="438"/>
      <c r="VWU190" s="486"/>
      <c r="VWV190" s="375"/>
      <c r="VWW190" s="377"/>
      <c r="VWX190" s="377"/>
      <c r="VWY190" s="377"/>
      <c r="VWZ190" s="377"/>
      <c r="VXA190" s="438"/>
      <c r="VXB190" s="486"/>
      <c r="VXC190" s="375"/>
      <c r="VXD190" s="377"/>
      <c r="VXE190" s="377"/>
      <c r="VXF190" s="377"/>
      <c r="VXG190" s="377"/>
      <c r="VXH190" s="438"/>
      <c r="VXI190" s="486"/>
      <c r="VXJ190" s="375"/>
      <c r="VXK190" s="377"/>
      <c r="VXL190" s="377"/>
      <c r="VXM190" s="377"/>
      <c r="VXN190" s="377"/>
      <c r="VXO190" s="438"/>
      <c r="VXP190" s="486"/>
      <c r="VXQ190" s="375"/>
      <c r="VXR190" s="377"/>
      <c r="VXS190" s="377"/>
      <c r="VXT190" s="377"/>
      <c r="VXU190" s="377"/>
      <c r="VXV190" s="438"/>
      <c r="VXW190" s="486"/>
      <c r="VXX190" s="375"/>
      <c r="VXY190" s="377"/>
      <c r="VXZ190" s="377"/>
      <c r="VYA190" s="377"/>
      <c r="VYB190" s="377"/>
      <c r="VYC190" s="438"/>
      <c r="VYD190" s="486"/>
      <c r="VYE190" s="375"/>
      <c r="VYF190" s="377"/>
      <c r="VYG190" s="377"/>
      <c r="VYH190" s="377"/>
      <c r="VYI190" s="377"/>
      <c r="VYJ190" s="438"/>
      <c r="VYK190" s="486"/>
      <c r="VYL190" s="375"/>
      <c r="VYM190" s="377"/>
      <c r="VYN190" s="377"/>
      <c r="VYO190" s="377"/>
      <c r="VYP190" s="377"/>
      <c r="VYQ190" s="438"/>
      <c r="VYR190" s="486"/>
      <c r="VYS190" s="375"/>
      <c r="VYT190" s="377"/>
      <c r="VYU190" s="377"/>
      <c r="VYV190" s="377"/>
      <c r="VYW190" s="377"/>
      <c r="VYX190" s="438"/>
      <c r="VYY190" s="486"/>
      <c r="VYZ190" s="375"/>
      <c r="VZA190" s="377"/>
      <c r="VZB190" s="377"/>
      <c r="VZC190" s="377"/>
      <c r="VZD190" s="377"/>
      <c r="VZE190" s="438"/>
      <c r="VZF190" s="486"/>
      <c r="VZG190" s="375"/>
      <c r="VZH190" s="377"/>
      <c r="VZI190" s="377"/>
      <c r="VZJ190" s="377"/>
      <c r="VZK190" s="377"/>
      <c r="VZL190" s="438"/>
      <c r="VZM190" s="486"/>
      <c r="VZN190" s="375"/>
      <c r="VZO190" s="377"/>
      <c r="VZP190" s="377"/>
      <c r="VZQ190" s="377"/>
      <c r="VZR190" s="377"/>
      <c r="VZS190" s="438"/>
      <c r="VZT190" s="486"/>
      <c r="VZU190" s="375"/>
      <c r="VZV190" s="377"/>
      <c r="VZW190" s="377"/>
      <c r="VZX190" s="377"/>
      <c r="VZY190" s="377"/>
      <c r="VZZ190" s="438"/>
      <c r="WAA190" s="486"/>
      <c r="WAB190" s="375"/>
      <c r="WAC190" s="377"/>
      <c r="WAD190" s="377"/>
      <c r="WAE190" s="377"/>
      <c r="WAF190" s="377"/>
      <c r="WAG190" s="438"/>
      <c r="WAH190" s="486"/>
      <c r="WAI190" s="375"/>
      <c r="WAJ190" s="377"/>
      <c r="WAK190" s="377"/>
      <c r="WAL190" s="377"/>
      <c r="WAM190" s="377"/>
      <c r="WAN190" s="438"/>
      <c r="WAO190" s="486"/>
      <c r="WAP190" s="375"/>
      <c r="WAQ190" s="377"/>
      <c r="WAR190" s="377"/>
      <c r="WAS190" s="377"/>
      <c r="WAT190" s="377"/>
      <c r="WAU190" s="438"/>
      <c r="WAV190" s="486"/>
      <c r="WAW190" s="375"/>
      <c r="WAX190" s="377"/>
      <c r="WAY190" s="377"/>
      <c r="WAZ190" s="377"/>
      <c r="WBA190" s="377"/>
      <c r="WBB190" s="438"/>
      <c r="WBC190" s="486"/>
      <c r="WBD190" s="375"/>
      <c r="WBE190" s="377"/>
      <c r="WBF190" s="377"/>
      <c r="WBG190" s="377"/>
      <c r="WBH190" s="377"/>
      <c r="WBI190" s="438"/>
      <c r="WBJ190" s="486"/>
      <c r="WBK190" s="375"/>
      <c r="WBL190" s="377"/>
      <c r="WBM190" s="377"/>
      <c r="WBN190" s="377"/>
      <c r="WBO190" s="377"/>
      <c r="WBP190" s="438"/>
      <c r="WBQ190" s="486"/>
      <c r="WBR190" s="375"/>
      <c r="WBS190" s="377"/>
      <c r="WBT190" s="377"/>
      <c r="WBU190" s="377"/>
      <c r="WBV190" s="377"/>
      <c r="WBW190" s="438"/>
      <c r="WBX190" s="486"/>
      <c r="WBY190" s="375"/>
      <c r="WBZ190" s="377"/>
      <c r="WCA190" s="377"/>
      <c r="WCB190" s="377"/>
      <c r="WCC190" s="377"/>
      <c r="WCD190" s="438"/>
      <c r="WCE190" s="486"/>
      <c r="WCF190" s="375"/>
      <c r="WCG190" s="377"/>
      <c r="WCH190" s="377"/>
      <c r="WCI190" s="377"/>
      <c r="WCJ190" s="377"/>
      <c r="WCK190" s="438"/>
      <c r="WCL190" s="486"/>
      <c r="WCM190" s="375"/>
      <c r="WCN190" s="377"/>
      <c r="WCO190" s="377"/>
      <c r="WCP190" s="377"/>
      <c r="WCQ190" s="377"/>
      <c r="WCR190" s="438"/>
      <c r="WCS190" s="486"/>
      <c r="WCT190" s="375"/>
      <c r="WCU190" s="377"/>
      <c r="WCV190" s="377"/>
      <c r="WCW190" s="377"/>
      <c r="WCX190" s="377"/>
      <c r="WCY190" s="438"/>
      <c r="WCZ190" s="486"/>
      <c r="WDA190" s="375"/>
      <c r="WDB190" s="377"/>
      <c r="WDC190" s="377"/>
      <c r="WDD190" s="377"/>
      <c r="WDE190" s="377"/>
      <c r="WDF190" s="438"/>
      <c r="WDG190" s="486"/>
      <c r="WDH190" s="375"/>
      <c r="WDI190" s="377"/>
      <c r="WDJ190" s="377"/>
      <c r="WDK190" s="377"/>
      <c r="WDL190" s="377"/>
      <c r="WDM190" s="438"/>
      <c r="WDN190" s="486"/>
      <c r="WDO190" s="375"/>
      <c r="WDP190" s="377"/>
      <c r="WDQ190" s="377"/>
      <c r="WDR190" s="377"/>
      <c r="WDS190" s="377"/>
      <c r="WDT190" s="438"/>
      <c r="WDU190" s="486"/>
      <c r="WDV190" s="375"/>
      <c r="WDW190" s="377"/>
      <c r="WDX190" s="377"/>
      <c r="WDY190" s="377"/>
      <c r="WDZ190" s="377"/>
      <c r="WEA190" s="438"/>
      <c r="WEB190" s="486"/>
      <c r="WEC190" s="375"/>
      <c r="WED190" s="377"/>
      <c r="WEE190" s="377"/>
      <c r="WEF190" s="377"/>
      <c r="WEG190" s="377"/>
      <c r="WEH190" s="438"/>
      <c r="WEI190" s="486"/>
      <c r="WEJ190" s="375"/>
      <c r="WEK190" s="377"/>
      <c r="WEL190" s="377"/>
      <c r="WEM190" s="377"/>
      <c r="WEN190" s="377"/>
      <c r="WEO190" s="438"/>
      <c r="WEP190" s="486"/>
      <c r="WEQ190" s="375"/>
      <c r="WER190" s="377"/>
      <c r="WES190" s="377"/>
      <c r="WET190" s="377"/>
      <c r="WEU190" s="377"/>
      <c r="WEV190" s="438"/>
      <c r="WEW190" s="486"/>
      <c r="WEX190" s="375"/>
      <c r="WEY190" s="377"/>
      <c r="WEZ190" s="377"/>
      <c r="WFA190" s="377"/>
      <c r="WFB190" s="377"/>
      <c r="WFC190" s="438"/>
      <c r="WFD190" s="486"/>
      <c r="WFE190" s="375"/>
      <c r="WFF190" s="377"/>
      <c r="WFG190" s="377"/>
      <c r="WFH190" s="377"/>
      <c r="WFI190" s="377"/>
      <c r="WFJ190" s="438"/>
      <c r="WFK190" s="486"/>
      <c r="WFL190" s="375"/>
      <c r="WFM190" s="377"/>
      <c r="WFN190" s="377"/>
      <c r="WFO190" s="377"/>
      <c r="WFP190" s="377"/>
      <c r="WFQ190" s="438"/>
      <c r="WFR190" s="486"/>
      <c r="WFS190" s="375"/>
      <c r="WFT190" s="377"/>
      <c r="WFU190" s="377"/>
      <c r="WFV190" s="377"/>
      <c r="WFW190" s="377"/>
      <c r="WFX190" s="438"/>
      <c r="WFY190" s="486"/>
      <c r="WFZ190" s="375"/>
      <c r="WGA190" s="377"/>
      <c r="WGB190" s="377"/>
      <c r="WGC190" s="377"/>
      <c r="WGD190" s="377"/>
      <c r="WGE190" s="438"/>
      <c r="WGF190" s="486"/>
      <c r="WGG190" s="375"/>
      <c r="WGH190" s="377"/>
      <c r="WGI190" s="377"/>
      <c r="WGJ190" s="377"/>
      <c r="WGK190" s="377"/>
      <c r="WGL190" s="438"/>
      <c r="WGM190" s="486"/>
      <c r="WGN190" s="375"/>
      <c r="WGO190" s="377"/>
      <c r="WGP190" s="377"/>
      <c r="WGQ190" s="377"/>
      <c r="WGR190" s="377"/>
      <c r="WGS190" s="438"/>
      <c r="WGT190" s="486"/>
      <c r="WGU190" s="375"/>
      <c r="WGV190" s="377"/>
      <c r="WGW190" s="377"/>
      <c r="WGX190" s="377"/>
      <c r="WGY190" s="377"/>
      <c r="WGZ190" s="438"/>
      <c r="WHA190" s="486"/>
      <c r="WHB190" s="375"/>
      <c r="WHC190" s="377"/>
      <c r="WHD190" s="377"/>
      <c r="WHE190" s="377"/>
      <c r="WHF190" s="377"/>
      <c r="WHG190" s="438"/>
      <c r="WHH190" s="486"/>
      <c r="WHI190" s="375"/>
      <c r="WHJ190" s="377"/>
      <c r="WHK190" s="377"/>
      <c r="WHL190" s="377"/>
      <c r="WHM190" s="377"/>
      <c r="WHN190" s="438"/>
      <c r="WHO190" s="486"/>
      <c r="WHP190" s="375"/>
      <c r="WHQ190" s="377"/>
      <c r="WHR190" s="377"/>
      <c r="WHS190" s="377"/>
      <c r="WHT190" s="377"/>
      <c r="WHU190" s="438"/>
      <c r="WHV190" s="486"/>
      <c r="WHW190" s="375"/>
      <c r="WHX190" s="377"/>
      <c r="WHY190" s="377"/>
      <c r="WHZ190" s="377"/>
      <c r="WIA190" s="377"/>
      <c r="WIB190" s="438"/>
      <c r="WIC190" s="486"/>
      <c r="WID190" s="375"/>
      <c r="WIE190" s="377"/>
      <c r="WIF190" s="377"/>
      <c r="WIG190" s="377"/>
      <c r="WIH190" s="377"/>
      <c r="WII190" s="438"/>
      <c r="WIJ190" s="486"/>
      <c r="WIK190" s="375"/>
      <c r="WIL190" s="377"/>
      <c r="WIM190" s="377"/>
      <c r="WIN190" s="377"/>
      <c r="WIO190" s="377"/>
      <c r="WIP190" s="438"/>
      <c r="WIQ190" s="486"/>
      <c r="WIR190" s="375"/>
      <c r="WIS190" s="377"/>
      <c r="WIT190" s="377"/>
      <c r="WIU190" s="377"/>
      <c r="WIV190" s="377"/>
      <c r="WIW190" s="438"/>
      <c r="WIX190" s="486"/>
      <c r="WIY190" s="375"/>
      <c r="WIZ190" s="377"/>
      <c r="WJA190" s="377"/>
      <c r="WJB190" s="377"/>
      <c r="WJC190" s="377"/>
      <c r="WJD190" s="438"/>
      <c r="WJE190" s="486"/>
      <c r="WJF190" s="375"/>
      <c r="WJG190" s="377"/>
      <c r="WJH190" s="377"/>
      <c r="WJI190" s="377"/>
      <c r="WJJ190" s="377"/>
      <c r="WJK190" s="438"/>
      <c r="WJL190" s="486"/>
      <c r="WJM190" s="375"/>
      <c r="WJN190" s="377"/>
      <c r="WJO190" s="377"/>
      <c r="WJP190" s="377"/>
      <c r="WJQ190" s="377"/>
      <c r="WJR190" s="438"/>
      <c r="WJS190" s="486"/>
      <c r="WJT190" s="375"/>
      <c r="WJU190" s="377"/>
      <c r="WJV190" s="377"/>
      <c r="WJW190" s="377"/>
      <c r="WJX190" s="377"/>
      <c r="WJY190" s="438"/>
      <c r="WJZ190" s="486"/>
      <c r="WKA190" s="375"/>
      <c r="WKB190" s="377"/>
      <c r="WKC190" s="377"/>
      <c r="WKD190" s="377"/>
      <c r="WKE190" s="377"/>
      <c r="WKF190" s="438"/>
      <c r="WKG190" s="486"/>
      <c r="WKH190" s="375"/>
      <c r="WKI190" s="377"/>
      <c r="WKJ190" s="377"/>
      <c r="WKK190" s="377"/>
      <c r="WKL190" s="377"/>
      <c r="WKM190" s="438"/>
      <c r="WKN190" s="486"/>
      <c r="WKO190" s="375"/>
      <c r="WKP190" s="377"/>
      <c r="WKQ190" s="377"/>
      <c r="WKR190" s="377"/>
      <c r="WKS190" s="377"/>
      <c r="WKT190" s="438"/>
      <c r="WKU190" s="486"/>
      <c r="WKV190" s="375"/>
      <c r="WKW190" s="377"/>
      <c r="WKX190" s="377"/>
      <c r="WKY190" s="377"/>
      <c r="WKZ190" s="377"/>
      <c r="WLA190" s="438"/>
      <c r="WLB190" s="486"/>
      <c r="WLC190" s="375"/>
      <c r="WLD190" s="377"/>
      <c r="WLE190" s="377"/>
      <c r="WLF190" s="377"/>
      <c r="WLG190" s="377"/>
      <c r="WLH190" s="438"/>
      <c r="WLI190" s="486"/>
      <c r="WLJ190" s="375"/>
      <c r="WLK190" s="377"/>
      <c r="WLL190" s="377"/>
      <c r="WLM190" s="377"/>
      <c r="WLN190" s="377"/>
      <c r="WLO190" s="438"/>
      <c r="WLP190" s="486"/>
      <c r="WLQ190" s="375"/>
      <c r="WLR190" s="377"/>
      <c r="WLS190" s="377"/>
      <c r="WLT190" s="377"/>
      <c r="WLU190" s="377"/>
      <c r="WLV190" s="438"/>
      <c r="WLW190" s="486"/>
      <c r="WLX190" s="375"/>
      <c r="WLY190" s="377"/>
      <c r="WLZ190" s="377"/>
      <c r="WMA190" s="377"/>
      <c r="WMB190" s="377"/>
      <c r="WMC190" s="438"/>
      <c r="WMD190" s="486"/>
      <c r="WME190" s="375"/>
      <c r="WMF190" s="377"/>
      <c r="WMG190" s="377"/>
      <c r="WMH190" s="377"/>
      <c r="WMI190" s="377"/>
      <c r="WMJ190" s="438"/>
      <c r="WMK190" s="486"/>
      <c r="WML190" s="375"/>
      <c r="WMM190" s="377"/>
      <c r="WMN190" s="377"/>
      <c r="WMO190" s="377"/>
      <c r="WMP190" s="377"/>
      <c r="WMQ190" s="438"/>
      <c r="WMR190" s="486"/>
      <c r="WMS190" s="375"/>
      <c r="WMT190" s="377"/>
      <c r="WMU190" s="377"/>
      <c r="WMV190" s="377"/>
      <c r="WMW190" s="377"/>
      <c r="WMX190" s="438"/>
      <c r="WMY190" s="486"/>
      <c r="WMZ190" s="375"/>
      <c r="WNA190" s="377"/>
      <c r="WNB190" s="377"/>
      <c r="WNC190" s="377"/>
      <c r="WND190" s="377"/>
      <c r="WNE190" s="438"/>
      <c r="WNF190" s="486"/>
      <c r="WNG190" s="375"/>
      <c r="WNH190" s="377"/>
      <c r="WNI190" s="377"/>
      <c r="WNJ190" s="377"/>
      <c r="WNK190" s="377"/>
      <c r="WNL190" s="438"/>
      <c r="WNM190" s="486"/>
      <c r="WNN190" s="375"/>
      <c r="WNO190" s="377"/>
      <c r="WNP190" s="377"/>
      <c r="WNQ190" s="377"/>
      <c r="WNR190" s="377"/>
      <c r="WNS190" s="438"/>
      <c r="WNT190" s="486"/>
      <c r="WNU190" s="375"/>
      <c r="WNV190" s="377"/>
      <c r="WNW190" s="377"/>
      <c r="WNX190" s="377"/>
      <c r="WNY190" s="377"/>
      <c r="WNZ190" s="438"/>
      <c r="WOA190" s="486"/>
      <c r="WOB190" s="375"/>
      <c r="WOC190" s="377"/>
      <c r="WOD190" s="377"/>
      <c r="WOE190" s="377"/>
      <c r="WOF190" s="377"/>
      <c r="WOG190" s="438"/>
      <c r="WOH190" s="486"/>
      <c r="WOI190" s="375"/>
      <c r="WOJ190" s="377"/>
      <c r="WOK190" s="377"/>
      <c r="WOL190" s="377"/>
      <c r="WOM190" s="377"/>
      <c r="WON190" s="438"/>
      <c r="WOO190" s="486"/>
      <c r="WOP190" s="375"/>
      <c r="WOQ190" s="377"/>
      <c r="WOR190" s="377"/>
      <c r="WOS190" s="377"/>
      <c r="WOT190" s="377"/>
      <c r="WOU190" s="438"/>
      <c r="WOV190" s="486"/>
      <c r="WOW190" s="375"/>
      <c r="WOX190" s="377"/>
      <c r="WOY190" s="377"/>
      <c r="WOZ190" s="377"/>
      <c r="WPA190" s="377"/>
      <c r="WPB190" s="438"/>
      <c r="WPC190" s="486"/>
      <c r="WPD190" s="375"/>
      <c r="WPE190" s="377"/>
      <c r="WPF190" s="377"/>
      <c r="WPG190" s="377"/>
      <c r="WPH190" s="377"/>
      <c r="WPI190" s="438"/>
      <c r="WPJ190" s="486"/>
      <c r="WPK190" s="375"/>
      <c r="WPL190" s="377"/>
      <c r="WPM190" s="377"/>
      <c r="WPN190" s="377"/>
      <c r="WPO190" s="377"/>
      <c r="WPP190" s="438"/>
      <c r="WPQ190" s="486"/>
      <c r="WPR190" s="375"/>
      <c r="WPS190" s="377"/>
      <c r="WPT190" s="377"/>
      <c r="WPU190" s="377"/>
      <c r="WPV190" s="377"/>
      <c r="WPW190" s="438"/>
      <c r="WPX190" s="486"/>
      <c r="WPY190" s="375"/>
      <c r="WPZ190" s="377"/>
      <c r="WQA190" s="377"/>
      <c r="WQB190" s="377"/>
      <c r="WQC190" s="377"/>
      <c r="WQD190" s="438"/>
      <c r="WQE190" s="486"/>
      <c r="WQF190" s="375"/>
      <c r="WQG190" s="377"/>
      <c r="WQH190" s="377"/>
      <c r="WQI190" s="377"/>
      <c r="WQJ190" s="377"/>
      <c r="WQK190" s="438"/>
      <c r="WQL190" s="486"/>
      <c r="WQM190" s="375"/>
      <c r="WQN190" s="377"/>
      <c r="WQO190" s="377"/>
      <c r="WQP190" s="377"/>
      <c r="WQQ190" s="377"/>
      <c r="WQR190" s="438"/>
      <c r="WQS190" s="486"/>
      <c r="WQT190" s="375"/>
      <c r="WQU190" s="377"/>
      <c r="WQV190" s="377"/>
      <c r="WQW190" s="377"/>
      <c r="WQX190" s="377"/>
      <c r="WQY190" s="438"/>
      <c r="WQZ190" s="486"/>
      <c r="WRA190" s="375"/>
      <c r="WRB190" s="377"/>
      <c r="WRC190" s="377"/>
      <c r="WRD190" s="377"/>
      <c r="WRE190" s="377"/>
      <c r="WRF190" s="438"/>
      <c r="WRG190" s="486"/>
      <c r="WRH190" s="375"/>
      <c r="WRI190" s="377"/>
      <c r="WRJ190" s="377"/>
      <c r="WRK190" s="377"/>
      <c r="WRL190" s="377"/>
      <c r="WRM190" s="438"/>
      <c r="WRN190" s="486"/>
      <c r="WRO190" s="375"/>
      <c r="WRP190" s="377"/>
      <c r="WRQ190" s="377"/>
      <c r="WRR190" s="377"/>
      <c r="WRS190" s="377"/>
      <c r="WRT190" s="438"/>
      <c r="WRU190" s="486"/>
      <c r="WRV190" s="375"/>
      <c r="WRW190" s="377"/>
      <c r="WRX190" s="377"/>
      <c r="WRY190" s="377"/>
      <c r="WRZ190" s="377"/>
      <c r="WSA190" s="438"/>
      <c r="WSB190" s="486"/>
      <c r="WSC190" s="375"/>
      <c r="WSD190" s="377"/>
      <c r="WSE190" s="377"/>
      <c r="WSF190" s="377"/>
      <c r="WSG190" s="377"/>
      <c r="WSH190" s="438"/>
      <c r="WSI190" s="486"/>
      <c r="WSJ190" s="375"/>
      <c r="WSK190" s="377"/>
      <c r="WSL190" s="377"/>
      <c r="WSM190" s="377"/>
      <c r="WSN190" s="377"/>
      <c r="WSO190" s="438"/>
      <c r="WSP190" s="486"/>
      <c r="WSQ190" s="375"/>
      <c r="WSR190" s="377"/>
      <c r="WSS190" s="377"/>
      <c r="WST190" s="377"/>
      <c r="WSU190" s="377"/>
      <c r="WSV190" s="438"/>
      <c r="WSW190" s="486"/>
      <c r="WSX190" s="375"/>
      <c r="WSY190" s="377"/>
      <c r="WSZ190" s="377"/>
      <c r="WTA190" s="377"/>
      <c r="WTB190" s="377"/>
      <c r="WTC190" s="438"/>
      <c r="WTD190" s="486"/>
      <c r="WTE190" s="375"/>
      <c r="WTF190" s="377"/>
      <c r="WTG190" s="377"/>
      <c r="WTH190" s="377"/>
      <c r="WTI190" s="377"/>
      <c r="WTJ190" s="438"/>
      <c r="WTK190" s="486"/>
      <c r="WTL190" s="375"/>
      <c r="WTM190" s="377"/>
      <c r="WTN190" s="377"/>
      <c r="WTO190" s="377"/>
      <c r="WTP190" s="377"/>
      <c r="WTQ190" s="438"/>
      <c r="WTR190" s="486"/>
      <c r="WTS190" s="375"/>
      <c r="WTT190" s="377"/>
      <c r="WTU190" s="377"/>
      <c r="WTV190" s="377"/>
      <c r="WTW190" s="377"/>
      <c r="WTX190" s="438"/>
      <c r="WTY190" s="486"/>
      <c r="WTZ190" s="375"/>
      <c r="WUA190" s="377"/>
      <c r="WUB190" s="377"/>
      <c r="WUC190" s="377"/>
      <c r="WUD190" s="377"/>
      <c r="WUE190" s="438"/>
      <c r="WUF190" s="486"/>
      <c r="WUG190" s="375"/>
      <c r="WUH190" s="377"/>
      <c r="WUI190" s="377"/>
      <c r="WUJ190" s="377"/>
      <c r="WUK190" s="377"/>
      <c r="WUL190" s="438"/>
      <c r="WUM190" s="486"/>
      <c r="WUN190" s="375"/>
      <c r="WUO190" s="377"/>
      <c r="WUP190" s="377"/>
      <c r="WUQ190" s="377"/>
      <c r="WUR190" s="377"/>
      <c r="WUS190" s="438"/>
      <c r="WUT190" s="486"/>
      <c r="WUU190" s="375"/>
      <c r="WUV190" s="377"/>
      <c r="WUW190" s="377"/>
      <c r="WUX190" s="377"/>
      <c r="WUY190" s="377"/>
      <c r="WUZ190" s="438"/>
      <c r="WVA190" s="486"/>
      <c r="WVB190" s="375"/>
      <c r="WVC190" s="377"/>
      <c r="WVD190" s="377"/>
      <c r="WVE190" s="377"/>
      <c r="WVF190" s="377"/>
      <c r="WVG190" s="438"/>
      <c r="WVH190" s="486"/>
      <c r="WVI190" s="375"/>
      <c r="WVJ190" s="377"/>
      <c r="WVK190" s="377"/>
      <c r="WVL190" s="377"/>
      <c r="WVM190" s="377"/>
      <c r="WVN190" s="438"/>
      <c r="WVO190" s="486"/>
      <c r="WVP190" s="375"/>
      <c r="WVQ190" s="377"/>
      <c r="WVR190" s="377"/>
      <c r="WVS190" s="377"/>
      <c r="WVT190" s="377"/>
      <c r="WVU190" s="438"/>
      <c r="WVV190" s="486"/>
      <c r="WVW190" s="375"/>
      <c r="WVX190" s="377"/>
      <c r="WVY190" s="377"/>
      <c r="WVZ190" s="377"/>
      <c r="WWA190" s="377"/>
      <c r="WWB190" s="438"/>
      <c r="WWC190" s="486"/>
      <c r="WWD190" s="375"/>
      <c r="WWE190" s="377"/>
      <c r="WWF190" s="377"/>
      <c r="WWG190" s="377"/>
      <c r="WWH190" s="377"/>
      <c r="WWI190" s="438"/>
      <c r="WWJ190" s="486"/>
      <c r="WWK190" s="375"/>
      <c r="WWL190" s="377"/>
      <c r="WWM190" s="377"/>
      <c r="WWN190" s="377"/>
      <c r="WWO190" s="377"/>
      <c r="WWP190" s="438"/>
      <c r="WWQ190" s="486"/>
      <c r="WWR190" s="375"/>
      <c r="WWS190" s="377"/>
      <c r="WWT190" s="377"/>
      <c r="WWU190" s="377"/>
      <c r="WWV190" s="377"/>
      <c r="WWW190" s="438"/>
      <c r="WWX190" s="486"/>
      <c r="WWY190" s="375"/>
      <c r="WWZ190" s="377"/>
      <c r="WXA190" s="377"/>
      <c r="WXB190" s="377"/>
      <c r="WXC190" s="377"/>
      <c r="WXD190" s="438"/>
      <c r="WXE190" s="486"/>
      <c r="WXF190" s="375"/>
      <c r="WXG190" s="377"/>
      <c r="WXH190" s="377"/>
      <c r="WXI190" s="377"/>
      <c r="WXJ190" s="377"/>
      <c r="WXK190" s="438"/>
      <c r="WXL190" s="486"/>
      <c r="WXM190" s="375"/>
      <c r="WXN190" s="377"/>
      <c r="WXO190" s="377"/>
      <c r="WXP190" s="377"/>
      <c r="WXQ190" s="377"/>
      <c r="WXR190" s="438"/>
      <c r="WXS190" s="486"/>
      <c r="WXT190" s="375"/>
      <c r="WXU190" s="377"/>
      <c r="WXV190" s="377"/>
      <c r="WXW190" s="377"/>
      <c r="WXX190" s="377"/>
      <c r="WXY190" s="438"/>
      <c r="WXZ190" s="486"/>
      <c r="WYA190" s="375"/>
      <c r="WYB190" s="377"/>
      <c r="WYC190" s="377"/>
      <c r="WYD190" s="377"/>
      <c r="WYE190" s="377"/>
      <c r="WYF190" s="438"/>
      <c r="WYG190" s="486"/>
      <c r="WYH190" s="375"/>
      <c r="WYI190" s="377"/>
      <c r="WYJ190" s="377"/>
      <c r="WYK190" s="377"/>
      <c r="WYL190" s="377"/>
      <c r="WYM190" s="438"/>
      <c r="WYN190" s="486"/>
      <c r="WYO190" s="375"/>
      <c r="WYP190" s="377"/>
      <c r="WYQ190" s="377"/>
      <c r="WYR190" s="377"/>
      <c r="WYS190" s="377"/>
      <c r="WYT190" s="438"/>
      <c r="WYU190" s="486"/>
      <c r="WYV190" s="375"/>
      <c r="WYW190" s="377"/>
      <c r="WYX190" s="377"/>
      <c r="WYY190" s="377"/>
      <c r="WYZ190" s="377"/>
      <c r="WZA190" s="438"/>
      <c r="WZB190" s="486"/>
      <c r="WZC190" s="375"/>
      <c r="WZD190" s="377"/>
      <c r="WZE190" s="377"/>
      <c r="WZF190" s="377"/>
      <c r="WZG190" s="377"/>
      <c r="WZH190" s="438"/>
      <c r="WZI190" s="486"/>
      <c r="WZJ190" s="375"/>
      <c r="WZK190" s="377"/>
      <c r="WZL190" s="377"/>
      <c r="WZM190" s="377"/>
      <c r="WZN190" s="377"/>
      <c r="WZO190" s="438"/>
      <c r="WZP190" s="486"/>
      <c r="WZQ190" s="375"/>
      <c r="WZR190" s="377"/>
      <c r="WZS190" s="377"/>
      <c r="WZT190" s="377"/>
      <c r="WZU190" s="377"/>
      <c r="WZV190" s="438"/>
      <c r="WZW190" s="486"/>
      <c r="WZX190" s="375"/>
      <c r="WZY190" s="377"/>
      <c r="WZZ190" s="377"/>
      <c r="XAA190" s="377"/>
      <c r="XAB190" s="377"/>
      <c r="XAC190" s="438"/>
      <c r="XAD190" s="486"/>
      <c r="XAE190" s="375"/>
      <c r="XAF190" s="377"/>
      <c r="XAG190" s="377"/>
      <c r="XAH190" s="377"/>
      <c r="XAI190" s="377"/>
      <c r="XAJ190" s="438"/>
      <c r="XAK190" s="486"/>
      <c r="XAL190" s="375"/>
      <c r="XAM190" s="377"/>
      <c r="XAN190" s="377"/>
      <c r="XAO190" s="377"/>
      <c r="XAP190" s="377"/>
      <c r="XAQ190" s="438"/>
      <c r="XAR190" s="486"/>
      <c r="XAS190" s="375"/>
      <c r="XAT190" s="377"/>
      <c r="XAU190" s="377"/>
      <c r="XAV190" s="377"/>
      <c r="XAW190" s="377"/>
      <c r="XAX190" s="438"/>
      <c r="XAY190" s="486"/>
      <c r="XAZ190" s="375"/>
      <c r="XBA190" s="377"/>
      <c r="XBB190" s="377"/>
      <c r="XBC190" s="377"/>
      <c r="XBD190" s="377"/>
      <c r="XBE190" s="438"/>
      <c r="XBF190" s="486"/>
      <c r="XBG190" s="375"/>
      <c r="XBH190" s="377"/>
      <c r="XBI190" s="377"/>
      <c r="XBJ190" s="377"/>
      <c r="XBK190" s="377"/>
      <c r="XBL190" s="438"/>
      <c r="XBM190" s="486"/>
      <c r="XBN190" s="375"/>
      <c r="XBO190" s="377"/>
      <c r="XBP190" s="377"/>
      <c r="XBQ190" s="377"/>
      <c r="XBR190" s="377"/>
      <c r="XBS190" s="438"/>
      <c r="XBT190" s="486"/>
      <c r="XBU190" s="375"/>
      <c r="XBV190" s="377"/>
      <c r="XBW190" s="377"/>
      <c r="XBX190" s="377"/>
      <c r="XBY190" s="377"/>
      <c r="XBZ190" s="438"/>
      <c r="XCA190" s="486"/>
      <c r="XCB190" s="375"/>
      <c r="XCC190" s="377"/>
      <c r="XCD190" s="377"/>
      <c r="XCE190" s="377"/>
      <c r="XCF190" s="377"/>
      <c r="XCG190" s="438"/>
      <c r="XCH190" s="486"/>
      <c r="XCI190" s="375"/>
      <c r="XCJ190" s="377"/>
      <c r="XCK190" s="377"/>
      <c r="XCL190" s="377"/>
      <c r="XCM190" s="377"/>
      <c r="XCN190" s="438"/>
      <c r="XCO190" s="486"/>
      <c r="XCP190" s="375"/>
      <c r="XCQ190" s="377"/>
      <c r="XCR190" s="377"/>
      <c r="XCS190" s="377"/>
      <c r="XCT190" s="377"/>
      <c r="XCU190" s="438"/>
      <c r="XCV190" s="486"/>
      <c r="XCW190" s="375"/>
      <c r="XCX190" s="377"/>
      <c r="XCY190" s="377"/>
      <c r="XCZ190" s="377"/>
      <c r="XDA190" s="377"/>
      <c r="XDB190" s="438"/>
      <c r="XDC190" s="486"/>
      <c r="XDD190" s="375"/>
      <c r="XDE190" s="377"/>
      <c r="XDF190" s="377"/>
      <c r="XDG190" s="377"/>
      <c r="XDH190" s="377"/>
      <c r="XDI190" s="438"/>
      <c r="XDJ190" s="486"/>
      <c r="XDK190" s="375"/>
      <c r="XDL190" s="377"/>
      <c r="XDM190" s="377"/>
      <c r="XDN190" s="377"/>
      <c r="XDO190" s="377"/>
      <c r="XDP190" s="438"/>
      <c r="XDQ190" s="486"/>
      <c r="XDR190" s="375"/>
      <c r="XDS190" s="377"/>
      <c r="XDT190" s="377"/>
      <c r="XDU190" s="377"/>
      <c r="XDV190" s="377"/>
      <c r="XDW190" s="438"/>
      <c r="XDX190" s="486"/>
      <c r="XDY190" s="375"/>
      <c r="XDZ190" s="377"/>
      <c r="XEA190" s="377"/>
      <c r="XEB190" s="377"/>
      <c r="XEC190" s="377"/>
      <c r="XED190" s="438"/>
      <c r="XEE190" s="486"/>
      <c r="XEF190" s="375"/>
      <c r="XEG190" s="377"/>
      <c r="XEH190" s="377"/>
      <c r="XEI190" s="377"/>
      <c r="XEJ190" s="377"/>
      <c r="XEK190" s="438"/>
      <c r="XEL190" s="486"/>
      <c r="XEM190" s="375"/>
      <c r="XEN190" s="377"/>
      <c r="XEO190" s="377"/>
      <c r="XEP190" s="377"/>
      <c r="XEQ190" s="377"/>
      <c r="XER190" s="438"/>
      <c r="XES190" s="486"/>
      <c r="XET190" s="375"/>
      <c r="XEU190" s="377"/>
      <c r="XEV190" s="377"/>
      <c r="XEW190" s="377"/>
      <c r="XEX190" s="377"/>
      <c r="XEY190" s="438"/>
      <c r="XEZ190" s="486"/>
      <c r="XFA190" s="375"/>
      <c r="XFB190" s="377"/>
      <c r="XFC190" s="377"/>
      <c r="XFD190" s="377"/>
    </row>
    <row r="191" spans="1:16384" s="455" customFormat="1" ht="15.75" x14ac:dyDescent="0.25">
      <c r="A191" s="626"/>
      <c r="B191" s="626"/>
      <c r="C191" s="626"/>
      <c r="D191" s="626"/>
      <c r="E191" s="626"/>
      <c r="F191" s="626"/>
      <c r="G191" s="626"/>
      <c r="H191" s="375"/>
      <c r="I191" s="377"/>
      <c r="J191" s="377"/>
      <c r="K191" s="377"/>
      <c r="L191" s="377"/>
      <c r="M191" s="438"/>
      <c r="N191" s="486"/>
      <c r="O191" s="375"/>
      <c r="P191" s="377"/>
      <c r="Q191" s="377"/>
      <c r="R191" s="377"/>
      <c r="S191" s="377"/>
      <c r="T191" s="438"/>
      <c r="U191" s="486"/>
      <c r="V191" s="375"/>
      <c r="W191" s="377"/>
      <c r="X191" s="377"/>
      <c r="Y191" s="377"/>
      <c r="Z191" s="377"/>
      <c r="AA191" s="438"/>
      <c r="AB191" s="486"/>
      <c r="AC191" s="375"/>
      <c r="AD191" s="377"/>
      <c r="AE191" s="377"/>
      <c r="AF191" s="377"/>
      <c r="AG191" s="377"/>
      <c r="AH191" s="438"/>
      <c r="AI191" s="486"/>
      <c r="AJ191" s="375"/>
      <c r="AK191" s="377"/>
      <c r="AL191" s="377"/>
      <c r="AM191" s="377"/>
      <c r="AN191" s="377"/>
      <c r="AO191" s="438"/>
      <c r="AP191" s="486"/>
      <c r="AQ191" s="375"/>
      <c r="AR191" s="377"/>
      <c r="AS191" s="377"/>
      <c r="AT191" s="377"/>
      <c r="AU191" s="377"/>
      <c r="AV191" s="438"/>
      <c r="AW191" s="486"/>
      <c r="AX191" s="375"/>
      <c r="AY191" s="377"/>
      <c r="AZ191" s="377"/>
      <c r="BA191" s="377"/>
      <c r="BB191" s="377"/>
      <c r="BC191" s="438"/>
      <c r="BD191" s="486"/>
      <c r="BE191" s="375"/>
      <c r="BF191" s="377"/>
      <c r="BG191" s="377"/>
      <c r="BH191" s="377"/>
      <c r="BI191" s="377"/>
      <c r="BJ191" s="438"/>
      <c r="BK191" s="486"/>
      <c r="BL191" s="375"/>
      <c r="BM191" s="377"/>
      <c r="BN191" s="377"/>
      <c r="BO191" s="377"/>
      <c r="BP191" s="377"/>
      <c r="BQ191" s="438"/>
      <c r="BR191" s="486"/>
      <c r="BS191" s="375"/>
      <c r="BT191" s="377"/>
      <c r="BU191" s="377"/>
      <c r="BV191" s="377"/>
      <c r="BW191" s="377"/>
      <c r="BX191" s="438"/>
      <c r="BY191" s="486"/>
      <c r="BZ191" s="375"/>
      <c r="CA191" s="377"/>
      <c r="CB191" s="377"/>
      <c r="CC191" s="377"/>
      <c r="CD191" s="377"/>
      <c r="CE191" s="438"/>
      <c r="CF191" s="486"/>
      <c r="CG191" s="375"/>
      <c r="CH191" s="377"/>
      <c r="CI191" s="377"/>
      <c r="CJ191" s="377"/>
      <c r="CK191" s="377"/>
      <c r="CL191" s="438"/>
      <c r="CM191" s="486"/>
      <c r="CN191" s="375"/>
      <c r="CO191" s="377"/>
      <c r="CP191" s="377"/>
      <c r="CQ191" s="377"/>
      <c r="CR191" s="377"/>
      <c r="CS191" s="438"/>
      <c r="CT191" s="486"/>
      <c r="CU191" s="375"/>
      <c r="CV191" s="377"/>
      <c r="CW191" s="377"/>
      <c r="CX191" s="377"/>
      <c r="CY191" s="377"/>
      <c r="CZ191" s="438"/>
      <c r="DA191" s="486"/>
      <c r="DB191" s="375"/>
      <c r="DC191" s="377"/>
      <c r="DD191" s="377"/>
      <c r="DE191" s="377"/>
      <c r="DF191" s="377"/>
      <c r="DG191" s="438"/>
      <c r="DH191" s="486"/>
      <c r="DI191" s="375"/>
      <c r="DJ191" s="377"/>
      <c r="DK191" s="377"/>
      <c r="DL191" s="377"/>
      <c r="DM191" s="377"/>
      <c r="DN191" s="438"/>
      <c r="DO191" s="486"/>
      <c r="DP191" s="375"/>
      <c r="DQ191" s="377"/>
      <c r="DR191" s="377"/>
      <c r="DS191" s="377"/>
      <c r="DT191" s="377"/>
      <c r="DU191" s="438"/>
      <c r="DV191" s="486"/>
      <c r="DW191" s="375"/>
      <c r="DX191" s="377"/>
      <c r="DY191" s="377"/>
      <c r="DZ191" s="377"/>
      <c r="EA191" s="377"/>
      <c r="EB191" s="438"/>
      <c r="EC191" s="486"/>
      <c r="ED191" s="375"/>
      <c r="EE191" s="377"/>
      <c r="EF191" s="377"/>
      <c r="EG191" s="377"/>
      <c r="EH191" s="377"/>
      <c r="EI191" s="438"/>
      <c r="EJ191" s="486"/>
      <c r="EK191" s="375"/>
      <c r="EL191" s="377"/>
      <c r="EM191" s="377"/>
      <c r="EN191" s="377"/>
      <c r="EO191" s="377"/>
      <c r="EP191" s="438"/>
      <c r="EQ191" s="486"/>
      <c r="ER191" s="375"/>
      <c r="ES191" s="377"/>
      <c r="ET191" s="377"/>
      <c r="EU191" s="377"/>
      <c r="EV191" s="377"/>
      <c r="EW191" s="438"/>
      <c r="EX191" s="486"/>
      <c r="EY191" s="375"/>
      <c r="EZ191" s="377"/>
      <c r="FA191" s="377"/>
      <c r="FB191" s="377"/>
      <c r="FC191" s="377"/>
      <c r="FD191" s="438"/>
      <c r="FE191" s="486"/>
      <c r="FF191" s="375"/>
      <c r="FG191" s="377"/>
      <c r="FH191" s="377"/>
      <c r="FI191" s="377"/>
      <c r="FJ191" s="377"/>
      <c r="FK191" s="438"/>
      <c r="FL191" s="486"/>
      <c r="FM191" s="375"/>
      <c r="FN191" s="377"/>
      <c r="FO191" s="377"/>
      <c r="FP191" s="377"/>
      <c r="FQ191" s="377"/>
      <c r="FR191" s="438"/>
      <c r="FS191" s="486"/>
      <c r="FT191" s="375"/>
      <c r="FU191" s="377"/>
      <c r="FV191" s="377"/>
      <c r="FW191" s="377"/>
      <c r="FX191" s="377"/>
      <c r="FY191" s="438"/>
      <c r="FZ191" s="486"/>
      <c r="GA191" s="375"/>
      <c r="GB191" s="377"/>
      <c r="GC191" s="377"/>
      <c r="GD191" s="377"/>
      <c r="GE191" s="377"/>
      <c r="GF191" s="438"/>
      <c r="GG191" s="486"/>
      <c r="GH191" s="375"/>
      <c r="GI191" s="377"/>
      <c r="GJ191" s="377"/>
      <c r="GK191" s="377"/>
      <c r="GL191" s="377"/>
      <c r="GM191" s="438"/>
      <c r="GN191" s="486"/>
      <c r="GO191" s="375"/>
      <c r="GP191" s="377"/>
      <c r="GQ191" s="377"/>
      <c r="GR191" s="377"/>
      <c r="GS191" s="377"/>
      <c r="GT191" s="438"/>
      <c r="GU191" s="486"/>
      <c r="GV191" s="375"/>
      <c r="GW191" s="377"/>
      <c r="GX191" s="377"/>
      <c r="GY191" s="377"/>
      <c r="GZ191" s="377"/>
      <c r="HA191" s="438"/>
      <c r="HB191" s="486"/>
      <c r="HC191" s="375"/>
      <c r="HD191" s="377"/>
      <c r="HE191" s="377"/>
      <c r="HF191" s="377"/>
      <c r="HG191" s="377"/>
      <c r="HH191" s="438"/>
      <c r="HI191" s="486"/>
      <c r="HJ191" s="375"/>
      <c r="HK191" s="377"/>
      <c r="HL191" s="377"/>
      <c r="HM191" s="377"/>
      <c r="HN191" s="377"/>
      <c r="HO191" s="438"/>
      <c r="HP191" s="486"/>
      <c r="HQ191" s="375"/>
      <c r="HR191" s="377"/>
      <c r="HS191" s="377"/>
      <c r="HT191" s="377"/>
      <c r="HU191" s="377"/>
      <c r="HV191" s="438"/>
      <c r="HW191" s="486"/>
      <c r="HX191" s="375"/>
      <c r="HY191" s="377"/>
      <c r="HZ191" s="377"/>
      <c r="IA191" s="377"/>
      <c r="IB191" s="377"/>
      <c r="IC191" s="438"/>
      <c r="ID191" s="486"/>
      <c r="IE191" s="375"/>
      <c r="IF191" s="377"/>
      <c r="IG191" s="377"/>
      <c r="IH191" s="377"/>
      <c r="II191" s="377"/>
      <c r="IJ191" s="438"/>
      <c r="IK191" s="486"/>
      <c r="IL191" s="375"/>
      <c r="IM191" s="377"/>
      <c r="IN191" s="377"/>
      <c r="IO191" s="377"/>
      <c r="IP191" s="377"/>
      <c r="IQ191" s="438"/>
      <c r="IR191" s="486"/>
      <c r="IS191" s="375"/>
      <c r="IT191" s="377"/>
      <c r="IU191" s="377"/>
      <c r="IV191" s="377"/>
      <c r="IW191" s="377"/>
      <c r="IX191" s="438"/>
      <c r="IY191" s="486"/>
      <c r="IZ191" s="375"/>
      <c r="JA191" s="377"/>
      <c r="JB191" s="377"/>
      <c r="JC191" s="377"/>
      <c r="JD191" s="377"/>
      <c r="JE191" s="438"/>
      <c r="JF191" s="486"/>
      <c r="JG191" s="375"/>
      <c r="JH191" s="377"/>
      <c r="JI191" s="377"/>
      <c r="JJ191" s="377"/>
      <c r="JK191" s="377"/>
      <c r="JL191" s="438"/>
      <c r="JM191" s="486"/>
      <c r="JN191" s="375"/>
      <c r="JO191" s="377"/>
      <c r="JP191" s="377"/>
      <c r="JQ191" s="377"/>
      <c r="JR191" s="377"/>
      <c r="JS191" s="438"/>
      <c r="JT191" s="486"/>
      <c r="JU191" s="375"/>
      <c r="JV191" s="377"/>
      <c r="JW191" s="377"/>
      <c r="JX191" s="377"/>
      <c r="JY191" s="377"/>
      <c r="JZ191" s="438"/>
      <c r="KA191" s="486"/>
      <c r="KB191" s="375"/>
      <c r="KC191" s="377"/>
      <c r="KD191" s="377"/>
      <c r="KE191" s="377"/>
      <c r="KF191" s="377"/>
      <c r="KG191" s="438"/>
      <c r="KH191" s="486"/>
      <c r="KI191" s="375"/>
      <c r="KJ191" s="377"/>
      <c r="KK191" s="377"/>
      <c r="KL191" s="377"/>
      <c r="KM191" s="377"/>
      <c r="KN191" s="438"/>
      <c r="KO191" s="486"/>
      <c r="KP191" s="375"/>
      <c r="KQ191" s="377"/>
      <c r="KR191" s="377"/>
      <c r="KS191" s="377"/>
      <c r="KT191" s="377"/>
      <c r="KU191" s="438"/>
      <c r="KV191" s="486"/>
      <c r="KW191" s="375"/>
      <c r="KX191" s="377"/>
      <c r="KY191" s="377"/>
      <c r="KZ191" s="377"/>
      <c r="LA191" s="377"/>
      <c r="LB191" s="438"/>
      <c r="LC191" s="486"/>
      <c r="LD191" s="375"/>
      <c r="LE191" s="377"/>
      <c r="LF191" s="377"/>
      <c r="LG191" s="377"/>
      <c r="LH191" s="377"/>
      <c r="LI191" s="438"/>
      <c r="LJ191" s="486"/>
      <c r="LK191" s="375"/>
      <c r="LL191" s="377"/>
      <c r="LM191" s="377"/>
      <c r="LN191" s="377"/>
      <c r="LO191" s="377"/>
      <c r="LP191" s="438"/>
      <c r="LQ191" s="486"/>
      <c r="LR191" s="375"/>
      <c r="LS191" s="377"/>
      <c r="LT191" s="377"/>
      <c r="LU191" s="377"/>
      <c r="LV191" s="377"/>
      <c r="LW191" s="438"/>
      <c r="LX191" s="486"/>
      <c r="LY191" s="375"/>
      <c r="LZ191" s="377"/>
      <c r="MA191" s="377"/>
      <c r="MB191" s="377"/>
      <c r="MC191" s="377"/>
      <c r="MD191" s="438"/>
      <c r="ME191" s="486"/>
      <c r="MF191" s="375"/>
      <c r="MG191" s="377"/>
      <c r="MH191" s="377"/>
      <c r="MI191" s="377"/>
      <c r="MJ191" s="377"/>
      <c r="MK191" s="438"/>
      <c r="ML191" s="486"/>
      <c r="MM191" s="375"/>
      <c r="MN191" s="377"/>
      <c r="MO191" s="377"/>
      <c r="MP191" s="377"/>
      <c r="MQ191" s="377"/>
      <c r="MR191" s="438"/>
      <c r="MS191" s="486"/>
      <c r="MT191" s="375"/>
      <c r="MU191" s="377"/>
      <c r="MV191" s="377"/>
      <c r="MW191" s="377"/>
      <c r="MX191" s="377"/>
      <c r="MY191" s="438"/>
      <c r="MZ191" s="486"/>
      <c r="NA191" s="375"/>
      <c r="NB191" s="377"/>
      <c r="NC191" s="377"/>
      <c r="ND191" s="377"/>
      <c r="NE191" s="377"/>
      <c r="NF191" s="438"/>
      <c r="NG191" s="486"/>
      <c r="NH191" s="375"/>
      <c r="NI191" s="377"/>
      <c r="NJ191" s="377"/>
      <c r="NK191" s="377"/>
      <c r="NL191" s="377"/>
      <c r="NM191" s="438"/>
      <c r="NN191" s="486"/>
      <c r="NO191" s="375"/>
      <c r="NP191" s="377"/>
      <c r="NQ191" s="377"/>
      <c r="NR191" s="377"/>
      <c r="NS191" s="377"/>
      <c r="NT191" s="438"/>
      <c r="NU191" s="486"/>
      <c r="NV191" s="375"/>
      <c r="NW191" s="377"/>
      <c r="NX191" s="377"/>
      <c r="NY191" s="377"/>
      <c r="NZ191" s="377"/>
      <c r="OA191" s="438"/>
      <c r="OB191" s="486"/>
      <c r="OC191" s="375"/>
      <c r="OD191" s="377"/>
      <c r="OE191" s="377"/>
      <c r="OF191" s="377"/>
      <c r="OG191" s="377"/>
      <c r="OH191" s="438"/>
      <c r="OI191" s="486"/>
      <c r="OJ191" s="375"/>
      <c r="OK191" s="377"/>
      <c r="OL191" s="377"/>
      <c r="OM191" s="377"/>
      <c r="ON191" s="377"/>
      <c r="OO191" s="438"/>
      <c r="OP191" s="486"/>
      <c r="OQ191" s="375"/>
      <c r="OR191" s="377"/>
      <c r="OS191" s="377"/>
      <c r="OT191" s="377"/>
      <c r="OU191" s="377"/>
      <c r="OV191" s="438"/>
      <c r="OW191" s="486"/>
      <c r="OX191" s="375"/>
      <c r="OY191" s="377"/>
      <c r="OZ191" s="377"/>
      <c r="PA191" s="377"/>
      <c r="PB191" s="377"/>
      <c r="PC191" s="438"/>
      <c r="PD191" s="486"/>
      <c r="PE191" s="375"/>
      <c r="PF191" s="377"/>
      <c r="PG191" s="377"/>
      <c r="PH191" s="377"/>
      <c r="PI191" s="377"/>
      <c r="PJ191" s="438"/>
      <c r="PK191" s="486"/>
      <c r="PL191" s="375"/>
      <c r="PM191" s="377"/>
      <c r="PN191" s="377"/>
      <c r="PO191" s="377"/>
      <c r="PP191" s="377"/>
      <c r="PQ191" s="438"/>
      <c r="PR191" s="486"/>
      <c r="PS191" s="375"/>
      <c r="PT191" s="377"/>
      <c r="PU191" s="377"/>
      <c r="PV191" s="377"/>
      <c r="PW191" s="377"/>
      <c r="PX191" s="438"/>
      <c r="PY191" s="486"/>
      <c r="PZ191" s="375"/>
      <c r="QA191" s="377"/>
      <c r="QB191" s="377"/>
      <c r="QC191" s="377"/>
      <c r="QD191" s="377"/>
      <c r="QE191" s="438"/>
      <c r="QF191" s="486"/>
      <c r="QG191" s="375"/>
      <c r="QH191" s="377"/>
      <c r="QI191" s="377"/>
      <c r="QJ191" s="377"/>
      <c r="QK191" s="377"/>
      <c r="QL191" s="438"/>
      <c r="QM191" s="486"/>
      <c r="QN191" s="375"/>
      <c r="QO191" s="377"/>
      <c r="QP191" s="377"/>
      <c r="QQ191" s="377"/>
      <c r="QR191" s="377"/>
      <c r="QS191" s="438"/>
      <c r="QT191" s="486"/>
      <c r="QU191" s="375"/>
      <c r="QV191" s="377"/>
      <c r="QW191" s="377"/>
      <c r="QX191" s="377"/>
      <c r="QY191" s="377"/>
      <c r="QZ191" s="438"/>
      <c r="RA191" s="486"/>
      <c r="RB191" s="375"/>
      <c r="RC191" s="377"/>
      <c r="RD191" s="377"/>
      <c r="RE191" s="377"/>
      <c r="RF191" s="377"/>
      <c r="RG191" s="438"/>
      <c r="RH191" s="486"/>
      <c r="RI191" s="375"/>
      <c r="RJ191" s="377"/>
      <c r="RK191" s="377"/>
      <c r="RL191" s="377"/>
      <c r="RM191" s="377"/>
      <c r="RN191" s="438"/>
      <c r="RO191" s="486"/>
      <c r="RP191" s="375"/>
      <c r="RQ191" s="377"/>
      <c r="RR191" s="377"/>
      <c r="RS191" s="377"/>
      <c r="RT191" s="377"/>
      <c r="RU191" s="438"/>
      <c r="RV191" s="486"/>
      <c r="RW191" s="375"/>
      <c r="RX191" s="377"/>
      <c r="RY191" s="377"/>
      <c r="RZ191" s="377"/>
      <c r="SA191" s="377"/>
      <c r="SB191" s="438"/>
      <c r="SC191" s="486"/>
      <c r="SD191" s="375"/>
      <c r="SE191" s="377"/>
      <c r="SF191" s="377"/>
      <c r="SG191" s="377"/>
      <c r="SH191" s="377"/>
      <c r="SI191" s="438"/>
      <c r="SJ191" s="486"/>
      <c r="SK191" s="375"/>
      <c r="SL191" s="377"/>
      <c r="SM191" s="377"/>
      <c r="SN191" s="377"/>
      <c r="SO191" s="377"/>
      <c r="SP191" s="438"/>
      <c r="SQ191" s="486"/>
      <c r="SR191" s="375"/>
      <c r="SS191" s="377"/>
      <c r="ST191" s="377"/>
      <c r="SU191" s="377"/>
      <c r="SV191" s="377"/>
      <c r="SW191" s="438"/>
      <c r="SX191" s="486"/>
      <c r="SY191" s="375"/>
      <c r="SZ191" s="377"/>
      <c r="TA191" s="377"/>
      <c r="TB191" s="377"/>
      <c r="TC191" s="377"/>
      <c r="TD191" s="438"/>
      <c r="TE191" s="486"/>
      <c r="TF191" s="375"/>
      <c r="TG191" s="377"/>
      <c r="TH191" s="377"/>
      <c r="TI191" s="377"/>
      <c r="TJ191" s="377"/>
      <c r="TK191" s="438"/>
      <c r="TL191" s="486"/>
      <c r="TM191" s="375"/>
      <c r="TN191" s="377"/>
      <c r="TO191" s="377"/>
      <c r="TP191" s="377"/>
      <c r="TQ191" s="377"/>
      <c r="TR191" s="438"/>
      <c r="TS191" s="486"/>
      <c r="TT191" s="375"/>
      <c r="TU191" s="377"/>
      <c r="TV191" s="377"/>
      <c r="TW191" s="377"/>
      <c r="TX191" s="377"/>
      <c r="TY191" s="438"/>
      <c r="TZ191" s="486"/>
      <c r="UA191" s="375"/>
      <c r="UB191" s="377"/>
      <c r="UC191" s="377"/>
      <c r="UD191" s="377"/>
      <c r="UE191" s="377"/>
      <c r="UF191" s="438"/>
      <c r="UG191" s="486"/>
      <c r="UH191" s="375"/>
      <c r="UI191" s="377"/>
      <c r="UJ191" s="377"/>
      <c r="UK191" s="377"/>
      <c r="UL191" s="377"/>
      <c r="UM191" s="438"/>
      <c r="UN191" s="486"/>
      <c r="UO191" s="375"/>
      <c r="UP191" s="377"/>
      <c r="UQ191" s="377"/>
      <c r="UR191" s="377"/>
      <c r="US191" s="377"/>
      <c r="UT191" s="438"/>
      <c r="UU191" s="486"/>
      <c r="UV191" s="375"/>
      <c r="UW191" s="377"/>
      <c r="UX191" s="377"/>
      <c r="UY191" s="377"/>
      <c r="UZ191" s="377"/>
      <c r="VA191" s="438"/>
      <c r="VB191" s="486"/>
      <c r="VC191" s="375"/>
      <c r="VD191" s="377"/>
      <c r="VE191" s="377"/>
      <c r="VF191" s="377"/>
      <c r="VG191" s="377"/>
      <c r="VH191" s="438"/>
      <c r="VI191" s="486"/>
      <c r="VJ191" s="375"/>
      <c r="VK191" s="377"/>
      <c r="VL191" s="377"/>
      <c r="VM191" s="377"/>
      <c r="VN191" s="377"/>
      <c r="VO191" s="438"/>
      <c r="VP191" s="486"/>
      <c r="VQ191" s="375"/>
      <c r="VR191" s="377"/>
      <c r="VS191" s="377"/>
      <c r="VT191" s="377"/>
      <c r="VU191" s="377"/>
      <c r="VV191" s="438"/>
      <c r="VW191" s="486"/>
      <c r="VX191" s="375"/>
      <c r="VY191" s="377"/>
      <c r="VZ191" s="377"/>
      <c r="WA191" s="377"/>
      <c r="WB191" s="377"/>
      <c r="WC191" s="438"/>
      <c r="WD191" s="486"/>
      <c r="WE191" s="375"/>
      <c r="WF191" s="377"/>
      <c r="WG191" s="377"/>
      <c r="WH191" s="377"/>
      <c r="WI191" s="377"/>
      <c r="WJ191" s="438"/>
      <c r="WK191" s="486"/>
      <c r="WL191" s="375"/>
      <c r="WM191" s="377"/>
      <c r="WN191" s="377"/>
      <c r="WO191" s="377"/>
      <c r="WP191" s="377"/>
      <c r="WQ191" s="438"/>
      <c r="WR191" s="486"/>
      <c r="WS191" s="375"/>
      <c r="WT191" s="377"/>
      <c r="WU191" s="377"/>
      <c r="WV191" s="377"/>
      <c r="WW191" s="377"/>
      <c r="WX191" s="438"/>
      <c r="WY191" s="486"/>
      <c r="WZ191" s="375"/>
      <c r="XA191" s="377"/>
      <c r="XB191" s="377"/>
      <c r="XC191" s="377"/>
      <c r="XD191" s="377"/>
      <c r="XE191" s="438"/>
      <c r="XF191" s="486"/>
      <c r="XG191" s="375"/>
      <c r="XH191" s="377"/>
      <c r="XI191" s="377"/>
      <c r="XJ191" s="377"/>
      <c r="XK191" s="377"/>
      <c r="XL191" s="438"/>
      <c r="XM191" s="486"/>
      <c r="XN191" s="375"/>
      <c r="XO191" s="377"/>
      <c r="XP191" s="377"/>
      <c r="XQ191" s="377"/>
      <c r="XR191" s="377"/>
      <c r="XS191" s="438"/>
      <c r="XT191" s="486"/>
      <c r="XU191" s="375"/>
      <c r="XV191" s="377"/>
      <c r="XW191" s="377"/>
      <c r="XX191" s="377"/>
      <c r="XY191" s="377"/>
      <c r="XZ191" s="438"/>
      <c r="YA191" s="486"/>
      <c r="YB191" s="375"/>
      <c r="YC191" s="377"/>
      <c r="YD191" s="377"/>
      <c r="YE191" s="377"/>
      <c r="YF191" s="377"/>
      <c r="YG191" s="438"/>
      <c r="YH191" s="486"/>
      <c r="YI191" s="375"/>
      <c r="YJ191" s="377"/>
      <c r="YK191" s="377"/>
      <c r="YL191" s="377"/>
      <c r="YM191" s="377"/>
      <c r="YN191" s="438"/>
      <c r="YO191" s="486"/>
      <c r="YP191" s="375"/>
      <c r="YQ191" s="377"/>
      <c r="YR191" s="377"/>
      <c r="YS191" s="377"/>
      <c r="YT191" s="377"/>
      <c r="YU191" s="438"/>
      <c r="YV191" s="486"/>
      <c r="YW191" s="375"/>
      <c r="YX191" s="377"/>
      <c r="YY191" s="377"/>
      <c r="YZ191" s="377"/>
      <c r="ZA191" s="377"/>
      <c r="ZB191" s="438"/>
      <c r="ZC191" s="486"/>
      <c r="ZD191" s="375"/>
      <c r="ZE191" s="377"/>
      <c r="ZF191" s="377"/>
      <c r="ZG191" s="377"/>
      <c r="ZH191" s="377"/>
      <c r="ZI191" s="438"/>
      <c r="ZJ191" s="486"/>
      <c r="ZK191" s="375"/>
      <c r="ZL191" s="377"/>
      <c r="ZM191" s="377"/>
      <c r="ZN191" s="377"/>
      <c r="ZO191" s="377"/>
      <c r="ZP191" s="438"/>
      <c r="ZQ191" s="486"/>
      <c r="ZR191" s="375"/>
      <c r="ZS191" s="377"/>
      <c r="ZT191" s="377"/>
      <c r="ZU191" s="377"/>
      <c r="ZV191" s="377"/>
      <c r="ZW191" s="438"/>
      <c r="ZX191" s="486"/>
      <c r="ZY191" s="375"/>
      <c r="ZZ191" s="377"/>
      <c r="AAA191" s="377"/>
      <c r="AAB191" s="377"/>
      <c r="AAC191" s="377"/>
      <c r="AAD191" s="438"/>
      <c r="AAE191" s="486"/>
      <c r="AAF191" s="375"/>
      <c r="AAG191" s="377"/>
      <c r="AAH191" s="377"/>
      <c r="AAI191" s="377"/>
      <c r="AAJ191" s="377"/>
      <c r="AAK191" s="438"/>
      <c r="AAL191" s="486"/>
      <c r="AAM191" s="375"/>
      <c r="AAN191" s="377"/>
      <c r="AAO191" s="377"/>
      <c r="AAP191" s="377"/>
      <c r="AAQ191" s="377"/>
      <c r="AAR191" s="438"/>
      <c r="AAS191" s="486"/>
      <c r="AAT191" s="375"/>
      <c r="AAU191" s="377"/>
      <c r="AAV191" s="377"/>
      <c r="AAW191" s="377"/>
      <c r="AAX191" s="377"/>
      <c r="AAY191" s="438"/>
      <c r="AAZ191" s="486"/>
      <c r="ABA191" s="375"/>
      <c r="ABB191" s="377"/>
      <c r="ABC191" s="377"/>
      <c r="ABD191" s="377"/>
      <c r="ABE191" s="377"/>
      <c r="ABF191" s="438"/>
      <c r="ABG191" s="486"/>
      <c r="ABH191" s="375"/>
      <c r="ABI191" s="377"/>
      <c r="ABJ191" s="377"/>
      <c r="ABK191" s="377"/>
      <c r="ABL191" s="377"/>
      <c r="ABM191" s="438"/>
      <c r="ABN191" s="486"/>
      <c r="ABO191" s="375"/>
      <c r="ABP191" s="377"/>
      <c r="ABQ191" s="377"/>
      <c r="ABR191" s="377"/>
      <c r="ABS191" s="377"/>
      <c r="ABT191" s="438"/>
      <c r="ABU191" s="486"/>
      <c r="ABV191" s="375"/>
      <c r="ABW191" s="377"/>
      <c r="ABX191" s="377"/>
      <c r="ABY191" s="377"/>
      <c r="ABZ191" s="377"/>
      <c r="ACA191" s="438"/>
      <c r="ACB191" s="486"/>
      <c r="ACC191" s="375"/>
      <c r="ACD191" s="377"/>
      <c r="ACE191" s="377"/>
      <c r="ACF191" s="377"/>
      <c r="ACG191" s="377"/>
      <c r="ACH191" s="438"/>
      <c r="ACI191" s="486"/>
      <c r="ACJ191" s="375"/>
      <c r="ACK191" s="377"/>
      <c r="ACL191" s="377"/>
      <c r="ACM191" s="377"/>
      <c r="ACN191" s="377"/>
      <c r="ACO191" s="438"/>
      <c r="ACP191" s="486"/>
      <c r="ACQ191" s="375"/>
      <c r="ACR191" s="377"/>
      <c r="ACS191" s="377"/>
      <c r="ACT191" s="377"/>
      <c r="ACU191" s="377"/>
      <c r="ACV191" s="438"/>
      <c r="ACW191" s="486"/>
      <c r="ACX191" s="375"/>
      <c r="ACY191" s="377"/>
      <c r="ACZ191" s="377"/>
      <c r="ADA191" s="377"/>
      <c r="ADB191" s="377"/>
      <c r="ADC191" s="438"/>
      <c r="ADD191" s="486"/>
      <c r="ADE191" s="375"/>
      <c r="ADF191" s="377"/>
      <c r="ADG191" s="377"/>
      <c r="ADH191" s="377"/>
      <c r="ADI191" s="377"/>
      <c r="ADJ191" s="438"/>
      <c r="ADK191" s="486"/>
      <c r="ADL191" s="375"/>
      <c r="ADM191" s="377"/>
      <c r="ADN191" s="377"/>
      <c r="ADO191" s="377"/>
      <c r="ADP191" s="377"/>
      <c r="ADQ191" s="438"/>
      <c r="ADR191" s="486"/>
      <c r="ADS191" s="375"/>
      <c r="ADT191" s="377"/>
      <c r="ADU191" s="377"/>
      <c r="ADV191" s="377"/>
      <c r="ADW191" s="377"/>
      <c r="ADX191" s="438"/>
      <c r="ADY191" s="486"/>
      <c r="ADZ191" s="375"/>
      <c r="AEA191" s="377"/>
      <c r="AEB191" s="377"/>
      <c r="AEC191" s="377"/>
      <c r="AED191" s="377"/>
      <c r="AEE191" s="438"/>
      <c r="AEF191" s="486"/>
      <c r="AEG191" s="375"/>
      <c r="AEH191" s="377"/>
      <c r="AEI191" s="377"/>
      <c r="AEJ191" s="377"/>
      <c r="AEK191" s="377"/>
      <c r="AEL191" s="438"/>
      <c r="AEM191" s="486"/>
      <c r="AEN191" s="375"/>
      <c r="AEO191" s="377"/>
      <c r="AEP191" s="377"/>
      <c r="AEQ191" s="377"/>
      <c r="AER191" s="377"/>
      <c r="AES191" s="438"/>
      <c r="AET191" s="486"/>
      <c r="AEU191" s="375"/>
      <c r="AEV191" s="377"/>
      <c r="AEW191" s="377"/>
      <c r="AEX191" s="377"/>
      <c r="AEY191" s="377"/>
      <c r="AEZ191" s="438"/>
      <c r="AFA191" s="486"/>
      <c r="AFB191" s="375"/>
      <c r="AFC191" s="377"/>
      <c r="AFD191" s="377"/>
      <c r="AFE191" s="377"/>
      <c r="AFF191" s="377"/>
      <c r="AFG191" s="438"/>
      <c r="AFH191" s="486"/>
      <c r="AFI191" s="375"/>
      <c r="AFJ191" s="377"/>
      <c r="AFK191" s="377"/>
      <c r="AFL191" s="377"/>
      <c r="AFM191" s="377"/>
      <c r="AFN191" s="438"/>
      <c r="AFO191" s="486"/>
      <c r="AFP191" s="375"/>
      <c r="AFQ191" s="377"/>
      <c r="AFR191" s="377"/>
      <c r="AFS191" s="377"/>
      <c r="AFT191" s="377"/>
      <c r="AFU191" s="438"/>
      <c r="AFV191" s="486"/>
      <c r="AFW191" s="375"/>
      <c r="AFX191" s="377"/>
      <c r="AFY191" s="377"/>
      <c r="AFZ191" s="377"/>
      <c r="AGA191" s="377"/>
      <c r="AGB191" s="438"/>
      <c r="AGC191" s="486"/>
      <c r="AGD191" s="375"/>
      <c r="AGE191" s="377"/>
      <c r="AGF191" s="377"/>
      <c r="AGG191" s="377"/>
      <c r="AGH191" s="377"/>
      <c r="AGI191" s="438"/>
      <c r="AGJ191" s="486"/>
      <c r="AGK191" s="375"/>
      <c r="AGL191" s="377"/>
      <c r="AGM191" s="377"/>
      <c r="AGN191" s="377"/>
      <c r="AGO191" s="377"/>
      <c r="AGP191" s="438"/>
      <c r="AGQ191" s="486"/>
      <c r="AGR191" s="375"/>
      <c r="AGS191" s="377"/>
      <c r="AGT191" s="377"/>
      <c r="AGU191" s="377"/>
      <c r="AGV191" s="377"/>
      <c r="AGW191" s="438"/>
      <c r="AGX191" s="486"/>
      <c r="AGY191" s="375"/>
      <c r="AGZ191" s="377"/>
      <c r="AHA191" s="377"/>
      <c r="AHB191" s="377"/>
      <c r="AHC191" s="377"/>
      <c r="AHD191" s="438"/>
      <c r="AHE191" s="486"/>
      <c r="AHF191" s="375"/>
      <c r="AHG191" s="377"/>
      <c r="AHH191" s="377"/>
      <c r="AHI191" s="377"/>
      <c r="AHJ191" s="377"/>
      <c r="AHK191" s="438"/>
      <c r="AHL191" s="486"/>
      <c r="AHM191" s="375"/>
      <c r="AHN191" s="377"/>
      <c r="AHO191" s="377"/>
      <c r="AHP191" s="377"/>
      <c r="AHQ191" s="377"/>
      <c r="AHR191" s="438"/>
      <c r="AHS191" s="486"/>
      <c r="AHT191" s="375"/>
      <c r="AHU191" s="377"/>
      <c r="AHV191" s="377"/>
      <c r="AHW191" s="377"/>
      <c r="AHX191" s="377"/>
      <c r="AHY191" s="438"/>
      <c r="AHZ191" s="486"/>
      <c r="AIA191" s="375"/>
      <c r="AIB191" s="377"/>
      <c r="AIC191" s="377"/>
      <c r="AID191" s="377"/>
      <c r="AIE191" s="377"/>
      <c r="AIF191" s="438"/>
      <c r="AIG191" s="486"/>
      <c r="AIH191" s="375"/>
      <c r="AII191" s="377"/>
      <c r="AIJ191" s="377"/>
      <c r="AIK191" s="377"/>
      <c r="AIL191" s="377"/>
      <c r="AIM191" s="438"/>
      <c r="AIN191" s="486"/>
      <c r="AIO191" s="375"/>
      <c r="AIP191" s="377"/>
      <c r="AIQ191" s="377"/>
      <c r="AIR191" s="377"/>
      <c r="AIS191" s="377"/>
      <c r="AIT191" s="438"/>
      <c r="AIU191" s="486"/>
      <c r="AIV191" s="375"/>
      <c r="AIW191" s="377"/>
      <c r="AIX191" s="377"/>
      <c r="AIY191" s="377"/>
      <c r="AIZ191" s="377"/>
      <c r="AJA191" s="438"/>
      <c r="AJB191" s="486"/>
      <c r="AJC191" s="375"/>
      <c r="AJD191" s="377"/>
      <c r="AJE191" s="377"/>
      <c r="AJF191" s="377"/>
      <c r="AJG191" s="377"/>
      <c r="AJH191" s="438"/>
      <c r="AJI191" s="486"/>
      <c r="AJJ191" s="375"/>
      <c r="AJK191" s="377"/>
      <c r="AJL191" s="377"/>
      <c r="AJM191" s="377"/>
      <c r="AJN191" s="377"/>
      <c r="AJO191" s="438"/>
      <c r="AJP191" s="486"/>
      <c r="AJQ191" s="375"/>
      <c r="AJR191" s="377"/>
      <c r="AJS191" s="377"/>
      <c r="AJT191" s="377"/>
      <c r="AJU191" s="377"/>
      <c r="AJV191" s="438"/>
      <c r="AJW191" s="486"/>
      <c r="AJX191" s="375"/>
      <c r="AJY191" s="377"/>
      <c r="AJZ191" s="377"/>
      <c r="AKA191" s="377"/>
      <c r="AKB191" s="377"/>
      <c r="AKC191" s="438"/>
      <c r="AKD191" s="486"/>
      <c r="AKE191" s="375"/>
      <c r="AKF191" s="377"/>
      <c r="AKG191" s="377"/>
      <c r="AKH191" s="377"/>
      <c r="AKI191" s="377"/>
      <c r="AKJ191" s="438"/>
      <c r="AKK191" s="486"/>
      <c r="AKL191" s="375"/>
      <c r="AKM191" s="377"/>
      <c r="AKN191" s="377"/>
      <c r="AKO191" s="377"/>
      <c r="AKP191" s="377"/>
      <c r="AKQ191" s="438"/>
      <c r="AKR191" s="486"/>
      <c r="AKS191" s="375"/>
      <c r="AKT191" s="377"/>
      <c r="AKU191" s="377"/>
      <c r="AKV191" s="377"/>
      <c r="AKW191" s="377"/>
      <c r="AKX191" s="438"/>
      <c r="AKY191" s="486"/>
      <c r="AKZ191" s="375"/>
      <c r="ALA191" s="377"/>
      <c r="ALB191" s="377"/>
      <c r="ALC191" s="377"/>
      <c r="ALD191" s="377"/>
      <c r="ALE191" s="438"/>
      <c r="ALF191" s="486"/>
      <c r="ALG191" s="375"/>
      <c r="ALH191" s="377"/>
      <c r="ALI191" s="377"/>
      <c r="ALJ191" s="377"/>
      <c r="ALK191" s="377"/>
      <c r="ALL191" s="438"/>
      <c r="ALM191" s="486"/>
      <c r="ALN191" s="375"/>
      <c r="ALO191" s="377"/>
      <c r="ALP191" s="377"/>
      <c r="ALQ191" s="377"/>
      <c r="ALR191" s="377"/>
      <c r="ALS191" s="438"/>
      <c r="ALT191" s="486"/>
      <c r="ALU191" s="375"/>
      <c r="ALV191" s="377"/>
      <c r="ALW191" s="377"/>
      <c r="ALX191" s="377"/>
      <c r="ALY191" s="377"/>
      <c r="ALZ191" s="438"/>
      <c r="AMA191" s="486"/>
      <c r="AMB191" s="375"/>
      <c r="AMC191" s="377"/>
      <c r="AMD191" s="377"/>
      <c r="AME191" s="377"/>
      <c r="AMF191" s="377"/>
      <c r="AMG191" s="438"/>
      <c r="AMH191" s="486"/>
      <c r="AMI191" s="375"/>
      <c r="AMJ191" s="377"/>
      <c r="AMK191" s="377"/>
      <c r="AML191" s="377"/>
      <c r="AMM191" s="377"/>
      <c r="AMN191" s="438"/>
      <c r="AMO191" s="486"/>
      <c r="AMP191" s="375"/>
      <c r="AMQ191" s="377"/>
      <c r="AMR191" s="377"/>
      <c r="AMS191" s="377"/>
      <c r="AMT191" s="377"/>
      <c r="AMU191" s="438"/>
      <c r="AMV191" s="486"/>
      <c r="AMW191" s="375"/>
      <c r="AMX191" s="377"/>
      <c r="AMY191" s="377"/>
      <c r="AMZ191" s="377"/>
      <c r="ANA191" s="377"/>
      <c r="ANB191" s="438"/>
      <c r="ANC191" s="486"/>
      <c r="AND191" s="375"/>
      <c r="ANE191" s="377"/>
      <c r="ANF191" s="377"/>
      <c r="ANG191" s="377"/>
      <c r="ANH191" s="377"/>
      <c r="ANI191" s="438"/>
      <c r="ANJ191" s="486"/>
      <c r="ANK191" s="375"/>
      <c r="ANL191" s="377"/>
      <c r="ANM191" s="377"/>
      <c r="ANN191" s="377"/>
      <c r="ANO191" s="377"/>
      <c r="ANP191" s="438"/>
      <c r="ANQ191" s="486"/>
      <c r="ANR191" s="375"/>
      <c r="ANS191" s="377"/>
      <c r="ANT191" s="377"/>
      <c r="ANU191" s="377"/>
      <c r="ANV191" s="377"/>
      <c r="ANW191" s="438"/>
      <c r="ANX191" s="486"/>
      <c r="ANY191" s="375"/>
      <c r="ANZ191" s="377"/>
      <c r="AOA191" s="377"/>
      <c r="AOB191" s="377"/>
      <c r="AOC191" s="377"/>
      <c r="AOD191" s="438"/>
      <c r="AOE191" s="486"/>
      <c r="AOF191" s="375"/>
      <c r="AOG191" s="377"/>
      <c r="AOH191" s="377"/>
      <c r="AOI191" s="377"/>
      <c r="AOJ191" s="377"/>
      <c r="AOK191" s="438"/>
      <c r="AOL191" s="486"/>
      <c r="AOM191" s="375"/>
      <c r="AON191" s="377"/>
      <c r="AOO191" s="377"/>
      <c r="AOP191" s="377"/>
      <c r="AOQ191" s="377"/>
      <c r="AOR191" s="438"/>
      <c r="AOS191" s="486"/>
      <c r="AOT191" s="375"/>
      <c r="AOU191" s="377"/>
      <c r="AOV191" s="377"/>
      <c r="AOW191" s="377"/>
      <c r="AOX191" s="377"/>
      <c r="AOY191" s="438"/>
      <c r="AOZ191" s="486"/>
      <c r="APA191" s="375"/>
      <c r="APB191" s="377"/>
      <c r="APC191" s="377"/>
      <c r="APD191" s="377"/>
      <c r="APE191" s="377"/>
      <c r="APF191" s="438"/>
      <c r="APG191" s="486"/>
      <c r="APH191" s="375"/>
      <c r="API191" s="377"/>
      <c r="APJ191" s="377"/>
      <c r="APK191" s="377"/>
      <c r="APL191" s="377"/>
      <c r="APM191" s="438"/>
      <c r="APN191" s="486"/>
      <c r="APO191" s="375"/>
      <c r="APP191" s="377"/>
      <c r="APQ191" s="377"/>
      <c r="APR191" s="377"/>
      <c r="APS191" s="377"/>
      <c r="APT191" s="438"/>
      <c r="APU191" s="486"/>
      <c r="APV191" s="375"/>
      <c r="APW191" s="377"/>
      <c r="APX191" s="377"/>
      <c r="APY191" s="377"/>
      <c r="APZ191" s="377"/>
      <c r="AQA191" s="438"/>
      <c r="AQB191" s="486"/>
      <c r="AQC191" s="375"/>
      <c r="AQD191" s="377"/>
      <c r="AQE191" s="377"/>
      <c r="AQF191" s="377"/>
      <c r="AQG191" s="377"/>
      <c r="AQH191" s="438"/>
      <c r="AQI191" s="486"/>
      <c r="AQJ191" s="375"/>
      <c r="AQK191" s="377"/>
      <c r="AQL191" s="377"/>
      <c r="AQM191" s="377"/>
      <c r="AQN191" s="377"/>
      <c r="AQO191" s="438"/>
      <c r="AQP191" s="486"/>
      <c r="AQQ191" s="375"/>
      <c r="AQR191" s="377"/>
      <c r="AQS191" s="377"/>
      <c r="AQT191" s="377"/>
      <c r="AQU191" s="377"/>
      <c r="AQV191" s="438"/>
      <c r="AQW191" s="486"/>
      <c r="AQX191" s="375"/>
      <c r="AQY191" s="377"/>
      <c r="AQZ191" s="377"/>
      <c r="ARA191" s="377"/>
      <c r="ARB191" s="377"/>
      <c r="ARC191" s="438"/>
      <c r="ARD191" s="486"/>
      <c r="ARE191" s="375"/>
      <c r="ARF191" s="377"/>
      <c r="ARG191" s="377"/>
      <c r="ARH191" s="377"/>
      <c r="ARI191" s="377"/>
      <c r="ARJ191" s="438"/>
      <c r="ARK191" s="486"/>
      <c r="ARL191" s="375"/>
      <c r="ARM191" s="377"/>
      <c r="ARN191" s="377"/>
      <c r="ARO191" s="377"/>
      <c r="ARP191" s="377"/>
      <c r="ARQ191" s="438"/>
      <c r="ARR191" s="486"/>
      <c r="ARS191" s="375"/>
      <c r="ART191" s="377"/>
      <c r="ARU191" s="377"/>
      <c r="ARV191" s="377"/>
      <c r="ARW191" s="377"/>
      <c r="ARX191" s="438"/>
      <c r="ARY191" s="486"/>
      <c r="ARZ191" s="375"/>
      <c r="ASA191" s="377"/>
      <c r="ASB191" s="377"/>
      <c r="ASC191" s="377"/>
      <c r="ASD191" s="377"/>
      <c r="ASE191" s="438"/>
      <c r="ASF191" s="486"/>
      <c r="ASG191" s="375"/>
      <c r="ASH191" s="377"/>
      <c r="ASI191" s="377"/>
      <c r="ASJ191" s="377"/>
      <c r="ASK191" s="377"/>
      <c r="ASL191" s="438"/>
      <c r="ASM191" s="486"/>
      <c r="ASN191" s="375"/>
      <c r="ASO191" s="377"/>
      <c r="ASP191" s="377"/>
      <c r="ASQ191" s="377"/>
      <c r="ASR191" s="377"/>
      <c r="ASS191" s="438"/>
      <c r="AST191" s="486"/>
      <c r="ASU191" s="375"/>
      <c r="ASV191" s="377"/>
      <c r="ASW191" s="377"/>
      <c r="ASX191" s="377"/>
      <c r="ASY191" s="377"/>
      <c r="ASZ191" s="438"/>
      <c r="ATA191" s="486"/>
      <c r="ATB191" s="375"/>
      <c r="ATC191" s="377"/>
      <c r="ATD191" s="377"/>
      <c r="ATE191" s="377"/>
      <c r="ATF191" s="377"/>
      <c r="ATG191" s="438"/>
      <c r="ATH191" s="486"/>
      <c r="ATI191" s="375"/>
      <c r="ATJ191" s="377"/>
      <c r="ATK191" s="377"/>
      <c r="ATL191" s="377"/>
      <c r="ATM191" s="377"/>
      <c r="ATN191" s="438"/>
      <c r="ATO191" s="486"/>
      <c r="ATP191" s="375"/>
      <c r="ATQ191" s="377"/>
      <c r="ATR191" s="377"/>
      <c r="ATS191" s="377"/>
      <c r="ATT191" s="377"/>
      <c r="ATU191" s="438"/>
      <c r="ATV191" s="486"/>
      <c r="ATW191" s="375"/>
      <c r="ATX191" s="377"/>
      <c r="ATY191" s="377"/>
      <c r="ATZ191" s="377"/>
      <c r="AUA191" s="377"/>
      <c r="AUB191" s="438"/>
      <c r="AUC191" s="486"/>
      <c r="AUD191" s="375"/>
      <c r="AUE191" s="377"/>
      <c r="AUF191" s="377"/>
      <c r="AUG191" s="377"/>
      <c r="AUH191" s="377"/>
      <c r="AUI191" s="438"/>
      <c r="AUJ191" s="486"/>
      <c r="AUK191" s="375"/>
      <c r="AUL191" s="377"/>
      <c r="AUM191" s="377"/>
      <c r="AUN191" s="377"/>
      <c r="AUO191" s="377"/>
      <c r="AUP191" s="438"/>
      <c r="AUQ191" s="486"/>
      <c r="AUR191" s="375"/>
      <c r="AUS191" s="377"/>
      <c r="AUT191" s="377"/>
      <c r="AUU191" s="377"/>
      <c r="AUV191" s="377"/>
      <c r="AUW191" s="438"/>
      <c r="AUX191" s="486"/>
      <c r="AUY191" s="375"/>
      <c r="AUZ191" s="377"/>
      <c r="AVA191" s="377"/>
      <c r="AVB191" s="377"/>
      <c r="AVC191" s="377"/>
      <c r="AVD191" s="438"/>
      <c r="AVE191" s="486"/>
      <c r="AVF191" s="375"/>
      <c r="AVG191" s="377"/>
      <c r="AVH191" s="377"/>
      <c r="AVI191" s="377"/>
      <c r="AVJ191" s="377"/>
      <c r="AVK191" s="438"/>
      <c r="AVL191" s="486"/>
      <c r="AVM191" s="375"/>
      <c r="AVN191" s="377"/>
      <c r="AVO191" s="377"/>
      <c r="AVP191" s="377"/>
      <c r="AVQ191" s="377"/>
      <c r="AVR191" s="438"/>
      <c r="AVS191" s="486"/>
      <c r="AVT191" s="375"/>
      <c r="AVU191" s="377"/>
      <c r="AVV191" s="377"/>
      <c r="AVW191" s="377"/>
      <c r="AVX191" s="377"/>
      <c r="AVY191" s="438"/>
      <c r="AVZ191" s="486"/>
      <c r="AWA191" s="375"/>
      <c r="AWB191" s="377"/>
      <c r="AWC191" s="377"/>
      <c r="AWD191" s="377"/>
      <c r="AWE191" s="377"/>
      <c r="AWF191" s="438"/>
      <c r="AWG191" s="486"/>
      <c r="AWH191" s="375"/>
      <c r="AWI191" s="377"/>
      <c r="AWJ191" s="377"/>
      <c r="AWK191" s="377"/>
      <c r="AWL191" s="377"/>
      <c r="AWM191" s="438"/>
      <c r="AWN191" s="486"/>
      <c r="AWO191" s="375"/>
      <c r="AWP191" s="377"/>
      <c r="AWQ191" s="377"/>
      <c r="AWR191" s="377"/>
      <c r="AWS191" s="377"/>
      <c r="AWT191" s="438"/>
      <c r="AWU191" s="486"/>
      <c r="AWV191" s="375"/>
      <c r="AWW191" s="377"/>
      <c r="AWX191" s="377"/>
      <c r="AWY191" s="377"/>
      <c r="AWZ191" s="377"/>
      <c r="AXA191" s="438"/>
      <c r="AXB191" s="486"/>
      <c r="AXC191" s="375"/>
      <c r="AXD191" s="377"/>
      <c r="AXE191" s="377"/>
      <c r="AXF191" s="377"/>
      <c r="AXG191" s="377"/>
      <c r="AXH191" s="438"/>
      <c r="AXI191" s="486"/>
      <c r="AXJ191" s="375"/>
      <c r="AXK191" s="377"/>
      <c r="AXL191" s="377"/>
      <c r="AXM191" s="377"/>
      <c r="AXN191" s="377"/>
      <c r="AXO191" s="438"/>
      <c r="AXP191" s="486"/>
      <c r="AXQ191" s="375"/>
      <c r="AXR191" s="377"/>
      <c r="AXS191" s="377"/>
      <c r="AXT191" s="377"/>
      <c r="AXU191" s="377"/>
      <c r="AXV191" s="438"/>
      <c r="AXW191" s="486"/>
      <c r="AXX191" s="375"/>
      <c r="AXY191" s="377"/>
      <c r="AXZ191" s="377"/>
      <c r="AYA191" s="377"/>
      <c r="AYB191" s="377"/>
      <c r="AYC191" s="438"/>
      <c r="AYD191" s="486"/>
      <c r="AYE191" s="375"/>
      <c r="AYF191" s="377"/>
      <c r="AYG191" s="377"/>
      <c r="AYH191" s="377"/>
      <c r="AYI191" s="377"/>
      <c r="AYJ191" s="438"/>
      <c r="AYK191" s="486"/>
      <c r="AYL191" s="375"/>
      <c r="AYM191" s="377"/>
      <c r="AYN191" s="377"/>
      <c r="AYO191" s="377"/>
      <c r="AYP191" s="377"/>
      <c r="AYQ191" s="438"/>
      <c r="AYR191" s="486"/>
      <c r="AYS191" s="375"/>
      <c r="AYT191" s="377"/>
      <c r="AYU191" s="377"/>
      <c r="AYV191" s="377"/>
      <c r="AYW191" s="377"/>
      <c r="AYX191" s="438"/>
      <c r="AYY191" s="486"/>
      <c r="AYZ191" s="375"/>
      <c r="AZA191" s="377"/>
      <c r="AZB191" s="377"/>
      <c r="AZC191" s="377"/>
      <c r="AZD191" s="377"/>
      <c r="AZE191" s="438"/>
      <c r="AZF191" s="486"/>
      <c r="AZG191" s="375"/>
      <c r="AZH191" s="377"/>
      <c r="AZI191" s="377"/>
      <c r="AZJ191" s="377"/>
      <c r="AZK191" s="377"/>
      <c r="AZL191" s="438"/>
      <c r="AZM191" s="486"/>
      <c r="AZN191" s="375"/>
      <c r="AZO191" s="377"/>
      <c r="AZP191" s="377"/>
      <c r="AZQ191" s="377"/>
      <c r="AZR191" s="377"/>
      <c r="AZS191" s="438"/>
      <c r="AZT191" s="486"/>
      <c r="AZU191" s="375"/>
      <c r="AZV191" s="377"/>
      <c r="AZW191" s="377"/>
      <c r="AZX191" s="377"/>
      <c r="AZY191" s="377"/>
      <c r="AZZ191" s="438"/>
      <c r="BAA191" s="486"/>
      <c r="BAB191" s="375"/>
      <c r="BAC191" s="377"/>
      <c r="BAD191" s="377"/>
      <c r="BAE191" s="377"/>
      <c r="BAF191" s="377"/>
      <c r="BAG191" s="438"/>
      <c r="BAH191" s="486"/>
      <c r="BAI191" s="375"/>
      <c r="BAJ191" s="377"/>
      <c r="BAK191" s="377"/>
      <c r="BAL191" s="377"/>
      <c r="BAM191" s="377"/>
      <c r="BAN191" s="438"/>
      <c r="BAO191" s="486"/>
      <c r="BAP191" s="375"/>
      <c r="BAQ191" s="377"/>
      <c r="BAR191" s="377"/>
      <c r="BAS191" s="377"/>
      <c r="BAT191" s="377"/>
      <c r="BAU191" s="438"/>
      <c r="BAV191" s="486"/>
      <c r="BAW191" s="375"/>
      <c r="BAX191" s="377"/>
      <c r="BAY191" s="377"/>
      <c r="BAZ191" s="377"/>
      <c r="BBA191" s="377"/>
      <c r="BBB191" s="438"/>
      <c r="BBC191" s="486"/>
      <c r="BBD191" s="375"/>
      <c r="BBE191" s="377"/>
      <c r="BBF191" s="377"/>
      <c r="BBG191" s="377"/>
      <c r="BBH191" s="377"/>
      <c r="BBI191" s="438"/>
      <c r="BBJ191" s="486"/>
      <c r="BBK191" s="375"/>
      <c r="BBL191" s="377"/>
      <c r="BBM191" s="377"/>
      <c r="BBN191" s="377"/>
      <c r="BBO191" s="377"/>
      <c r="BBP191" s="438"/>
      <c r="BBQ191" s="486"/>
      <c r="BBR191" s="375"/>
      <c r="BBS191" s="377"/>
      <c r="BBT191" s="377"/>
      <c r="BBU191" s="377"/>
      <c r="BBV191" s="377"/>
      <c r="BBW191" s="438"/>
      <c r="BBX191" s="486"/>
      <c r="BBY191" s="375"/>
      <c r="BBZ191" s="377"/>
      <c r="BCA191" s="377"/>
      <c r="BCB191" s="377"/>
      <c r="BCC191" s="377"/>
      <c r="BCD191" s="438"/>
      <c r="BCE191" s="486"/>
      <c r="BCF191" s="375"/>
      <c r="BCG191" s="377"/>
      <c r="BCH191" s="377"/>
      <c r="BCI191" s="377"/>
      <c r="BCJ191" s="377"/>
      <c r="BCK191" s="438"/>
      <c r="BCL191" s="486"/>
      <c r="BCM191" s="375"/>
      <c r="BCN191" s="377"/>
      <c r="BCO191" s="377"/>
      <c r="BCP191" s="377"/>
      <c r="BCQ191" s="377"/>
      <c r="BCR191" s="438"/>
      <c r="BCS191" s="486"/>
      <c r="BCT191" s="375"/>
      <c r="BCU191" s="377"/>
      <c r="BCV191" s="377"/>
      <c r="BCW191" s="377"/>
      <c r="BCX191" s="377"/>
      <c r="BCY191" s="438"/>
      <c r="BCZ191" s="486"/>
      <c r="BDA191" s="375"/>
      <c r="BDB191" s="377"/>
      <c r="BDC191" s="377"/>
      <c r="BDD191" s="377"/>
      <c r="BDE191" s="377"/>
      <c r="BDF191" s="438"/>
      <c r="BDG191" s="486"/>
      <c r="BDH191" s="375"/>
      <c r="BDI191" s="377"/>
      <c r="BDJ191" s="377"/>
      <c r="BDK191" s="377"/>
      <c r="BDL191" s="377"/>
      <c r="BDM191" s="438"/>
      <c r="BDN191" s="486"/>
      <c r="BDO191" s="375"/>
      <c r="BDP191" s="377"/>
      <c r="BDQ191" s="377"/>
      <c r="BDR191" s="377"/>
      <c r="BDS191" s="377"/>
      <c r="BDT191" s="438"/>
      <c r="BDU191" s="486"/>
      <c r="BDV191" s="375"/>
      <c r="BDW191" s="377"/>
      <c r="BDX191" s="377"/>
      <c r="BDY191" s="377"/>
      <c r="BDZ191" s="377"/>
      <c r="BEA191" s="438"/>
      <c r="BEB191" s="486"/>
      <c r="BEC191" s="375"/>
      <c r="BED191" s="377"/>
      <c r="BEE191" s="377"/>
      <c r="BEF191" s="377"/>
      <c r="BEG191" s="377"/>
      <c r="BEH191" s="438"/>
      <c r="BEI191" s="486"/>
      <c r="BEJ191" s="375"/>
      <c r="BEK191" s="377"/>
      <c r="BEL191" s="377"/>
      <c r="BEM191" s="377"/>
      <c r="BEN191" s="377"/>
      <c r="BEO191" s="438"/>
      <c r="BEP191" s="486"/>
      <c r="BEQ191" s="375"/>
      <c r="BER191" s="377"/>
      <c r="BES191" s="377"/>
      <c r="BET191" s="377"/>
      <c r="BEU191" s="377"/>
      <c r="BEV191" s="438"/>
      <c r="BEW191" s="486"/>
      <c r="BEX191" s="375"/>
      <c r="BEY191" s="377"/>
      <c r="BEZ191" s="377"/>
      <c r="BFA191" s="377"/>
      <c r="BFB191" s="377"/>
      <c r="BFC191" s="438"/>
      <c r="BFD191" s="486"/>
      <c r="BFE191" s="375"/>
      <c r="BFF191" s="377"/>
      <c r="BFG191" s="377"/>
      <c r="BFH191" s="377"/>
      <c r="BFI191" s="377"/>
      <c r="BFJ191" s="438"/>
      <c r="BFK191" s="486"/>
      <c r="BFL191" s="375"/>
      <c r="BFM191" s="377"/>
      <c r="BFN191" s="377"/>
      <c r="BFO191" s="377"/>
      <c r="BFP191" s="377"/>
      <c r="BFQ191" s="438"/>
      <c r="BFR191" s="486"/>
      <c r="BFS191" s="375"/>
      <c r="BFT191" s="377"/>
      <c r="BFU191" s="377"/>
      <c r="BFV191" s="377"/>
      <c r="BFW191" s="377"/>
      <c r="BFX191" s="438"/>
      <c r="BFY191" s="486"/>
      <c r="BFZ191" s="375"/>
      <c r="BGA191" s="377"/>
      <c r="BGB191" s="377"/>
      <c r="BGC191" s="377"/>
      <c r="BGD191" s="377"/>
      <c r="BGE191" s="438"/>
      <c r="BGF191" s="486"/>
      <c r="BGG191" s="375"/>
      <c r="BGH191" s="377"/>
      <c r="BGI191" s="377"/>
      <c r="BGJ191" s="377"/>
      <c r="BGK191" s="377"/>
      <c r="BGL191" s="438"/>
      <c r="BGM191" s="486"/>
      <c r="BGN191" s="375"/>
      <c r="BGO191" s="377"/>
      <c r="BGP191" s="377"/>
      <c r="BGQ191" s="377"/>
      <c r="BGR191" s="377"/>
      <c r="BGS191" s="438"/>
      <c r="BGT191" s="486"/>
      <c r="BGU191" s="375"/>
      <c r="BGV191" s="377"/>
      <c r="BGW191" s="377"/>
      <c r="BGX191" s="377"/>
      <c r="BGY191" s="377"/>
      <c r="BGZ191" s="438"/>
      <c r="BHA191" s="486"/>
      <c r="BHB191" s="375"/>
      <c r="BHC191" s="377"/>
      <c r="BHD191" s="377"/>
      <c r="BHE191" s="377"/>
      <c r="BHF191" s="377"/>
      <c r="BHG191" s="438"/>
      <c r="BHH191" s="486"/>
      <c r="BHI191" s="375"/>
      <c r="BHJ191" s="377"/>
      <c r="BHK191" s="377"/>
      <c r="BHL191" s="377"/>
      <c r="BHM191" s="377"/>
      <c r="BHN191" s="438"/>
      <c r="BHO191" s="486"/>
      <c r="BHP191" s="375"/>
      <c r="BHQ191" s="377"/>
      <c r="BHR191" s="377"/>
      <c r="BHS191" s="377"/>
      <c r="BHT191" s="377"/>
      <c r="BHU191" s="438"/>
      <c r="BHV191" s="486"/>
      <c r="BHW191" s="375"/>
      <c r="BHX191" s="377"/>
      <c r="BHY191" s="377"/>
      <c r="BHZ191" s="377"/>
      <c r="BIA191" s="377"/>
      <c r="BIB191" s="438"/>
      <c r="BIC191" s="486"/>
      <c r="BID191" s="375"/>
      <c r="BIE191" s="377"/>
      <c r="BIF191" s="377"/>
      <c r="BIG191" s="377"/>
      <c r="BIH191" s="377"/>
      <c r="BII191" s="438"/>
      <c r="BIJ191" s="486"/>
      <c r="BIK191" s="375"/>
      <c r="BIL191" s="377"/>
      <c r="BIM191" s="377"/>
      <c r="BIN191" s="377"/>
      <c r="BIO191" s="377"/>
      <c r="BIP191" s="438"/>
      <c r="BIQ191" s="486"/>
      <c r="BIR191" s="375"/>
      <c r="BIS191" s="377"/>
      <c r="BIT191" s="377"/>
      <c r="BIU191" s="377"/>
      <c r="BIV191" s="377"/>
      <c r="BIW191" s="438"/>
      <c r="BIX191" s="486"/>
      <c r="BIY191" s="375"/>
      <c r="BIZ191" s="377"/>
      <c r="BJA191" s="377"/>
      <c r="BJB191" s="377"/>
      <c r="BJC191" s="377"/>
      <c r="BJD191" s="438"/>
      <c r="BJE191" s="486"/>
      <c r="BJF191" s="375"/>
      <c r="BJG191" s="377"/>
      <c r="BJH191" s="377"/>
      <c r="BJI191" s="377"/>
      <c r="BJJ191" s="377"/>
      <c r="BJK191" s="438"/>
      <c r="BJL191" s="486"/>
      <c r="BJM191" s="375"/>
      <c r="BJN191" s="377"/>
      <c r="BJO191" s="377"/>
      <c r="BJP191" s="377"/>
      <c r="BJQ191" s="377"/>
      <c r="BJR191" s="438"/>
      <c r="BJS191" s="486"/>
      <c r="BJT191" s="375"/>
      <c r="BJU191" s="377"/>
      <c r="BJV191" s="377"/>
      <c r="BJW191" s="377"/>
      <c r="BJX191" s="377"/>
      <c r="BJY191" s="438"/>
      <c r="BJZ191" s="486"/>
      <c r="BKA191" s="375"/>
      <c r="BKB191" s="377"/>
      <c r="BKC191" s="377"/>
      <c r="BKD191" s="377"/>
      <c r="BKE191" s="377"/>
      <c r="BKF191" s="438"/>
      <c r="BKG191" s="486"/>
      <c r="BKH191" s="375"/>
      <c r="BKI191" s="377"/>
      <c r="BKJ191" s="377"/>
      <c r="BKK191" s="377"/>
      <c r="BKL191" s="377"/>
      <c r="BKM191" s="438"/>
      <c r="BKN191" s="486"/>
      <c r="BKO191" s="375"/>
      <c r="BKP191" s="377"/>
      <c r="BKQ191" s="377"/>
      <c r="BKR191" s="377"/>
      <c r="BKS191" s="377"/>
      <c r="BKT191" s="438"/>
      <c r="BKU191" s="486"/>
      <c r="BKV191" s="375"/>
      <c r="BKW191" s="377"/>
      <c r="BKX191" s="377"/>
      <c r="BKY191" s="377"/>
      <c r="BKZ191" s="377"/>
      <c r="BLA191" s="438"/>
      <c r="BLB191" s="486"/>
      <c r="BLC191" s="375"/>
      <c r="BLD191" s="377"/>
      <c r="BLE191" s="377"/>
      <c r="BLF191" s="377"/>
      <c r="BLG191" s="377"/>
      <c r="BLH191" s="438"/>
      <c r="BLI191" s="486"/>
      <c r="BLJ191" s="375"/>
      <c r="BLK191" s="377"/>
      <c r="BLL191" s="377"/>
      <c r="BLM191" s="377"/>
      <c r="BLN191" s="377"/>
      <c r="BLO191" s="438"/>
      <c r="BLP191" s="486"/>
      <c r="BLQ191" s="375"/>
      <c r="BLR191" s="377"/>
      <c r="BLS191" s="377"/>
      <c r="BLT191" s="377"/>
      <c r="BLU191" s="377"/>
      <c r="BLV191" s="438"/>
      <c r="BLW191" s="486"/>
      <c r="BLX191" s="375"/>
      <c r="BLY191" s="377"/>
      <c r="BLZ191" s="377"/>
      <c r="BMA191" s="377"/>
      <c r="BMB191" s="377"/>
      <c r="BMC191" s="438"/>
      <c r="BMD191" s="486"/>
      <c r="BME191" s="375"/>
      <c r="BMF191" s="377"/>
      <c r="BMG191" s="377"/>
      <c r="BMH191" s="377"/>
      <c r="BMI191" s="377"/>
      <c r="BMJ191" s="438"/>
      <c r="BMK191" s="486"/>
      <c r="BML191" s="375"/>
      <c r="BMM191" s="377"/>
      <c r="BMN191" s="377"/>
      <c r="BMO191" s="377"/>
      <c r="BMP191" s="377"/>
      <c r="BMQ191" s="438"/>
      <c r="BMR191" s="486"/>
      <c r="BMS191" s="375"/>
      <c r="BMT191" s="377"/>
      <c r="BMU191" s="377"/>
      <c r="BMV191" s="377"/>
      <c r="BMW191" s="377"/>
      <c r="BMX191" s="438"/>
      <c r="BMY191" s="486"/>
      <c r="BMZ191" s="375"/>
      <c r="BNA191" s="377"/>
      <c r="BNB191" s="377"/>
      <c r="BNC191" s="377"/>
      <c r="BND191" s="377"/>
      <c r="BNE191" s="438"/>
      <c r="BNF191" s="486"/>
      <c r="BNG191" s="375"/>
      <c r="BNH191" s="377"/>
      <c r="BNI191" s="377"/>
      <c r="BNJ191" s="377"/>
      <c r="BNK191" s="377"/>
      <c r="BNL191" s="438"/>
      <c r="BNM191" s="486"/>
      <c r="BNN191" s="375"/>
      <c r="BNO191" s="377"/>
      <c r="BNP191" s="377"/>
      <c r="BNQ191" s="377"/>
      <c r="BNR191" s="377"/>
      <c r="BNS191" s="438"/>
      <c r="BNT191" s="486"/>
      <c r="BNU191" s="375"/>
      <c r="BNV191" s="377"/>
      <c r="BNW191" s="377"/>
      <c r="BNX191" s="377"/>
      <c r="BNY191" s="377"/>
      <c r="BNZ191" s="438"/>
      <c r="BOA191" s="486"/>
      <c r="BOB191" s="375"/>
      <c r="BOC191" s="377"/>
      <c r="BOD191" s="377"/>
      <c r="BOE191" s="377"/>
      <c r="BOF191" s="377"/>
      <c r="BOG191" s="438"/>
      <c r="BOH191" s="486"/>
      <c r="BOI191" s="375"/>
      <c r="BOJ191" s="377"/>
      <c r="BOK191" s="377"/>
      <c r="BOL191" s="377"/>
      <c r="BOM191" s="377"/>
      <c r="BON191" s="438"/>
      <c r="BOO191" s="486"/>
      <c r="BOP191" s="375"/>
      <c r="BOQ191" s="377"/>
      <c r="BOR191" s="377"/>
      <c r="BOS191" s="377"/>
      <c r="BOT191" s="377"/>
      <c r="BOU191" s="438"/>
      <c r="BOV191" s="486"/>
      <c r="BOW191" s="375"/>
      <c r="BOX191" s="377"/>
      <c r="BOY191" s="377"/>
      <c r="BOZ191" s="377"/>
      <c r="BPA191" s="377"/>
      <c r="BPB191" s="438"/>
      <c r="BPC191" s="486"/>
      <c r="BPD191" s="375"/>
      <c r="BPE191" s="377"/>
      <c r="BPF191" s="377"/>
      <c r="BPG191" s="377"/>
      <c r="BPH191" s="377"/>
      <c r="BPI191" s="438"/>
      <c r="BPJ191" s="486"/>
      <c r="BPK191" s="375"/>
      <c r="BPL191" s="377"/>
      <c r="BPM191" s="377"/>
      <c r="BPN191" s="377"/>
      <c r="BPO191" s="377"/>
      <c r="BPP191" s="438"/>
      <c r="BPQ191" s="486"/>
      <c r="BPR191" s="375"/>
      <c r="BPS191" s="377"/>
      <c r="BPT191" s="377"/>
      <c r="BPU191" s="377"/>
      <c r="BPV191" s="377"/>
      <c r="BPW191" s="438"/>
      <c r="BPX191" s="486"/>
      <c r="BPY191" s="375"/>
      <c r="BPZ191" s="377"/>
      <c r="BQA191" s="377"/>
      <c r="BQB191" s="377"/>
      <c r="BQC191" s="377"/>
      <c r="BQD191" s="438"/>
      <c r="BQE191" s="486"/>
      <c r="BQF191" s="375"/>
      <c r="BQG191" s="377"/>
      <c r="BQH191" s="377"/>
      <c r="BQI191" s="377"/>
      <c r="BQJ191" s="377"/>
      <c r="BQK191" s="438"/>
      <c r="BQL191" s="486"/>
      <c r="BQM191" s="375"/>
      <c r="BQN191" s="377"/>
      <c r="BQO191" s="377"/>
      <c r="BQP191" s="377"/>
      <c r="BQQ191" s="377"/>
      <c r="BQR191" s="438"/>
      <c r="BQS191" s="486"/>
      <c r="BQT191" s="375"/>
      <c r="BQU191" s="377"/>
      <c r="BQV191" s="377"/>
      <c r="BQW191" s="377"/>
      <c r="BQX191" s="377"/>
      <c r="BQY191" s="438"/>
      <c r="BQZ191" s="486"/>
      <c r="BRA191" s="375"/>
      <c r="BRB191" s="377"/>
      <c r="BRC191" s="377"/>
      <c r="BRD191" s="377"/>
      <c r="BRE191" s="377"/>
      <c r="BRF191" s="438"/>
      <c r="BRG191" s="486"/>
      <c r="BRH191" s="375"/>
      <c r="BRI191" s="377"/>
      <c r="BRJ191" s="377"/>
      <c r="BRK191" s="377"/>
      <c r="BRL191" s="377"/>
      <c r="BRM191" s="438"/>
      <c r="BRN191" s="486"/>
      <c r="BRO191" s="375"/>
      <c r="BRP191" s="377"/>
      <c r="BRQ191" s="377"/>
      <c r="BRR191" s="377"/>
      <c r="BRS191" s="377"/>
      <c r="BRT191" s="438"/>
      <c r="BRU191" s="486"/>
      <c r="BRV191" s="375"/>
      <c r="BRW191" s="377"/>
      <c r="BRX191" s="377"/>
      <c r="BRY191" s="377"/>
      <c r="BRZ191" s="377"/>
      <c r="BSA191" s="438"/>
      <c r="BSB191" s="486"/>
      <c r="BSC191" s="375"/>
      <c r="BSD191" s="377"/>
      <c r="BSE191" s="377"/>
      <c r="BSF191" s="377"/>
      <c r="BSG191" s="377"/>
      <c r="BSH191" s="438"/>
      <c r="BSI191" s="486"/>
      <c r="BSJ191" s="375"/>
      <c r="BSK191" s="377"/>
      <c r="BSL191" s="377"/>
      <c r="BSM191" s="377"/>
      <c r="BSN191" s="377"/>
      <c r="BSO191" s="438"/>
      <c r="BSP191" s="486"/>
      <c r="BSQ191" s="375"/>
      <c r="BSR191" s="377"/>
      <c r="BSS191" s="377"/>
      <c r="BST191" s="377"/>
      <c r="BSU191" s="377"/>
      <c r="BSV191" s="438"/>
      <c r="BSW191" s="486"/>
      <c r="BSX191" s="375"/>
      <c r="BSY191" s="377"/>
      <c r="BSZ191" s="377"/>
      <c r="BTA191" s="377"/>
      <c r="BTB191" s="377"/>
      <c r="BTC191" s="438"/>
      <c r="BTD191" s="486"/>
      <c r="BTE191" s="375"/>
      <c r="BTF191" s="377"/>
      <c r="BTG191" s="377"/>
      <c r="BTH191" s="377"/>
      <c r="BTI191" s="377"/>
      <c r="BTJ191" s="438"/>
      <c r="BTK191" s="486"/>
      <c r="BTL191" s="375"/>
      <c r="BTM191" s="377"/>
      <c r="BTN191" s="377"/>
      <c r="BTO191" s="377"/>
      <c r="BTP191" s="377"/>
      <c r="BTQ191" s="438"/>
      <c r="BTR191" s="486"/>
      <c r="BTS191" s="375"/>
      <c r="BTT191" s="377"/>
      <c r="BTU191" s="377"/>
      <c r="BTV191" s="377"/>
      <c r="BTW191" s="377"/>
      <c r="BTX191" s="438"/>
      <c r="BTY191" s="486"/>
      <c r="BTZ191" s="375"/>
      <c r="BUA191" s="377"/>
      <c r="BUB191" s="377"/>
      <c r="BUC191" s="377"/>
      <c r="BUD191" s="377"/>
      <c r="BUE191" s="438"/>
      <c r="BUF191" s="486"/>
      <c r="BUG191" s="375"/>
      <c r="BUH191" s="377"/>
      <c r="BUI191" s="377"/>
      <c r="BUJ191" s="377"/>
      <c r="BUK191" s="377"/>
      <c r="BUL191" s="438"/>
      <c r="BUM191" s="486"/>
      <c r="BUN191" s="375"/>
      <c r="BUO191" s="377"/>
      <c r="BUP191" s="377"/>
      <c r="BUQ191" s="377"/>
      <c r="BUR191" s="377"/>
      <c r="BUS191" s="438"/>
      <c r="BUT191" s="486"/>
      <c r="BUU191" s="375"/>
      <c r="BUV191" s="377"/>
      <c r="BUW191" s="377"/>
      <c r="BUX191" s="377"/>
      <c r="BUY191" s="377"/>
      <c r="BUZ191" s="438"/>
      <c r="BVA191" s="486"/>
      <c r="BVB191" s="375"/>
      <c r="BVC191" s="377"/>
      <c r="BVD191" s="377"/>
      <c r="BVE191" s="377"/>
      <c r="BVF191" s="377"/>
      <c r="BVG191" s="438"/>
      <c r="BVH191" s="486"/>
      <c r="BVI191" s="375"/>
      <c r="BVJ191" s="377"/>
      <c r="BVK191" s="377"/>
      <c r="BVL191" s="377"/>
      <c r="BVM191" s="377"/>
      <c r="BVN191" s="438"/>
      <c r="BVO191" s="486"/>
      <c r="BVP191" s="375"/>
      <c r="BVQ191" s="377"/>
      <c r="BVR191" s="377"/>
      <c r="BVS191" s="377"/>
      <c r="BVT191" s="377"/>
      <c r="BVU191" s="438"/>
      <c r="BVV191" s="486"/>
      <c r="BVW191" s="375"/>
      <c r="BVX191" s="377"/>
      <c r="BVY191" s="377"/>
      <c r="BVZ191" s="377"/>
      <c r="BWA191" s="377"/>
      <c r="BWB191" s="438"/>
      <c r="BWC191" s="486"/>
      <c r="BWD191" s="375"/>
      <c r="BWE191" s="377"/>
      <c r="BWF191" s="377"/>
      <c r="BWG191" s="377"/>
      <c r="BWH191" s="377"/>
      <c r="BWI191" s="438"/>
      <c r="BWJ191" s="486"/>
      <c r="BWK191" s="375"/>
      <c r="BWL191" s="377"/>
      <c r="BWM191" s="377"/>
      <c r="BWN191" s="377"/>
      <c r="BWO191" s="377"/>
      <c r="BWP191" s="438"/>
      <c r="BWQ191" s="486"/>
      <c r="BWR191" s="375"/>
      <c r="BWS191" s="377"/>
      <c r="BWT191" s="377"/>
      <c r="BWU191" s="377"/>
      <c r="BWV191" s="377"/>
      <c r="BWW191" s="438"/>
      <c r="BWX191" s="486"/>
      <c r="BWY191" s="375"/>
      <c r="BWZ191" s="377"/>
      <c r="BXA191" s="377"/>
      <c r="BXB191" s="377"/>
      <c r="BXC191" s="377"/>
      <c r="BXD191" s="438"/>
      <c r="BXE191" s="486"/>
      <c r="BXF191" s="375"/>
      <c r="BXG191" s="377"/>
      <c r="BXH191" s="377"/>
      <c r="BXI191" s="377"/>
      <c r="BXJ191" s="377"/>
      <c r="BXK191" s="438"/>
      <c r="BXL191" s="486"/>
      <c r="BXM191" s="375"/>
      <c r="BXN191" s="377"/>
      <c r="BXO191" s="377"/>
      <c r="BXP191" s="377"/>
      <c r="BXQ191" s="377"/>
      <c r="BXR191" s="438"/>
      <c r="BXS191" s="486"/>
      <c r="BXT191" s="375"/>
      <c r="BXU191" s="377"/>
      <c r="BXV191" s="377"/>
      <c r="BXW191" s="377"/>
      <c r="BXX191" s="377"/>
      <c r="BXY191" s="438"/>
      <c r="BXZ191" s="486"/>
      <c r="BYA191" s="375"/>
      <c r="BYB191" s="377"/>
      <c r="BYC191" s="377"/>
      <c r="BYD191" s="377"/>
      <c r="BYE191" s="377"/>
      <c r="BYF191" s="438"/>
      <c r="BYG191" s="486"/>
      <c r="BYH191" s="375"/>
      <c r="BYI191" s="377"/>
      <c r="BYJ191" s="377"/>
      <c r="BYK191" s="377"/>
      <c r="BYL191" s="377"/>
      <c r="BYM191" s="438"/>
      <c r="BYN191" s="486"/>
      <c r="BYO191" s="375"/>
      <c r="BYP191" s="377"/>
      <c r="BYQ191" s="377"/>
      <c r="BYR191" s="377"/>
      <c r="BYS191" s="377"/>
      <c r="BYT191" s="438"/>
      <c r="BYU191" s="486"/>
      <c r="BYV191" s="375"/>
      <c r="BYW191" s="377"/>
      <c r="BYX191" s="377"/>
      <c r="BYY191" s="377"/>
      <c r="BYZ191" s="377"/>
      <c r="BZA191" s="438"/>
      <c r="BZB191" s="486"/>
      <c r="BZC191" s="375"/>
      <c r="BZD191" s="377"/>
      <c r="BZE191" s="377"/>
      <c r="BZF191" s="377"/>
      <c r="BZG191" s="377"/>
      <c r="BZH191" s="438"/>
      <c r="BZI191" s="486"/>
      <c r="BZJ191" s="375"/>
      <c r="BZK191" s="377"/>
      <c r="BZL191" s="377"/>
      <c r="BZM191" s="377"/>
      <c r="BZN191" s="377"/>
      <c r="BZO191" s="438"/>
      <c r="BZP191" s="486"/>
      <c r="BZQ191" s="375"/>
      <c r="BZR191" s="377"/>
      <c r="BZS191" s="377"/>
      <c r="BZT191" s="377"/>
      <c r="BZU191" s="377"/>
      <c r="BZV191" s="438"/>
      <c r="BZW191" s="486"/>
      <c r="BZX191" s="375"/>
      <c r="BZY191" s="377"/>
      <c r="BZZ191" s="377"/>
      <c r="CAA191" s="377"/>
      <c r="CAB191" s="377"/>
      <c r="CAC191" s="438"/>
      <c r="CAD191" s="486"/>
      <c r="CAE191" s="375"/>
      <c r="CAF191" s="377"/>
      <c r="CAG191" s="377"/>
      <c r="CAH191" s="377"/>
      <c r="CAI191" s="377"/>
      <c r="CAJ191" s="438"/>
      <c r="CAK191" s="486"/>
      <c r="CAL191" s="375"/>
      <c r="CAM191" s="377"/>
      <c r="CAN191" s="377"/>
      <c r="CAO191" s="377"/>
      <c r="CAP191" s="377"/>
      <c r="CAQ191" s="438"/>
      <c r="CAR191" s="486"/>
      <c r="CAS191" s="375"/>
      <c r="CAT191" s="377"/>
      <c r="CAU191" s="377"/>
      <c r="CAV191" s="377"/>
      <c r="CAW191" s="377"/>
      <c r="CAX191" s="438"/>
      <c r="CAY191" s="486"/>
      <c r="CAZ191" s="375"/>
      <c r="CBA191" s="377"/>
      <c r="CBB191" s="377"/>
      <c r="CBC191" s="377"/>
      <c r="CBD191" s="377"/>
      <c r="CBE191" s="438"/>
      <c r="CBF191" s="486"/>
      <c r="CBG191" s="375"/>
      <c r="CBH191" s="377"/>
      <c r="CBI191" s="377"/>
      <c r="CBJ191" s="377"/>
      <c r="CBK191" s="377"/>
      <c r="CBL191" s="438"/>
      <c r="CBM191" s="486"/>
      <c r="CBN191" s="375"/>
      <c r="CBO191" s="377"/>
      <c r="CBP191" s="377"/>
      <c r="CBQ191" s="377"/>
      <c r="CBR191" s="377"/>
      <c r="CBS191" s="438"/>
      <c r="CBT191" s="486"/>
      <c r="CBU191" s="375"/>
      <c r="CBV191" s="377"/>
      <c r="CBW191" s="377"/>
      <c r="CBX191" s="377"/>
      <c r="CBY191" s="377"/>
      <c r="CBZ191" s="438"/>
      <c r="CCA191" s="486"/>
      <c r="CCB191" s="375"/>
      <c r="CCC191" s="377"/>
      <c r="CCD191" s="377"/>
      <c r="CCE191" s="377"/>
      <c r="CCF191" s="377"/>
      <c r="CCG191" s="438"/>
      <c r="CCH191" s="486"/>
      <c r="CCI191" s="375"/>
      <c r="CCJ191" s="377"/>
      <c r="CCK191" s="377"/>
      <c r="CCL191" s="377"/>
      <c r="CCM191" s="377"/>
      <c r="CCN191" s="438"/>
      <c r="CCO191" s="486"/>
      <c r="CCP191" s="375"/>
      <c r="CCQ191" s="377"/>
      <c r="CCR191" s="377"/>
      <c r="CCS191" s="377"/>
      <c r="CCT191" s="377"/>
      <c r="CCU191" s="438"/>
      <c r="CCV191" s="486"/>
      <c r="CCW191" s="375"/>
      <c r="CCX191" s="377"/>
      <c r="CCY191" s="377"/>
      <c r="CCZ191" s="377"/>
      <c r="CDA191" s="377"/>
      <c r="CDB191" s="438"/>
      <c r="CDC191" s="486"/>
      <c r="CDD191" s="375"/>
      <c r="CDE191" s="377"/>
      <c r="CDF191" s="377"/>
      <c r="CDG191" s="377"/>
      <c r="CDH191" s="377"/>
      <c r="CDI191" s="438"/>
      <c r="CDJ191" s="486"/>
      <c r="CDK191" s="375"/>
      <c r="CDL191" s="377"/>
      <c r="CDM191" s="377"/>
      <c r="CDN191" s="377"/>
      <c r="CDO191" s="377"/>
      <c r="CDP191" s="438"/>
      <c r="CDQ191" s="486"/>
      <c r="CDR191" s="375"/>
      <c r="CDS191" s="377"/>
      <c r="CDT191" s="377"/>
      <c r="CDU191" s="377"/>
      <c r="CDV191" s="377"/>
      <c r="CDW191" s="438"/>
      <c r="CDX191" s="486"/>
      <c r="CDY191" s="375"/>
      <c r="CDZ191" s="377"/>
      <c r="CEA191" s="377"/>
      <c r="CEB191" s="377"/>
      <c r="CEC191" s="377"/>
      <c r="CED191" s="438"/>
      <c r="CEE191" s="486"/>
      <c r="CEF191" s="375"/>
      <c r="CEG191" s="377"/>
      <c r="CEH191" s="377"/>
      <c r="CEI191" s="377"/>
      <c r="CEJ191" s="377"/>
      <c r="CEK191" s="438"/>
      <c r="CEL191" s="486"/>
      <c r="CEM191" s="375"/>
      <c r="CEN191" s="377"/>
      <c r="CEO191" s="377"/>
      <c r="CEP191" s="377"/>
      <c r="CEQ191" s="377"/>
      <c r="CER191" s="438"/>
      <c r="CES191" s="486"/>
      <c r="CET191" s="375"/>
      <c r="CEU191" s="377"/>
      <c r="CEV191" s="377"/>
      <c r="CEW191" s="377"/>
      <c r="CEX191" s="377"/>
      <c r="CEY191" s="438"/>
      <c r="CEZ191" s="486"/>
      <c r="CFA191" s="375"/>
      <c r="CFB191" s="377"/>
      <c r="CFC191" s="377"/>
      <c r="CFD191" s="377"/>
      <c r="CFE191" s="377"/>
      <c r="CFF191" s="438"/>
      <c r="CFG191" s="486"/>
      <c r="CFH191" s="375"/>
      <c r="CFI191" s="377"/>
      <c r="CFJ191" s="377"/>
      <c r="CFK191" s="377"/>
      <c r="CFL191" s="377"/>
      <c r="CFM191" s="438"/>
      <c r="CFN191" s="486"/>
      <c r="CFO191" s="375"/>
      <c r="CFP191" s="377"/>
      <c r="CFQ191" s="377"/>
      <c r="CFR191" s="377"/>
      <c r="CFS191" s="377"/>
      <c r="CFT191" s="438"/>
      <c r="CFU191" s="486"/>
      <c r="CFV191" s="375"/>
      <c r="CFW191" s="377"/>
      <c r="CFX191" s="377"/>
      <c r="CFY191" s="377"/>
      <c r="CFZ191" s="377"/>
      <c r="CGA191" s="438"/>
      <c r="CGB191" s="486"/>
      <c r="CGC191" s="375"/>
      <c r="CGD191" s="377"/>
      <c r="CGE191" s="377"/>
      <c r="CGF191" s="377"/>
      <c r="CGG191" s="377"/>
      <c r="CGH191" s="438"/>
      <c r="CGI191" s="486"/>
      <c r="CGJ191" s="375"/>
      <c r="CGK191" s="377"/>
      <c r="CGL191" s="377"/>
      <c r="CGM191" s="377"/>
      <c r="CGN191" s="377"/>
      <c r="CGO191" s="438"/>
      <c r="CGP191" s="486"/>
      <c r="CGQ191" s="375"/>
      <c r="CGR191" s="377"/>
      <c r="CGS191" s="377"/>
      <c r="CGT191" s="377"/>
      <c r="CGU191" s="377"/>
      <c r="CGV191" s="438"/>
      <c r="CGW191" s="486"/>
      <c r="CGX191" s="375"/>
      <c r="CGY191" s="377"/>
      <c r="CGZ191" s="377"/>
      <c r="CHA191" s="377"/>
      <c r="CHB191" s="377"/>
      <c r="CHC191" s="438"/>
      <c r="CHD191" s="486"/>
      <c r="CHE191" s="375"/>
      <c r="CHF191" s="377"/>
      <c r="CHG191" s="377"/>
      <c r="CHH191" s="377"/>
      <c r="CHI191" s="377"/>
      <c r="CHJ191" s="438"/>
      <c r="CHK191" s="486"/>
      <c r="CHL191" s="375"/>
      <c r="CHM191" s="377"/>
      <c r="CHN191" s="377"/>
      <c r="CHO191" s="377"/>
      <c r="CHP191" s="377"/>
      <c r="CHQ191" s="438"/>
      <c r="CHR191" s="486"/>
      <c r="CHS191" s="375"/>
      <c r="CHT191" s="377"/>
      <c r="CHU191" s="377"/>
      <c r="CHV191" s="377"/>
      <c r="CHW191" s="377"/>
      <c r="CHX191" s="438"/>
      <c r="CHY191" s="486"/>
      <c r="CHZ191" s="375"/>
      <c r="CIA191" s="377"/>
      <c r="CIB191" s="377"/>
      <c r="CIC191" s="377"/>
      <c r="CID191" s="377"/>
      <c r="CIE191" s="438"/>
      <c r="CIF191" s="486"/>
      <c r="CIG191" s="375"/>
      <c r="CIH191" s="377"/>
      <c r="CII191" s="377"/>
      <c r="CIJ191" s="377"/>
      <c r="CIK191" s="377"/>
      <c r="CIL191" s="438"/>
      <c r="CIM191" s="486"/>
      <c r="CIN191" s="375"/>
      <c r="CIO191" s="377"/>
      <c r="CIP191" s="377"/>
      <c r="CIQ191" s="377"/>
      <c r="CIR191" s="377"/>
      <c r="CIS191" s="438"/>
      <c r="CIT191" s="486"/>
      <c r="CIU191" s="375"/>
      <c r="CIV191" s="377"/>
      <c r="CIW191" s="377"/>
      <c r="CIX191" s="377"/>
      <c r="CIY191" s="377"/>
      <c r="CIZ191" s="438"/>
      <c r="CJA191" s="486"/>
      <c r="CJB191" s="375"/>
      <c r="CJC191" s="377"/>
      <c r="CJD191" s="377"/>
      <c r="CJE191" s="377"/>
      <c r="CJF191" s="377"/>
      <c r="CJG191" s="438"/>
      <c r="CJH191" s="486"/>
      <c r="CJI191" s="375"/>
      <c r="CJJ191" s="377"/>
      <c r="CJK191" s="377"/>
      <c r="CJL191" s="377"/>
      <c r="CJM191" s="377"/>
      <c r="CJN191" s="438"/>
      <c r="CJO191" s="486"/>
      <c r="CJP191" s="375"/>
      <c r="CJQ191" s="377"/>
      <c r="CJR191" s="377"/>
      <c r="CJS191" s="377"/>
      <c r="CJT191" s="377"/>
      <c r="CJU191" s="438"/>
      <c r="CJV191" s="486"/>
      <c r="CJW191" s="375"/>
      <c r="CJX191" s="377"/>
      <c r="CJY191" s="377"/>
      <c r="CJZ191" s="377"/>
      <c r="CKA191" s="377"/>
      <c r="CKB191" s="438"/>
      <c r="CKC191" s="486"/>
      <c r="CKD191" s="375"/>
      <c r="CKE191" s="377"/>
      <c r="CKF191" s="377"/>
      <c r="CKG191" s="377"/>
      <c r="CKH191" s="377"/>
      <c r="CKI191" s="438"/>
      <c r="CKJ191" s="486"/>
      <c r="CKK191" s="375"/>
      <c r="CKL191" s="377"/>
      <c r="CKM191" s="377"/>
      <c r="CKN191" s="377"/>
      <c r="CKO191" s="377"/>
      <c r="CKP191" s="438"/>
      <c r="CKQ191" s="486"/>
      <c r="CKR191" s="375"/>
      <c r="CKS191" s="377"/>
      <c r="CKT191" s="377"/>
      <c r="CKU191" s="377"/>
      <c r="CKV191" s="377"/>
      <c r="CKW191" s="438"/>
      <c r="CKX191" s="486"/>
      <c r="CKY191" s="375"/>
      <c r="CKZ191" s="377"/>
      <c r="CLA191" s="377"/>
      <c r="CLB191" s="377"/>
      <c r="CLC191" s="377"/>
      <c r="CLD191" s="438"/>
      <c r="CLE191" s="486"/>
      <c r="CLF191" s="375"/>
      <c r="CLG191" s="377"/>
      <c r="CLH191" s="377"/>
      <c r="CLI191" s="377"/>
      <c r="CLJ191" s="377"/>
      <c r="CLK191" s="438"/>
      <c r="CLL191" s="486"/>
      <c r="CLM191" s="375"/>
      <c r="CLN191" s="377"/>
      <c r="CLO191" s="377"/>
      <c r="CLP191" s="377"/>
      <c r="CLQ191" s="377"/>
      <c r="CLR191" s="438"/>
      <c r="CLS191" s="486"/>
      <c r="CLT191" s="375"/>
      <c r="CLU191" s="377"/>
      <c r="CLV191" s="377"/>
      <c r="CLW191" s="377"/>
      <c r="CLX191" s="377"/>
      <c r="CLY191" s="438"/>
      <c r="CLZ191" s="486"/>
      <c r="CMA191" s="375"/>
      <c r="CMB191" s="377"/>
      <c r="CMC191" s="377"/>
      <c r="CMD191" s="377"/>
      <c r="CME191" s="377"/>
      <c r="CMF191" s="438"/>
      <c r="CMG191" s="486"/>
      <c r="CMH191" s="375"/>
      <c r="CMI191" s="377"/>
      <c r="CMJ191" s="377"/>
      <c r="CMK191" s="377"/>
      <c r="CML191" s="377"/>
      <c r="CMM191" s="438"/>
      <c r="CMN191" s="486"/>
      <c r="CMO191" s="375"/>
      <c r="CMP191" s="377"/>
      <c r="CMQ191" s="377"/>
      <c r="CMR191" s="377"/>
      <c r="CMS191" s="377"/>
      <c r="CMT191" s="438"/>
      <c r="CMU191" s="486"/>
      <c r="CMV191" s="375"/>
      <c r="CMW191" s="377"/>
      <c r="CMX191" s="377"/>
      <c r="CMY191" s="377"/>
      <c r="CMZ191" s="377"/>
      <c r="CNA191" s="438"/>
      <c r="CNB191" s="486"/>
      <c r="CNC191" s="375"/>
      <c r="CND191" s="377"/>
      <c r="CNE191" s="377"/>
      <c r="CNF191" s="377"/>
      <c r="CNG191" s="377"/>
      <c r="CNH191" s="438"/>
      <c r="CNI191" s="486"/>
      <c r="CNJ191" s="375"/>
      <c r="CNK191" s="377"/>
      <c r="CNL191" s="377"/>
      <c r="CNM191" s="377"/>
      <c r="CNN191" s="377"/>
      <c r="CNO191" s="438"/>
      <c r="CNP191" s="486"/>
      <c r="CNQ191" s="375"/>
      <c r="CNR191" s="377"/>
      <c r="CNS191" s="377"/>
      <c r="CNT191" s="377"/>
      <c r="CNU191" s="377"/>
      <c r="CNV191" s="438"/>
      <c r="CNW191" s="486"/>
      <c r="CNX191" s="375"/>
      <c r="CNY191" s="377"/>
      <c r="CNZ191" s="377"/>
      <c r="COA191" s="377"/>
      <c r="COB191" s="377"/>
      <c r="COC191" s="438"/>
      <c r="COD191" s="486"/>
      <c r="COE191" s="375"/>
      <c r="COF191" s="377"/>
      <c r="COG191" s="377"/>
      <c r="COH191" s="377"/>
      <c r="COI191" s="377"/>
      <c r="COJ191" s="438"/>
      <c r="COK191" s="486"/>
      <c r="COL191" s="375"/>
      <c r="COM191" s="377"/>
      <c r="CON191" s="377"/>
      <c r="COO191" s="377"/>
      <c r="COP191" s="377"/>
      <c r="COQ191" s="438"/>
      <c r="COR191" s="486"/>
      <c r="COS191" s="375"/>
      <c r="COT191" s="377"/>
      <c r="COU191" s="377"/>
      <c r="COV191" s="377"/>
      <c r="COW191" s="377"/>
      <c r="COX191" s="438"/>
      <c r="COY191" s="486"/>
      <c r="COZ191" s="375"/>
      <c r="CPA191" s="377"/>
      <c r="CPB191" s="377"/>
      <c r="CPC191" s="377"/>
      <c r="CPD191" s="377"/>
      <c r="CPE191" s="438"/>
      <c r="CPF191" s="486"/>
      <c r="CPG191" s="375"/>
      <c r="CPH191" s="377"/>
      <c r="CPI191" s="377"/>
      <c r="CPJ191" s="377"/>
      <c r="CPK191" s="377"/>
      <c r="CPL191" s="438"/>
      <c r="CPM191" s="486"/>
      <c r="CPN191" s="375"/>
      <c r="CPO191" s="377"/>
      <c r="CPP191" s="377"/>
      <c r="CPQ191" s="377"/>
      <c r="CPR191" s="377"/>
      <c r="CPS191" s="438"/>
      <c r="CPT191" s="486"/>
      <c r="CPU191" s="375"/>
      <c r="CPV191" s="377"/>
      <c r="CPW191" s="377"/>
      <c r="CPX191" s="377"/>
      <c r="CPY191" s="377"/>
      <c r="CPZ191" s="438"/>
      <c r="CQA191" s="486"/>
      <c r="CQB191" s="375"/>
      <c r="CQC191" s="377"/>
      <c r="CQD191" s="377"/>
      <c r="CQE191" s="377"/>
      <c r="CQF191" s="377"/>
      <c r="CQG191" s="438"/>
      <c r="CQH191" s="486"/>
      <c r="CQI191" s="375"/>
      <c r="CQJ191" s="377"/>
      <c r="CQK191" s="377"/>
      <c r="CQL191" s="377"/>
      <c r="CQM191" s="377"/>
      <c r="CQN191" s="438"/>
      <c r="CQO191" s="486"/>
      <c r="CQP191" s="375"/>
      <c r="CQQ191" s="377"/>
      <c r="CQR191" s="377"/>
      <c r="CQS191" s="377"/>
      <c r="CQT191" s="377"/>
      <c r="CQU191" s="438"/>
      <c r="CQV191" s="486"/>
      <c r="CQW191" s="375"/>
      <c r="CQX191" s="377"/>
      <c r="CQY191" s="377"/>
      <c r="CQZ191" s="377"/>
      <c r="CRA191" s="377"/>
      <c r="CRB191" s="438"/>
      <c r="CRC191" s="486"/>
      <c r="CRD191" s="375"/>
      <c r="CRE191" s="377"/>
      <c r="CRF191" s="377"/>
      <c r="CRG191" s="377"/>
      <c r="CRH191" s="377"/>
      <c r="CRI191" s="438"/>
      <c r="CRJ191" s="486"/>
      <c r="CRK191" s="375"/>
      <c r="CRL191" s="377"/>
      <c r="CRM191" s="377"/>
      <c r="CRN191" s="377"/>
      <c r="CRO191" s="377"/>
      <c r="CRP191" s="438"/>
      <c r="CRQ191" s="486"/>
      <c r="CRR191" s="375"/>
      <c r="CRS191" s="377"/>
      <c r="CRT191" s="377"/>
      <c r="CRU191" s="377"/>
      <c r="CRV191" s="377"/>
      <c r="CRW191" s="438"/>
      <c r="CRX191" s="486"/>
      <c r="CRY191" s="375"/>
      <c r="CRZ191" s="377"/>
      <c r="CSA191" s="377"/>
      <c r="CSB191" s="377"/>
      <c r="CSC191" s="377"/>
      <c r="CSD191" s="438"/>
      <c r="CSE191" s="486"/>
      <c r="CSF191" s="375"/>
      <c r="CSG191" s="377"/>
      <c r="CSH191" s="377"/>
      <c r="CSI191" s="377"/>
      <c r="CSJ191" s="377"/>
      <c r="CSK191" s="438"/>
      <c r="CSL191" s="486"/>
      <c r="CSM191" s="375"/>
      <c r="CSN191" s="377"/>
      <c r="CSO191" s="377"/>
      <c r="CSP191" s="377"/>
      <c r="CSQ191" s="377"/>
      <c r="CSR191" s="438"/>
      <c r="CSS191" s="486"/>
      <c r="CST191" s="375"/>
      <c r="CSU191" s="377"/>
      <c r="CSV191" s="377"/>
      <c r="CSW191" s="377"/>
      <c r="CSX191" s="377"/>
      <c r="CSY191" s="438"/>
      <c r="CSZ191" s="486"/>
      <c r="CTA191" s="375"/>
      <c r="CTB191" s="377"/>
      <c r="CTC191" s="377"/>
      <c r="CTD191" s="377"/>
      <c r="CTE191" s="377"/>
      <c r="CTF191" s="438"/>
      <c r="CTG191" s="486"/>
      <c r="CTH191" s="375"/>
      <c r="CTI191" s="377"/>
      <c r="CTJ191" s="377"/>
      <c r="CTK191" s="377"/>
      <c r="CTL191" s="377"/>
      <c r="CTM191" s="438"/>
      <c r="CTN191" s="486"/>
      <c r="CTO191" s="375"/>
      <c r="CTP191" s="377"/>
      <c r="CTQ191" s="377"/>
      <c r="CTR191" s="377"/>
      <c r="CTS191" s="377"/>
      <c r="CTT191" s="438"/>
      <c r="CTU191" s="486"/>
      <c r="CTV191" s="375"/>
      <c r="CTW191" s="377"/>
      <c r="CTX191" s="377"/>
      <c r="CTY191" s="377"/>
      <c r="CTZ191" s="377"/>
      <c r="CUA191" s="438"/>
      <c r="CUB191" s="486"/>
      <c r="CUC191" s="375"/>
      <c r="CUD191" s="377"/>
      <c r="CUE191" s="377"/>
      <c r="CUF191" s="377"/>
      <c r="CUG191" s="377"/>
      <c r="CUH191" s="438"/>
      <c r="CUI191" s="486"/>
      <c r="CUJ191" s="375"/>
      <c r="CUK191" s="377"/>
      <c r="CUL191" s="377"/>
      <c r="CUM191" s="377"/>
      <c r="CUN191" s="377"/>
      <c r="CUO191" s="438"/>
      <c r="CUP191" s="486"/>
      <c r="CUQ191" s="375"/>
      <c r="CUR191" s="377"/>
      <c r="CUS191" s="377"/>
      <c r="CUT191" s="377"/>
      <c r="CUU191" s="377"/>
      <c r="CUV191" s="438"/>
      <c r="CUW191" s="486"/>
      <c r="CUX191" s="375"/>
      <c r="CUY191" s="377"/>
      <c r="CUZ191" s="377"/>
      <c r="CVA191" s="377"/>
      <c r="CVB191" s="377"/>
      <c r="CVC191" s="438"/>
      <c r="CVD191" s="486"/>
      <c r="CVE191" s="375"/>
      <c r="CVF191" s="377"/>
      <c r="CVG191" s="377"/>
      <c r="CVH191" s="377"/>
      <c r="CVI191" s="377"/>
      <c r="CVJ191" s="438"/>
      <c r="CVK191" s="486"/>
      <c r="CVL191" s="375"/>
      <c r="CVM191" s="377"/>
      <c r="CVN191" s="377"/>
      <c r="CVO191" s="377"/>
      <c r="CVP191" s="377"/>
      <c r="CVQ191" s="438"/>
      <c r="CVR191" s="486"/>
      <c r="CVS191" s="375"/>
      <c r="CVT191" s="377"/>
      <c r="CVU191" s="377"/>
      <c r="CVV191" s="377"/>
      <c r="CVW191" s="377"/>
      <c r="CVX191" s="438"/>
      <c r="CVY191" s="486"/>
      <c r="CVZ191" s="375"/>
      <c r="CWA191" s="377"/>
      <c r="CWB191" s="377"/>
      <c r="CWC191" s="377"/>
      <c r="CWD191" s="377"/>
      <c r="CWE191" s="438"/>
      <c r="CWF191" s="486"/>
      <c r="CWG191" s="375"/>
      <c r="CWH191" s="377"/>
      <c r="CWI191" s="377"/>
      <c r="CWJ191" s="377"/>
      <c r="CWK191" s="377"/>
      <c r="CWL191" s="438"/>
      <c r="CWM191" s="486"/>
      <c r="CWN191" s="375"/>
      <c r="CWO191" s="377"/>
      <c r="CWP191" s="377"/>
      <c r="CWQ191" s="377"/>
      <c r="CWR191" s="377"/>
      <c r="CWS191" s="438"/>
      <c r="CWT191" s="486"/>
      <c r="CWU191" s="375"/>
      <c r="CWV191" s="377"/>
      <c r="CWW191" s="377"/>
      <c r="CWX191" s="377"/>
      <c r="CWY191" s="377"/>
      <c r="CWZ191" s="438"/>
      <c r="CXA191" s="486"/>
      <c r="CXB191" s="375"/>
      <c r="CXC191" s="377"/>
      <c r="CXD191" s="377"/>
      <c r="CXE191" s="377"/>
      <c r="CXF191" s="377"/>
      <c r="CXG191" s="438"/>
      <c r="CXH191" s="486"/>
      <c r="CXI191" s="375"/>
      <c r="CXJ191" s="377"/>
      <c r="CXK191" s="377"/>
      <c r="CXL191" s="377"/>
      <c r="CXM191" s="377"/>
      <c r="CXN191" s="438"/>
      <c r="CXO191" s="486"/>
      <c r="CXP191" s="375"/>
      <c r="CXQ191" s="377"/>
      <c r="CXR191" s="377"/>
      <c r="CXS191" s="377"/>
      <c r="CXT191" s="377"/>
      <c r="CXU191" s="438"/>
      <c r="CXV191" s="486"/>
      <c r="CXW191" s="375"/>
      <c r="CXX191" s="377"/>
      <c r="CXY191" s="377"/>
      <c r="CXZ191" s="377"/>
      <c r="CYA191" s="377"/>
      <c r="CYB191" s="438"/>
      <c r="CYC191" s="486"/>
      <c r="CYD191" s="375"/>
      <c r="CYE191" s="377"/>
      <c r="CYF191" s="377"/>
      <c r="CYG191" s="377"/>
      <c r="CYH191" s="377"/>
      <c r="CYI191" s="438"/>
      <c r="CYJ191" s="486"/>
      <c r="CYK191" s="375"/>
      <c r="CYL191" s="377"/>
      <c r="CYM191" s="377"/>
      <c r="CYN191" s="377"/>
      <c r="CYO191" s="377"/>
      <c r="CYP191" s="438"/>
      <c r="CYQ191" s="486"/>
      <c r="CYR191" s="375"/>
      <c r="CYS191" s="377"/>
      <c r="CYT191" s="377"/>
      <c r="CYU191" s="377"/>
      <c r="CYV191" s="377"/>
      <c r="CYW191" s="438"/>
      <c r="CYX191" s="486"/>
      <c r="CYY191" s="375"/>
      <c r="CYZ191" s="377"/>
      <c r="CZA191" s="377"/>
      <c r="CZB191" s="377"/>
      <c r="CZC191" s="377"/>
      <c r="CZD191" s="438"/>
      <c r="CZE191" s="486"/>
      <c r="CZF191" s="375"/>
      <c r="CZG191" s="377"/>
      <c r="CZH191" s="377"/>
      <c r="CZI191" s="377"/>
      <c r="CZJ191" s="377"/>
      <c r="CZK191" s="438"/>
      <c r="CZL191" s="486"/>
      <c r="CZM191" s="375"/>
      <c r="CZN191" s="377"/>
      <c r="CZO191" s="377"/>
      <c r="CZP191" s="377"/>
      <c r="CZQ191" s="377"/>
      <c r="CZR191" s="438"/>
      <c r="CZS191" s="486"/>
      <c r="CZT191" s="375"/>
      <c r="CZU191" s="377"/>
      <c r="CZV191" s="377"/>
      <c r="CZW191" s="377"/>
      <c r="CZX191" s="377"/>
      <c r="CZY191" s="438"/>
      <c r="CZZ191" s="486"/>
      <c r="DAA191" s="375"/>
      <c r="DAB191" s="377"/>
      <c r="DAC191" s="377"/>
      <c r="DAD191" s="377"/>
      <c r="DAE191" s="377"/>
      <c r="DAF191" s="438"/>
      <c r="DAG191" s="486"/>
      <c r="DAH191" s="375"/>
      <c r="DAI191" s="377"/>
      <c r="DAJ191" s="377"/>
      <c r="DAK191" s="377"/>
      <c r="DAL191" s="377"/>
      <c r="DAM191" s="438"/>
      <c r="DAN191" s="486"/>
      <c r="DAO191" s="375"/>
      <c r="DAP191" s="377"/>
      <c r="DAQ191" s="377"/>
      <c r="DAR191" s="377"/>
      <c r="DAS191" s="377"/>
      <c r="DAT191" s="438"/>
      <c r="DAU191" s="486"/>
      <c r="DAV191" s="375"/>
      <c r="DAW191" s="377"/>
      <c r="DAX191" s="377"/>
      <c r="DAY191" s="377"/>
      <c r="DAZ191" s="377"/>
      <c r="DBA191" s="438"/>
      <c r="DBB191" s="486"/>
      <c r="DBC191" s="375"/>
      <c r="DBD191" s="377"/>
      <c r="DBE191" s="377"/>
      <c r="DBF191" s="377"/>
      <c r="DBG191" s="377"/>
      <c r="DBH191" s="438"/>
      <c r="DBI191" s="486"/>
      <c r="DBJ191" s="375"/>
      <c r="DBK191" s="377"/>
      <c r="DBL191" s="377"/>
      <c r="DBM191" s="377"/>
      <c r="DBN191" s="377"/>
      <c r="DBO191" s="438"/>
      <c r="DBP191" s="486"/>
      <c r="DBQ191" s="375"/>
      <c r="DBR191" s="377"/>
      <c r="DBS191" s="377"/>
      <c r="DBT191" s="377"/>
      <c r="DBU191" s="377"/>
      <c r="DBV191" s="438"/>
      <c r="DBW191" s="486"/>
      <c r="DBX191" s="375"/>
      <c r="DBY191" s="377"/>
      <c r="DBZ191" s="377"/>
      <c r="DCA191" s="377"/>
      <c r="DCB191" s="377"/>
      <c r="DCC191" s="438"/>
      <c r="DCD191" s="486"/>
      <c r="DCE191" s="375"/>
      <c r="DCF191" s="377"/>
      <c r="DCG191" s="377"/>
      <c r="DCH191" s="377"/>
      <c r="DCI191" s="377"/>
      <c r="DCJ191" s="438"/>
      <c r="DCK191" s="486"/>
      <c r="DCL191" s="375"/>
      <c r="DCM191" s="377"/>
      <c r="DCN191" s="377"/>
      <c r="DCO191" s="377"/>
      <c r="DCP191" s="377"/>
      <c r="DCQ191" s="438"/>
      <c r="DCR191" s="486"/>
      <c r="DCS191" s="375"/>
      <c r="DCT191" s="377"/>
      <c r="DCU191" s="377"/>
      <c r="DCV191" s="377"/>
      <c r="DCW191" s="377"/>
      <c r="DCX191" s="438"/>
      <c r="DCY191" s="486"/>
      <c r="DCZ191" s="375"/>
      <c r="DDA191" s="377"/>
      <c r="DDB191" s="377"/>
      <c r="DDC191" s="377"/>
      <c r="DDD191" s="377"/>
      <c r="DDE191" s="438"/>
      <c r="DDF191" s="486"/>
      <c r="DDG191" s="375"/>
      <c r="DDH191" s="377"/>
      <c r="DDI191" s="377"/>
      <c r="DDJ191" s="377"/>
      <c r="DDK191" s="377"/>
      <c r="DDL191" s="438"/>
      <c r="DDM191" s="486"/>
      <c r="DDN191" s="375"/>
      <c r="DDO191" s="377"/>
      <c r="DDP191" s="377"/>
      <c r="DDQ191" s="377"/>
      <c r="DDR191" s="377"/>
      <c r="DDS191" s="438"/>
      <c r="DDT191" s="486"/>
      <c r="DDU191" s="375"/>
      <c r="DDV191" s="377"/>
      <c r="DDW191" s="377"/>
      <c r="DDX191" s="377"/>
      <c r="DDY191" s="377"/>
      <c r="DDZ191" s="438"/>
      <c r="DEA191" s="486"/>
      <c r="DEB191" s="375"/>
      <c r="DEC191" s="377"/>
      <c r="DED191" s="377"/>
      <c r="DEE191" s="377"/>
      <c r="DEF191" s="377"/>
      <c r="DEG191" s="438"/>
      <c r="DEH191" s="486"/>
      <c r="DEI191" s="375"/>
      <c r="DEJ191" s="377"/>
      <c r="DEK191" s="377"/>
      <c r="DEL191" s="377"/>
      <c r="DEM191" s="377"/>
      <c r="DEN191" s="438"/>
      <c r="DEO191" s="486"/>
      <c r="DEP191" s="375"/>
      <c r="DEQ191" s="377"/>
      <c r="DER191" s="377"/>
      <c r="DES191" s="377"/>
      <c r="DET191" s="377"/>
      <c r="DEU191" s="438"/>
      <c r="DEV191" s="486"/>
      <c r="DEW191" s="375"/>
      <c r="DEX191" s="377"/>
      <c r="DEY191" s="377"/>
      <c r="DEZ191" s="377"/>
      <c r="DFA191" s="377"/>
      <c r="DFB191" s="438"/>
      <c r="DFC191" s="486"/>
      <c r="DFD191" s="375"/>
      <c r="DFE191" s="377"/>
      <c r="DFF191" s="377"/>
      <c r="DFG191" s="377"/>
      <c r="DFH191" s="377"/>
      <c r="DFI191" s="438"/>
      <c r="DFJ191" s="486"/>
      <c r="DFK191" s="375"/>
      <c r="DFL191" s="377"/>
      <c r="DFM191" s="377"/>
      <c r="DFN191" s="377"/>
      <c r="DFO191" s="377"/>
      <c r="DFP191" s="438"/>
      <c r="DFQ191" s="486"/>
      <c r="DFR191" s="375"/>
      <c r="DFS191" s="377"/>
      <c r="DFT191" s="377"/>
      <c r="DFU191" s="377"/>
      <c r="DFV191" s="377"/>
      <c r="DFW191" s="438"/>
      <c r="DFX191" s="486"/>
      <c r="DFY191" s="375"/>
      <c r="DFZ191" s="377"/>
      <c r="DGA191" s="377"/>
      <c r="DGB191" s="377"/>
      <c r="DGC191" s="377"/>
      <c r="DGD191" s="438"/>
      <c r="DGE191" s="486"/>
      <c r="DGF191" s="375"/>
      <c r="DGG191" s="377"/>
      <c r="DGH191" s="377"/>
      <c r="DGI191" s="377"/>
      <c r="DGJ191" s="377"/>
      <c r="DGK191" s="438"/>
      <c r="DGL191" s="486"/>
      <c r="DGM191" s="375"/>
      <c r="DGN191" s="377"/>
      <c r="DGO191" s="377"/>
      <c r="DGP191" s="377"/>
      <c r="DGQ191" s="377"/>
      <c r="DGR191" s="438"/>
      <c r="DGS191" s="486"/>
      <c r="DGT191" s="375"/>
      <c r="DGU191" s="377"/>
      <c r="DGV191" s="377"/>
      <c r="DGW191" s="377"/>
      <c r="DGX191" s="377"/>
      <c r="DGY191" s="438"/>
      <c r="DGZ191" s="486"/>
      <c r="DHA191" s="375"/>
      <c r="DHB191" s="377"/>
      <c r="DHC191" s="377"/>
      <c r="DHD191" s="377"/>
      <c r="DHE191" s="377"/>
      <c r="DHF191" s="438"/>
      <c r="DHG191" s="486"/>
      <c r="DHH191" s="375"/>
      <c r="DHI191" s="377"/>
      <c r="DHJ191" s="377"/>
      <c r="DHK191" s="377"/>
      <c r="DHL191" s="377"/>
      <c r="DHM191" s="438"/>
      <c r="DHN191" s="486"/>
      <c r="DHO191" s="375"/>
      <c r="DHP191" s="377"/>
      <c r="DHQ191" s="377"/>
      <c r="DHR191" s="377"/>
      <c r="DHS191" s="377"/>
      <c r="DHT191" s="438"/>
      <c r="DHU191" s="486"/>
      <c r="DHV191" s="375"/>
      <c r="DHW191" s="377"/>
      <c r="DHX191" s="377"/>
      <c r="DHY191" s="377"/>
      <c r="DHZ191" s="377"/>
      <c r="DIA191" s="438"/>
      <c r="DIB191" s="486"/>
      <c r="DIC191" s="375"/>
      <c r="DID191" s="377"/>
      <c r="DIE191" s="377"/>
      <c r="DIF191" s="377"/>
      <c r="DIG191" s="377"/>
      <c r="DIH191" s="438"/>
      <c r="DII191" s="486"/>
      <c r="DIJ191" s="375"/>
      <c r="DIK191" s="377"/>
      <c r="DIL191" s="377"/>
      <c r="DIM191" s="377"/>
      <c r="DIN191" s="377"/>
      <c r="DIO191" s="438"/>
      <c r="DIP191" s="486"/>
      <c r="DIQ191" s="375"/>
      <c r="DIR191" s="377"/>
      <c r="DIS191" s="377"/>
      <c r="DIT191" s="377"/>
      <c r="DIU191" s="377"/>
      <c r="DIV191" s="438"/>
      <c r="DIW191" s="486"/>
      <c r="DIX191" s="375"/>
      <c r="DIY191" s="377"/>
      <c r="DIZ191" s="377"/>
      <c r="DJA191" s="377"/>
      <c r="DJB191" s="377"/>
      <c r="DJC191" s="438"/>
      <c r="DJD191" s="486"/>
      <c r="DJE191" s="375"/>
      <c r="DJF191" s="377"/>
      <c r="DJG191" s="377"/>
      <c r="DJH191" s="377"/>
      <c r="DJI191" s="377"/>
      <c r="DJJ191" s="438"/>
      <c r="DJK191" s="486"/>
      <c r="DJL191" s="375"/>
      <c r="DJM191" s="377"/>
      <c r="DJN191" s="377"/>
      <c r="DJO191" s="377"/>
      <c r="DJP191" s="377"/>
      <c r="DJQ191" s="438"/>
      <c r="DJR191" s="486"/>
      <c r="DJS191" s="375"/>
      <c r="DJT191" s="377"/>
      <c r="DJU191" s="377"/>
      <c r="DJV191" s="377"/>
      <c r="DJW191" s="377"/>
      <c r="DJX191" s="438"/>
      <c r="DJY191" s="486"/>
      <c r="DJZ191" s="375"/>
      <c r="DKA191" s="377"/>
      <c r="DKB191" s="377"/>
      <c r="DKC191" s="377"/>
      <c r="DKD191" s="377"/>
      <c r="DKE191" s="438"/>
      <c r="DKF191" s="486"/>
      <c r="DKG191" s="375"/>
      <c r="DKH191" s="377"/>
      <c r="DKI191" s="377"/>
      <c r="DKJ191" s="377"/>
      <c r="DKK191" s="377"/>
      <c r="DKL191" s="438"/>
      <c r="DKM191" s="486"/>
      <c r="DKN191" s="375"/>
      <c r="DKO191" s="377"/>
      <c r="DKP191" s="377"/>
      <c r="DKQ191" s="377"/>
      <c r="DKR191" s="377"/>
      <c r="DKS191" s="438"/>
      <c r="DKT191" s="486"/>
      <c r="DKU191" s="375"/>
      <c r="DKV191" s="377"/>
      <c r="DKW191" s="377"/>
      <c r="DKX191" s="377"/>
      <c r="DKY191" s="377"/>
      <c r="DKZ191" s="438"/>
      <c r="DLA191" s="486"/>
      <c r="DLB191" s="375"/>
      <c r="DLC191" s="377"/>
      <c r="DLD191" s="377"/>
      <c r="DLE191" s="377"/>
      <c r="DLF191" s="377"/>
      <c r="DLG191" s="438"/>
      <c r="DLH191" s="486"/>
      <c r="DLI191" s="375"/>
      <c r="DLJ191" s="377"/>
      <c r="DLK191" s="377"/>
      <c r="DLL191" s="377"/>
      <c r="DLM191" s="377"/>
      <c r="DLN191" s="438"/>
      <c r="DLO191" s="486"/>
      <c r="DLP191" s="375"/>
      <c r="DLQ191" s="377"/>
      <c r="DLR191" s="377"/>
      <c r="DLS191" s="377"/>
      <c r="DLT191" s="377"/>
      <c r="DLU191" s="438"/>
      <c r="DLV191" s="486"/>
      <c r="DLW191" s="375"/>
      <c r="DLX191" s="377"/>
      <c r="DLY191" s="377"/>
      <c r="DLZ191" s="377"/>
      <c r="DMA191" s="377"/>
      <c r="DMB191" s="438"/>
      <c r="DMC191" s="486"/>
      <c r="DMD191" s="375"/>
      <c r="DME191" s="377"/>
      <c r="DMF191" s="377"/>
      <c r="DMG191" s="377"/>
      <c r="DMH191" s="377"/>
      <c r="DMI191" s="438"/>
      <c r="DMJ191" s="486"/>
      <c r="DMK191" s="375"/>
      <c r="DML191" s="377"/>
      <c r="DMM191" s="377"/>
      <c r="DMN191" s="377"/>
      <c r="DMO191" s="377"/>
      <c r="DMP191" s="438"/>
      <c r="DMQ191" s="486"/>
      <c r="DMR191" s="375"/>
      <c r="DMS191" s="377"/>
      <c r="DMT191" s="377"/>
      <c r="DMU191" s="377"/>
      <c r="DMV191" s="377"/>
      <c r="DMW191" s="438"/>
      <c r="DMX191" s="486"/>
      <c r="DMY191" s="375"/>
      <c r="DMZ191" s="377"/>
      <c r="DNA191" s="377"/>
      <c r="DNB191" s="377"/>
      <c r="DNC191" s="377"/>
      <c r="DND191" s="438"/>
      <c r="DNE191" s="486"/>
      <c r="DNF191" s="375"/>
      <c r="DNG191" s="377"/>
      <c r="DNH191" s="377"/>
      <c r="DNI191" s="377"/>
      <c r="DNJ191" s="377"/>
      <c r="DNK191" s="438"/>
      <c r="DNL191" s="486"/>
      <c r="DNM191" s="375"/>
      <c r="DNN191" s="377"/>
      <c r="DNO191" s="377"/>
      <c r="DNP191" s="377"/>
      <c r="DNQ191" s="377"/>
      <c r="DNR191" s="438"/>
      <c r="DNS191" s="486"/>
      <c r="DNT191" s="375"/>
      <c r="DNU191" s="377"/>
      <c r="DNV191" s="377"/>
      <c r="DNW191" s="377"/>
      <c r="DNX191" s="377"/>
      <c r="DNY191" s="438"/>
      <c r="DNZ191" s="486"/>
      <c r="DOA191" s="375"/>
      <c r="DOB191" s="377"/>
      <c r="DOC191" s="377"/>
      <c r="DOD191" s="377"/>
      <c r="DOE191" s="377"/>
      <c r="DOF191" s="438"/>
      <c r="DOG191" s="486"/>
      <c r="DOH191" s="375"/>
      <c r="DOI191" s="377"/>
      <c r="DOJ191" s="377"/>
      <c r="DOK191" s="377"/>
      <c r="DOL191" s="377"/>
      <c r="DOM191" s="438"/>
      <c r="DON191" s="486"/>
      <c r="DOO191" s="375"/>
      <c r="DOP191" s="377"/>
      <c r="DOQ191" s="377"/>
      <c r="DOR191" s="377"/>
      <c r="DOS191" s="377"/>
      <c r="DOT191" s="438"/>
      <c r="DOU191" s="486"/>
      <c r="DOV191" s="375"/>
      <c r="DOW191" s="377"/>
      <c r="DOX191" s="377"/>
      <c r="DOY191" s="377"/>
      <c r="DOZ191" s="377"/>
      <c r="DPA191" s="438"/>
      <c r="DPB191" s="486"/>
      <c r="DPC191" s="375"/>
      <c r="DPD191" s="377"/>
      <c r="DPE191" s="377"/>
      <c r="DPF191" s="377"/>
      <c r="DPG191" s="377"/>
      <c r="DPH191" s="438"/>
      <c r="DPI191" s="486"/>
      <c r="DPJ191" s="375"/>
      <c r="DPK191" s="377"/>
      <c r="DPL191" s="377"/>
      <c r="DPM191" s="377"/>
      <c r="DPN191" s="377"/>
      <c r="DPO191" s="438"/>
      <c r="DPP191" s="486"/>
      <c r="DPQ191" s="375"/>
      <c r="DPR191" s="377"/>
      <c r="DPS191" s="377"/>
      <c r="DPT191" s="377"/>
      <c r="DPU191" s="377"/>
      <c r="DPV191" s="438"/>
      <c r="DPW191" s="486"/>
      <c r="DPX191" s="375"/>
      <c r="DPY191" s="377"/>
      <c r="DPZ191" s="377"/>
      <c r="DQA191" s="377"/>
      <c r="DQB191" s="377"/>
      <c r="DQC191" s="438"/>
      <c r="DQD191" s="486"/>
      <c r="DQE191" s="375"/>
      <c r="DQF191" s="377"/>
      <c r="DQG191" s="377"/>
      <c r="DQH191" s="377"/>
      <c r="DQI191" s="377"/>
      <c r="DQJ191" s="438"/>
      <c r="DQK191" s="486"/>
      <c r="DQL191" s="375"/>
      <c r="DQM191" s="377"/>
      <c r="DQN191" s="377"/>
      <c r="DQO191" s="377"/>
      <c r="DQP191" s="377"/>
      <c r="DQQ191" s="438"/>
      <c r="DQR191" s="486"/>
      <c r="DQS191" s="375"/>
      <c r="DQT191" s="377"/>
      <c r="DQU191" s="377"/>
      <c r="DQV191" s="377"/>
      <c r="DQW191" s="377"/>
      <c r="DQX191" s="438"/>
      <c r="DQY191" s="486"/>
      <c r="DQZ191" s="375"/>
      <c r="DRA191" s="377"/>
      <c r="DRB191" s="377"/>
      <c r="DRC191" s="377"/>
      <c r="DRD191" s="377"/>
      <c r="DRE191" s="438"/>
      <c r="DRF191" s="486"/>
      <c r="DRG191" s="375"/>
      <c r="DRH191" s="377"/>
      <c r="DRI191" s="377"/>
      <c r="DRJ191" s="377"/>
      <c r="DRK191" s="377"/>
      <c r="DRL191" s="438"/>
      <c r="DRM191" s="486"/>
      <c r="DRN191" s="375"/>
      <c r="DRO191" s="377"/>
      <c r="DRP191" s="377"/>
      <c r="DRQ191" s="377"/>
      <c r="DRR191" s="377"/>
      <c r="DRS191" s="438"/>
      <c r="DRT191" s="486"/>
      <c r="DRU191" s="375"/>
      <c r="DRV191" s="377"/>
      <c r="DRW191" s="377"/>
      <c r="DRX191" s="377"/>
      <c r="DRY191" s="377"/>
      <c r="DRZ191" s="438"/>
      <c r="DSA191" s="486"/>
      <c r="DSB191" s="375"/>
      <c r="DSC191" s="377"/>
      <c r="DSD191" s="377"/>
      <c r="DSE191" s="377"/>
      <c r="DSF191" s="377"/>
      <c r="DSG191" s="438"/>
      <c r="DSH191" s="486"/>
      <c r="DSI191" s="375"/>
      <c r="DSJ191" s="377"/>
      <c r="DSK191" s="377"/>
      <c r="DSL191" s="377"/>
      <c r="DSM191" s="377"/>
      <c r="DSN191" s="438"/>
      <c r="DSO191" s="486"/>
      <c r="DSP191" s="375"/>
      <c r="DSQ191" s="377"/>
      <c r="DSR191" s="377"/>
      <c r="DSS191" s="377"/>
      <c r="DST191" s="377"/>
      <c r="DSU191" s="438"/>
      <c r="DSV191" s="486"/>
      <c r="DSW191" s="375"/>
      <c r="DSX191" s="377"/>
      <c r="DSY191" s="377"/>
      <c r="DSZ191" s="377"/>
      <c r="DTA191" s="377"/>
      <c r="DTB191" s="438"/>
      <c r="DTC191" s="486"/>
      <c r="DTD191" s="375"/>
      <c r="DTE191" s="377"/>
      <c r="DTF191" s="377"/>
      <c r="DTG191" s="377"/>
      <c r="DTH191" s="377"/>
      <c r="DTI191" s="438"/>
      <c r="DTJ191" s="486"/>
      <c r="DTK191" s="375"/>
      <c r="DTL191" s="377"/>
      <c r="DTM191" s="377"/>
      <c r="DTN191" s="377"/>
      <c r="DTO191" s="377"/>
      <c r="DTP191" s="438"/>
      <c r="DTQ191" s="486"/>
      <c r="DTR191" s="375"/>
      <c r="DTS191" s="377"/>
      <c r="DTT191" s="377"/>
      <c r="DTU191" s="377"/>
      <c r="DTV191" s="377"/>
      <c r="DTW191" s="438"/>
      <c r="DTX191" s="486"/>
      <c r="DTY191" s="375"/>
      <c r="DTZ191" s="377"/>
      <c r="DUA191" s="377"/>
      <c r="DUB191" s="377"/>
      <c r="DUC191" s="377"/>
      <c r="DUD191" s="438"/>
      <c r="DUE191" s="486"/>
      <c r="DUF191" s="375"/>
      <c r="DUG191" s="377"/>
      <c r="DUH191" s="377"/>
      <c r="DUI191" s="377"/>
      <c r="DUJ191" s="377"/>
      <c r="DUK191" s="438"/>
      <c r="DUL191" s="486"/>
      <c r="DUM191" s="375"/>
      <c r="DUN191" s="377"/>
      <c r="DUO191" s="377"/>
      <c r="DUP191" s="377"/>
      <c r="DUQ191" s="377"/>
      <c r="DUR191" s="438"/>
      <c r="DUS191" s="486"/>
      <c r="DUT191" s="375"/>
      <c r="DUU191" s="377"/>
      <c r="DUV191" s="377"/>
      <c r="DUW191" s="377"/>
      <c r="DUX191" s="377"/>
      <c r="DUY191" s="438"/>
      <c r="DUZ191" s="486"/>
      <c r="DVA191" s="375"/>
      <c r="DVB191" s="377"/>
      <c r="DVC191" s="377"/>
      <c r="DVD191" s="377"/>
      <c r="DVE191" s="377"/>
      <c r="DVF191" s="438"/>
      <c r="DVG191" s="486"/>
      <c r="DVH191" s="375"/>
      <c r="DVI191" s="377"/>
      <c r="DVJ191" s="377"/>
      <c r="DVK191" s="377"/>
      <c r="DVL191" s="377"/>
      <c r="DVM191" s="438"/>
      <c r="DVN191" s="486"/>
      <c r="DVO191" s="375"/>
      <c r="DVP191" s="377"/>
      <c r="DVQ191" s="377"/>
      <c r="DVR191" s="377"/>
      <c r="DVS191" s="377"/>
      <c r="DVT191" s="438"/>
      <c r="DVU191" s="486"/>
      <c r="DVV191" s="375"/>
      <c r="DVW191" s="377"/>
      <c r="DVX191" s="377"/>
      <c r="DVY191" s="377"/>
      <c r="DVZ191" s="377"/>
      <c r="DWA191" s="438"/>
      <c r="DWB191" s="486"/>
      <c r="DWC191" s="375"/>
      <c r="DWD191" s="377"/>
      <c r="DWE191" s="377"/>
      <c r="DWF191" s="377"/>
      <c r="DWG191" s="377"/>
      <c r="DWH191" s="438"/>
      <c r="DWI191" s="486"/>
      <c r="DWJ191" s="375"/>
      <c r="DWK191" s="377"/>
      <c r="DWL191" s="377"/>
      <c r="DWM191" s="377"/>
      <c r="DWN191" s="377"/>
      <c r="DWO191" s="438"/>
      <c r="DWP191" s="486"/>
      <c r="DWQ191" s="375"/>
      <c r="DWR191" s="377"/>
      <c r="DWS191" s="377"/>
      <c r="DWT191" s="377"/>
      <c r="DWU191" s="377"/>
      <c r="DWV191" s="438"/>
      <c r="DWW191" s="486"/>
      <c r="DWX191" s="375"/>
      <c r="DWY191" s="377"/>
      <c r="DWZ191" s="377"/>
      <c r="DXA191" s="377"/>
      <c r="DXB191" s="377"/>
      <c r="DXC191" s="438"/>
      <c r="DXD191" s="486"/>
      <c r="DXE191" s="375"/>
      <c r="DXF191" s="377"/>
      <c r="DXG191" s="377"/>
      <c r="DXH191" s="377"/>
      <c r="DXI191" s="377"/>
      <c r="DXJ191" s="438"/>
      <c r="DXK191" s="486"/>
      <c r="DXL191" s="375"/>
      <c r="DXM191" s="377"/>
      <c r="DXN191" s="377"/>
      <c r="DXO191" s="377"/>
      <c r="DXP191" s="377"/>
      <c r="DXQ191" s="438"/>
      <c r="DXR191" s="486"/>
      <c r="DXS191" s="375"/>
      <c r="DXT191" s="377"/>
      <c r="DXU191" s="377"/>
      <c r="DXV191" s="377"/>
      <c r="DXW191" s="377"/>
      <c r="DXX191" s="438"/>
      <c r="DXY191" s="486"/>
      <c r="DXZ191" s="375"/>
      <c r="DYA191" s="377"/>
      <c r="DYB191" s="377"/>
      <c r="DYC191" s="377"/>
      <c r="DYD191" s="377"/>
      <c r="DYE191" s="438"/>
      <c r="DYF191" s="486"/>
      <c r="DYG191" s="375"/>
      <c r="DYH191" s="377"/>
      <c r="DYI191" s="377"/>
      <c r="DYJ191" s="377"/>
      <c r="DYK191" s="377"/>
      <c r="DYL191" s="438"/>
      <c r="DYM191" s="486"/>
      <c r="DYN191" s="375"/>
      <c r="DYO191" s="377"/>
      <c r="DYP191" s="377"/>
      <c r="DYQ191" s="377"/>
      <c r="DYR191" s="377"/>
      <c r="DYS191" s="438"/>
      <c r="DYT191" s="486"/>
      <c r="DYU191" s="375"/>
      <c r="DYV191" s="377"/>
      <c r="DYW191" s="377"/>
      <c r="DYX191" s="377"/>
      <c r="DYY191" s="377"/>
      <c r="DYZ191" s="438"/>
      <c r="DZA191" s="486"/>
      <c r="DZB191" s="375"/>
      <c r="DZC191" s="377"/>
      <c r="DZD191" s="377"/>
      <c r="DZE191" s="377"/>
      <c r="DZF191" s="377"/>
      <c r="DZG191" s="438"/>
      <c r="DZH191" s="486"/>
      <c r="DZI191" s="375"/>
      <c r="DZJ191" s="377"/>
      <c r="DZK191" s="377"/>
      <c r="DZL191" s="377"/>
      <c r="DZM191" s="377"/>
      <c r="DZN191" s="438"/>
      <c r="DZO191" s="486"/>
      <c r="DZP191" s="375"/>
      <c r="DZQ191" s="377"/>
      <c r="DZR191" s="377"/>
      <c r="DZS191" s="377"/>
      <c r="DZT191" s="377"/>
      <c r="DZU191" s="438"/>
      <c r="DZV191" s="486"/>
      <c r="DZW191" s="375"/>
      <c r="DZX191" s="377"/>
      <c r="DZY191" s="377"/>
      <c r="DZZ191" s="377"/>
      <c r="EAA191" s="377"/>
      <c r="EAB191" s="438"/>
      <c r="EAC191" s="486"/>
      <c r="EAD191" s="375"/>
      <c r="EAE191" s="377"/>
      <c r="EAF191" s="377"/>
      <c r="EAG191" s="377"/>
      <c r="EAH191" s="377"/>
      <c r="EAI191" s="438"/>
      <c r="EAJ191" s="486"/>
      <c r="EAK191" s="375"/>
      <c r="EAL191" s="377"/>
      <c r="EAM191" s="377"/>
      <c r="EAN191" s="377"/>
      <c r="EAO191" s="377"/>
      <c r="EAP191" s="438"/>
      <c r="EAQ191" s="486"/>
      <c r="EAR191" s="375"/>
      <c r="EAS191" s="377"/>
      <c r="EAT191" s="377"/>
      <c r="EAU191" s="377"/>
      <c r="EAV191" s="377"/>
      <c r="EAW191" s="438"/>
      <c r="EAX191" s="486"/>
      <c r="EAY191" s="375"/>
      <c r="EAZ191" s="377"/>
      <c r="EBA191" s="377"/>
      <c r="EBB191" s="377"/>
      <c r="EBC191" s="377"/>
      <c r="EBD191" s="438"/>
      <c r="EBE191" s="486"/>
      <c r="EBF191" s="375"/>
      <c r="EBG191" s="377"/>
      <c r="EBH191" s="377"/>
      <c r="EBI191" s="377"/>
      <c r="EBJ191" s="377"/>
      <c r="EBK191" s="438"/>
      <c r="EBL191" s="486"/>
      <c r="EBM191" s="375"/>
      <c r="EBN191" s="377"/>
      <c r="EBO191" s="377"/>
      <c r="EBP191" s="377"/>
      <c r="EBQ191" s="377"/>
      <c r="EBR191" s="438"/>
      <c r="EBS191" s="486"/>
      <c r="EBT191" s="375"/>
      <c r="EBU191" s="377"/>
      <c r="EBV191" s="377"/>
      <c r="EBW191" s="377"/>
      <c r="EBX191" s="377"/>
      <c r="EBY191" s="438"/>
      <c r="EBZ191" s="486"/>
      <c r="ECA191" s="375"/>
      <c r="ECB191" s="377"/>
      <c r="ECC191" s="377"/>
      <c r="ECD191" s="377"/>
      <c r="ECE191" s="377"/>
      <c r="ECF191" s="438"/>
      <c r="ECG191" s="486"/>
      <c r="ECH191" s="375"/>
      <c r="ECI191" s="377"/>
      <c r="ECJ191" s="377"/>
      <c r="ECK191" s="377"/>
      <c r="ECL191" s="377"/>
      <c r="ECM191" s="438"/>
      <c r="ECN191" s="486"/>
      <c r="ECO191" s="375"/>
      <c r="ECP191" s="377"/>
      <c r="ECQ191" s="377"/>
      <c r="ECR191" s="377"/>
      <c r="ECS191" s="377"/>
      <c r="ECT191" s="438"/>
      <c r="ECU191" s="486"/>
      <c r="ECV191" s="375"/>
      <c r="ECW191" s="377"/>
      <c r="ECX191" s="377"/>
      <c r="ECY191" s="377"/>
      <c r="ECZ191" s="377"/>
      <c r="EDA191" s="438"/>
      <c r="EDB191" s="486"/>
      <c r="EDC191" s="375"/>
      <c r="EDD191" s="377"/>
      <c r="EDE191" s="377"/>
      <c r="EDF191" s="377"/>
      <c r="EDG191" s="377"/>
      <c r="EDH191" s="438"/>
      <c r="EDI191" s="486"/>
      <c r="EDJ191" s="375"/>
      <c r="EDK191" s="377"/>
      <c r="EDL191" s="377"/>
      <c r="EDM191" s="377"/>
      <c r="EDN191" s="377"/>
      <c r="EDO191" s="438"/>
      <c r="EDP191" s="486"/>
      <c r="EDQ191" s="375"/>
      <c r="EDR191" s="377"/>
      <c r="EDS191" s="377"/>
      <c r="EDT191" s="377"/>
      <c r="EDU191" s="377"/>
      <c r="EDV191" s="438"/>
      <c r="EDW191" s="486"/>
      <c r="EDX191" s="375"/>
      <c r="EDY191" s="377"/>
      <c r="EDZ191" s="377"/>
      <c r="EEA191" s="377"/>
      <c r="EEB191" s="377"/>
      <c r="EEC191" s="438"/>
      <c r="EED191" s="486"/>
      <c r="EEE191" s="375"/>
      <c r="EEF191" s="377"/>
      <c r="EEG191" s="377"/>
      <c r="EEH191" s="377"/>
      <c r="EEI191" s="377"/>
      <c r="EEJ191" s="438"/>
      <c r="EEK191" s="486"/>
      <c r="EEL191" s="375"/>
      <c r="EEM191" s="377"/>
      <c r="EEN191" s="377"/>
      <c r="EEO191" s="377"/>
      <c r="EEP191" s="377"/>
      <c r="EEQ191" s="438"/>
      <c r="EER191" s="486"/>
      <c r="EES191" s="375"/>
      <c r="EET191" s="377"/>
      <c r="EEU191" s="377"/>
      <c r="EEV191" s="377"/>
      <c r="EEW191" s="377"/>
      <c r="EEX191" s="438"/>
      <c r="EEY191" s="486"/>
      <c r="EEZ191" s="375"/>
      <c r="EFA191" s="377"/>
      <c r="EFB191" s="377"/>
      <c r="EFC191" s="377"/>
      <c r="EFD191" s="377"/>
      <c r="EFE191" s="438"/>
      <c r="EFF191" s="486"/>
      <c r="EFG191" s="375"/>
      <c r="EFH191" s="377"/>
      <c r="EFI191" s="377"/>
      <c r="EFJ191" s="377"/>
      <c r="EFK191" s="377"/>
      <c r="EFL191" s="438"/>
      <c r="EFM191" s="486"/>
      <c r="EFN191" s="375"/>
      <c r="EFO191" s="377"/>
      <c r="EFP191" s="377"/>
      <c r="EFQ191" s="377"/>
      <c r="EFR191" s="377"/>
      <c r="EFS191" s="438"/>
      <c r="EFT191" s="486"/>
      <c r="EFU191" s="375"/>
      <c r="EFV191" s="377"/>
      <c r="EFW191" s="377"/>
      <c r="EFX191" s="377"/>
      <c r="EFY191" s="377"/>
      <c r="EFZ191" s="438"/>
      <c r="EGA191" s="486"/>
      <c r="EGB191" s="375"/>
      <c r="EGC191" s="377"/>
      <c r="EGD191" s="377"/>
      <c r="EGE191" s="377"/>
      <c r="EGF191" s="377"/>
      <c r="EGG191" s="438"/>
      <c r="EGH191" s="486"/>
      <c r="EGI191" s="375"/>
      <c r="EGJ191" s="377"/>
      <c r="EGK191" s="377"/>
      <c r="EGL191" s="377"/>
      <c r="EGM191" s="377"/>
      <c r="EGN191" s="438"/>
      <c r="EGO191" s="486"/>
      <c r="EGP191" s="375"/>
      <c r="EGQ191" s="377"/>
      <c r="EGR191" s="377"/>
      <c r="EGS191" s="377"/>
      <c r="EGT191" s="377"/>
      <c r="EGU191" s="438"/>
      <c r="EGV191" s="486"/>
      <c r="EGW191" s="375"/>
      <c r="EGX191" s="377"/>
      <c r="EGY191" s="377"/>
      <c r="EGZ191" s="377"/>
      <c r="EHA191" s="377"/>
      <c r="EHB191" s="438"/>
      <c r="EHC191" s="486"/>
      <c r="EHD191" s="375"/>
      <c r="EHE191" s="377"/>
      <c r="EHF191" s="377"/>
      <c r="EHG191" s="377"/>
      <c r="EHH191" s="377"/>
      <c r="EHI191" s="438"/>
      <c r="EHJ191" s="486"/>
      <c r="EHK191" s="375"/>
      <c r="EHL191" s="377"/>
      <c r="EHM191" s="377"/>
      <c r="EHN191" s="377"/>
      <c r="EHO191" s="377"/>
      <c r="EHP191" s="438"/>
      <c r="EHQ191" s="486"/>
      <c r="EHR191" s="375"/>
      <c r="EHS191" s="377"/>
      <c r="EHT191" s="377"/>
      <c r="EHU191" s="377"/>
      <c r="EHV191" s="377"/>
      <c r="EHW191" s="438"/>
      <c r="EHX191" s="486"/>
      <c r="EHY191" s="375"/>
      <c r="EHZ191" s="377"/>
      <c r="EIA191" s="377"/>
      <c r="EIB191" s="377"/>
      <c r="EIC191" s="377"/>
      <c r="EID191" s="438"/>
      <c r="EIE191" s="486"/>
      <c r="EIF191" s="375"/>
      <c r="EIG191" s="377"/>
      <c r="EIH191" s="377"/>
      <c r="EII191" s="377"/>
      <c r="EIJ191" s="377"/>
      <c r="EIK191" s="438"/>
      <c r="EIL191" s="486"/>
      <c r="EIM191" s="375"/>
      <c r="EIN191" s="377"/>
      <c r="EIO191" s="377"/>
      <c r="EIP191" s="377"/>
      <c r="EIQ191" s="377"/>
      <c r="EIR191" s="438"/>
      <c r="EIS191" s="486"/>
      <c r="EIT191" s="375"/>
      <c r="EIU191" s="377"/>
      <c r="EIV191" s="377"/>
      <c r="EIW191" s="377"/>
      <c r="EIX191" s="377"/>
      <c r="EIY191" s="438"/>
      <c r="EIZ191" s="486"/>
      <c r="EJA191" s="375"/>
      <c r="EJB191" s="377"/>
      <c r="EJC191" s="377"/>
      <c r="EJD191" s="377"/>
      <c r="EJE191" s="377"/>
      <c r="EJF191" s="438"/>
      <c r="EJG191" s="486"/>
      <c r="EJH191" s="375"/>
      <c r="EJI191" s="377"/>
      <c r="EJJ191" s="377"/>
      <c r="EJK191" s="377"/>
      <c r="EJL191" s="377"/>
      <c r="EJM191" s="438"/>
      <c r="EJN191" s="486"/>
      <c r="EJO191" s="375"/>
      <c r="EJP191" s="377"/>
      <c r="EJQ191" s="377"/>
      <c r="EJR191" s="377"/>
      <c r="EJS191" s="377"/>
      <c r="EJT191" s="438"/>
      <c r="EJU191" s="486"/>
      <c r="EJV191" s="375"/>
      <c r="EJW191" s="377"/>
      <c r="EJX191" s="377"/>
      <c r="EJY191" s="377"/>
      <c r="EJZ191" s="377"/>
      <c r="EKA191" s="438"/>
      <c r="EKB191" s="486"/>
      <c r="EKC191" s="375"/>
      <c r="EKD191" s="377"/>
      <c r="EKE191" s="377"/>
      <c r="EKF191" s="377"/>
      <c r="EKG191" s="377"/>
      <c r="EKH191" s="438"/>
      <c r="EKI191" s="486"/>
      <c r="EKJ191" s="375"/>
      <c r="EKK191" s="377"/>
      <c r="EKL191" s="377"/>
      <c r="EKM191" s="377"/>
      <c r="EKN191" s="377"/>
      <c r="EKO191" s="438"/>
      <c r="EKP191" s="486"/>
      <c r="EKQ191" s="375"/>
      <c r="EKR191" s="377"/>
      <c r="EKS191" s="377"/>
      <c r="EKT191" s="377"/>
      <c r="EKU191" s="377"/>
      <c r="EKV191" s="438"/>
      <c r="EKW191" s="486"/>
      <c r="EKX191" s="375"/>
      <c r="EKY191" s="377"/>
      <c r="EKZ191" s="377"/>
      <c r="ELA191" s="377"/>
      <c r="ELB191" s="377"/>
      <c r="ELC191" s="438"/>
      <c r="ELD191" s="486"/>
      <c r="ELE191" s="375"/>
      <c r="ELF191" s="377"/>
      <c r="ELG191" s="377"/>
      <c r="ELH191" s="377"/>
      <c r="ELI191" s="377"/>
      <c r="ELJ191" s="438"/>
      <c r="ELK191" s="486"/>
      <c r="ELL191" s="375"/>
      <c r="ELM191" s="377"/>
      <c r="ELN191" s="377"/>
      <c r="ELO191" s="377"/>
      <c r="ELP191" s="377"/>
      <c r="ELQ191" s="438"/>
      <c r="ELR191" s="486"/>
      <c r="ELS191" s="375"/>
      <c r="ELT191" s="377"/>
      <c r="ELU191" s="377"/>
      <c r="ELV191" s="377"/>
      <c r="ELW191" s="377"/>
      <c r="ELX191" s="438"/>
      <c r="ELY191" s="486"/>
      <c r="ELZ191" s="375"/>
      <c r="EMA191" s="377"/>
      <c r="EMB191" s="377"/>
      <c r="EMC191" s="377"/>
      <c r="EMD191" s="377"/>
      <c r="EME191" s="438"/>
      <c r="EMF191" s="486"/>
      <c r="EMG191" s="375"/>
      <c r="EMH191" s="377"/>
      <c r="EMI191" s="377"/>
      <c r="EMJ191" s="377"/>
      <c r="EMK191" s="377"/>
      <c r="EML191" s="438"/>
      <c r="EMM191" s="486"/>
      <c r="EMN191" s="375"/>
      <c r="EMO191" s="377"/>
      <c r="EMP191" s="377"/>
      <c r="EMQ191" s="377"/>
      <c r="EMR191" s="377"/>
      <c r="EMS191" s="438"/>
      <c r="EMT191" s="486"/>
      <c r="EMU191" s="375"/>
      <c r="EMV191" s="377"/>
      <c r="EMW191" s="377"/>
      <c r="EMX191" s="377"/>
      <c r="EMY191" s="377"/>
      <c r="EMZ191" s="438"/>
      <c r="ENA191" s="486"/>
      <c r="ENB191" s="375"/>
      <c r="ENC191" s="377"/>
      <c r="END191" s="377"/>
      <c r="ENE191" s="377"/>
      <c r="ENF191" s="377"/>
      <c r="ENG191" s="438"/>
      <c r="ENH191" s="486"/>
      <c r="ENI191" s="375"/>
      <c r="ENJ191" s="377"/>
      <c r="ENK191" s="377"/>
      <c r="ENL191" s="377"/>
      <c r="ENM191" s="377"/>
      <c r="ENN191" s="438"/>
      <c r="ENO191" s="486"/>
      <c r="ENP191" s="375"/>
      <c r="ENQ191" s="377"/>
      <c r="ENR191" s="377"/>
      <c r="ENS191" s="377"/>
      <c r="ENT191" s="377"/>
      <c r="ENU191" s="438"/>
      <c r="ENV191" s="486"/>
      <c r="ENW191" s="375"/>
      <c r="ENX191" s="377"/>
      <c r="ENY191" s="377"/>
      <c r="ENZ191" s="377"/>
      <c r="EOA191" s="377"/>
      <c r="EOB191" s="438"/>
      <c r="EOC191" s="486"/>
      <c r="EOD191" s="375"/>
      <c r="EOE191" s="377"/>
      <c r="EOF191" s="377"/>
      <c r="EOG191" s="377"/>
      <c r="EOH191" s="377"/>
      <c r="EOI191" s="438"/>
      <c r="EOJ191" s="486"/>
      <c r="EOK191" s="375"/>
      <c r="EOL191" s="377"/>
      <c r="EOM191" s="377"/>
      <c r="EON191" s="377"/>
      <c r="EOO191" s="377"/>
      <c r="EOP191" s="438"/>
      <c r="EOQ191" s="486"/>
      <c r="EOR191" s="375"/>
      <c r="EOS191" s="377"/>
      <c r="EOT191" s="377"/>
      <c r="EOU191" s="377"/>
      <c r="EOV191" s="377"/>
      <c r="EOW191" s="438"/>
      <c r="EOX191" s="486"/>
      <c r="EOY191" s="375"/>
      <c r="EOZ191" s="377"/>
      <c r="EPA191" s="377"/>
      <c r="EPB191" s="377"/>
      <c r="EPC191" s="377"/>
      <c r="EPD191" s="438"/>
      <c r="EPE191" s="486"/>
      <c r="EPF191" s="375"/>
      <c r="EPG191" s="377"/>
      <c r="EPH191" s="377"/>
      <c r="EPI191" s="377"/>
      <c r="EPJ191" s="377"/>
      <c r="EPK191" s="438"/>
      <c r="EPL191" s="486"/>
      <c r="EPM191" s="375"/>
      <c r="EPN191" s="377"/>
      <c r="EPO191" s="377"/>
      <c r="EPP191" s="377"/>
      <c r="EPQ191" s="377"/>
      <c r="EPR191" s="438"/>
      <c r="EPS191" s="486"/>
      <c r="EPT191" s="375"/>
      <c r="EPU191" s="377"/>
      <c r="EPV191" s="377"/>
      <c r="EPW191" s="377"/>
      <c r="EPX191" s="377"/>
      <c r="EPY191" s="438"/>
      <c r="EPZ191" s="486"/>
      <c r="EQA191" s="375"/>
      <c r="EQB191" s="377"/>
      <c r="EQC191" s="377"/>
      <c r="EQD191" s="377"/>
      <c r="EQE191" s="377"/>
      <c r="EQF191" s="438"/>
      <c r="EQG191" s="486"/>
      <c r="EQH191" s="375"/>
      <c r="EQI191" s="377"/>
      <c r="EQJ191" s="377"/>
      <c r="EQK191" s="377"/>
      <c r="EQL191" s="377"/>
      <c r="EQM191" s="438"/>
      <c r="EQN191" s="486"/>
      <c r="EQO191" s="375"/>
      <c r="EQP191" s="377"/>
      <c r="EQQ191" s="377"/>
      <c r="EQR191" s="377"/>
      <c r="EQS191" s="377"/>
      <c r="EQT191" s="438"/>
      <c r="EQU191" s="486"/>
      <c r="EQV191" s="375"/>
      <c r="EQW191" s="377"/>
      <c r="EQX191" s="377"/>
      <c r="EQY191" s="377"/>
      <c r="EQZ191" s="377"/>
      <c r="ERA191" s="438"/>
      <c r="ERB191" s="486"/>
      <c r="ERC191" s="375"/>
      <c r="ERD191" s="377"/>
      <c r="ERE191" s="377"/>
      <c r="ERF191" s="377"/>
      <c r="ERG191" s="377"/>
      <c r="ERH191" s="438"/>
      <c r="ERI191" s="486"/>
      <c r="ERJ191" s="375"/>
      <c r="ERK191" s="377"/>
      <c r="ERL191" s="377"/>
      <c r="ERM191" s="377"/>
      <c r="ERN191" s="377"/>
      <c r="ERO191" s="438"/>
      <c r="ERP191" s="486"/>
      <c r="ERQ191" s="375"/>
      <c r="ERR191" s="377"/>
      <c r="ERS191" s="377"/>
      <c r="ERT191" s="377"/>
      <c r="ERU191" s="377"/>
      <c r="ERV191" s="438"/>
      <c r="ERW191" s="486"/>
      <c r="ERX191" s="375"/>
      <c r="ERY191" s="377"/>
      <c r="ERZ191" s="377"/>
      <c r="ESA191" s="377"/>
      <c r="ESB191" s="377"/>
      <c r="ESC191" s="438"/>
      <c r="ESD191" s="486"/>
      <c r="ESE191" s="375"/>
      <c r="ESF191" s="377"/>
      <c r="ESG191" s="377"/>
      <c r="ESH191" s="377"/>
      <c r="ESI191" s="377"/>
      <c r="ESJ191" s="438"/>
      <c r="ESK191" s="486"/>
      <c r="ESL191" s="375"/>
      <c r="ESM191" s="377"/>
      <c r="ESN191" s="377"/>
      <c r="ESO191" s="377"/>
      <c r="ESP191" s="377"/>
      <c r="ESQ191" s="438"/>
      <c r="ESR191" s="486"/>
      <c r="ESS191" s="375"/>
      <c r="EST191" s="377"/>
      <c r="ESU191" s="377"/>
      <c r="ESV191" s="377"/>
      <c r="ESW191" s="377"/>
      <c r="ESX191" s="438"/>
      <c r="ESY191" s="486"/>
      <c r="ESZ191" s="375"/>
      <c r="ETA191" s="377"/>
      <c r="ETB191" s="377"/>
      <c r="ETC191" s="377"/>
      <c r="ETD191" s="377"/>
      <c r="ETE191" s="438"/>
      <c r="ETF191" s="486"/>
      <c r="ETG191" s="375"/>
      <c r="ETH191" s="377"/>
      <c r="ETI191" s="377"/>
      <c r="ETJ191" s="377"/>
      <c r="ETK191" s="377"/>
      <c r="ETL191" s="438"/>
      <c r="ETM191" s="486"/>
      <c r="ETN191" s="375"/>
      <c r="ETO191" s="377"/>
      <c r="ETP191" s="377"/>
      <c r="ETQ191" s="377"/>
      <c r="ETR191" s="377"/>
      <c r="ETS191" s="438"/>
      <c r="ETT191" s="486"/>
      <c r="ETU191" s="375"/>
      <c r="ETV191" s="377"/>
      <c r="ETW191" s="377"/>
      <c r="ETX191" s="377"/>
      <c r="ETY191" s="377"/>
      <c r="ETZ191" s="438"/>
      <c r="EUA191" s="486"/>
      <c r="EUB191" s="375"/>
      <c r="EUC191" s="377"/>
      <c r="EUD191" s="377"/>
      <c r="EUE191" s="377"/>
      <c r="EUF191" s="377"/>
      <c r="EUG191" s="438"/>
      <c r="EUH191" s="486"/>
      <c r="EUI191" s="375"/>
      <c r="EUJ191" s="377"/>
      <c r="EUK191" s="377"/>
      <c r="EUL191" s="377"/>
      <c r="EUM191" s="377"/>
      <c r="EUN191" s="438"/>
      <c r="EUO191" s="486"/>
      <c r="EUP191" s="375"/>
      <c r="EUQ191" s="377"/>
      <c r="EUR191" s="377"/>
      <c r="EUS191" s="377"/>
      <c r="EUT191" s="377"/>
      <c r="EUU191" s="438"/>
      <c r="EUV191" s="486"/>
      <c r="EUW191" s="375"/>
      <c r="EUX191" s="377"/>
      <c r="EUY191" s="377"/>
      <c r="EUZ191" s="377"/>
      <c r="EVA191" s="377"/>
      <c r="EVB191" s="438"/>
      <c r="EVC191" s="486"/>
      <c r="EVD191" s="375"/>
      <c r="EVE191" s="377"/>
      <c r="EVF191" s="377"/>
      <c r="EVG191" s="377"/>
      <c r="EVH191" s="377"/>
      <c r="EVI191" s="438"/>
      <c r="EVJ191" s="486"/>
      <c r="EVK191" s="375"/>
      <c r="EVL191" s="377"/>
      <c r="EVM191" s="377"/>
      <c r="EVN191" s="377"/>
      <c r="EVO191" s="377"/>
      <c r="EVP191" s="438"/>
      <c r="EVQ191" s="486"/>
      <c r="EVR191" s="375"/>
      <c r="EVS191" s="377"/>
      <c r="EVT191" s="377"/>
      <c r="EVU191" s="377"/>
      <c r="EVV191" s="377"/>
      <c r="EVW191" s="438"/>
      <c r="EVX191" s="486"/>
      <c r="EVY191" s="375"/>
      <c r="EVZ191" s="377"/>
      <c r="EWA191" s="377"/>
      <c r="EWB191" s="377"/>
      <c r="EWC191" s="377"/>
      <c r="EWD191" s="438"/>
      <c r="EWE191" s="486"/>
      <c r="EWF191" s="375"/>
      <c r="EWG191" s="377"/>
      <c r="EWH191" s="377"/>
      <c r="EWI191" s="377"/>
      <c r="EWJ191" s="377"/>
      <c r="EWK191" s="438"/>
      <c r="EWL191" s="486"/>
      <c r="EWM191" s="375"/>
      <c r="EWN191" s="377"/>
      <c r="EWO191" s="377"/>
      <c r="EWP191" s="377"/>
      <c r="EWQ191" s="377"/>
      <c r="EWR191" s="438"/>
      <c r="EWS191" s="486"/>
      <c r="EWT191" s="375"/>
      <c r="EWU191" s="377"/>
      <c r="EWV191" s="377"/>
      <c r="EWW191" s="377"/>
      <c r="EWX191" s="377"/>
      <c r="EWY191" s="438"/>
      <c r="EWZ191" s="486"/>
      <c r="EXA191" s="375"/>
      <c r="EXB191" s="377"/>
      <c r="EXC191" s="377"/>
      <c r="EXD191" s="377"/>
      <c r="EXE191" s="377"/>
      <c r="EXF191" s="438"/>
      <c r="EXG191" s="486"/>
      <c r="EXH191" s="375"/>
      <c r="EXI191" s="377"/>
      <c r="EXJ191" s="377"/>
      <c r="EXK191" s="377"/>
      <c r="EXL191" s="377"/>
      <c r="EXM191" s="438"/>
      <c r="EXN191" s="486"/>
      <c r="EXO191" s="375"/>
      <c r="EXP191" s="377"/>
      <c r="EXQ191" s="377"/>
      <c r="EXR191" s="377"/>
      <c r="EXS191" s="377"/>
      <c r="EXT191" s="438"/>
      <c r="EXU191" s="486"/>
      <c r="EXV191" s="375"/>
      <c r="EXW191" s="377"/>
      <c r="EXX191" s="377"/>
      <c r="EXY191" s="377"/>
      <c r="EXZ191" s="377"/>
      <c r="EYA191" s="438"/>
      <c r="EYB191" s="486"/>
      <c r="EYC191" s="375"/>
      <c r="EYD191" s="377"/>
      <c r="EYE191" s="377"/>
      <c r="EYF191" s="377"/>
      <c r="EYG191" s="377"/>
      <c r="EYH191" s="438"/>
      <c r="EYI191" s="486"/>
      <c r="EYJ191" s="375"/>
      <c r="EYK191" s="377"/>
      <c r="EYL191" s="377"/>
      <c r="EYM191" s="377"/>
      <c r="EYN191" s="377"/>
      <c r="EYO191" s="438"/>
      <c r="EYP191" s="486"/>
      <c r="EYQ191" s="375"/>
      <c r="EYR191" s="377"/>
      <c r="EYS191" s="377"/>
      <c r="EYT191" s="377"/>
      <c r="EYU191" s="377"/>
      <c r="EYV191" s="438"/>
      <c r="EYW191" s="486"/>
      <c r="EYX191" s="375"/>
      <c r="EYY191" s="377"/>
      <c r="EYZ191" s="377"/>
      <c r="EZA191" s="377"/>
      <c r="EZB191" s="377"/>
      <c r="EZC191" s="438"/>
      <c r="EZD191" s="486"/>
      <c r="EZE191" s="375"/>
      <c r="EZF191" s="377"/>
      <c r="EZG191" s="377"/>
      <c r="EZH191" s="377"/>
      <c r="EZI191" s="377"/>
      <c r="EZJ191" s="438"/>
      <c r="EZK191" s="486"/>
      <c r="EZL191" s="375"/>
      <c r="EZM191" s="377"/>
      <c r="EZN191" s="377"/>
      <c r="EZO191" s="377"/>
      <c r="EZP191" s="377"/>
      <c r="EZQ191" s="438"/>
      <c r="EZR191" s="486"/>
      <c r="EZS191" s="375"/>
      <c r="EZT191" s="377"/>
      <c r="EZU191" s="377"/>
      <c r="EZV191" s="377"/>
      <c r="EZW191" s="377"/>
      <c r="EZX191" s="438"/>
      <c r="EZY191" s="486"/>
      <c r="EZZ191" s="375"/>
      <c r="FAA191" s="377"/>
      <c r="FAB191" s="377"/>
      <c r="FAC191" s="377"/>
      <c r="FAD191" s="377"/>
      <c r="FAE191" s="438"/>
      <c r="FAF191" s="486"/>
      <c r="FAG191" s="375"/>
      <c r="FAH191" s="377"/>
      <c r="FAI191" s="377"/>
      <c r="FAJ191" s="377"/>
      <c r="FAK191" s="377"/>
      <c r="FAL191" s="438"/>
      <c r="FAM191" s="486"/>
      <c r="FAN191" s="375"/>
      <c r="FAO191" s="377"/>
      <c r="FAP191" s="377"/>
      <c r="FAQ191" s="377"/>
      <c r="FAR191" s="377"/>
      <c r="FAS191" s="438"/>
      <c r="FAT191" s="486"/>
      <c r="FAU191" s="375"/>
      <c r="FAV191" s="377"/>
      <c r="FAW191" s="377"/>
      <c r="FAX191" s="377"/>
      <c r="FAY191" s="377"/>
      <c r="FAZ191" s="438"/>
      <c r="FBA191" s="486"/>
      <c r="FBB191" s="375"/>
      <c r="FBC191" s="377"/>
      <c r="FBD191" s="377"/>
      <c r="FBE191" s="377"/>
      <c r="FBF191" s="377"/>
      <c r="FBG191" s="438"/>
      <c r="FBH191" s="486"/>
      <c r="FBI191" s="375"/>
      <c r="FBJ191" s="377"/>
      <c r="FBK191" s="377"/>
      <c r="FBL191" s="377"/>
      <c r="FBM191" s="377"/>
      <c r="FBN191" s="438"/>
      <c r="FBO191" s="486"/>
      <c r="FBP191" s="375"/>
      <c r="FBQ191" s="377"/>
      <c r="FBR191" s="377"/>
      <c r="FBS191" s="377"/>
      <c r="FBT191" s="377"/>
      <c r="FBU191" s="438"/>
      <c r="FBV191" s="486"/>
      <c r="FBW191" s="375"/>
      <c r="FBX191" s="377"/>
      <c r="FBY191" s="377"/>
      <c r="FBZ191" s="377"/>
      <c r="FCA191" s="377"/>
      <c r="FCB191" s="438"/>
      <c r="FCC191" s="486"/>
      <c r="FCD191" s="375"/>
      <c r="FCE191" s="377"/>
      <c r="FCF191" s="377"/>
      <c r="FCG191" s="377"/>
      <c r="FCH191" s="377"/>
      <c r="FCI191" s="438"/>
      <c r="FCJ191" s="486"/>
      <c r="FCK191" s="375"/>
      <c r="FCL191" s="377"/>
      <c r="FCM191" s="377"/>
      <c r="FCN191" s="377"/>
      <c r="FCO191" s="377"/>
      <c r="FCP191" s="438"/>
      <c r="FCQ191" s="486"/>
      <c r="FCR191" s="375"/>
      <c r="FCS191" s="377"/>
      <c r="FCT191" s="377"/>
      <c r="FCU191" s="377"/>
      <c r="FCV191" s="377"/>
      <c r="FCW191" s="438"/>
      <c r="FCX191" s="486"/>
      <c r="FCY191" s="375"/>
      <c r="FCZ191" s="377"/>
      <c r="FDA191" s="377"/>
      <c r="FDB191" s="377"/>
      <c r="FDC191" s="377"/>
      <c r="FDD191" s="438"/>
      <c r="FDE191" s="486"/>
      <c r="FDF191" s="375"/>
      <c r="FDG191" s="377"/>
      <c r="FDH191" s="377"/>
      <c r="FDI191" s="377"/>
      <c r="FDJ191" s="377"/>
      <c r="FDK191" s="438"/>
      <c r="FDL191" s="486"/>
      <c r="FDM191" s="375"/>
      <c r="FDN191" s="377"/>
      <c r="FDO191" s="377"/>
      <c r="FDP191" s="377"/>
      <c r="FDQ191" s="377"/>
      <c r="FDR191" s="438"/>
      <c r="FDS191" s="486"/>
      <c r="FDT191" s="375"/>
      <c r="FDU191" s="377"/>
      <c r="FDV191" s="377"/>
      <c r="FDW191" s="377"/>
      <c r="FDX191" s="377"/>
      <c r="FDY191" s="438"/>
      <c r="FDZ191" s="486"/>
      <c r="FEA191" s="375"/>
      <c r="FEB191" s="377"/>
      <c r="FEC191" s="377"/>
      <c r="FED191" s="377"/>
      <c r="FEE191" s="377"/>
      <c r="FEF191" s="438"/>
      <c r="FEG191" s="486"/>
      <c r="FEH191" s="375"/>
      <c r="FEI191" s="377"/>
      <c r="FEJ191" s="377"/>
      <c r="FEK191" s="377"/>
      <c r="FEL191" s="377"/>
      <c r="FEM191" s="438"/>
      <c r="FEN191" s="486"/>
      <c r="FEO191" s="375"/>
      <c r="FEP191" s="377"/>
      <c r="FEQ191" s="377"/>
      <c r="FER191" s="377"/>
      <c r="FES191" s="377"/>
      <c r="FET191" s="438"/>
      <c r="FEU191" s="486"/>
      <c r="FEV191" s="375"/>
      <c r="FEW191" s="377"/>
      <c r="FEX191" s="377"/>
      <c r="FEY191" s="377"/>
      <c r="FEZ191" s="377"/>
      <c r="FFA191" s="438"/>
      <c r="FFB191" s="486"/>
      <c r="FFC191" s="375"/>
      <c r="FFD191" s="377"/>
      <c r="FFE191" s="377"/>
      <c r="FFF191" s="377"/>
      <c r="FFG191" s="377"/>
      <c r="FFH191" s="438"/>
      <c r="FFI191" s="486"/>
      <c r="FFJ191" s="375"/>
      <c r="FFK191" s="377"/>
      <c r="FFL191" s="377"/>
      <c r="FFM191" s="377"/>
      <c r="FFN191" s="377"/>
      <c r="FFO191" s="438"/>
      <c r="FFP191" s="486"/>
      <c r="FFQ191" s="375"/>
      <c r="FFR191" s="377"/>
      <c r="FFS191" s="377"/>
      <c r="FFT191" s="377"/>
      <c r="FFU191" s="377"/>
      <c r="FFV191" s="438"/>
      <c r="FFW191" s="486"/>
      <c r="FFX191" s="375"/>
      <c r="FFY191" s="377"/>
      <c r="FFZ191" s="377"/>
      <c r="FGA191" s="377"/>
      <c r="FGB191" s="377"/>
      <c r="FGC191" s="438"/>
      <c r="FGD191" s="486"/>
      <c r="FGE191" s="375"/>
      <c r="FGF191" s="377"/>
      <c r="FGG191" s="377"/>
      <c r="FGH191" s="377"/>
      <c r="FGI191" s="377"/>
      <c r="FGJ191" s="438"/>
      <c r="FGK191" s="486"/>
      <c r="FGL191" s="375"/>
      <c r="FGM191" s="377"/>
      <c r="FGN191" s="377"/>
      <c r="FGO191" s="377"/>
      <c r="FGP191" s="377"/>
      <c r="FGQ191" s="438"/>
      <c r="FGR191" s="486"/>
      <c r="FGS191" s="375"/>
      <c r="FGT191" s="377"/>
      <c r="FGU191" s="377"/>
      <c r="FGV191" s="377"/>
      <c r="FGW191" s="377"/>
      <c r="FGX191" s="438"/>
      <c r="FGY191" s="486"/>
      <c r="FGZ191" s="375"/>
      <c r="FHA191" s="377"/>
      <c r="FHB191" s="377"/>
      <c r="FHC191" s="377"/>
      <c r="FHD191" s="377"/>
      <c r="FHE191" s="438"/>
      <c r="FHF191" s="486"/>
      <c r="FHG191" s="375"/>
      <c r="FHH191" s="377"/>
      <c r="FHI191" s="377"/>
      <c r="FHJ191" s="377"/>
      <c r="FHK191" s="377"/>
      <c r="FHL191" s="438"/>
      <c r="FHM191" s="486"/>
      <c r="FHN191" s="375"/>
      <c r="FHO191" s="377"/>
      <c r="FHP191" s="377"/>
      <c r="FHQ191" s="377"/>
      <c r="FHR191" s="377"/>
      <c r="FHS191" s="438"/>
      <c r="FHT191" s="486"/>
      <c r="FHU191" s="375"/>
      <c r="FHV191" s="377"/>
      <c r="FHW191" s="377"/>
      <c r="FHX191" s="377"/>
      <c r="FHY191" s="377"/>
      <c r="FHZ191" s="438"/>
      <c r="FIA191" s="486"/>
      <c r="FIB191" s="375"/>
      <c r="FIC191" s="377"/>
      <c r="FID191" s="377"/>
      <c r="FIE191" s="377"/>
      <c r="FIF191" s="377"/>
      <c r="FIG191" s="438"/>
      <c r="FIH191" s="486"/>
      <c r="FII191" s="375"/>
      <c r="FIJ191" s="377"/>
      <c r="FIK191" s="377"/>
      <c r="FIL191" s="377"/>
      <c r="FIM191" s="377"/>
      <c r="FIN191" s="438"/>
      <c r="FIO191" s="486"/>
      <c r="FIP191" s="375"/>
      <c r="FIQ191" s="377"/>
      <c r="FIR191" s="377"/>
      <c r="FIS191" s="377"/>
      <c r="FIT191" s="377"/>
      <c r="FIU191" s="438"/>
      <c r="FIV191" s="486"/>
      <c r="FIW191" s="375"/>
      <c r="FIX191" s="377"/>
      <c r="FIY191" s="377"/>
      <c r="FIZ191" s="377"/>
      <c r="FJA191" s="377"/>
      <c r="FJB191" s="438"/>
      <c r="FJC191" s="486"/>
      <c r="FJD191" s="375"/>
      <c r="FJE191" s="377"/>
      <c r="FJF191" s="377"/>
      <c r="FJG191" s="377"/>
      <c r="FJH191" s="377"/>
      <c r="FJI191" s="438"/>
      <c r="FJJ191" s="486"/>
      <c r="FJK191" s="375"/>
      <c r="FJL191" s="377"/>
      <c r="FJM191" s="377"/>
      <c r="FJN191" s="377"/>
      <c r="FJO191" s="377"/>
      <c r="FJP191" s="438"/>
      <c r="FJQ191" s="486"/>
      <c r="FJR191" s="375"/>
      <c r="FJS191" s="377"/>
      <c r="FJT191" s="377"/>
      <c r="FJU191" s="377"/>
      <c r="FJV191" s="377"/>
      <c r="FJW191" s="438"/>
      <c r="FJX191" s="486"/>
      <c r="FJY191" s="375"/>
      <c r="FJZ191" s="377"/>
      <c r="FKA191" s="377"/>
      <c r="FKB191" s="377"/>
      <c r="FKC191" s="377"/>
      <c r="FKD191" s="438"/>
      <c r="FKE191" s="486"/>
      <c r="FKF191" s="375"/>
      <c r="FKG191" s="377"/>
      <c r="FKH191" s="377"/>
      <c r="FKI191" s="377"/>
      <c r="FKJ191" s="377"/>
      <c r="FKK191" s="438"/>
      <c r="FKL191" s="486"/>
      <c r="FKM191" s="375"/>
      <c r="FKN191" s="377"/>
      <c r="FKO191" s="377"/>
      <c r="FKP191" s="377"/>
      <c r="FKQ191" s="377"/>
      <c r="FKR191" s="438"/>
      <c r="FKS191" s="486"/>
      <c r="FKT191" s="375"/>
      <c r="FKU191" s="377"/>
      <c r="FKV191" s="377"/>
      <c r="FKW191" s="377"/>
      <c r="FKX191" s="377"/>
      <c r="FKY191" s="438"/>
      <c r="FKZ191" s="486"/>
      <c r="FLA191" s="375"/>
      <c r="FLB191" s="377"/>
      <c r="FLC191" s="377"/>
      <c r="FLD191" s="377"/>
      <c r="FLE191" s="377"/>
      <c r="FLF191" s="438"/>
      <c r="FLG191" s="486"/>
      <c r="FLH191" s="375"/>
      <c r="FLI191" s="377"/>
      <c r="FLJ191" s="377"/>
      <c r="FLK191" s="377"/>
      <c r="FLL191" s="377"/>
      <c r="FLM191" s="438"/>
      <c r="FLN191" s="486"/>
      <c r="FLO191" s="375"/>
      <c r="FLP191" s="377"/>
      <c r="FLQ191" s="377"/>
      <c r="FLR191" s="377"/>
      <c r="FLS191" s="377"/>
      <c r="FLT191" s="438"/>
      <c r="FLU191" s="486"/>
      <c r="FLV191" s="375"/>
      <c r="FLW191" s="377"/>
      <c r="FLX191" s="377"/>
      <c r="FLY191" s="377"/>
      <c r="FLZ191" s="377"/>
      <c r="FMA191" s="438"/>
      <c r="FMB191" s="486"/>
      <c r="FMC191" s="375"/>
      <c r="FMD191" s="377"/>
      <c r="FME191" s="377"/>
      <c r="FMF191" s="377"/>
      <c r="FMG191" s="377"/>
      <c r="FMH191" s="438"/>
      <c r="FMI191" s="486"/>
      <c r="FMJ191" s="375"/>
      <c r="FMK191" s="377"/>
      <c r="FML191" s="377"/>
      <c r="FMM191" s="377"/>
      <c r="FMN191" s="377"/>
      <c r="FMO191" s="438"/>
      <c r="FMP191" s="486"/>
      <c r="FMQ191" s="375"/>
      <c r="FMR191" s="377"/>
      <c r="FMS191" s="377"/>
      <c r="FMT191" s="377"/>
      <c r="FMU191" s="377"/>
      <c r="FMV191" s="438"/>
      <c r="FMW191" s="486"/>
      <c r="FMX191" s="375"/>
      <c r="FMY191" s="377"/>
      <c r="FMZ191" s="377"/>
      <c r="FNA191" s="377"/>
      <c r="FNB191" s="377"/>
      <c r="FNC191" s="438"/>
      <c r="FND191" s="486"/>
      <c r="FNE191" s="375"/>
      <c r="FNF191" s="377"/>
      <c r="FNG191" s="377"/>
      <c r="FNH191" s="377"/>
      <c r="FNI191" s="377"/>
      <c r="FNJ191" s="438"/>
      <c r="FNK191" s="486"/>
      <c r="FNL191" s="375"/>
      <c r="FNM191" s="377"/>
      <c r="FNN191" s="377"/>
      <c r="FNO191" s="377"/>
      <c r="FNP191" s="377"/>
      <c r="FNQ191" s="438"/>
      <c r="FNR191" s="486"/>
      <c r="FNS191" s="375"/>
      <c r="FNT191" s="377"/>
      <c r="FNU191" s="377"/>
      <c r="FNV191" s="377"/>
      <c r="FNW191" s="377"/>
      <c r="FNX191" s="438"/>
      <c r="FNY191" s="486"/>
      <c r="FNZ191" s="375"/>
      <c r="FOA191" s="377"/>
      <c r="FOB191" s="377"/>
      <c r="FOC191" s="377"/>
      <c r="FOD191" s="377"/>
      <c r="FOE191" s="438"/>
      <c r="FOF191" s="486"/>
      <c r="FOG191" s="375"/>
      <c r="FOH191" s="377"/>
      <c r="FOI191" s="377"/>
      <c r="FOJ191" s="377"/>
      <c r="FOK191" s="377"/>
      <c r="FOL191" s="438"/>
      <c r="FOM191" s="486"/>
      <c r="FON191" s="375"/>
      <c r="FOO191" s="377"/>
      <c r="FOP191" s="377"/>
      <c r="FOQ191" s="377"/>
      <c r="FOR191" s="377"/>
      <c r="FOS191" s="438"/>
      <c r="FOT191" s="486"/>
      <c r="FOU191" s="375"/>
      <c r="FOV191" s="377"/>
      <c r="FOW191" s="377"/>
      <c r="FOX191" s="377"/>
      <c r="FOY191" s="377"/>
      <c r="FOZ191" s="438"/>
      <c r="FPA191" s="486"/>
      <c r="FPB191" s="375"/>
      <c r="FPC191" s="377"/>
      <c r="FPD191" s="377"/>
      <c r="FPE191" s="377"/>
      <c r="FPF191" s="377"/>
      <c r="FPG191" s="438"/>
      <c r="FPH191" s="486"/>
      <c r="FPI191" s="375"/>
      <c r="FPJ191" s="377"/>
      <c r="FPK191" s="377"/>
      <c r="FPL191" s="377"/>
      <c r="FPM191" s="377"/>
      <c r="FPN191" s="438"/>
      <c r="FPO191" s="486"/>
      <c r="FPP191" s="375"/>
      <c r="FPQ191" s="377"/>
      <c r="FPR191" s="377"/>
      <c r="FPS191" s="377"/>
      <c r="FPT191" s="377"/>
      <c r="FPU191" s="438"/>
      <c r="FPV191" s="486"/>
      <c r="FPW191" s="375"/>
      <c r="FPX191" s="377"/>
      <c r="FPY191" s="377"/>
      <c r="FPZ191" s="377"/>
      <c r="FQA191" s="377"/>
      <c r="FQB191" s="438"/>
      <c r="FQC191" s="486"/>
      <c r="FQD191" s="375"/>
      <c r="FQE191" s="377"/>
      <c r="FQF191" s="377"/>
      <c r="FQG191" s="377"/>
      <c r="FQH191" s="377"/>
      <c r="FQI191" s="438"/>
      <c r="FQJ191" s="486"/>
      <c r="FQK191" s="375"/>
      <c r="FQL191" s="377"/>
      <c r="FQM191" s="377"/>
      <c r="FQN191" s="377"/>
      <c r="FQO191" s="377"/>
      <c r="FQP191" s="438"/>
      <c r="FQQ191" s="486"/>
      <c r="FQR191" s="375"/>
      <c r="FQS191" s="377"/>
      <c r="FQT191" s="377"/>
      <c r="FQU191" s="377"/>
      <c r="FQV191" s="377"/>
      <c r="FQW191" s="438"/>
      <c r="FQX191" s="486"/>
      <c r="FQY191" s="375"/>
      <c r="FQZ191" s="377"/>
      <c r="FRA191" s="377"/>
      <c r="FRB191" s="377"/>
      <c r="FRC191" s="377"/>
      <c r="FRD191" s="438"/>
      <c r="FRE191" s="486"/>
      <c r="FRF191" s="375"/>
      <c r="FRG191" s="377"/>
      <c r="FRH191" s="377"/>
      <c r="FRI191" s="377"/>
      <c r="FRJ191" s="377"/>
      <c r="FRK191" s="438"/>
      <c r="FRL191" s="486"/>
      <c r="FRM191" s="375"/>
      <c r="FRN191" s="377"/>
      <c r="FRO191" s="377"/>
      <c r="FRP191" s="377"/>
      <c r="FRQ191" s="377"/>
      <c r="FRR191" s="438"/>
      <c r="FRS191" s="486"/>
      <c r="FRT191" s="375"/>
      <c r="FRU191" s="377"/>
      <c r="FRV191" s="377"/>
      <c r="FRW191" s="377"/>
      <c r="FRX191" s="377"/>
      <c r="FRY191" s="438"/>
      <c r="FRZ191" s="486"/>
      <c r="FSA191" s="375"/>
      <c r="FSB191" s="377"/>
      <c r="FSC191" s="377"/>
      <c r="FSD191" s="377"/>
      <c r="FSE191" s="377"/>
      <c r="FSF191" s="438"/>
      <c r="FSG191" s="486"/>
      <c r="FSH191" s="375"/>
      <c r="FSI191" s="377"/>
      <c r="FSJ191" s="377"/>
      <c r="FSK191" s="377"/>
      <c r="FSL191" s="377"/>
      <c r="FSM191" s="438"/>
      <c r="FSN191" s="486"/>
      <c r="FSO191" s="375"/>
      <c r="FSP191" s="377"/>
      <c r="FSQ191" s="377"/>
      <c r="FSR191" s="377"/>
      <c r="FSS191" s="377"/>
      <c r="FST191" s="438"/>
      <c r="FSU191" s="486"/>
      <c r="FSV191" s="375"/>
      <c r="FSW191" s="377"/>
      <c r="FSX191" s="377"/>
      <c r="FSY191" s="377"/>
      <c r="FSZ191" s="377"/>
      <c r="FTA191" s="438"/>
      <c r="FTB191" s="486"/>
      <c r="FTC191" s="375"/>
      <c r="FTD191" s="377"/>
      <c r="FTE191" s="377"/>
      <c r="FTF191" s="377"/>
      <c r="FTG191" s="377"/>
      <c r="FTH191" s="438"/>
      <c r="FTI191" s="486"/>
      <c r="FTJ191" s="375"/>
      <c r="FTK191" s="377"/>
      <c r="FTL191" s="377"/>
      <c r="FTM191" s="377"/>
      <c r="FTN191" s="377"/>
      <c r="FTO191" s="438"/>
      <c r="FTP191" s="486"/>
      <c r="FTQ191" s="375"/>
      <c r="FTR191" s="377"/>
      <c r="FTS191" s="377"/>
      <c r="FTT191" s="377"/>
      <c r="FTU191" s="377"/>
      <c r="FTV191" s="438"/>
      <c r="FTW191" s="486"/>
      <c r="FTX191" s="375"/>
      <c r="FTY191" s="377"/>
      <c r="FTZ191" s="377"/>
      <c r="FUA191" s="377"/>
      <c r="FUB191" s="377"/>
      <c r="FUC191" s="438"/>
      <c r="FUD191" s="486"/>
      <c r="FUE191" s="375"/>
      <c r="FUF191" s="377"/>
      <c r="FUG191" s="377"/>
      <c r="FUH191" s="377"/>
      <c r="FUI191" s="377"/>
      <c r="FUJ191" s="438"/>
      <c r="FUK191" s="486"/>
      <c r="FUL191" s="375"/>
      <c r="FUM191" s="377"/>
      <c r="FUN191" s="377"/>
      <c r="FUO191" s="377"/>
      <c r="FUP191" s="377"/>
      <c r="FUQ191" s="438"/>
      <c r="FUR191" s="486"/>
      <c r="FUS191" s="375"/>
      <c r="FUT191" s="377"/>
      <c r="FUU191" s="377"/>
      <c r="FUV191" s="377"/>
      <c r="FUW191" s="377"/>
      <c r="FUX191" s="438"/>
      <c r="FUY191" s="486"/>
      <c r="FUZ191" s="375"/>
      <c r="FVA191" s="377"/>
      <c r="FVB191" s="377"/>
      <c r="FVC191" s="377"/>
      <c r="FVD191" s="377"/>
      <c r="FVE191" s="438"/>
      <c r="FVF191" s="486"/>
      <c r="FVG191" s="375"/>
      <c r="FVH191" s="377"/>
      <c r="FVI191" s="377"/>
      <c r="FVJ191" s="377"/>
      <c r="FVK191" s="377"/>
      <c r="FVL191" s="438"/>
      <c r="FVM191" s="486"/>
      <c r="FVN191" s="375"/>
      <c r="FVO191" s="377"/>
      <c r="FVP191" s="377"/>
      <c r="FVQ191" s="377"/>
      <c r="FVR191" s="377"/>
      <c r="FVS191" s="438"/>
      <c r="FVT191" s="486"/>
      <c r="FVU191" s="375"/>
      <c r="FVV191" s="377"/>
      <c r="FVW191" s="377"/>
      <c r="FVX191" s="377"/>
      <c r="FVY191" s="377"/>
      <c r="FVZ191" s="438"/>
      <c r="FWA191" s="486"/>
      <c r="FWB191" s="375"/>
      <c r="FWC191" s="377"/>
      <c r="FWD191" s="377"/>
      <c r="FWE191" s="377"/>
      <c r="FWF191" s="377"/>
      <c r="FWG191" s="438"/>
      <c r="FWH191" s="486"/>
      <c r="FWI191" s="375"/>
      <c r="FWJ191" s="377"/>
      <c r="FWK191" s="377"/>
      <c r="FWL191" s="377"/>
      <c r="FWM191" s="377"/>
      <c r="FWN191" s="438"/>
      <c r="FWO191" s="486"/>
      <c r="FWP191" s="375"/>
      <c r="FWQ191" s="377"/>
      <c r="FWR191" s="377"/>
      <c r="FWS191" s="377"/>
      <c r="FWT191" s="377"/>
      <c r="FWU191" s="438"/>
      <c r="FWV191" s="486"/>
      <c r="FWW191" s="375"/>
      <c r="FWX191" s="377"/>
      <c r="FWY191" s="377"/>
      <c r="FWZ191" s="377"/>
      <c r="FXA191" s="377"/>
      <c r="FXB191" s="438"/>
      <c r="FXC191" s="486"/>
      <c r="FXD191" s="375"/>
      <c r="FXE191" s="377"/>
      <c r="FXF191" s="377"/>
      <c r="FXG191" s="377"/>
      <c r="FXH191" s="377"/>
      <c r="FXI191" s="438"/>
      <c r="FXJ191" s="486"/>
      <c r="FXK191" s="375"/>
      <c r="FXL191" s="377"/>
      <c r="FXM191" s="377"/>
      <c r="FXN191" s="377"/>
      <c r="FXO191" s="377"/>
      <c r="FXP191" s="438"/>
      <c r="FXQ191" s="486"/>
      <c r="FXR191" s="375"/>
      <c r="FXS191" s="377"/>
      <c r="FXT191" s="377"/>
      <c r="FXU191" s="377"/>
      <c r="FXV191" s="377"/>
      <c r="FXW191" s="438"/>
      <c r="FXX191" s="486"/>
      <c r="FXY191" s="375"/>
      <c r="FXZ191" s="377"/>
      <c r="FYA191" s="377"/>
      <c r="FYB191" s="377"/>
      <c r="FYC191" s="377"/>
      <c r="FYD191" s="438"/>
      <c r="FYE191" s="486"/>
      <c r="FYF191" s="375"/>
      <c r="FYG191" s="377"/>
      <c r="FYH191" s="377"/>
      <c r="FYI191" s="377"/>
      <c r="FYJ191" s="377"/>
      <c r="FYK191" s="438"/>
      <c r="FYL191" s="486"/>
      <c r="FYM191" s="375"/>
      <c r="FYN191" s="377"/>
      <c r="FYO191" s="377"/>
      <c r="FYP191" s="377"/>
      <c r="FYQ191" s="377"/>
      <c r="FYR191" s="438"/>
      <c r="FYS191" s="486"/>
      <c r="FYT191" s="375"/>
      <c r="FYU191" s="377"/>
      <c r="FYV191" s="377"/>
      <c r="FYW191" s="377"/>
      <c r="FYX191" s="377"/>
      <c r="FYY191" s="438"/>
      <c r="FYZ191" s="486"/>
      <c r="FZA191" s="375"/>
      <c r="FZB191" s="377"/>
      <c r="FZC191" s="377"/>
      <c r="FZD191" s="377"/>
      <c r="FZE191" s="377"/>
      <c r="FZF191" s="438"/>
      <c r="FZG191" s="486"/>
      <c r="FZH191" s="375"/>
      <c r="FZI191" s="377"/>
      <c r="FZJ191" s="377"/>
      <c r="FZK191" s="377"/>
      <c r="FZL191" s="377"/>
      <c r="FZM191" s="438"/>
      <c r="FZN191" s="486"/>
      <c r="FZO191" s="375"/>
      <c r="FZP191" s="377"/>
      <c r="FZQ191" s="377"/>
      <c r="FZR191" s="377"/>
      <c r="FZS191" s="377"/>
      <c r="FZT191" s="438"/>
      <c r="FZU191" s="486"/>
      <c r="FZV191" s="375"/>
      <c r="FZW191" s="377"/>
      <c r="FZX191" s="377"/>
      <c r="FZY191" s="377"/>
      <c r="FZZ191" s="377"/>
      <c r="GAA191" s="438"/>
      <c r="GAB191" s="486"/>
      <c r="GAC191" s="375"/>
      <c r="GAD191" s="377"/>
      <c r="GAE191" s="377"/>
      <c r="GAF191" s="377"/>
      <c r="GAG191" s="377"/>
      <c r="GAH191" s="438"/>
      <c r="GAI191" s="486"/>
      <c r="GAJ191" s="375"/>
      <c r="GAK191" s="377"/>
      <c r="GAL191" s="377"/>
      <c r="GAM191" s="377"/>
      <c r="GAN191" s="377"/>
      <c r="GAO191" s="438"/>
      <c r="GAP191" s="486"/>
      <c r="GAQ191" s="375"/>
      <c r="GAR191" s="377"/>
      <c r="GAS191" s="377"/>
      <c r="GAT191" s="377"/>
      <c r="GAU191" s="377"/>
      <c r="GAV191" s="438"/>
      <c r="GAW191" s="486"/>
      <c r="GAX191" s="375"/>
      <c r="GAY191" s="377"/>
      <c r="GAZ191" s="377"/>
      <c r="GBA191" s="377"/>
      <c r="GBB191" s="377"/>
      <c r="GBC191" s="438"/>
      <c r="GBD191" s="486"/>
      <c r="GBE191" s="375"/>
      <c r="GBF191" s="377"/>
      <c r="GBG191" s="377"/>
      <c r="GBH191" s="377"/>
      <c r="GBI191" s="377"/>
      <c r="GBJ191" s="438"/>
      <c r="GBK191" s="486"/>
      <c r="GBL191" s="375"/>
      <c r="GBM191" s="377"/>
      <c r="GBN191" s="377"/>
      <c r="GBO191" s="377"/>
      <c r="GBP191" s="377"/>
      <c r="GBQ191" s="438"/>
      <c r="GBR191" s="486"/>
      <c r="GBS191" s="375"/>
      <c r="GBT191" s="377"/>
      <c r="GBU191" s="377"/>
      <c r="GBV191" s="377"/>
      <c r="GBW191" s="377"/>
      <c r="GBX191" s="438"/>
      <c r="GBY191" s="486"/>
      <c r="GBZ191" s="375"/>
      <c r="GCA191" s="377"/>
      <c r="GCB191" s="377"/>
      <c r="GCC191" s="377"/>
      <c r="GCD191" s="377"/>
      <c r="GCE191" s="438"/>
      <c r="GCF191" s="486"/>
      <c r="GCG191" s="375"/>
      <c r="GCH191" s="377"/>
      <c r="GCI191" s="377"/>
      <c r="GCJ191" s="377"/>
      <c r="GCK191" s="377"/>
      <c r="GCL191" s="438"/>
      <c r="GCM191" s="486"/>
      <c r="GCN191" s="375"/>
      <c r="GCO191" s="377"/>
      <c r="GCP191" s="377"/>
      <c r="GCQ191" s="377"/>
      <c r="GCR191" s="377"/>
      <c r="GCS191" s="438"/>
      <c r="GCT191" s="486"/>
      <c r="GCU191" s="375"/>
      <c r="GCV191" s="377"/>
      <c r="GCW191" s="377"/>
      <c r="GCX191" s="377"/>
      <c r="GCY191" s="377"/>
      <c r="GCZ191" s="438"/>
      <c r="GDA191" s="486"/>
      <c r="GDB191" s="375"/>
      <c r="GDC191" s="377"/>
      <c r="GDD191" s="377"/>
      <c r="GDE191" s="377"/>
      <c r="GDF191" s="377"/>
      <c r="GDG191" s="438"/>
      <c r="GDH191" s="486"/>
      <c r="GDI191" s="375"/>
      <c r="GDJ191" s="377"/>
      <c r="GDK191" s="377"/>
      <c r="GDL191" s="377"/>
      <c r="GDM191" s="377"/>
      <c r="GDN191" s="438"/>
      <c r="GDO191" s="486"/>
      <c r="GDP191" s="375"/>
      <c r="GDQ191" s="377"/>
      <c r="GDR191" s="377"/>
      <c r="GDS191" s="377"/>
      <c r="GDT191" s="377"/>
      <c r="GDU191" s="438"/>
      <c r="GDV191" s="486"/>
      <c r="GDW191" s="375"/>
      <c r="GDX191" s="377"/>
      <c r="GDY191" s="377"/>
      <c r="GDZ191" s="377"/>
      <c r="GEA191" s="377"/>
      <c r="GEB191" s="438"/>
      <c r="GEC191" s="486"/>
      <c r="GED191" s="375"/>
      <c r="GEE191" s="377"/>
      <c r="GEF191" s="377"/>
      <c r="GEG191" s="377"/>
      <c r="GEH191" s="377"/>
      <c r="GEI191" s="438"/>
      <c r="GEJ191" s="486"/>
      <c r="GEK191" s="375"/>
      <c r="GEL191" s="377"/>
      <c r="GEM191" s="377"/>
      <c r="GEN191" s="377"/>
      <c r="GEO191" s="377"/>
      <c r="GEP191" s="438"/>
      <c r="GEQ191" s="486"/>
      <c r="GER191" s="375"/>
      <c r="GES191" s="377"/>
      <c r="GET191" s="377"/>
      <c r="GEU191" s="377"/>
      <c r="GEV191" s="377"/>
      <c r="GEW191" s="438"/>
      <c r="GEX191" s="486"/>
      <c r="GEY191" s="375"/>
      <c r="GEZ191" s="377"/>
      <c r="GFA191" s="377"/>
      <c r="GFB191" s="377"/>
      <c r="GFC191" s="377"/>
      <c r="GFD191" s="438"/>
      <c r="GFE191" s="486"/>
      <c r="GFF191" s="375"/>
      <c r="GFG191" s="377"/>
      <c r="GFH191" s="377"/>
      <c r="GFI191" s="377"/>
      <c r="GFJ191" s="377"/>
      <c r="GFK191" s="438"/>
      <c r="GFL191" s="486"/>
      <c r="GFM191" s="375"/>
      <c r="GFN191" s="377"/>
      <c r="GFO191" s="377"/>
      <c r="GFP191" s="377"/>
      <c r="GFQ191" s="377"/>
      <c r="GFR191" s="438"/>
      <c r="GFS191" s="486"/>
      <c r="GFT191" s="375"/>
      <c r="GFU191" s="377"/>
      <c r="GFV191" s="377"/>
      <c r="GFW191" s="377"/>
      <c r="GFX191" s="377"/>
      <c r="GFY191" s="438"/>
      <c r="GFZ191" s="486"/>
      <c r="GGA191" s="375"/>
      <c r="GGB191" s="377"/>
      <c r="GGC191" s="377"/>
      <c r="GGD191" s="377"/>
      <c r="GGE191" s="377"/>
      <c r="GGF191" s="438"/>
      <c r="GGG191" s="486"/>
      <c r="GGH191" s="375"/>
      <c r="GGI191" s="377"/>
      <c r="GGJ191" s="377"/>
      <c r="GGK191" s="377"/>
      <c r="GGL191" s="377"/>
      <c r="GGM191" s="438"/>
      <c r="GGN191" s="486"/>
      <c r="GGO191" s="375"/>
      <c r="GGP191" s="377"/>
      <c r="GGQ191" s="377"/>
      <c r="GGR191" s="377"/>
      <c r="GGS191" s="377"/>
      <c r="GGT191" s="438"/>
      <c r="GGU191" s="486"/>
      <c r="GGV191" s="375"/>
      <c r="GGW191" s="377"/>
      <c r="GGX191" s="377"/>
      <c r="GGY191" s="377"/>
      <c r="GGZ191" s="377"/>
      <c r="GHA191" s="438"/>
      <c r="GHB191" s="486"/>
      <c r="GHC191" s="375"/>
      <c r="GHD191" s="377"/>
      <c r="GHE191" s="377"/>
      <c r="GHF191" s="377"/>
      <c r="GHG191" s="377"/>
      <c r="GHH191" s="438"/>
      <c r="GHI191" s="486"/>
      <c r="GHJ191" s="375"/>
      <c r="GHK191" s="377"/>
      <c r="GHL191" s="377"/>
      <c r="GHM191" s="377"/>
      <c r="GHN191" s="377"/>
      <c r="GHO191" s="438"/>
      <c r="GHP191" s="486"/>
      <c r="GHQ191" s="375"/>
      <c r="GHR191" s="377"/>
      <c r="GHS191" s="377"/>
      <c r="GHT191" s="377"/>
      <c r="GHU191" s="377"/>
      <c r="GHV191" s="438"/>
      <c r="GHW191" s="486"/>
      <c r="GHX191" s="375"/>
      <c r="GHY191" s="377"/>
      <c r="GHZ191" s="377"/>
      <c r="GIA191" s="377"/>
      <c r="GIB191" s="377"/>
      <c r="GIC191" s="438"/>
      <c r="GID191" s="486"/>
      <c r="GIE191" s="375"/>
      <c r="GIF191" s="377"/>
      <c r="GIG191" s="377"/>
      <c r="GIH191" s="377"/>
      <c r="GII191" s="377"/>
      <c r="GIJ191" s="438"/>
      <c r="GIK191" s="486"/>
      <c r="GIL191" s="375"/>
      <c r="GIM191" s="377"/>
      <c r="GIN191" s="377"/>
      <c r="GIO191" s="377"/>
      <c r="GIP191" s="377"/>
      <c r="GIQ191" s="438"/>
      <c r="GIR191" s="486"/>
      <c r="GIS191" s="375"/>
      <c r="GIT191" s="377"/>
      <c r="GIU191" s="377"/>
      <c r="GIV191" s="377"/>
      <c r="GIW191" s="377"/>
      <c r="GIX191" s="438"/>
      <c r="GIY191" s="486"/>
      <c r="GIZ191" s="375"/>
      <c r="GJA191" s="377"/>
      <c r="GJB191" s="377"/>
      <c r="GJC191" s="377"/>
      <c r="GJD191" s="377"/>
      <c r="GJE191" s="438"/>
      <c r="GJF191" s="486"/>
      <c r="GJG191" s="375"/>
      <c r="GJH191" s="377"/>
      <c r="GJI191" s="377"/>
      <c r="GJJ191" s="377"/>
      <c r="GJK191" s="377"/>
      <c r="GJL191" s="438"/>
      <c r="GJM191" s="486"/>
      <c r="GJN191" s="375"/>
      <c r="GJO191" s="377"/>
      <c r="GJP191" s="377"/>
      <c r="GJQ191" s="377"/>
      <c r="GJR191" s="377"/>
      <c r="GJS191" s="438"/>
      <c r="GJT191" s="486"/>
      <c r="GJU191" s="375"/>
      <c r="GJV191" s="377"/>
      <c r="GJW191" s="377"/>
      <c r="GJX191" s="377"/>
      <c r="GJY191" s="377"/>
      <c r="GJZ191" s="438"/>
      <c r="GKA191" s="486"/>
      <c r="GKB191" s="375"/>
      <c r="GKC191" s="377"/>
      <c r="GKD191" s="377"/>
      <c r="GKE191" s="377"/>
      <c r="GKF191" s="377"/>
      <c r="GKG191" s="438"/>
      <c r="GKH191" s="486"/>
      <c r="GKI191" s="375"/>
      <c r="GKJ191" s="377"/>
      <c r="GKK191" s="377"/>
      <c r="GKL191" s="377"/>
      <c r="GKM191" s="377"/>
      <c r="GKN191" s="438"/>
      <c r="GKO191" s="486"/>
      <c r="GKP191" s="375"/>
      <c r="GKQ191" s="377"/>
      <c r="GKR191" s="377"/>
      <c r="GKS191" s="377"/>
      <c r="GKT191" s="377"/>
      <c r="GKU191" s="438"/>
      <c r="GKV191" s="486"/>
      <c r="GKW191" s="375"/>
      <c r="GKX191" s="377"/>
      <c r="GKY191" s="377"/>
      <c r="GKZ191" s="377"/>
      <c r="GLA191" s="377"/>
      <c r="GLB191" s="438"/>
      <c r="GLC191" s="486"/>
      <c r="GLD191" s="375"/>
      <c r="GLE191" s="377"/>
      <c r="GLF191" s="377"/>
      <c r="GLG191" s="377"/>
      <c r="GLH191" s="377"/>
      <c r="GLI191" s="438"/>
      <c r="GLJ191" s="486"/>
      <c r="GLK191" s="375"/>
      <c r="GLL191" s="377"/>
      <c r="GLM191" s="377"/>
      <c r="GLN191" s="377"/>
      <c r="GLO191" s="377"/>
      <c r="GLP191" s="438"/>
      <c r="GLQ191" s="486"/>
      <c r="GLR191" s="375"/>
      <c r="GLS191" s="377"/>
      <c r="GLT191" s="377"/>
      <c r="GLU191" s="377"/>
      <c r="GLV191" s="377"/>
      <c r="GLW191" s="438"/>
      <c r="GLX191" s="486"/>
      <c r="GLY191" s="375"/>
      <c r="GLZ191" s="377"/>
      <c r="GMA191" s="377"/>
      <c r="GMB191" s="377"/>
      <c r="GMC191" s="377"/>
      <c r="GMD191" s="438"/>
      <c r="GME191" s="486"/>
      <c r="GMF191" s="375"/>
      <c r="GMG191" s="377"/>
      <c r="GMH191" s="377"/>
      <c r="GMI191" s="377"/>
      <c r="GMJ191" s="377"/>
      <c r="GMK191" s="438"/>
      <c r="GML191" s="486"/>
      <c r="GMM191" s="375"/>
      <c r="GMN191" s="377"/>
      <c r="GMO191" s="377"/>
      <c r="GMP191" s="377"/>
      <c r="GMQ191" s="377"/>
      <c r="GMR191" s="438"/>
      <c r="GMS191" s="486"/>
      <c r="GMT191" s="375"/>
      <c r="GMU191" s="377"/>
      <c r="GMV191" s="377"/>
      <c r="GMW191" s="377"/>
      <c r="GMX191" s="377"/>
      <c r="GMY191" s="438"/>
      <c r="GMZ191" s="486"/>
      <c r="GNA191" s="375"/>
      <c r="GNB191" s="377"/>
      <c r="GNC191" s="377"/>
      <c r="GND191" s="377"/>
      <c r="GNE191" s="377"/>
      <c r="GNF191" s="438"/>
      <c r="GNG191" s="486"/>
      <c r="GNH191" s="375"/>
      <c r="GNI191" s="377"/>
      <c r="GNJ191" s="377"/>
      <c r="GNK191" s="377"/>
      <c r="GNL191" s="377"/>
      <c r="GNM191" s="438"/>
      <c r="GNN191" s="486"/>
      <c r="GNO191" s="375"/>
      <c r="GNP191" s="377"/>
      <c r="GNQ191" s="377"/>
      <c r="GNR191" s="377"/>
      <c r="GNS191" s="377"/>
      <c r="GNT191" s="438"/>
      <c r="GNU191" s="486"/>
      <c r="GNV191" s="375"/>
      <c r="GNW191" s="377"/>
      <c r="GNX191" s="377"/>
      <c r="GNY191" s="377"/>
      <c r="GNZ191" s="377"/>
      <c r="GOA191" s="438"/>
      <c r="GOB191" s="486"/>
      <c r="GOC191" s="375"/>
      <c r="GOD191" s="377"/>
      <c r="GOE191" s="377"/>
      <c r="GOF191" s="377"/>
      <c r="GOG191" s="377"/>
      <c r="GOH191" s="438"/>
      <c r="GOI191" s="486"/>
      <c r="GOJ191" s="375"/>
      <c r="GOK191" s="377"/>
      <c r="GOL191" s="377"/>
      <c r="GOM191" s="377"/>
      <c r="GON191" s="377"/>
      <c r="GOO191" s="438"/>
      <c r="GOP191" s="486"/>
      <c r="GOQ191" s="375"/>
      <c r="GOR191" s="377"/>
      <c r="GOS191" s="377"/>
      <c r="GOT191" s="377"/>
      <c r="GOU191" s="377"/>
      <c r="GOV191" s="438"/>
      <c r="GOW191" s="486"/>
      <c r="GOX191" s="375"/>
      <c r="GOY191" s="377"/>
      <c r="GOZ191" s="377"/>
      <c r="GPA191" s="377"/>
      <c r="GPB191" s="377"/>
      <c r="GPC191" s="438"/>
      <c r="GPD191" s="486"/>
      <c r="GPE191" s="375"/>
      <c r="GPF191" s="377"/>
      <c r="GPG191" s="377"/>
      <c r="GPH191" s="377"/>
      <c r="GPI191" s="377"/>
      <c r="GPJ191" s="438"/>
      <c r="GPK191" s="486"/>
      <c r="GPL191" s="375"/>
      <c r="GPM191" s="377"/>
      <c r="GPN191" s="377"/>
      <c r="GPO191" s="377"/>
      <c r="GPP191" s="377"/>
      <c r="GPQ191" s="438"/>
      <c r="GPR191" s="486"/>
      <c r="GPS191" s="375"/>
      <c r="GPT191" s="377"/>
      <c r="GPU191" s="377"/>
      <c r="GPV191" s="377"/>
      <c r="GPW191" s="377"/>
      <c r="GPX191" s="438"/>
      <c r="GPY191" s="486"/>
      <c r="GPZ191" s="375"/>
      <c r="GQA191" s="377"/>
      <c r="GQB191" s="377"/>
      <c r="GQC191" s="377"/>
      <c r="GQD191" s="377"/>
      <c r="GQE191" s="438"/>
      <c r="GQF191" s="486"/>
      <c r="GQG191" s="375"/>
      <c r="GQH191" s="377"/>
      <c r="GQI191" s="377"/>
      <c r="GQJ191" s="377"/>
      <c r="GQK191" s="377"/>
      <c r="GQL191" s="438"/>
      <c r="GQM191" s="486"/>
      <c r="GQN191" s="375"/>
      <c r="GQO191" s="377"/>
      <c r="GQP191" s="377"/>
      <c r="GQQ191" s="377"/>
      <c r="GQR191" s="377"/>
      <c r="GQS191" s="438"/>
      <c r="GQT191" s="486"/>
      <c r="GQU191" s="375"/>
      <c r="GQV191" s="377"/>
      <c r="GQW191" s="377"/>
      <c r="GQX191" s="377"/>
      <c r="GQY191" s="377"/>
      <c r="GQZ191" s="438"/>
      <c r="GRA191" s="486"/>
      <c r="GRB191" s="375"/>
      <c r="GRC191" s="377"/>
      <c r="GRD191" s="377"/>
      <c r="GRE191" s="377"/>
      <c r="GRF191" s="377"/>
      <c r="GRG191" s="438"/>
      <c r="GRH191" s="486"/>
      <c r="GRI191" s="375"/>
      <c r="GRJ191" s="377"/>
      <c r="GRK191" s="377"/>
      <c r="GRL191" s="377"/>
      <c r="GRM191" s="377"/>
      <c r="GRN191" s="438"/>
      <c r="GRO191" s="486"/>
      <c r="GRP191" s="375"/>
      <c r="GRQ191" s="377"/>
      <c r="GRR191" s="377"/>
      <c r="GRS191" s="377"/>
      <c r="GRT191" s="377"/>
      <c r="GRU191" s="438"/>
      <c r="GRV191" s="486"/>
      <c r="GRW191" s="375"/>
      <c r="GRX191" s="377"/>
      <c r="GRY191" s="377"/>
      <c r="GRZ191" s="377"/>
      <c r="GSA191" s="377"/>
      <c r="GSB191" s="438"/>
      <c r="GSC191" s="486"/>
      <c r="GSD191" s="375"/>
      <c r="GSE191" s="377"/>
      <c r="GSF191" s="377"/>
      <c r="GSG191" s="377"/>
      <c r="GSH191" s="377"/>
      <c r="GSI191" s="438"/>
      <c r="GSJ191" s="486"/>
      <c r="GSK191" s="375"/>
      <c r="GSL191" s="377"/>
      <c r="GSM191" s="377"/>
      <c r="GSN191" s="377"/>
      <c r="GSO191" s="377"/>
      <c r="GSP191" s="438"/>
      <c r="GSQ191" s="486"/>
      <c r="GSR191" s="375"/>
      <c r="GSS191" s="377"/>
      <c r="GST191" s="377"/>
      <c r="GSU191" s="377"/>
      <c r="GSV191" s="377"/>
      <c r="GSW191" s="438"/>
      <c r="GSX191" s="486"/>
      <c r="GSY191" s="375"/>
      <c r="GSZ191" s="377"/>
      <c r="GTA191" s="377"/>
      <c r="GTB191" s="377"/>
      <c r="GTC191" s="377"/>
      <c r="GTD191" s="438"/>
      <c r="GTE191" s="486"/>
      <c r="GTF191" s="375"/>
      <c r="GTG191" s="377"/>
      <c r="GTH191" s="377"/>
      <c r="GTI191" s="377"/>
      <c r="GTJ191" s="377"/>
      <c r="GTK191" s="438"/>
      <c r="GTL191" s="486"/>
      <c r="GTM191" s="375"/>
      <c r="GTN191" s="377"/>
      <c r="GTO191" s="377"/>
      <c r="GTP191" s="377"/>
      <c r="GTQ191" s="377"/>
      <c r="GTR191" s="438"/>
      <c r="GTS191" s="486"/>
      <c r="GTT191" s="375"/>
      <c r="GTU191" s="377"/>
      <c r="GTV191" s="377"/>
      <c r="GTW191" s="377"/>
      <c r="GTX191" s="377"/>
      <c r="GTY191" s="438"/>
      <c r="GTZ191" s="486"/>
      <c r="GUA191" s="375"/>
      <c r="GUB191" s="377"/>
      <c r="GUC191" s="377"/>
      <c r="GUD191" s="377"/>
      <c r="GUE191" s="377"/>
      <c r="GUF191" s="438"/>
      <c r="GUG191" s="486"/>
      <c r="GUH191" s="375"/>
      <c r="GUI191" s="377"/>
      <c r="GUJ191" s="377"/>
      <c r="GUK191" s="377"/>
      <c r="GUL191" s="377"/>
      <c r="GUM191" s="438"/>
      <c r="GUN191" s="486"/>
      <c r="GUO191" s="375"/>
      <c r="GUP191" s="377"/>
      <c r="GUQ191" s="377"/>
      <c r="GUR191" s="377"/>
      <c r="GUS191" s="377"/>
      <c r="GUT191" s="438"/>
      <c r="GUU191" s="486"/>
      <c r="GUV191" s="375"/>
      <c r="GUW191" s="377"/>
      <c r="GUX191" s="377"/>
      <c r="GUY191" s="377"/>
      <c r="GUZ191" s="377"/>
      <c r="GVA191" s="438"/>
      <c r="GVB191" s="486"/>
      <c r="GVC191" s="375"/>
      <c r="GVD191" s="377"/>
      <c r="GVE191" s="377"/>
      <c r="GVF191" s="377"/>
      <c r="GVG191" s="377"/>
      <c r="GVH191" s="438"/>
      <c r="GVI191" s="486"/>
      <c r="GVJ191" s="375"/>
      <c r="GVK191" s="377"/>
      <c r="GVL191" s="377"/>
      <c r="GVM191" s="377"/>
      <c r="GVN191" s="377"/>
      <c r="GVO191" s="438"/>
      <c r="GVP191" s="486"/>
      <c r="GVQ191" s="375"/>
      <c r="GVR191" s="377"/>
      <c r="GVS191" s="377"/>
      <c r="GVT191" s="377"/>
      <c r="GVU191" s="377"/>
      <c r="GVV191" s="438"/>
      <c r="GVW191" s="486"/>
      <c r="GVX191" s="375"/>
      <c r="GVY191" s="377"/>
      <c r="GVZ191" s="377"/>
      <c r="GWA191" s="377"/>
      <c r="GWB191" s="377"/>
      <c r="GWC191" s="438"/>
      <c r="GWD191" s="486"/>
      <c r="GWE191" s="375"/>
      <c r="GWF191" s="377"/>
      <c r="GWG191" s="377"/>
      <c r="GWH191" s="377"/>
      <c r="GWI191" s="377"/>
      <c r="GWJ191" s="438"/>
      <c r="GWK191" s="486"/>
      <c r="GWL191" s="375"/>
      <c r="GWM191" s="377"/>
      <c r="GWN191" s="377"/>
      <c r="GWO191" s="377"/>
      <c r="GWP191" s="377"/>
      <c r="GWQ191" s="438"/>
      <c r="GWR191" s="486"/>
      <c r="GWS191" s="375"/>
      <c r="GWT191" s="377"/>
      <c r="GWU191" s="377"/>
      <c r="GWV191" s="377"/>
      <c r="GWW191" s="377"/>
      <c r="GWX191" s="438"/>
      <c r="GWY191" s="486"/>
      <c r="GWZ191" s="375"/>
      <c r="GXA191" s="377"/>
      <c r="GXB191" s="377"/>
      <c r="GXC191" s="377"/>
      <c r="GXD191" s="377"/>
      <c r="GXE191" s="438"/>
      <c r="GXF191" s="486"/>
      <c r="GXG191" s="375"/>
      <c r="GXH191" s="377"/>
      <c r="GXI191" s="377"/>
      <c r="GXJ191" s="377"/>
      <c r="GXK191" s="377"/>
      <c r="GXL191" s="438"/>
      <c r="GXM191" s="486"/>
      <c r="GXN191" s="375"/>
      <c r="GXO191" s="377"/>
      <c r="GXP191" s="377"/>
      <c r="GXQ191" s="377"/>
      <c r="GXR191" s="377"/>
      <c r="GXS191" s="438"/>
      <c r="GXT191" s="486"/>
      <c r="GXU191" s="375"/>
      <c r="GXV191" s="377"/>
      <c r="GXW191" s="377"/>
      <c r="GXX191" s="377"/>
      <c r="GXY191" s="377"/>
      <c r="GXZ191" s="438"/>
      <c r="GYA191" s="486"/>
      <c r="GYB191" s="375"/>
      <c r="GYC191" s="377"/>
      <c r="GYD191" s="377"/>
      <c r="GYE191" s="377"/>
      <c r="GYF191" s="377"/>
      <c r="GYG191" s="438"/>
      <c r="GYH191" s="486"/>
      <c r="GYI191" s="375"/>
      <c r="GYJ191" s="377"/>
      <c r="GYK191" s="377"/>
      <c r="GYL191" s="377"/>
      <c r="GYM191" s="377"/>
      <c r="GYN191" s="438"/>
      <c r="GYO191" s="486"/>
      <c r="GYP191" s="375"/>
      <c r="GYQ191" s="377"/>
      <c r="GYR191" s="377"/>
      <c r="GYS191" s="377"/>
      <c r="GYT191" s="377"/>
      <c r="GYU191" s="438"/>
      <c r="GYV191" s="486"/>
      <c r="GYW191" s="375"/>
      <c r="GYX191" s="377"/>
      <c r="GYY191" s="377"/>
      <c r="GYZ191" s="377"/>
      <c r="GZA191" s="377"/>
      <c r="GZB191" s="438"/>
      <c r="GZC191" s="486"/>
      <c r="GZD191" s="375"/>
      <c r="GZE191" s="377"/>
      <c r="GZF191" s="377"/>
      <c r="GZG191" s="377"/>
      <c r="GZH191" s="377"/>
      <c r="GZI191" s="438"/>
      <c r="GZJ191" s="486"/>
      <c r="GZK191" s="375"/>
      <c r="GZL191" s="377"/>
      <c r="GZM191" s="377"/>
      <c r="GZN191" s="377"/>
      <c r="GZO191" s="377"/>
      <c r="GZP191" s="438"/>
      <c r="GZQ191" s="486"/>
      <c r="GZR191" s="375"/>
      <c r="GZS191" s="377"/>
      <c r="GZT191" s="377"/>
      <c r="GZU191" s="377"/>
      <c r="GZV191" s="377"/>
      <c r="GZW191" s="438"/>
      <c r="GZX191" s="486"/>
      <c r="GZY191" s="375"/>
      <c r="GZZ191" s="377"/>
      <c r="HAA191" s="377"/>
      <c r="HAB191" s="377"/>
      <c r="HAC191" s="377"/>
      <c r="HAD191" s="438"/>
      <c r="HAE191" s="486"/>
      <c r="HAF191" s="375"/>
      <c r="HAG191" s="377"/>
      <c r="HAH191" s="377"/>
      <c r="HAI191" s="377"/>
      <c r="HAJ191" s="377"/>
      <c r="HAK191" s="438"/>
      <c r="HAL191" s="486"/>
      <c r="HAM191" s="375"/>
      <c r="HAN191" s="377"/>
      <c r="HAO191" s="377"/>
      <c r="HAP191" s="377"/>
      <c r="HAQ191" s="377"/>
      <c r="HAR191" s="438"/>
      <c r="HAS191" s="486"/>
      <c r="HAT191" s="375"/>
      <c r="HAU191" s="377"/>
      <c r="HAV191" s="377"/>
      <c r="HAW191" s="377"/>
      <c r="HAX191" s="377"/>
      <c r="HAY191" s="438"/>
      <c r="HAZ191" s="486"/>
      <c r="HBA191" s="375"/>
      <c r="HBB191" s="377"/>
      <c r="HBC191" s="377"/>
      <c r="HBD191" s="377"/>
      <c r="HBE191" s="377"/>
      <c r="HBF191" s="438"/>
      <c r="HBG191" s="486"/>
      <c r="HBH191" s="375"/>
      <c r="HBI191" s="377"/>
      <c r="HBJ191" s="377"/>
      <c r="HBK191" s="377"/>
      <c r="HBL191" s="377"/>
      <c r="HBM191" s="438"/>
      <c r="HBN191" s="486"/>
      <c r="HBO191" s="375"/>
      <c r="HBP191" s="377"/>
      <c r="HBQ191" s="377"/>
      <c r="HBR191" s="377"/>
      <c r="HBS191" s="377"/>
      <c r="HBT191" s="438"/>
      <c r="HBU191" s="486"/>
      <c r="HBV191" s="375"/>
      <c r="HBW191" s="377"/>
      <c r="HBX191" s="377"/>
      <c r="HBY191" s="377"/>
      <c r="HBZ191" s="377"/>
      <c r="HCA191" s="438"/>
      <c r="HCB191" s="486"/>
      <c r="HCC191" s="375"/>
      <c r="HCD191" s="377"/>
      <c r="HCE191" s="377"/>
      <c r="HCF191" s="377"/>
      <c r="HCG191" s="377"/>
      <c r="HCH191" s="438"/>
      <c r="HCI191" s="486"/>
      <c r="HCJ191" s="375"/>
      <c r="HCK191" s="377"/>
      <c r="HCL191" s="377"/>
      <c r="HCM191" s="377"/>
      <c r="HCN191" s="377"/>
      <c r="HCO191" s="438"/>
      <c r="HCP191" s="486"/>
      <c r="HCQ191" s="375"/>
      <c r="HCR191" s="377"/>
      <c r="HCS191" s="377"/>
      <c r="HCT191" s="377"/>
      <c r="HCU191" s="377"/>
      <c r="HCV191" s="438"/>
      <c r="HCW191" s="486"/>
      <c r="HCX191" s="375"/>
      <c r="HCY191" s="377"/>
      <c r="HCZ191" s="377"/>
      <c r="HDA191" s="377"/>
      <c r="HDB191" s="377"/>
      <c r="HDC191" s="438"/>
      <c r="HDD191" s="486"/>
      <c r="HDE191" s="375"/>
      <c r="HDF191" s="377"/>
      <c r="HDG191" s="377"/>
      <c r="HDH191" s="377"/>
      <c r="HDI191" s="377"/>
      <c r="HDJ191" s="438"/>
      <c r="HDK191" s="486"/>
      <c r="HDL191" s="375"/>
      <c r="HDM191" s="377"/>
      <c r="HDN191" s="377"/>
      <c r="HDO191" s="377"/>
      <c r="HDP191" s="377"/>
      <c r="HDQ191" s="438"/>
      <c r="HDR191" s="486"/>
      <c r="HDS191" s="375"/>
      <c r="HDT191" s="377"/>
      <c r="HDU191" s="377"/>
      <c r="HDV191" s="377"/>
      <c r="HDW191" s="377"/>
      <c r="HDX191" s="438"/>
      <c r="HDY191" s="486"/>
      <c r="HDZ191" s="375"/>
      <c r="HEA191" s="377"/>
      <c r="HEB191" s="377"/>
      <c r="HEC191" s="377"/>
      <c r="HED191" s="377"/>
      <c r="HEE191" s="438"/>
      <c r="HEF191" s="486"/>
      <c r="HEG191" s="375"/>
      <c r="HEH191" s="377"/>
      <c r="HEI191" s="377"/>
      <c r="HEJ191" s="377"/>
      <c r="HEK191" s="377"/>
      <c r="HEL191" s="438"/>
      <c r="HEM191" s="486"/>
      <c r="HEN191" s="375"/>
      <c r="HEO191" s="377"/>
      <c r="HEP191" s="377"/>
      <c r="HEQ191" s="377"/>
      <c r="HER191" s="377"/>
      <c r="HES191" s="438"/>
      <c r="HET191" s="486"/>
      <c r="HEU191" s="375"/>
      <c r="HEV191" s="377"/>
      <c r="HEW191" s="377"/>
      <c r="HEX191" s="377"/>
      <c r="HEY191" s="377"/>
      <c r="HEZ191" s="438"/>
      <c r="HFA191" s="486"/>
      <c r="HFB191" s="375"/>
      <c r="HFC191" s="377"/>
      <c r="HFD191" s="377"/>
      <c r="HFE191" s="377"/>
      <c r="HFF191" s="377"/>
      <c r="HFG191" s="438"/>
      <c r="HFH191" s="486"/>
      <c r="HFI191" s="375"/>
      <c r="HFJ191" s="377"/>
      <c r="HFK191" s="377"/>
      <c r="HFL191" s="377"/>
      <c r="HFM191" s="377"/>
      <c r="HFN191" s="438"/>
      <c r="HFO191" s="486"/>
      <c r="HFP191" s="375"/>
      <c r="HFQ191" s="377"/>
      <c r="HFR191" s="377"/>
      <c r="HFS191" s="377"/>
      <c r="HFT191" s="377"/>
      <c r="HFU191" s="438"/>
      <c r="HFV191" s="486"/>
      <c r="HFW191" s="375"/>
      <c r="HFX191" s="377"/>
      <c r="HFY191" s="377"/>
      <c r="HFZ191" s="377"/>
      <c r="HGA191" s="377"/>
      <c r="HGB191" s="438"/>
      <c r="HGC191" s="486"/>
      <c r="HGD191" s="375"/>
      <c r="HGE191" s="377"/>
      <c r="HGF191" s="377"/>
      <c r="HGG191" s="377"/>
      <c r="HGH191" s="377"/>
      <c r="HGI191" s="438"/>
      <c r="HGJ191" s="486"/>
      <c r="HGK191" s="375"/>
      <c r="HGL191" s="377"/>
      <c r="HGM191" s="377"/>
      <c r="HGN191" s="377"/>
      <c r="HGO191" s="377"/>
      <c r="HGP191" s="438"/>
      <c r="HGQ191" s="486"/>
      <c r="HGR191" s="375"/>
      <c r="HGS191" s="377"/>
      <c r="HGT191" s="377"/>
      <c r="HGU191" s="377"/>
      <c r="HGV191" s="377"/>
      <c r="HGW191" s="438"/>
      <c r="HGX191" s="486"/>
      <c r="HGY191" s="375"/>
      <c r="HGZ191" s="377"/>
      <c r="HHA191" s="377"/>
      <c r="HHB191" s="377"/>
      <c r="HHC191" s="377"/>
      <c r="HHD191" s="438"/>
      <c r="HHE191" s="486"/>
      <c r="HHF191" s="375"/>
      <c r="HHG191" s="377"/>
      <c r="HHH191" s="377"/>
      <c r="HHI191" s="377"/>
      <c r="HHJ191" s="377"/>
      <c r="HHK191" s="438"/>
      <c r="HHL191" s="486"/>
      <c r="HHM191" s="375"/>
      <c r="HHN191" s="377"/>
      <c r="HHO191" s="377"/>
      <c r="HHP191" s="377"/>
      <c r="HHQ191" s="377"/>
      <c r="HHR191" s="438"/>
      <c r="HHS191" s="486"/>
      <c r="HHT191" s="375"/>
      <c r="HHU191" s="377"/>
      <c r="HHV191" s="377"/>
      <c r="HHW191" s="377"/>
      <c r="HHX191" s="377"/>
      <c r="HHY191" s="438"/>
      <c r="HHZ191" s="486"/>
      <c r="HIA191" s="375"/>
      <c r="HIB191" s="377"/>
      <c r="HIC191" s="377"/>
      <c r="HID191" s="377"/>
      <c r="HIE191" s="377"/>
      <c r="HIF191" s="438"/>
      <c r="HIG191" s="486"/>
      <c r="HIH191" s="375"/>
      <c r="HII191" s="377"/>
      <c r="HIJ191" s="377"/>
      <c r="HIK191" s="377"/>
      <c r="HIL191" s="377"/>
      <c r="HIM191" s="438"/>
      <c r="HIN191" s="486"/>
      <c r="HIO191" s="375"/>
      <c r="HIP191" s="377"/>
      <c r="HIQ191" s="377"/>
      <c r="HIR191" s="377"/>
      <c r="HIS191" s="377"/>
      <c r="HIT191" s="438"/>
      <c r="HIU191" s="486"/>
      <c r="HIV191" s="375"/>
      <c r="HIW191" s="377"/>
      <c r="HIX191" s="377"/>
      <c r="HIY191" s="377"/>
      <c r="HIZ191" s="377"/>
      <c r="HJA191" s="438"/>
      <c r="HJB191" s="486"/>
      <c r="HJC191" s="375"/>
      <c r="HJD191" s="377"/>
      <c r="HJE191" s="377"/>
      <c r="HJF191" s="377"/>
      <c r="HJG191" s="377"/>
      <c r="HJH191" s="438"/>
      <c r="HJI191" s="486"/>
      <c r="HJJ191" s="375"/>
      <c r="HJK191" s="377"/>
      <c r="HJL191" s="377"/>
      <c r="HJM191" s="377"/>
      <c r="HJN191" s="377"/>
      <c r="HJO191" s="438"/>
      <c r="HJP191" s="486"/>
      <c r="HJQ191" s="375"/>
      <c r="HJR191" s="377"/>
      <c r="HJS191" s="377"/>
      <c r="HJT191" s="377"/>
      <c r="HJU191" s="377"/>
      <c r="HJV191" s="438"/>
      <c r="HJW191" s="486"/>
      <c r="HJX191" s="375"/>
      <c r="HJY191" s="377"/>
      <c r="HJZ191" s="377"/>
      <c r="HKA191" s="377"/>
      <c r="HKB191" s="377"/>
      <c r="HKC191" s="438"/>
      <c r="HKD191" s="486"/>
      <c r="HKE191" s="375"/>
      <c r="HKF191" s="377"/>
      <c r="HKG191" s="377"/>
      <c r="HKH191" s="377"/>
      <c r="HKI191" s="377"/>
      <c r="HKJ191" s="438"/>
      <c r="HKK191" s="486"/>
      <c r="HKL191" s="375"/>
      <c r="HKM191" s="377"/>
      <c r="HKN191" s="377"/>
      <c r="HKO191" s="377"/>
      <c r="HKP191" s="377"/>
      <c r="HKQ191" s="438"/>
      <c r="HKR191" s="486"/>
      <c r="HKS191" s="375"/>
      <c r="HKT191" s="377"/>
      <c r="HKU191" s="377"/>
      <c r="HKV191" s="377"/>
      <c r="HKW191" s="377"/>
      <c r="HKX191" s="438"/>
      <c r="HKY191" s="486"/>
      <c r="HKZ191" s="375"/>
      <c r="HLA191" s="377"/>
      <c r="HLB191" s="377"/>
      <c r="HLC191" s="377"/>
      <c r="HLD191" s="377"/>
      <c r="HLE191" s="438"/>
      <c r="HLF191" s="486"/>
      <c r="HLG191" s="375"/>
      <c r="HLH191" s="377"/>
      <c r="HLI191" s="377"/>
      <c r="HLJ191" s="377"/>
      <c r="HLK191" s="377"/>
      <c r="HLL191" s="438"/>
      <c r="HLM191" s="486"/>
      <c r="HLN191" s="375"/>
      <c r="HLO191" s="377"/>
      <c r="HLP191" s="377"/>
      <c r="HLQ191" s="377"/>
      <c r="HLR191" s="377"/>
      <c r="HLS191" s="438"/>
      <c r="HLT191" s="486"/>
      <c r="HLU191" s="375"/>
      <c r="HLV191" s="377"/>
      <c r="HLW191" s="377"/>
      <c r="HLX191" s="377"/>
      <c r="HLY191" s="377"/>
      <c r="HLZ191" s="438"/>
      <c r="HMA191" s="486"/>
      <c r="HMB191" s="375"/>
      <c r="HMC191" s="377"/>
      <c r="HMD191" s="377"/>
      <c r="HME191" s="377"/>
      <c r="HMF191" s="377"/>
      <c r="HMG191" s="438"/>
      <c r="HMH191" s="486"/>
      <c r="HMI191" s="375"/>
      <c r="HMJ191" s="377"/>
      <c r="HMK191" s="377"/>
      <c r="HML191" s="377"/>
      <c r="HMM191" s="377"/>
      <c r="HMN191" s="438"/>
      <c r="HMO191" s="486"/>
      <c r="HMP191" s="375"/>
      <c r="HMQ191" s="377"/>
      <c r="HMR191" s="377"/>
      <c r="HMS191" s="377"/>
      <c r="HMT191" s="377"/>
      <c r="HMU191" s="438"/>
      <c r="HMV191" s="486"/>
      <c r="HMW191" s="375"/>
      <c r="HMX191" s="377"/>
      <c r="HMY191" s="377"/>
      <c r="HMZ191" s="377"/>
      <c r="HNA191" s="377"/>
      <c r="HNB191" s="438"/>
      <c r="HNC191" s="486"/>
      <c r="HND191" s="375"/>
      <c r="HNE191" s="377"/>
      <c r="HNF191" s="377"/>
      <c r="HNG191" s="377"/>
      <c r="HNH191" s="377"/>
      <c r="HNI191" s="438"/>
      <c r="HNJ191" s="486"/>
      <c r="HNK191" s="375"/>
      <c r="HNL191" s="377"/>
      <c r="HNM191" s="377"/>
      <c r="HNN191" s="377"/>
      <c r="HNO191" s="377"/>
      <c r="HNP191" s="438"/>
      <c r="HNQ191" s="486"/>
      <c r="HNR191" s="375"/>
      <c r="HNS191" s="377"/>
      <c r="HNT191" s="377"/>
      <c r="HNU191" s="377"/>
      <c r="HNV191" s="377"/>
      <c r="HNW191" s="438"/>
      <c r="HNX191" s="486"/>
      <c r="HNY191" s="375"/>
      <c r="HNZ191" s="377"/>
      <c r="HOA191" s="377"/>
      <c r="HOB191" s="377"/>
      <c r="HOC191" s="377"/>
      <c r="HOD191" s="438"/>
      <c r="HOE191" s="486"/>
      <c r="HOF191" s="375"/>
      <c r="HOG191" s="377"/>
      <c r="HOH191" s="377"/>
      <c r="HOI191" s="377"/>
      <c r="HOJ191" s="377"/>
      <c r="HOK191" s="438"/>
      <c r="HOL191" s="486"/>
      <c r="HOM191" s="375"/>
      <c r="HON191" s="377"/>
      <c r="HOO191" s="377"/>
      <c r="HOP191" s="377"/>
      <c r="HOQ191" s="377"/>
      <c r="HOR191" s="438"/>
      <c r="HOS191" s="486"/>
      <c r="HOT191" s="375"/>
      <c r="HOU191" s="377"/>
      <c r="HOV191" s="377"/>
      <c r="HOW191" s="377"/>
      <c r="HOX191" s="377"/>
      <c r="HOY191" s="438"/>
      <c r="HOZ191" s="486"/>
      <c r="HPA191" s="375"/>
      <c r="HPB191" s="377"/>
      <c r="HPC191" s="377"/>
      <c r="HPD191" s="377"/>
      <c r="HPE191" s="377"/>
      <c r="HPF191" s="438"/>
      <c r="HPG191" s="486"/>
      <c r="HPH191" s="375"/>
      <c r="HPI191" s="377"/>
      <c r="HPJ191" s="377"/>
      <c r="HPK191" s="377"/>
      <c r="HPL191" s="377"/>
      <c r="HPM191" s="438"/>
      <c r="HPN191" s="486"/>
      <c r="HPO191" s="375"/>
      <c r="HPP191" s="377"/>
      <c r="HPQ191" s="377"/>
      <c r="HPR191" s="377"/>
      <c r="HPS191" s="377"/>
      <c r="HPT191" s="438"/>
      <c r="HPU191" s="486"/>
      <c r="HPV191" s="375"/>
      <c r="HPW191" s="377"/>
      <c r="HPX191" s="377"/>
      <c r="HPY191" s="377"/>
      <c r="HPZ191" s="377"/>
      <c r="HQA191" s="438"/>
      <c r="HQB191" s="486"/>
      <c r="HQC191" s="375"/>
      <c r="HQD191" s="377"/>
      <c r="HQE191" s="377"/>
      <c r="HQF191" s="377"/>
      <c r="HQG191" s="377"/>
      <c r="HQH191" s="438"/>
      <c r="HQI191" s="486"/>
      <c r="HQJ191" s="375"/>
      <c r="HQK191" s="377"/>
      <c r="HQL191" s="377"/>
      <c r="HQM191" s="377"/>
      <c r="HQN191" s="377"/>
      <c r="HQO191" s="438"/>
      <c r="HQP191" s="486"/>
      <c r="HQQ191" s="375"/>
      <c r="HQR191" s="377"/>
      <c r="HQS191" s="377"/>
      <c r="HQT191" s="377"/>
      <c r="HQU191" s="377"/>
      <c r="HQV191" s="438"/>
      <c r="HQW191" s="486"/>
      <c r="HQX191" s="375"/>
      <c r="HQY191" s="377"/>
      <c r="HQZ191" s="377"/>
      <c r="HRA191" s="377"/>
      <c r="HRB191" s="377"/>
      <c r="HRC191" s="438"/>
      <c r="HRD191" s="486"/>
      <c r="HRE191" s="375"/>
      <c r="HRF191" s="377"/>
      <c r="HRG191" s="377"/>
      <c r="HRH191" s="377"/>
      <c r="HRI191" s="377"/>
      <c r="HRJ191" s="438"/>
      <c r="HRK191" s="486"/>
      <c r="HRL191" s="375"/>
      <c r="HRM191" s="377"/>
      <c r="HRN191" s="377"/>
      <c r="HRO191" s="377"/>
      <c r="HRP191" s="377"/>
      <c r="HRQ191" s="438"/>
      <c r="HRR191" s="486"/>
      <c r="HRS191" s="375"/>
      <c r="HRT191" s="377"/>
      <c r="HRU191" s="377"/>
      <c r="HRV191" s="377"/>
      <c r="HRW191" s="377"/>
      <c r="HRX191" s="438"/>
      <c r="HRY191" s="486"/>
      <c r="HRZ191" s="375"/>
      <c r="HSA191" s="377"/>
      <c r="HSB191" s="377"/>
      <c r="HSC191" s="377"/>
      <c r="HSD191" s="377"/>
      <c r="HSE191" s="438"/>
      <c r="HSF191" s="486"/>
      <c r="HSG191" s="375"/>
      <c r="HSH191" s="377"/>
      <c r="HSI191" s="377"/>
      <c r="HSJ191" s="377"/>
      <c r="HSK191" s="377"/>
      <c r="HSL191" s="438"/>
      <c r="HSM191" s="486"/>
      <c r="HSN191" s="375"/>
      <c r="HSO191" s="377"/>
      <c r="HSP191" s="377"/>
      <c r="HSQ191" s="377"/>
      <c r="HSR191" s="377"/>
      <c r="HSS191" s="438"/>
      <c r="HST191" s="486"/>
      <c r="HSU191" s="375"/>
      <c r="HSV191" s="377"/>
      <c r="HSW191" s="377"/>
      <c r="HSX191" s="377"/>
      <c r="HSY191" s="377"/>
      <c r="HSZ191" s="438"/>
      <c r="HTA191" s="486"/>
      <c r="HTB191" s="375"/>
      <c r="HTC191" s="377"/>
      <c r="HTD191" s="377"/>
      <c r="HTE191" s="377"/>
      <c r="HTF191" s="377"/>
      <c r="HTG191" s="438"/>
      <c r="HTH191" s="486"/>
      <c r="HTI191" s="375"/>
      <c r="HTJ191" s="377"/>
      <c r="HTK191" s="377"/>
      <c r="HTL191" s="377"/>
      <c r="HTM191" s="377"/>
      <c r="HTN191" s="438"/>
      <c r="HTO191" s="486"/>
      <c r="HTP191" s="375"/>
      <c r="HTQ191" s="377"/>
      <c r="HTR191" s="377"/>
      <c r="HTS191" s="377"/>
      <c r="HTT191" s="377"/>
      <c r="HTU191" s="438"/>
      <c r="HTV191" s="486"/>
      <c r="HTW191" s="375"/>
      <c r="HTX191" s="377"/>
      <c r="HTY191" s="377"/>
      <c r="HTZ191" s="377"/>
      <c r="HUA191" s="377"/>
      <c r="HUB191" s="438"/>
      <c r="HUC191" s="486"/>
      <c r="HUD191" s="375"/>
      <c r="HUE191" s="377"/>
      <c r="HUF191" s="377"/>
      <c r="HUG191" s="377"/>
      <c r="HUH191" s="377"/>
      <c r="HUI191" s="438"/>
      <c r="HUJ191" s="486"/>
      <c r="HUK191" s="375"/>
      <c r="HUL191" s="377"/>
      <c r="HUM191" s="377"/>
      <c r="HUN191" s="377"/>
      <c r="HUO191" s="377"/>
      <c r="HUP191" s="438"/>
      <c r="HUQ191" s="486"/>
      <c r="HUR191" s="375"/>
      <c r="HUS191" s="377"/>
      <c r="HUT191" s="377"/>
      <c r="HUU191" s="377"/>
      <c r="HUV191" s="377"/>
      <c r="HUW191" s="438"/>
      <c r="HUX191" s="486"/>
      <c r="HUY191" s="375"/>
      <c r="HUZ191" s="377"/>
      <c r="HVA191" s="377"/>
      <c r="HVB191" s="377"/>
      <c r="HVC191" s="377"/>
      <c r="HVD191" s="438"/>
      <c r="HVE191" s="486"/>
      <c r="HVF191" s="375"/>
      <c r="HVG191" s="377"/>
      <c r="HVH191" s="377"/>
      <c r="HVI191" s="377"/>
      <c r="HVJ191" s="377"/>
      <c r="HVK191" s="438"/>
      <c r="HVL191" s="486"/>
      <c r="HVM191" s="375"/>
      <c r="HVN191" s="377"/>
      <c r="HVO191" s="377"/>
      <c r="HVP191" s="377"/>
      <c r="HVQ191" s="377"/>
      <c r="HVR191" s="438"/>
      <c r="HVS191" s="486"/>
      <c r="HVT191" s="375"/>
      <c r="HVU191" s="377"/>
      <c r="HVV191" s="377"/>
      <c r="HVW191" s="377"/>
      <c r="HVX191" s="377"/>
      <c r="HVY191" s="438"/>
      <c r="HVZ191" s="486"/>
      <c r="HWA191" s="375"/>
      <c r="HWB191" s="377"/>
      <c r="HWC191" s="377"/>
      <c r="HWD191" s="377"/>
      <c r="HWE191" s="377"/>
      <c r="HWF191" s="438"/>
      <c r="HWG191" s="486"/>
      <c r="HWH191" s="375"/>
      <c r="HWI191" s="377"/>
      <c r="HWJ191" s="377"/>
      <c r="HWK191" s="377"/>
      <c r="HWL191" s="377"/>
      <c r="HWM191" s="438"/>
      <c r="HWN191" s="486"/>
      <c r="HWO191" s="375"/>
      <c r="HWP191" s="377"/>
      <c r="HWQ191" s="377"/>
      <c r="HWR191" s="377"/>
      <c r="HWS191" s="377"/>
      <c r="HWT191" s="438"/>
      <c r="HWU191" s="486"/>
      <c r="HWV191" s="375"/>
      <c r="HWW191" s="377"/>
      <c r="HWX191" s="377"/>
      <c r="HWY191" s="377"/>
      <c r="HWZ191" s="377"/>
      <c r="HXA191" s="438"/>
      <c r="HXB191" s="486"/>
      <c r="HXC191" s="375"/>
      <c r="HXD191" s="377"/>
      <c r="HXE191" s="377"/>
      <c r="HXF191" s="377"/>
      <c r="HXG191" s="377"/>
      <c r="HXH191" s="438"/>
      <c r="HXI191" s="486"/>
      <c r="HXJ191" s="375"/>
      <c r="HXK191" s="377"/>
      <c r="HXL191" s="377"/>
      <c r="HXM191" s="377"/>
      <c r="HXN191" s="377"/>
      <c r="HXO191" s="438"/>
      <c r="HXP191" s="486"/>
      <c r="HXQ191" s="375"/>
      <c r="HXR191" s="377"/>
      <c r="HXS191" s="377"/>
      <c r="HXT191" s="377"/>
      <c r="HXU191" s="377"/>
      <c r="HXV191" s="438"/>
      <c r="HXW191" s="486"/>
      <c r="HXX191" s="375"/>
      <c r="HXY191" s="377"/>
      <c r="HXZ191" s="377"/>
      <c r="HYA191" s="377"/>
      <c r="HYB191" s="377"/>
      <c r="HYC191" s="438"/>
      <c r="HYD191" s="486"/>
      <c r="HYE191" s="375"/>
      <c r="HYF191" s="377"/>
      <c r="HYG191" s="377"/>
      <c r="HYH191" s="377"/>
      <c r="HYI191" s="377"/>
      <c r="HYJ191" s="438"/>
      <c r="HYK191" s="486"/>
      <c r="HYL191" s="375"/>
      <c r="HYM191" s="377"/>
      <c r="HYN191" s="377"/>
      <c r="HYO191" s="377"/>
      <c r="HYP191" s="377"/>
      <c r="HYQ191" s="438"/>
      <c r="HYR191" s="486"/>
      <c r="HYS191" s="375"/>
      <c r="HYT191" s="377"/>
      <c r="HYU191" s="377"/>
      <c r="HYV191" s="377"/>
      <c r="HYW191" s="377"/>
      <c r="HYX191" s="438"/>
      <c r="HYY191" s="486"/>
      <c r="HYZ191" s="375"/>
      <c r="HZA191" s="377"/>
      <c r="HZB191" s="377"/>
      <c r="HZC191" s="377"/>
      <c r="HZD191" s="377"/>
      <c r="HZE191" s="438"/>
      <c r="HZF191" s="486"/>
      <c r="HZG191" s="375"/>
      <c r="HZH191" s="377"/>
      <c r="HZI191" s="377"/>
      <c r="HZJ191" s="377"/>
      <c r="HZK191" s="377"/>
      <c r="HZL191" s="438"/>
      <c r="HZM191" s="486"/>
      <c r="HZN191" s="375"/>
      <c r="HZO191" s="377"/>
      <c r="HZP191" s="377"/>
      <c r="HZQ191" s="377"/>
      <c r="HZR191" s="377"/>
      <c r="HZS191" s="438"/>
      <c r="HZT191" s="486"/>
      <c r="HZU191" s="375"/>
      <c r="HZV191" s="377"/>
      <c r="HZW191" s="377"/>
      <c r="HZX191" s="377"/>
      <c r="HZY191" s="377"/>
      <c r="HZZ191" s="438"/>
      <c r="IAA191" s="486"/>
      <c r="IAB191" s="375"/>
      <c r="IAC191" s="377"/>
      <c r="IAD191" s="377"/>
      <c r="IAE191" s="377"/>
      <c r="IAF191" s="377"/>
      <c r="IAG191" s="438"/>
      <c r="IAH191" s="486"/>
      <c r="IAI191" s="375"/>
      <c r="IAJ191" s="377"/>
      <c r="IAK191" s="377"/>
      <c r="IAL191" s="377"/>
      <c r="IAM191" s="377"/>
      <c r="IAN191" s="438"/>
      <c r="IAO191" s="486"/>
      <c r="IAP191" s="375"/>
      <c r="IAQ191" s="377"/>
      <c r="IAR191" s="377"/>
      <c r="IAS191" s="377"/>
      <c r="IAT191" s="377"/>
      <c r="IAU191" s="438"/>
      <c r="IAV191" s="486"/>
      <c r="IAW191" s="375"/>
      <c r="IAX191" s="377"/>
      <c r="IAY191" s="377"/>
      <c r="IAZ191" s="377"/>
      <c r="IBA191" s="377"/>
      <c r="IBB191" s="438"/>
      <c r="IBC191" s="486"/>
      <c r="IBD191" s="375"/>
      <c r="IBE191" s="377"/>
      <c r="IBF191" s="377"/>
      <c r="IBG191" s="377"/>
      <c r="IBH191" s="377"/>
      <c r="IBI191" s="438"/>
      <c r="IBJ191" s="486"/>
      <c r="IBK191" s="375"/>
      <c r="IBL191" s="377"/>
      <c r="IBM191" s="377"/>
      <c r="IBN191" s="377"/>
      <c r="IBO191" s="377"/>
      <c r="IBP191" s="438"/>
      <c r="IBQ191" s="486"/>
      <c r="IBR191" s="375"/>
      <c r="IBS191" s="377"/>
      <c r="IBT191" s="377"/>
      <c r="IBU191" s="377"/>
      <c r="IBV191" s="377"/>
      <c r="IBW191" s="438"/>
      <c r="IBX191" s="486"/>
      <c r="IBY191" s="375"/>
      <c r="IBZ191" s="377"/>
      <c r="ICA191" s="377"/>
      <c r="ICB191" s="377"/>
      <c r="ICC191" s="377"/>
      <c r="ICD191" s="438"/>
      <c r="ICE191" s="486"/>
      <c r="ICF191" s="375"/>
      <c r="ICG191" s="377"/>
      <c r="ICH191" s="377"/>
      <c r="ICI191" s="377"/>
      <c r="ICJ191" s="377"/>
      <c r="ICK191" s="438"/>
      <c r="ICL191" s="486"/>
      <c r="ICM191" s="375"/>
      <c r="ICN191" s="377"/>
      <c r="ICO191" s="377"/>
      <c r="ICP191" s="377"/>
      <c r="ICQ191" s="377"/>
      <c r="ICR191" s="438"/>
      <c r="ICS191" s="486"/>
      <c r="ICT191" s="375"/>
      <c r="ICU191" s="377"/>
      <c r="ICV191" s="377"/>
      <c r="ICW191" s="377"/>
      <c r="ICX191" s="377"/>
      <c r="ICY191" s="438"/>
      <c r="ICZ191" s="486"/>
      <c r="IDA191" s="375"/>
      <c r="IDB191" s="377"/>
      <c r="IDC191" s="377"/>
      <c r="IDD191" s="377"/>
      <c r="IDE191" s="377"/>
      <c r="IDF191" s="438"/>
      <c r="IDG191" s="486"/>
      <c r="IDH191" s="375"/>
      <c r="IDI191" s="377"/>
      <c r="IDJ191" s="377"/>
      <c r="IDK191" s="377"/>
      <c r="IDL191" s="377"/>
      <c r="IDM191" s="438"/>
      <c r="IDN191" s="486"/>
      <c r="IDO191" s="375"/>
      <c r="IDP191" s="377"/>
      <c r="IDQ191" s="377"/>
      <c r="IDR191" s="377"/>
      <c r="IDS191" s="377"/>
      <c r="IDT191" s="438"/>
      <c r="IDU191" s="486"/>
      <c r="IDV191" s="375"/>
      <c r="IDW191" s="377"/>
      <c r="IDX191" s="377"/>
      <c r="IDY191" s="377"/>
      <c r="IDZ191" s="377"/>
      <c r="IEA191" s="438"/>
      <c r="IEB191" s="486"/>
      <c r="IEC191" s="375"/>
      <c r="IED191" s="377"/>
      <c r="IEE191" s="377"/>
      <c r="IEF191" s="377"/>
      <c r="IEG191" s="377"/>
      <c r="IEH191" s="438"/>
      <c r="IEI191" s="486"/>
      <c r="IEJ191" s="375"/>
      <c r="IEK191" s="377"/>
      <c r="IEL191" s="377"/>
      <c r="IEM191" s="377"/>
      <c r="IEN191" s="377"/>
      <c r="IEO191" s="438"/>
      <c r="IEP191" s="486"/>
      <c r="IEQ191" s="375"/>
      <c r="IER191" s="377"/>
      <c r="IES191" s="377"/>
      <c r="IET191" s="377"/>
      <c r="IEU191" s="377"/>
      <c r="IEV191" s="438"/>
      <c r="IEW191" s="486"/>
      <c r="IEX191" s="375"/>
      <c r="IEY191" s="377"/>
      <c r="IEZ191" s="377"/>
      <c r="IFA191" s="377"/>
      <c r="IFB191" s="377"/>
      <c r="IFC191" s="438"/>
      <c r="IFD191" s="486"/>
      <c r="IFE191" s="375"/>
      <c r="IFF191" s="377"/>
      <c r="IFG191" s="377"/>
      <c r="IFH191" s="377"/>
      <c r="IFI191" s="377"/>
      <c r="IFJ191" s="438"/>
      <c r="IFK191" s="486"/>
      <c r="IFL191" s="375"/>
      <c r="IFM191" s="377"/>
      <c r="IFN191" s="377"/>
      <c r="IFO191" s="377"/>
      <c r="IFP191" s="377"/>
      <c r="IFQ191" s="438"/>
      <c r="IFR191" s="486"/>
      <c r="IFS191" s="375"/>
      <c r="IFT191" s="377"/>
      <c r="IFU191" s="377"/>
      <c r="IFV191" s="377"/>
      <c r="IFW191" s="377"/>
      <c r="IFX191" s="438"/>
      <c r="IFY191" s="486"/>
      <c r="IFZ191" s="375"/>
      <c r="IGA191" s="377"/>
      <c r="IGB191" s="377"/>
      <c r="IGC191" s="377"/>
      <c r="IGD191" s="377"/>
      <c r="IGE191" s="438"/>
      <c r="IGF191" s="486"/>
      <c r="IGG191" s="375"/>
      <c r="IGH191" s="377"/>
      <c r="IGI191" s="377"/>
      <c r="IGJ191" s="377"/>
      <c r="IGK191" s="377"/>
      <c r="IGL191" s="438"/>
      <c r="IGM191" s="486"/>
      <c r="IGN191" s="375"/>
      <c r="IGO191" s="377"/>
      <c r="IGP191" s="377"/>
      <c r="IGQ191" s="377"/>
      <c r="IGR191" s="377"/>
      <c r="IGS191" s="438"/>
      <c r="IGT191" s="486"/>
      <c r="IGU191" s="375"/>
      <c r="IGV191" s="377"/>
      <c r="IGW191" s="377"/>
      <c r="IGX191" s="377"/>
      <c r="IGY191" s="377"/>
      <c r="IGZ191" s="438"/>
      <c r="IHA191" s="486"/>
      <c r="IHB191" s="375"/>
      <c r="IHC191" s="377"/>
      <c r="IHD191" s="377"/>
      <c r="IHE191" s="377"/>
      <c r="IHF191" s="377"/>
      <c r="IHG191" s="438"/>
      <c r="IHH191" s="486"/>
      <c r="IHI191" s="375"/>
      <c r="IHJ191" s="377"/>
      <c r="IHK191" s="377"/>
      <c r="IHL191" s="377"/>
      <c r="IHM191" s="377"/>
      <c r="IHN191" s="438"/>
      <c r="IHO191" s="486"/>
      <c r="IHP191" s="375"/>
      <c r="IHQ191" s="377"/>
      <c r="IHR191" s="377"/>
      <c r="IHS191" s="377"/>
      <c r="IHT191" s="377"/>
      <c r="IHU191" s="438"/>
      <c r="IHV191" s="486"/>
      <c r="IHW191" s="375"/>
      <c r="IHX191" s="377"/>
      <c r="IHY191" s="377"/>
      <c r="IHZ191" s="377"/>
      <c r="IIA191" s="377"/>
      <c r="IIB191" s="438"/>
      <c r="IIC191" s="486"/>
      <c r="IID191" s="375"/>
      <c r="IIE191" s="377"/>
      <c r="IIF191" s="377"/>
      <c r="IIG191" s="377"/>
      <c r="IIH191" s="377"/>
      <c r="III191" s="438"/>
      <c r="IIJ191" s="486"/>
      <c r="IIK191" s="375"/>
      <c r="IIL191" s="377"/>
      <c r="IIM191" s="377"/>
      <c r="IIN191" s="377"/>
      <c r="IIO191" s="377"/>
      <c r="IIP191" s="438"/>
      <c r="IIQ191" s="486"/>
      <c r="IIR191" s="375"/>
      <c r="IIS191" s="377"/>
      <c r="IIT191" s="377"/>
      <c r="IIU191" s="377"/>
      <c r="IIV191" s="377"/>
      <c r="IIW191" s="438"/>
      <c r="IIX191" s="486"/>
      <c r="IIY191" s="375"/>
      <c r="IIZ191" s="377"/>
      <c r="IJA191" s="377"/>
      <c r="IJB191" s="377"/>
      <c r="IJC191" s="377"/>
      <c r="IJD191" s="438"/>
      <c r="IJE191" s="486"/>
      <c r="IJF191" s="375"/>
      <c r="IJG191" s="377"/>
      <c r="IJH191" s="377"/>
      <c r="IJI191" s="377"/>
      <c r="IJJ191" s="377"/>
      <c r="IJK191" s="438"/>
      <c r="IJL191" s="486"/>
      <c r="IJM191" s="375"/>
      <c r="IJN191" s="377"/>
      <c r="IJO191" s="377"/>
      <c r="IJP191" s="377"/>
      <c r="IJQ191" s="377"/>
      <c r="IJR191" s="438"/>
      <c r="IJS191" s="486"/>
      <c r="IJT191" s="375"/>
      <c r="IJU191" s="377"/>
      <c r="IJV191" s="377"/>
      <c r="IJW191" s="377"/>
      <c r="IJX191" s="377"/>
      <c r="IJY191" s="438"/>
      <c r="IJZ191" s="486"/>
      <c r="IKA191" s="375"/>
      <c r="IKB191" s="377"/>
      <c r="IKC191" s="377"/>
      <c r="IKD191" s="377"/>
      <c r="IKE191" s="377"/>
      <c r="IKF191" s="438"/>
      <c r="IKG191" s="486"/>
      <c r="IKH191" s="375"/>
      <c r="IKI191" s="377"/>
      <c r="IKJ191" s="377"/>
      <c r="IKK191" s="377"/>
      <c r="IKL191" s="377"/>
      <c r="IKM191" s="438"/>
      <c r="IKN191" s="486"/>
      <c r="IKO191" s="375"/>
      <c r="IKP191" s="377"/>
      <c r="IKQ191" s="377"/>
      <c r="IKR191" s="377"/>
      <c r="IKS191" s="377"/>
      <c r="IKT191" s="438"/>
      <c r="IKU191" s="486"/>
      <c r="IKV191" s="375"/>
      <c r="IKW191" s="377"/>
      <c r="IKX191" s="377"/>
      <c r="IKY191" s="377"/>
      <c r="IKZ191" s="377"/>
      <c r="ILA191" s="438"/>
      <c r="ILB191" s="486"/>
      <c r="ILC191" s="375"/>
      <c r="ILD191" s="377"/>
      <c r="ILE191" s="377"/>
      <c r="ILF191" s="377"/>
      <c r="ILG191" s="377"/>
      <c r="ILH191" s="438"/>
      <c r="ILI191" s="486"/>
      <c r="ILJ191" s="375"/>
      <c r="ILK191" s="377"/>
      <c r="ILL191" s="377"/>
      <c r="ILM191" s="377"/>
      <c r="ILN191" s="377"/>
      <c r="ILO191" s="438"/>
      <c r="ILP191" s="486"/>
      <c r="ILQ191" s="375"/>
      <c r="ILR191" s="377"/>
      <c r="ILS191" s="377"/>
      <c r="ILT191" s="377"/>
      <c r="ILU191" s="377"/>
      <c r="ILV191" s="438"/>
      <c r="ILW191" s="486"/>
      <c r="ILX191" s="375"/>
      <c r="ILY191" s="377"/>
      <c r="ILZ191" s="377"/>
      <c r="IMA191" s="377"/>
      <c r="IMB191" s="377"/>
      <c r="IMC191" s="438"/>
      <c r="IMD191" s="486"/>
      <c r="IME191" s="375"/>
      <c r="IMF191" s="377"/>
      <c r="IMG191" s="377"/>
      <c r="IMH191" s="377"/>
      <c r="IMI191" s="377"/>
      <c r="IMJ191" s="438"/>
      <c r="IMK191" s="486"/>
      <c r="IML191" s="375"/>
      <c r="IMM191" s="377"/>
      <c r="IMN191" s="377"/>
      <c r="IMO191" s="377"/>
      <c r="IMP191" s="377"/>
      <c r="IMQ191" s="438"/>
      <c r="IMR191" s="486"/>
      <c r="IMS191" s="375"/>
      <c r="IMT191" s="377"/>
      <c r="IMU191" s="377"/>
      <c r="IMV191" s="377"/>
      <c r="IMW191" s="377"/>
      <c r="IMX191" s="438"/>
      <c r="IMY191" s="486"/>
      <c r="IMZ191" s="375"/>
      <c r="INA191" s="377"/>
      <c r="INB191" s="377"/>
      <c r="INC191" s="377"/>
      <c r="IND191" s="377"/>
      <c r="INE191" s="438"/>
      <c r="INF191" s="486"/>
      <c r="ING191" s="375"/>
      <c r="INH191" s="377"/>
      <c r="INI191" s="377"/>
      <c r="INJ191" s="377"/>
      <c r="INK191" s="377"/>
      <c r="INL191" s="438"/>
      <c r="INM191" s="486"/>
      <c r="INN191" s="375"/>
      <c r="INO191" s="377"/>
      <c r="INP191" s="377"/>
      <c r="INQ191" s="377"/>
      <c r="INR191" s="377"/>
      <c r="INS191" s="438"/>
      <c r="INT191" s="486"/>
      <c r="INU191" s="375"/>
      <c r="INV191" s="377"/>
      <c r="INW191" s="377"/>
      <c r="INX191" s="377"/>
      <c r="INY191" s="377"/>
      <c r="INZ191" s="438"/>
      <c r="IOA191" s="486"/>
      <c r="IOB191" s="375"/>
      <c r="IOC191" s="377"/>
      <c r="IOD191" s="377"/>
      <c r="IOE191" s="377"/>
      <c r="IOF191" s="377"/>
      <c r="IOG191" s="438"/>
      <c r="IOH191" s="486"/>
      <c r="IOI191" s="375"/>
      <c r="IOJ191" s="377"/>
      <c r="IOK191" s="377"/>
      <c r="IOL191" s="377"/>
      <c r="IOM191" s="377"/>
      <c r="ION191" s="438"/>
      <c r="IOO191" s="486"/>
      <c r="IOP191" s="375"/>
      <c r="IOQ191" s="377"/>
      <c r="IOR191" s="377"/>
      <c r="IOS191" s="377"/>
      <c r="IOT191" s="377"/>
      <c r="IOU191" s="438"/>
      <c r="IOV191" s="486"/>
      <c r="IOW191" s="375"/>
      <c r="IOX191" s="377"/>
      <c r="IOY191" s="377"/>
      <c r="IOZ191" s="377"/>
      <c r="IPA191" s="377"/>
      <c r="IPB191" s="438"/>
      <c r="IPC191" s="486"/>
      <c r="IPD191" s="375"/>
      <c r="IPE191" s="377"/>
      <c r="IPF191" s="377"/>
      <c r="IPG191" s="377"/>
      <c r="IPH191" s="377"/>
      <c r="IPI191" s="438"/>
      <c r="IPJ191" s="486"/>
      <c r="IPK191" s="375"/>
      <c r="IPL191" s="377"/>
      <c r="IPM191" s="377"/>
      <c r="IPN191" s="377"/>
      <c r="IPO191" s="377"/>
      <c r="IPP191" s="438"/>
      <c r="IPQ191" s="486"/>
      <c r="IPR191" s="375"/>
      <c r="IPS191" s="377"/>
      <c r="IPT191" s="377"/>
      <c r="IPU191" s="377"/>
      <c r="IPV191" s="377"/>
      <c r="IPW191" s="438"/>
      <c r="IPX191" s="486"/>
      <c r="IPY191" s="375"/>
      <c r="IPZ191" s="377"/>
      <c r="IQA191" s="377"/>
      <c r="IQB191" s="377"/>
      <c r="IQC191" s="377"/>
      <c r="IQD191" s="438"/>
      <c r="IQE191" s="486"/>
      <c r="IQF191" s="375"/>
      <c r="IQG191" s="377"/>
      <c r="IQH191" s="377"/>
      <c r="IQI191" s="377"/>
      <c r="IQJ191" s="377"/>
      <c r="IQK191" s="438"/>
      <c r="IQL191" s="486"/>
      <c r="IQM191" s="375"/>
      <c r="IQN191" s="377"/>
      <c r="IQO191" s="377"/>
      <c r="IQP191" s="377"/>
      <c r="IQQ191" s="377"/>
      <c r="IQR191" s="438"/>
      <c r="IQS191" s="486"/>
      <c r="IQT191" s="375"/>
      <c r="IQU191" s="377"/>
      <c r="IQV191" s="377"/>
      <c r="IQW191" s="377"/>
      <c r="IQX191" s="377"/>
      <c r="IQY191" s="438"/>
      <c r="IQZ191" s="486"/>
      <c r="IRA191" s="375"/>
      <c r="IRB191" s="377"/>
      <c r="IRC191" s="377"/>
      <c r="IRD191" s="377"/>
      <c r="IRE191" s="377"/>
      <c r="IRF191" s="438"/>
      <c r="IRG191" s="486"/>
      <c r="IRH191" s="375"/>
      <c r="IRI191" s="377"/>
      <c r="IRJ191" s="377"/>
      <c r="IRK191" s="377"/>
      <c r="IRL191" s="377"/>
      <c r="IRM191" s="438"/>
      <c r="IRN191" s="486"/>
      <c r="IRO191" s="375"/>
      <c r="IRP191" s="377"/>
      <c r="IRQ191" s="377"/>
      <c r="IRR191" s="377"/>
      <c r="IRS191" s="377"/>
      <c r="IRT191" s="438"/>
      <c r="IRU191" s="486"/>
      <c r="IRV191" s="375"/>
      <c r="IRW191" s="377"/>
      <c r="IRX191" s="377"/>
      <c r="IRY191" s="377"/>
      <c r="IRZ191" s="377"/>
      <c r="ISA191" s="438"/>
      <c r="ISB191" s="486"/>
      <c r="ISC191" s="375"/>
      <c r="ISD191" s="377"/>
      <c r="ISE191" s="377"/>
      <c r="ISF191" s="377"/>
      <c r="ISG191" s="377"/>
      <c r="ISH191" s="438"/>
      <c r="ISI191" s="486"/>
      <c r="ISJ191" s="375"/>
      <c r="ISK191" s="377"/>
      <c r="ISL191" s="377"/>
      <c r="ISM191" s="377"/>
      <c r="ISN191" s="377"/>
      <c r="ISO191" s="438"/>
      <c r="ISP191" s="486"/>
      <c r="ISQ191" s="375"/>
      <c r="ISR191" s="377"/>
      <c r="ISS191" s="377"/>
      <c r="IST191" s="377"/>
      <c r="ISU191" s="377"/>
      <c r="ISV191" s="438"/>
      <c r="ISW191" s="486"/>
      <c r="ISX191" s="375"/>
      <c r="ISY191" s="377"/>
      <c r="ISZ191" s="377"/>
      <c r="ITA191" s="377"/>
      <c r="ITB191" s="377"/>
      <c r="ITC191" s="438"/>
      <c r="ITD191" s="486"/>
      <c r="ITE191" s="375"/>
      <c r="ITF191" s="377"/>
      <c r="ITG191" s="377"/>
      <c r="ITH191" s="377"/>
      <c r="ITI191" s="377"/>
      <c r="ITJ191" s="438"/>
      <c r="ITK191" s="486"/>
      <c r="ITL191" s="375"/>
      <c r="ITM191" s="377"/>
      <c r="ITN191" s="377"/>
      <c r="ITO191" s="377"/>
      <c r="ITP191" s="377"/>
      <c r="ITQ191" s="438"/>
      <c r="ITR191" s="486"/>
      <c r="ITS191" s="375"/>
      <c r="ITT191" s="377"/>
      <c r="ITU191" s="377"/>
      <c r="ITV191" s="377"/>
      <c r="ITW191" s="377"/>
      <c r="ITX191" s="438"/>
      <c r="ITY191" s="486"/>
      <c r="ITZ191" s="375"/>
      <c r="IUA191" s="377"/>
      <c r="IUB191" s="377"/>
      <c r="IUC191" s="377"/>
      <c r="IUD191" s="377"/>
      <c r="IUE191" s="438"/>
      <c r="IUF191" s="486"/>
      <c r="IUG191" s="375"/>
      <c r="IUH191" s="377"/>
      <c r="IUI191" s="377"/>
      <c r="IUJ191" s="377"/>
      <c r="IUK191" s="377"/>
      <c r="IUL191" s="438"/>
      <c r="IUM191" s="486"/>
      <c r="IUN191" s="375"/>
      <c r="IUO191" s="377"/>
      <c r="IUP191" s="377"/>
      <c r="IUQ191" s="377"/>
      <c r="IUR191" s="377"/>
      <c r="IUS191" s="438"/>
      <c r="IUT191" s="486"/>
      <c r="IUU191" s="375"/>
      <c r="IUV191" s="377"/>
      <c r="IUW191" s="377"/>
      <c r="IUX191" s="377"/>
      <c r="IUY191" s="377"/>
      <c r="IUZ191" s="438"/>
      <c r="IVA191" s="486"/>
      <c r="IVB191" s="375"/>
      <c r="IVC191" s="377"/>
      <c r="IVD191" s="377"/>
      <c r="IVE191" s="377"/>
      <c r="IVF191" s="377"/>
      <c r="IVG191" s="438"/>
      <c r="IVH191" s="486"/>
      <c r="IVI191" s="375"/>
      <c r="IVJ191" s="377"/>
      <c r="IVK191" s="377"/>
      <c r="IVL191" s="377"/>
      <c r="IVM191" s="377"/>
      <c r="IVN191" s="438"/>
      <c r="IVO191" s="486"/>
      <c r="IVP191" s="375"/>
      <c r="IVQ191" s="377"/>
      <c r="IVR191" s="377"/>
      <c r="IVS191" s="377"/>
      <c r="IVT191" s="377"/>
      <c r="IVU191" s="438"/>
      <c r="IVV191" s="486"/>
      <c r="IVW191" s="375"/>
      <c r="IVX191" s="377"/>
      <c r="IVY191" s="377"/>
      <c r="IVZ191" s="377"/>
      <c r="IWA191" s="377"/>
      <c r="IWB191" s="438"/>
      <c r="IWC191" s="486"/>
      <c r="IWD191" s="375"/>
      <c r="IWE191" s="377"/>
      <c r="IWF191" s="377"/>
      <c r="IWG191" s="377"/>
      <c r="IWH191" s="377"/>
      <c r="IWI191" s="438"/>
      <c r="IWJ191" s="486"/>
      <c r="IWK191" s="375"/>
      <c r="IWL191" s="377"/>
      <c r="IWM191" s="377"/>
      <c r="IWN191" s="377"/>
      <c r="IWO191" s="377"/>
      <c r="IWP191" s="438"/>
      <c r="IWQ191" s="486"/>
      <c r="IWR191" s="375"/>
      <c r="IWS191" s="377"/>
      <c r="IWT191" s="377"/>
      <c r="IWU191" s="377"/>
      <c r="IWV191" s="377"/>
      <c r="IWW191" s="438"/>
      <c r="IWX191" s="486"/>
      <c r="IWY191" s="375"/>
      <c r="IWZ191" s="377"/>
      <c r="IXA191" s="377"/>
      <c r="IXB191" s="377"/>
      <c r="IXC191" s="377"/>
      <c r="IXD191" s="438"/>
      <c r="IXE191" s="486"/>
      <c r="IXF191" s="375"/>
      <c r="IXG191" s="377"/>
      <c r="IXH191" s="377"/>
      <c r="IXI191" s="377"/>
      <c r="IXJ191" s="377"/>
      <c r="IXK191" s="438"/>
      <c r="IXL191" s="486"/>
      <c r="IXM191" s="375"/>
      <c r="IXN191" s="377"/>
      <c r="IXO191" s="377"/>
      <c r="IXP191" s="377"/>
      <c r="IXQ191" s="377"/>
      <c r="IXR191" s="438"/>
      <c r="IXS191" s="486"/>
      <c r="IXT191" s="375"/>
      <c r="IXU191" s="377"/>
      <c r="IXV191" s="377"/>
      <c r="IXW191" s="377"/>
      <c r="IXX191" s="377"/>
      <c r="IXY191" s="438"/>
      <c r="IXZ191" s="486"/>
      <c r="IYA191" s="375"/>
      <c r="IYB191" s="377"/>
      <c r="IYC191" s="377"/>
      <c r="IYD191" s="377"/>
      <c r="IYE191" s="377"/>
      <c r="IYF191" s="438"/>
      <c r="IYG191" s="486"/>
      <c r="IYH191" s="375"/>
      <c r="IYI191" s="377"/>
      <c r="IYJ191" s="377"/>
      <c r="IYK191" s="377"/>
      <c r="IYL191" s="377"/>
      <c r="IYM191" s="438"/>
      <c r="IYN191" s="486"/>
      <c r="IYO191" s="375"/>
      <c r="IYP191" s="377"/>
      <c r="IYQ191" s="377"/>
      <c r="IYR191" s="377"/>
      <c r="IYS191" s="377"/>
      <c r="IYT191" s="438"/>
      <c r="IYU191" s="486"/>
      <c r="IYV191" s="375"/>
      <c r="IYW191" s="377"/>
      <c r="IYX191" s="377"/>
      <c r="IYY191" s="377"/>
      <c r="IYZ191" s="377"/>
      <c r="IZA191" s="438"/>
      <c r="IZB191" s="486"/>
      <c r="IZC191" s="375"/>
      <c r="IZD191" s="377"/>
      <c r="IZE191" s="377"/>
      <c r="IZF191" s="377"/>
      <c r="IZG191" s="377"/>
      <c r="IZH191" s="438"/>
      <c r="IZI191" s="486"/>
      <c r="IZJ191" s="375"/>
      <c r="IZK191" s="377"/>
      <c r="IZL191" s="377"/>
      <c r="IZM191" s="377"/>
      <c r="IZN191" s="377"/>
      <c r="IZO191" s="438"/>
      <c r="IZP191" s="486"/>
      <c r="IZQ191" s="375"/>
      <c r="IZR191" s="377"/>
      <c r="IZS191" s="377"/>
      <c r="IZT191" s="377"/>
      <c r="IZU191" s="377"/>
      <c r="IZV191" s="438"/>
      <c r="IZW191" s="486"/>
      <c r="IZX191" s="375"/>
      <c r="IZY191" s="377"/>
      <c r="IZZ191" s="377"/>
      <c r="JAA191" s="377"/>
      <c r="JAB191" s="377"/>
      <c r="JAC191" s="438"/>
      <c r="JAD191" s="486"/>
      <c r="JAE191" s="375"/>
      <c r="JAF191" s="377"/>
      <c r="JAG191" s="377"/>
      <c r="JAH191" s="377"/>
      <c r="JAI191" s="377"/>
      <c r="JAJ191" s="438"/>
      <c r="JAK191" s="486"/>
      <c r="JAL191" s="375"/>
      <c r="JAM191" s="377"/>
      <c r="JAN191" s="377"/>
      <c r="JAO191" s="377"/>
      <c r="JAP191" s="377"/>
      <c r="JAQ191" s="438"/>
      <c r="JAR191" s="486"/>
      <c r="JAS191" s="375"/>
      <c r="JAT191" s="377"/>
      <c r="JAU191" s="377"/>
      <c r="JAV191" s="377"/>
      <c r="JAW191" s="377"/>
      <c r="JAX191" s="438"/>
      <c r="JAY191" s="486"/>
      <c r="JAZ191" s="375"/>
      <c r="JBA191" s="377"/>
      <c r="JBB191" s="377"/>
      <c r="JBC191" s="377"/>
      <c r="JBD191" s="377"/>
      <c r="JBE191" s="438"/>
      <c r="JBF191" s="486"/>
      <c r="JBG191" s="375"/>
      <c r="JBH191" s="377"/>
      <c r="JBI191" s="377"/>
      <c r="JBJ191" s="377"/>
      <c r="JBK191" s="377"/>
      <c r="JBL191" s="438"/>
      <c r="JBM191" s="486"/>
      <c r="JBN191" s="375"/>
      <c r="JBO191" s="377"/>
      <c r="JBP191" s="377"/>
      <c r="JBQ191" s="377"/>
      <c r="JBR191" s="377"/>
      <c r="JBS191" s="438"/>
      <c r="JBT191" s="486"/>
      <c r="JBU191" s="375"/>
      <c r="JBV191" s="377"/>
      <c r="JBW191" s="377"/>
      <c r="JBX191" s="377"/>
      <c r="JBY191" s="377"/>
      <c r="JBZ191" s="438"/>
      <c r="JCA191" s="486"/>
      <c r="JCB191" s="375"/>
      <c r="JCC191" s="377"/>
      <c r="JCD191" s="377"/>
      <c r="JCE191" s="377"/>
      <c r="JCF191" s="377"/>
      <c r="JCG191" s="438"/>
      <c r="JCH191" s="486"/>
      <c r="JCI191" s="375"/>
      <c r="JCJ191" s="377"/>
      <c r="JCK191" s="377"/>
      <c r="JCL191" s="377"/>
      <c r="JCM191" s="377"/>
      <c r="JCN191" s="438"/>
      <c r="JCO191" s="486"/>
      <c r="JCP191" s="375"/>
      <c r="JCQ191" s="377"/>
      <c r="JCR191" s="377"/>
      <c r="JCS191" s="377"/>
      <c r="JCT191" s="377"/>
      <c r="JCU191" s="438"/>
      <c r="JCV191" s="486"/>
      <c r="JCW191" s="375"/>
      <c r="JCX191" s="377"/>
      <c r="JCY191" s="377"/>
      <c r="JCZ191" s="377"/>
      <c r="JDA191" s="377"/>
      <c r="JDB191" s="438"/>
      <c r="JDC191" s="486"/>
      <c r="JDD191" s="375"/>
      <c r="JDE191" s="377"/>
      <c r="JDF191" s="377"/>
      <c r="JDG191" s="377"/>
      <c r="JDH191" s="377"/>
      <c r="JDI191" s="438"/>
      <c r="JDJ191" s="486"/>
      <c r="JDK191" s="375"/>
      <c r="JDL191" s="377"/>
      <c r="JDM191" s="377"/>
      <c r="JDN191" s="377"/>
      <c r="JDO191" s="377"/>
      <c r="JDP191" s="438"/>
      <c r="JDQ191" s="486"/>
      <c r="JDR191" s="375"/>
      <c r="JDS191" s="377"/>
      <c r="JDT191" s="377"/>
      <c r="JDU191" s="377"/>
      <c r="JDV191" s="377"/>
      <c r="JDW191" s="438"/>
      <c r="JDX191" s="486"/>
      <c r="JDY191" s="375"/>
      <c r="JDZ191" s="377"/>
      <c r="JEA191" s="377"/>
      <c r="JEB191" s="377"/>
      <c r="JEC191" s="377"/>
      <c r="JED191" s="438"/>
      <c r="JEE191" s="486"/>
      <c r="JEF191" s="375"/>
      <c r="JEG191" s="377"/>
      <c r="JEH191" s="377"/>
      <c r="JEI191" s="377"/>
      <c r="JEJ191" s="377"/>
      <c r="JEK191" s="438"/>
      <c r="JEL191" s="486"/>
      <c r="JEM191" s="375"/>
      <c r="JEN191" s="377"/>
      <c r="JEO191" s="377"/>
      <c r="JEP191" s="377"/>
      <c r="JEQ191" s="377"/>
      <c r="JER191" s="438"/>
      <c r="JES191" s="486"/>
      <c r="JET191" s="375"/>
      <c r="JEU191" s="377"/>
      <c r="JEV191" s="377"/>
      <c r="JEW191" s="377"/>
      <c r="JEX191" s="377"/>
      <c r="JEY191" s="438"/>
      <c r="JEZ191" s="486"/>
      <c r="JFA191" s="375"/>
      <c r="JFB191" s="377"/>
      <c r="JFC191" s="377"/>
      <c r="JFD191" s="377"/>
      <c r="JFE191" s="377"/>
      <c r="JFF191" s="438"/>
      <c r="JFG191" s="486"/>
      <c r="JFH191" s="375"/>
      <c r="JFI191" s="377"/>
      <c r="JFJ191" s="377"/>
      <c r="JFK191" s="377"/>
      <c r="JFL191" s="377"/>
      <c r="JFM191" s="438"/>
      <c r="JFN191" s="486"/>
      <c r="JFO191" s="375"/>
      <c r="JFP191" s="377"/>
      <c r="JFQ191" s="377"/>
      <c r="JFR191" s="377"/>
      <c r="JFS191" s="377"/>
      <c r="JFT191" s="438"/>
      <c r="JFU191" s="486"/>
      <c r="JFV191" s="375"/>
      <c r="JFW191" s="377"/>
      <c r="JFX191" s="377"/>
      <c r="JFY191" s="377"/>
      <c r="JFZ191" s="377"/>
      <c r="JGA191" s="438"/>
      <c r="JGB191" s="486"/>
      <c r="JGC191" s="375"/>
      <c r="JGD191" s="377"/>
      <c r="JGE191" s="377"/>
      <c r="JGF191" s="377"/>
      <c r="JGG191" s="377"/>
      <c r="JGH191" s="438"/>
      <c r="JGI191" s="486"/>
      <c r="JGJ191" s="375"/>
      <c r="JGK191" s="377"/>
      <c r="JGL191" s="377"/>
      <c r="JGM191" s="377"/>
      <c r="JGN191" s="377"/>
      <c r="JGO191" s="438"/>
      <c r="JGP191" s="486"/>
      <c r="JGQ191" s="375"/>
      <c r="JGR191" s="377"/>
      <c r="JGS191" s="377"/>
      <c r="JGT191" s="377"/>
      <c r="JGU191" s="377"/>
      <c r="JGV191" s="438"/>
      <c r="JGW191" s="486"/>
      <c r="JGX191" s="375"/>
      <c r="JGY191" s="377"/>
      <c r="JGZ191" s="377"/>
      <c r="JHA191" s="377"/>
      <c r="JHB191" s="377"/>
      <c r="JHC191" s="438"/>
      <c r="JHD191" s="486"/>
      <c r="JHE191" s="375"/>
      <c r="JHF191" s="377"/>
      <c r="JHG191" s="377"/>
      <c r="JHH191" s="377"/>
      <c r="JHI191" s="377"/>
      <c r="JHJ191" s="438"/>
      <c r="JHK191" s="486"/>
      <c r="JHL191" s="375"/>
      <c r="JHM191" s="377"/>
      <c r="JHN191" s="377"/>
      <c r="JHO191" s="377"/>
      <c r="JHP191" s="377"/>
      <c r="JHQ191" s="438"/>
      <c r="JHR191" s="486"/>
      <c r="JHS191" s="375"/>
      <c r="JHT191" s="377"/>
      <c r="JHU191" s="377"/>
      <c r="JHV191" s="377"/>
      <c r="JHW191" s="377"/>
      <c r="JHX191" s="438"/>
      <c r="JHY191" s="486"/>
      <c r="JHZ191" s="375"/>
      <c r="JIA191" s="377"/>
      <c r="JIB191" s="377"/>
      <c r="JIC191" s="377"/>
      <c r="JID191" s="377"/>
      <c r="JIE191" s="438"/>
      <c r="JIF191" s="486"/>
      <c r="JIG191" s="375"/>
      <c r="JIH191" s="377"/>
      <c r="JII191" s="377"/>
      <c r="JIJ191" s="377"/>
      <c r="JIK191" s="377"/>
      <c r="JIL191" s="438"/>
      <c r="JIM191" s="486"/>
      <c r="JIN191" s="375"/>
      <c r="JIO191" s="377"/>
      <c r="JIP191" s="377"/>
      <c r="JIQ191" s="377"/>
      <c r="JIR191" s="377"/>
      <c r="JIS191" s="438"/>
      <c r="JIT191" s="486"/>
      <c r="JIU191" s="375"/>
      <c r="JIV191" s="377"/>
      <c r="JIW191" s="377"/>
      <c r="JIX191" s="377"/>
      <c r="JIY191" s="377"/>
      <c r="JIZ191" s="438"/>
      <c r="JJA191" s="486"/>
      <c r="JJB191" s="375"/>
      <c r="JJC191" s="377"/>
      <c r="JJD191" s="377"/>
      <c r="JJE191" s="377"/>
      <c r="JJF191" s="377"/>
      <c r="JJG191" s="438"/>
      <c r="JJH191" s="486"/>
      <c r="JJI191" s="375"/>
      <c r="JJJ191" s="377"/>
      <c r="JJK191" s="377"/>
      <c r="JJL191" s="377"/>
      <c r="JJM191" s="377"/>
      <c r="JJN191" s="438"/>
      <c r="JJO191" s="486"/>
      <c r="JJP191" s="375"/>
      <c r="JJQ191" s="377"/>
      <c r="JJR191" s="377"/>
      <c r="JJS191" s="377"/>
      <c r="JJT191" s="377"/>
      <c r="JJU191" s="438"/>
      <c r="JJV191" s="486"/>
      <c r="JJW191" s="375"/>
      <c r="JJX191" s="377"/>
      <c r="JJY191" s="377"/>
      <c r="JJZ191" s="377"/>
      <c r="JKA191" s="377"/>
      <c r="JKB191" s="438"/>
      <c r="JKC191" s="486"/>
      <c r="JKD191" s="375"/>
      <c r="JKE191" s="377"/>
      <c r="JKF191" s="377"/>
      <c r="JKG191" s="377"/>
      <c r="JKH191" s="377"/>
      <c r="JKI191" s="438"/>
      <c r="JKJ191" s="486"/>
      <c r="JKK191" s="375"/>
      <c r="JKL191" s="377"/>
      <c r="JKM191" s="377"/>
      <c r="JKN191" s="377"/>
      <c r="JKO191" s="377"/>
      <c r="JKP191" s="438"/>
      <c r="JKQ191" s="486"/>
      <c r="JKR191" s="375"/>
      <c r="JKS191" s="377"/>
      <c r="JKT191" s="377"/>
      <c r="JKU191" s="377"/>
      <c r="JKV191" s="377"/>
      <c r="JKW191" s="438"/>
      <c r="JKX191" s="486"/>
      <c r="JKY191" s="375"/>
      <c r="JKZ191" s="377"/>
      <c r="JLA191" s="377"/>
      <c r="JLB191" s="377"/>
      <c r="JLC191" s="377"/>
      <c r="JLD191" s="438"/>
      <c r="JLE191" s="486"/>
      <c r="JLF191" s="375"/>
      <c r="JLG191" s="377"/>
      <c r="JLH191" s="377"/>
      <c r="JLI191" s="377"/>
      <c r="JLJ191" s="377"/>
      <c r="JLK191" s="438"/>
      <c r="JLL191" s="486"/>
      <c r="JLM191" s="375"/>
      <c r="JLN191" s="377"/>
      <c r="JLO191" s="377"/>
      <c r="JLP191" s="377"/>
      <c r="JLQ191" s="377"/>
      <c r="JLR191" s="438"/>
      <c r="JLS191" s="486"/>
      <c r="JLT191" s="375"/>
      <c r="JLU191" s="377"/>
      <c r="JLV191" s="377"/>
      <c r="JLW191" s="377"/>
      <c r="JLX191" s="377"/>
      <c r="JLY191" s="438"/>
      <c r="JLZ191" s="486"/>
      <c r="JMA191" s="375"/>
      <c r="JMB191" s="377"/>
      <c r="JMC191" s="377"/>
      <c r="JMD191" s="377"/>
      <c r="JME191" s="377"/>
      <c r="JMF191" s="438"/>
      <c r="JMG191" s="486"/>
      <c r="JMH191" s="375"/>
      <c r="JMI191" s="377"/>
      <c r="JMJ191" s="377"/>
      <c r="JMK191" s="377"/>
      <c r="JML191" s="377"/>
      <c r="JMM191" s="438"/>
      <c r="JMN191" s="486"/>
      <c r="JMO191" s="375"/>
      <c r="JMP191" s="377"/>
      <c r="JMQ191" s="377"/>
      <c r="JMR191" s="377"/>
      <c r="JMS191" s="377"/>
      <c r="JMT191" s="438"/>
      <c r="JMU191" s="486"/>
      <c r="JMV191" s="375"/>
      <c r="JMW191" s="377"/>
      <c r="JMX191" s="377"/>
      <c r="JMY191" s="377"/>
      <c r="JMZ191" s="377"/>
      <c r="JNA191" s="438"/>
      <c r="JNB191" s="486"/>
      <c r="JNC191" s="375"/>
      <c r="JND191" s="377"/>
      <c r="JNE191" s="377"/>
      <c r="JNF191" s="377"/>
      <c r="JNG191" s="377"/>
      <c r="JNH191" s="438"/>
      <c r="JNI191" s="486"/>
      <c r="JNJ191" s="375"/>
      <c r="JNK191" s="377"/>
      <c r="JNL191" s="377"/>
      <c r="JNM191" s="377"/>
      <c r="JNN191" s="377"/>
      <c r="JNO191" s="438"/>
      <c r="JNP191" s="486"/>
      <c r="JNQ191" s="375"/>
      <c r="JNR191" s="377"/>
      <c r="JNS191" s="377"/>
      <c r="JNT191" s="377"/>
      <c r="JNU191" s="377"/>
      <c r="JNV191" s="438"/>
      <c r="JNW191" s="486"/>
      <c r="JNX191" s="375"/>
      <c r="JNY191" s="377"/>
      <c r="JNZ191" s="377"/>
      <c r="JOA191" s="377"/>
      <c r="JOB191" s="377"/>
      <c r="JOC191" s="438"/>
      <c r="JOD191" s="486"/>
      <c r="JOE191" s="375"/>
      <c r="JOF191" s="377"/>
      <c r="JOG191" s="377"/>
      <c r="JOH191" s="377"/>
      <c r="JOI191" s="377"/>
      <c r="JOJ191" s="438"/>
      <c r="JOK191" s="486"/>
      <c r="JOL191" s="375"/>
      <c r="JOM191" s="377"/>
      <c r="JON191" s="377"/>
      <c r="JOO191" s="377"/>
      <c r="JOP191" s="377"/>
      <c r="JOQ191" s="438"/>
      <c r="JOR191" s="486"/>
      <c r="JOS191" s="375"/>
      <c r="JOT191" s="377"/>
      <c r="JOU191" s="377"/>
      <c r="JOV191" s="377"/>
      <c r="JOW191" s="377"/>
      <c r="JOX191" s="438"/>
      <c r="JOY191" s="486"/>
      <c r="JOZ191" s="375"/>
      <c r="JPA191" s="377"/>
      <c r="JPB191" s="377"/>
      <c r="JPC191" s="377"/>
      <c r="JPD191" s="377"/>
      <c r="JPE191" s="438"/>
      <c r="JPF191" s="486"/>
      <c r="JPG191" s="375"/>
      <c r="JPH191" s="377"/>
      <c r="JPI191" s="377"/>
      <c r="JPJ191" s="377"/>
      <c r="JPK191" s="377"/>
      <c r="JPL191" s="438"/>
      <c r="JPM191" s="486"/>
      <c r="JPN191" s="375"/>
      <c r="JPO191" s="377"/>
      <c r="JPP191" s="377"/>
      <c r="JPQ191" s="377"/>
      <c r="JPR191" s="377"/>
      <c r="JPS191" s="438"/>
      <c r="JPT191" s="486"/>
      <c r="JPU191" s="375"/>
      <c r="JPV191" s="377"/>
      <c r="JPW191" s="377"/>
      <c r="JPX191" s="377"/>
      <c r="JPY191" s="377"/>
      <c r="JPZ191" s="438"/>
      <c r="JQA191" s="486"/>
      <c r="JQB191" s="375"/>
      <c r="JQC191" s="377"/>
      <c r="JQD191" s="377"/>
      <c r="JQE191" s="377"/>
      <c r="JQF191" s="377"/>
      <c r="JQG191" s="438"/>
      <c r="JQH191" s="486"/>
      <c r="JQI191" s="375"/>
      <c r="JQJ191" s="377"/>
      <c r="JQK191" s="377"/>
      <c r="JQL191" s="377"/>
      <c r="JQM191" s="377"/>
      <c r="JQN191" s="438"/>
      <c r="JQO191" s="486"/>
      <c r="JQP191" s="375"/>
      <c r="JQQ191" s="377"/>
      <c r="JQR191" s="377"/>
      <c r="JQS191" s="377"/>
      <c r="JQT191" s="377"/>
      <c r="JQU191" s="438"/>
      <c r="JQV191" s="486"/>
      <c r="JQW191" s="375"/>
      <c r="JQX191" s="377"/>
      <c r="JQY191" s="377"/>
      <c r="JQZ191" s="377"/>
      <c r="JRA191" s="377"/>
      <c r="JRB191" s="438"/>
      <c r="JRC191" s="486"/>
      <c r="JRD191" s="375"/>
      <c r="JRE191" s="377"/>
      <c r="JRF191" s="377"/>
      <c r="JRG191" s="377"/>
      <c r="JRH191" s="377"/>
      <c r="JRI191" s="438"/>
      <c r="JRJ191" s="486"/>
      <c r="JRK191" s="375"/>
      <c r="JRL191" s="377"/>
      <c r="JRM191" s="377"/>
      <c r="JRN191" s="377"/>
      <c r="JRO191" s="377"/>
      <c r="JRP191" s="438"/>
      <c r="JRQ191" s="486"/>
      <c r="JRR191" s="375"/>
      <c r="JRS191" s="377"/>
      <c r="JRT191" s="377"/>
      <c r="JRU191" s="377"/>
      <c r="JRV191" s="377"/>
      <c r="JRW191" s="438"/>
      <c r="JRX191" s="486"/>
      <c r="JRY191" s="375"/>
      <c r="JRZ191" s="377"/>
      <c r="JSA191" s="377"/>
      <c r="JSB191" s="377"/>
      <c r="JSC191" s="377"/>
      <c r="JSD191" s="438"/>
      <c r="JSE191" s="486"/>
      <c r="JSF191" s="375"/>
      <c r="JSG191" s="377"/>
      <c r="JSH191" s="377"/>
      <c r="JSI191" s="377"/>
      <c r="JSJ191" s="377"/>
      <c r="JSK191" s="438"/>
      <c r="JSL191" s="486"/>
      <c r="JSM191" s="375"/>
      <c r="JSN191" s="377"/>
      <c r="JSO191" s="377"/>
      <c r="JSP191" s="377"/>
      <c r="JSQ191" s="377"/>
      <c r="JSR191" s="438"/>
      <c r="JSS191" s="486"/>
      <c r="JST191" s="375"/>
      <c r="JSU191" s="377"/>
      <c r="JSV191" s="377"/>
      <c r="JSW191" s="377"/>
      <c r="JSX191" s="377"/>
      <c r="JSY191" s="438"/>
      <c r="JSZ191" s="486"/>
      <c r="JTA191" s="375"/>
      <c r="JTB191" s="377"/>
      <c r="JTC191" s="377"/>
      <c r="JTD191" s="377"/>
      <c r="JTE191" s="377"/>
      <c r="JTF191" s="438"/>
      <c r="JTG191" s="486"/>
      <c r="JTH191" s="375"/>
      <c r="JTI191" s="377"/>
      <c r="JTJ191" s="377"/>
      <c r="JTK191" s="377"/>
      <c r="JTL191" s="377"/>
      <c r="JTM191" s="438"/>
      <c r="JTN191" s="486"/>
      <c r="JTO191" s="375"/>
      <c r="JTP191" s="377"/>
      <c r="JTQ191" s="377"/>
      <c r="JTR191" s="377"/>
      <c r="JTS191" s="377"/>
      <c r="JTT191" s="438"/>
      <c r="JTU191" s="486"/>
      <c r="JTV191" s="375"/>
      <c r="JTW191" s="377"/>
      <c r="JTX191" s="377"/>
      <c r="JTY191" s="377"/>
      <c r="JTZ191" s="377"/>
      <c r="JUA191" s="438"/>
      <c r="JUB191" s="486"/>
      <c r="JUC191" s="375"/>
      <c r="JUD191" s="377"/>
      <c r="JUE191" s="377"/>
      <c r="JUF191" s="377"/>
      <c r="JUG191" s="377"/>
      <c r="JUH191" s="438"/>
      <c r="JUI191" s="486"/>
      <c r="JUJ191" s="375"/>
      <c r="JUK191" s="377"/>
      <c r="JUL191" s="377"/>
      <c r="JUM191" s="377"/>
      <c r="JUN191" s="377"/>
      <c r="JUO191" s="438"/>
      <c r="JUP191" s="486"/>
      <c r="JUQ191" s="375"/>
      <c r="JUR191" s="377"/>
      <c r="JUS191" s="377"/>
      <c r="JUT191" s="377"/>
      <c r="JUU191" s="377"/>
      <c r="JUV191" s="438"/>
      <c r="JUW191" s="486"/>
      <c r="JUX191" s="375"/>
      <c r="JUY191" s="377"/>
      <c r="JUZ191" s="377"/>
      <c r="JVA191" s="377"/>
      <c r="JVB191" s="377"/>
      <c r="JVC191" s="438"/>
      <c r="JVD191" s="486"/>
      <c r="JVE191" s="375"/>
      <c r="JVF191" s="377"/>
      <c r="JVG191" s="377"/>
      <c r="JVH191" s="377"/>
      <c r="JVI191" s="377"/>
      <c r="JVJ191" s="438"/>
      <c r="JVK191" s="486"/>
      <c r="JVL191" s="375"/>
      <c r="JVM191" s="377"/>
      <c r="JVN191" s="377"/>
      <c r="JVO191" s="377"/>
      <c r="JVP191" s="377"/>
      <c r="JVQ191" s="438"/>
      <c r="JVR191" s="486"/>
      <c r="JVS191" s="375"/>
      <c r="JVT191" s="377"/>
      <c r="JVU191" s="377"/>
      <c r="JVV191" s="377"/>
      <c r="JVW191" s="377"/>
      <c r="JVX191" s="438"/>
      <c r="JVY191" s="486"/>
      <c r="JVZ191" s="375"/>
      <c r="JWA191" s="377"/>
      <c r="JWB191" s="377"/>
      <c r="JWC191" s="377"/>
      <c r="JWD191" s="377"/>
      <c r="JWE191" s="438"/>
      <c r="JWF191" s="486"/>
      <c r="JWG191" s="375"/>
      <c r="JWH191" s="377"/>
      <c r="JWI191" s="377"/>
      <c r="JWJ191" s="377"/>
      <c r="JWK191" s="377"/>
      <c r="JWL191" s="438"/>
      <c r="JWM191" s="486"/>
      <c r="JWN191" s="375"/>
      <c r="JWO191" s="377"/>
      <c r="JWP191" s="377"/>
      <c r="JWQ191" s="377"/>
      <c r="JWR191" s="377"/>
      <c r="JWS191" s="438"/>
      <c r="JWT191" s="486"/>
      <c r="JWU191" s="375"/>
      <c r="JWV191" s="377"/>
      <c r="JWW191" s="377"/>
      <c r="JWX191" s="377"/>
      <c r="JWY191" s="377"/>
      <c r="JWZ191" s="438"/>
      <c r="JXA191" s="486"/>
      <c r="JXB191" s="375"/>
      <c r="JXC191" s="377"/>
      <c r="JXD191" s="377"/>
      <c r="JXE191" s="377"/>
      <c r="JXF191" s="377"/>
      <c r="JXG191" s="438"/>
      <c r="JXH191" s="486"/>
      <c r="JXI191" s="375"/>
      <c r="JXJ191" s="377"/>
      <c r="JXK191" s="377"/>
      <c r="JXL191" s="377"/>
      <c r="JXM191" s="377"/>
      <c r="JXN191" s="438"/>
      <c r="JXO191" s="486"/>
      <c r="JXP191" s="375"/>
      <c r="JXQ191" s="377"/>
      <c r="JXR191" s="377"/>
      <c r="JXS191" s="377"/>
      <c r="JXT191" s="377"/>
      <c r="JXU191" s="438"/>
      <c r="JXV191" s="486"/>
      <c r="JXW191" s="375"/>
      <c r="JXX191" s="377"/>
      <c r="JXY191" s="377"/>
      <c r="JXZ191" s="377"/>
      <c r="JYA191" s="377"/>
      <c r="JYB191" s="438"/>
      <c r="JYC191" s="486"/>
      <c r="JYD191" s="375"/>
      <c r="JYE191" s="377"/>
      <c r="JYF191" s="377"/>
      <c r="JYG191" s="377"/>
      <c r="JYH191" s="377"/>
      <c r="JYI191" s="438"/>
      <c r="JYJ191" s="486"/>
      <c r="JYK191" s="375"/>
      <c r="JYL191" s="377"/>
      <c r="JYM191" s="377"/>
      <c r="JYN191" s="377"/>
      <c r="JYO191" s="377"/>
      <c r="JYP191" s="438"/>
      <c r="JYQ191" s="486"/>
      <c r="JYR191" s="375"/>
      <c r="JYS191" s="377"/>
      <c r="JYT191" s="377"/>
      <c r="JYU191" s="377"/>
      <c r="JYV191" s="377"/>
      <c r="JYW191" s="438"/>
      <c r="JYX191" s="486"/>
      <c r="JYY191" s="375"/>
      <c r="JYZ191" s="377"/>
      <c r="JZA191" s="377"/>
      <c r="JZB191" s="377"/>
      <c r="JZC191" s="377"/>
      <c r="JZD191" s="438"/>
      <c r="JZE191" s="486"/>
      <c r="JZF191" s="375"/>
      <c r="JZG191" s="377"/>
      <c r="JZH191" s="377"/>
      <c r="JZI191" s="377"/>
      <c r="JZJ191" s="377"/>
      <c r="JZK191" s="438"/>
      <c r="JZL191" s="486"/>
      <c r="JZM191" s="375"/>
      <c r="JZN191" s="377"/>
      <c r="JZO191" s="377"/>
      <c r="JZP191" s="377"/>
      <c r="JZQ191" s="377"/>
      <c r="JZR191" s="438"/>
      <c r="JZS191" s="486"/>
      <c r="JZT191" s="375"/>
      <c r="JZU191" s="377"/>
      <c r="JZV191" s="377"/>
      <c r="JZW191" s="377"/>
      <c r="JZX191" s="377"/>
      <c r="JZY191" s="438"/>
      <c r="JZZ191" s="486"/>
      <c r="KAA191" s="375"/>
      <c r="KAB191" s="377"/>
      <c r="KAC191" s="377"/>
      <c r="KAD191" s="377"/>
      <c r="KAE191" s="377"/>
      <c r="KAF191" s="438"/>
      <c r="KAG191" s="486"/>
      <c r="KAH191" s="375"/>
      <c r="KAI191" s="377"/>
      <c r="KAJ191" s="377"/>
      <c r="KAK191" s="377"/>
      <c r="KAL191" s="377"/>
      <c r="KAM191" s="438"/>
      <c r="KAN191" s="486"/>
      <c r="KAO191" s="375"/>
      <c r="KAP191" s="377"/>
      <c r="KAQ191" s="377"/>
      <c r="KAR191" s="377"/>
      <c r="KAS191" s="377"/>
      <c r="KAT191" s="438"/>
      <c r="KAU191" s="486"/>
      <c r="KAV191" s="375"/>
      <c r="KAW191" s="377"/>
      <c r="KAX191" s="377"/>
      <c r="KAY191" s="377"/>
      <c r="KAZ191" s="377"/>
      <c r="KBA191" s="438"/>
      <c r="KBB191" s="486"/>
      <c r="KBC191" s="375"/>
      <c r="KBD191" s="377"/>
      <c r="KBE191" s="377"/>
      <c r="KBF191" s="377"/>
      <c r="KBG191" s="377"/>
      <c r="KBH191" s="438"/>
      <c r="KBI191" s="486"/>
      <c r="KBJ191" s="375"/>
      <c r="KBK191" s="377"/>
      <c r="KBL191" s="377"/>
      <c r="KBM191" s="377"/>
      <c r="KBN191" s="377"/>
      <c r="KBO191" s="438"/>
      <c r="KBP191" s="486"/>
      <c r="KBQ191" s="375"/>
      <c r="KBR191" s="377"/>
      <c r="KBS191" s="377"/>
      <c r="KBT191" s="377"/>
      <c r="KBU191" s="377"/>
      <c r="KBV191" s="438"/>
      <c r="KBW191" s="486"/>
      <c r="KBX191" s="375"/>
      <c r="KBY191" s="377"/>
      <c r="KBZ191" s="377"/>
      <c r="KCA191" s="377"/>
      <c r="KCB191" s="377"/>
      <c r="KCC191" s="438"/>
      <c r="KCD191" s="486"/>
      <c r="KCE191" s="375"/>
      <c r="KCF191" s="377"/>
      <c r="KCG191" s="377"/>
      <c r="KCH191" s="377"/>
      <c r="KCI191" s="377"/>
      <c r="KCJ191" s="438"/>
      <c r="KCK191" s="486"/>
      <c r="KCL191" s="375"/>
      <c r="KCM191" s="377"/>
      <c r="KCN191" s="377"/>
      <c r="KCO191" s="377"/>
      <c r="KCP191" s="377"/>
      <c r="KCQ191" s="438"/>
      <c r="KCR191" s="486"/>
      <c r="KCS191" s="375"/>
      <c r="KCT191" s="377"/>
      <c r="KCU191" s="377"/>
      <c r="KCV191" s="377"/>
      <c r="KCW191" s="377"/>
      <c r="KCX191" s="438"/>
      <c r="KCY191" s="486"/>
      <c r="KCZ191" s="375"/>
      <c r="KDA191" s="377"/>
      <c r="KDB191" s="377"/>
      <c r="KDC191" s="377"/>
      <c r="KDD191" s="377"/>
      <c r="KDE191" s="438"/>
      <c r="KDF191" s="486"/>
      <c r="KDG191" s="375"/>
      <c r="KDH191" s="377"/>
      <c r="KDI191" s="377"/>
      <c r="KDJ191" s="377"/>
      <c r="KDK191" s="377"/>
      <c r="KDL191" s="438"/>
      <c r="KDM191" s="486"/>
      <c r="KDN191" s="375"/>
      <c r="KDO191" s="377"/>
      <c r="KDP191" s="377"/>
      <c r="KDQ191" s="377"/>
      <c r="KDR191" s="377"/>
      <c r="KDS191" s="438"/>
      <c r="KDT191" s="486"/>
      <c r="KDU191" s="375"/>
      <c r="KDV191" s="377"/>
      <c r="KDW191" s="377"/>
      <c r="KDX191" s="377"/>
      <c r="KDY191" s="377"/>
      <c r="KDZ191" s="438"/>
      <c r="KEA191" s="486"/>
      <c r="KEB191" s="375"/>
      <c r="KEC191" s="377"/>
      <c r="KED191" s="377"/>
      <c r="KEE191" s="377"/>
      <c r="KEF191" s="377"/>
      <c r="KEG191" s="438"/>
      <c r="KEH191" s="486"/>
      <c r="KEI191" s="375"/>
      <c r="KEJ191" s="377"/>
      <c r="KEK191" s="377"/>
      <c r="KEL191" s="377"/>
      <c r="KEM191" s="377"/>
      <c r="KEN191" s="438"/>
      <c r="KEO191" s="486"/>
      <c r="KEP191" s="375"/>
      <c r="KEQ191" s="377"/>
      <c r="KER191" s="377"/>
      <c r="KES191" s="377"/>
      <c r="KET191" s="377"/>
      <c r="KEU191" s="438"/>
      <c r="KEV191" s="486"/>
      <c r="KEW191" s="375"/>
      <c r="KEX191" s="377"/>
      <c r="KEY191" s="377"/>
      <c r="KEZ191" s="377"/>
      <c r="KFA191" s="377"/>
      <c r="KFB191" s="438"/>
      <c r="KFC191" s="486"/>
      <c r="KFD191" s="375"/>
      <c r="KFE191" s="377"/>
      <c r="KFF191" s="377"/>
      <c r="KFG191" s="377"/>
      <c r="KFH191" s="377"/>
      <c r="KFI191" s="438"/>
      <c r="KFJ191" s="486"/>
      <c r="KFK191" s="375"/>
      <c r="KFL191" s="377"/>
      <c r="KFM191" s="377"/>
      <c r="KFN191" s="377"/>
      <c r="KFO191" s="377"/>
      <c r="KFP191" s="438"/>
      <c r="KFQ191" s="486"/>
      <c r="KFR191" s="375"/>
      <c r="KFS191" s="377"/>
      <c r="KFT191" s="377"/>
      <c r="KFU191" s="377"/>
      <c r="KFV191" s="377"/>
      <c r="KFW191" s="438"/>
      <c r="KFX191" s="486"/>
      <c r="KFY191" s="375"/>
      <c r="KFZ191" s="377"/>
      <c r="KGA191" s="377"/>
      <c r="KGB191" s="377"/>
      <c r="KGC191" s="377"/>
      <c r="KGD191" s="438"/>
      <c r="KGE191" s="486"/>
      <c r="KGF191" s="375"/>
      <c r="KGG191" s="377"/>
      <c r="KGH191" s="377"/>
      <c r="KGI191" s="377"/>
      <c r="KGJ191" s="377"/>
      <c r="KGK191" s="438"/>
      <c r="KGL191" s="486"/>
      <c r="KGM191" s="375"/>
      <c r="KGN191" s="377"/>
      <c r="KGO191" s="377"/>
      <c r="KGP191" s="377"/>
      <c r="KGQ191" s="377"/>
      <c r="KGR191" s="438"/>
      <c r="KGS191" s="486"/>
      <c r="KGT191" s="375"/>
      <c r="KGU191" s="377"/>
      <c r="KGV191" s="377"/>
      <c r="KGW191" s="377"/>
      <c r="KGX191" s="377"/>
      <c r="KGY191" s="438"/>
      <c r="KGZ191" s="486"/>
      <c r="KHA191" s="375"/>
      <c r="KHB191" s="377"/>
      <c r="KHC191" s="377"/>
      <c r="KHD191" s="377"/>
      <c r="KHE191" s="377"/>
      <c r="KHF191" s="438"/>
      <c r="KHG191" s="486"/>
      <c r="KHH191" s="375"/>
      <c r="KHI191" s="377"/>
      <c r="KHJ191" s="377"/>
      <c r="KHK191" s="377"/>
      <c r="KHL191" s="377"/>
      <c r="KHM191" s="438"/>
      <c r="KHN191" s="486"/>
      <c r="KHO191" s="375"/>
      <c r="KHP191" s="377"/>
      <c r="KHQ191" s="377"/>
      <c r="KHR191" s="377"/>
      <c r="KHS191" s="377"/>
      <c r="KHT191" s="438"/>
      <c r="KHU191" s="486"/>
      <c r="KHV191" s="375"/>
      <c r="KHW191" s="377"/>
      <c r="KHX191" s="377"/>
      <c r="KHY191" s="377"/>
      <c r="KHZ191" s="377"/>
      <c r="KIA191" s="438"/>
      <c r="KIB191" s="486"/>
      <c r="KIC191" s="375"/>
      <c r="KID191" s="377"/>
      <c r="KIE191" s="377"/>
      <c r="KIF191" s="377"/>
      <c r="KIG191" s="377"/>
      <c r="KIH191" s="438"/>
      <c r="KII191" s="486"/>
      <c r="KIJ191" s="375"/>
      <c r="KIK191" s="377"/>
      <c r="KIL191" s="377"/>
      <c r="KIM191" s="377"/>
      <c r="KIN191" s="377"/>
      <c r="KIO191" s="438"/>
      <c r="KIP191" s="486"/>
      <c r="KIQ191" s="375"/>
      <c r="KIR191" s="377"/>
      <c r="KIS191" s="377"/>
      <c r="KIT191" s="377"/>
      <c r="KIU191" s="377"/>
      <c r="KIV191" s="438"/>
      <c r="KIW191" s="486"/>
      <c r="KIX191" s="375"/>
      <c r="KIY191" s="377"/>
      <c r="KIZ191" s="377"/>
      <c r="KJA191" s="377"/>
      <c r="KJB191" s="377"/>
      <c r="KJC191" s="438"/>
      <c r="KJD191" s="486"/>
      <c r="KJE191" s="375"/>
      <c r="KJF191" s="377"/>
      <c r="KJG191" s="377"/>
      <c r="KJH191" s="377"/>
      <c r="KJI191" s="377"/>
      <c r="KJJ191" s="438"/>
      <c r="KJK191" s="486"/>
      <c r="KJL191" s="375"/>
      <c r="KJM191" s="377"/>
      <c r="KJN191" s="377"/>
      <c r="KJO191" s="377"/>
      <c r="KJP191" s="377"/>
      <c r="KJQ191" s="438"/>
      <c r="KJR191" s="486"/>
      <c r="KJS191" s="375"/>
      <c r="KJT191" s="377"/>
      <c r="KJU191" s="377"/>
      <c r="KJV191" s="377"/>
      <c r="KJW191" s="377"/>
      <c r="KJX191" s="438"/>
      <c r="KJY191" s="486"/>
      <c r="KJZ191" s="375"/>
      <c r="KKA191" s="377"/>
      <c r="KKB191" s="377"/>
      <c r="KKC191" s="377"/>
      <c r="KKD191" s="377"/>
      <c r="KKE191" s="438"/>
      <c r="KKF191" s="486"/>
      <c r="KKG191" s="375"/>
      <c r="KKH191" s="377"/>
      <c r="KKI191" s="377"/>
      <c r="KKJ191" s="377"/>
      <c r="KKK191" s="377"/>
      <c r="KKL191" s="438"/>
      <c r="KKM191" s="486"/>
      <c r="KKN191" s="375"/>
      <c r="KKO191" s="377"/>
      <c r="KKP191" s="377"/>
      <c r="KKQ191" s="377"/>
      <c r="KKR191" s="377"/>
      <c r="KKS191" s="438"/>
      <c r="KKT191" s="486"/>
      <c r="KKU191" s="375"/>
      <c r="KKV191" s="377"/>
      <c r="KKW191" s="377"/>
      <c r="KKX191" s="377"/>
      <c r="KKY191" s="377"/>
      <c r="KKZ191" s="438"/>
      <c r="KLA191" s="486"/>
      <c r="KLB191" s="375"/>
      <c r="KLC191" s="377"/>
      <c r="KLD191" s="377"/>
      <c r="KLE191" s="377"/>
      <c r="KLF191" s="377"/>
      <c r="KLG191" s="438"/>
      <c r="KLH191" s="486"/>
      <c r="KLI191" s="375"/>
      <c r="KLJ191" s="377"/>
      <c r="KLK191" s="377"/>
      <c r="KLL191" s="377"/>
      <c r="KLM191" s="377"/>
      <c r="KLN191" s="438"/>
      <c r="KLO191" s="486"/>
      <c r="KLP191" s="375"/>
      <c r="KLQ191" s="377"/>
      <c r="KLR191" s="377"/>
      <c r="KLS191" s="377"/>
      <c r="KLT191" s="377"/>
      <c r="KLU191" s="438"/>
      <c r="KLV191" s="486"/>
      <c r="KLW191" s="375"/>
      <c r="KLX191" s="377"/>
      <c r="KLY191" s="377"/>
      <c r="KLZ191" s="377"/>
      <c r="KMA191" s="377"/>
      <c r="KMB191" s="438"/>
      <c r="KMC191" s="486"/>
      <c r="KMD191" s="375"/>
      <c r="KME191" s="377"/>
      <c r="KMF191" s="377"/>
      <c r="KMG191" s="377"/>
      <c r="KMH191" s="377"/>
      <c r="KMI191" s="438"/>
      <c r="KMJ191" s="486"/>
      <c r="KMK191" s="375"/>
      <c r="KML191" s="377"/>
      <c r="KMM191" s="377"/>
      <c r="KMN191" s="377"/>
      <c r="KMO191" s="377"/>
      <c r="KMP191" s="438"/>
      <c r="KMQ191" s="486"/>
      <c r="KMR191" s="375"/>
      <c r="KMS191" s="377"/>
      <c r="KMT191" s="377"/>
      <c r="KMU191" s="377"/>
      <c r="KMV191" s="377"/>
      <c r="KMW191" s="438"/>
      <c r="KMX191" s="486"/>
      <c r="KMY191" s="375"/>
      <c r="KMZ191" s="377"/>
      <c r="KNA191" s="377"/>
      <c r="KNB191" s="377"/>
      <c r="KNC191" s="377"/>
      <c r="KND191" s="438"/>
      <c r="KNE191" s="486"/>
      <c r="KNF191" s="375"/>
      <c r="KNG191" s="377"/>
      <c r="KNH191" s="377"/>
      <c r="KNI191" s="377"/>
      <c r="KNJ191" s="377"/>
      <c r="KNK191" s="438"/>
      <c r="KNL191" s="486"/>
      <c r="KNM191" s="375"/>
      <c r="KNN191" s="377"/>
      <c r="KNO191" s="377"/>
      <c r="KNP191" s="377"/>
      <c r="KNQ191" s="377"/>
      <c r="KNR191" s="438"/>
      <c r="KNS191" s="486"/>
      <c r="KNT191" s="375"/>
      <c r="KNU191" s="377"/>
      <c r="KNV191" s="377"/>
      <c r="KNW191" s="377"/>
      <c r="KNX191" s="377"/>
      <c r="KNY191" s="438"/>
      <c r="KNZ191" s="486"/>
      <c r="KOA191" s="375"/>
      <c r="KOB191" s="377"/>
      <c r="KOC191" s="377"/>
      <c r="KOD191" s="377"/>
      <c r="KOE191" s="377"/>
      <c r="KOF191" s="438"/>
      <c r="KOG191" s="486"/>
      <c r="KOH191" s="375"/>
      <c r="KOI191" s="377"/>
      <c r="KOJ191" s="377"/>
      <c r="KOK191" s="377"/>
      <c r="KOL191" s="377"/>
      <c r="KOM191" s="438"/>
      <c r="KON191" s="486"/>
      <c r="KOO191" s="375"/>
      <c r="KOP191" s="377"/>
      <c r="KOQ191" s="377"/>
      <c r="KOR191" s="377"/>
      <c r="KOS191" s="377"/>
      <c r="KOT191" s="438"/>
      <c r="KOU191" s="486"/>
      <c r="KOV191" s="375"/>
      <c r="KOW191" s="377"/>
      <c r="KOX191" s="377"/>
      <c r="KOY191" s="377"/>
      <c r="KOZ191" s="377"/>
      <c r="KPA191" s="438"/>
      <c r="KPB191" s="486"/>
      <c r="KPC191" s="375"/>
      <c r="KPD191" s="377"/>
      <c r="KPE191" s="377"/>
      <c r="KPF191" s="377"/>
      <c r="KPG191" s="377"/>
      <c r="KPH191" s="438"/>
      <c r="KPI191" s="486"/>
      <c r="KPJ191" s="375"/>
      <c r="KPK191" s="377"/>
      <c r="KPL191" s="377"/>
      <c r="KPM191" s="377"/>
      <c r="KPN191" s="377"/>
      <c r="KPO191" s="438"/>
      <c r="KPP191" s="486"/>
      <c r="KPQ191" s="375"/>
      <c r="KPR191" s="377"/>
      <c r="KPS191" s="377"/>
      <c r="KPT191" s="377"/>
      <c r="KPU191" s="377"/>
      <c r="KPV191" s="438"/>
      <c r="KPW191" s="486"/>
      <c r="KPX191" s="375"/>
      <c r="KPY191" s="377"/>
      <c r="KPZ191" s="377"/>
      <c r="KQA191" s="377"/>
      <c r="KQB191" s="377"/>
      <c r="KQC191" s="438"/>
      <c r="KQD191" s="486"/>
      <c r="KQE191" s="375"/>
      <c r="KQF191" s="377"/>
      <c r="KQG191" s="377"/>
      <c r="KQH191" s="377"/>
      <c r="KQI191" s="377"/>
      <c r="KQJ191" s="438"/>
      <c r="KQK191" s="486"/>
      <c r="KQL191" s="375"/>
      <c r="KQM191" s="377"/>
      <c r="KQN191" s="377"/>
      <c r="KQO191" s="377"/>
      <c r="KQP191" s="377"/>
      <c r="KQQ191" s="438"/>
      <c r="KQR191" s="486"/>
      <c r="KQS191" s="375"/>
      <c r="KQT191" s="377"/>
      <c r="KQU191" s="377"/>
      <c r="KQV191" s="377"/>
      <c r="KQW191" s="377"/>
      <c r="KQX191" s="438"/>
      <c r="KQY191" s="486"/>
      <c r="KQZ191" s="375"/>
      <c r="KRA191" s="377"/>
      <c r="KRB191" s="377"/>
      <c r="KRC191" s="377"/>
      <c r="KRD191" s="377"/>
      <c r="KRE191" s="438"/>
      <c r="KRF191" s="486"/>
      <c r="KRG191" s="375"/>
      <c r="KRH191" s="377"/>
      <c r="KRI191" s="377"/>
      <c r="KRJ191" s="377"/>
      <c r="KRK191" s="377"/>
      <c r="KRL191" s="438"/>
      <c r="KRM191" s="486"/>
      <c r="KRN191" s="375"/>
      <c r="KRO191" s="377"/>
      <c r="KRP191" s="377"/>
      <c r="KRQ191" s="377"/>
      <c r="KRR191" s="377"/>
      <c r="KRS191" s="438"/>
      <c r="KRT191" s="486"/>
      <c r="KRU191" s="375"/>
      <c r="KRV191" s="377"/>
      <c r="KRW191" s="377"/>
      <c r="KRX191" s="377"/>
      <c r="KRY191" s="377"/>
      <c r="KRZ191" s="438"/>
      <c r="KSA191" s="486"/>
      <c r="KSB191" s="375"/>
      <c r="KSC191" s="377"/>
      <c r="KSD191" s="377"/>
      <c r="KSE191" s="377"/>
      <c r="KSF191" s="377"/>
      <c r="KSG191" s="438"/>
      <c r="KSH191" s="486"/>
      <c r="KSI191" s="375"/>
      <c r="KSJ191" s="377"/>
      <c r="KSK191" s="377"/>
      <c r="KSL191" s="377"/>
      <c r="KSM191" s="377"/>
      <c r="KSN191" s="438"/>
      <c r="KSO191" s="486"/>
      <c r="KSP191" s="375"/>
      <c r="KSQ191" s="377"/>
      <c r="KSR191" s="377"/>
      <c r="KSS191" s="377"/>
      <c r="KST191" s="377"/>
      <c r="KSU191" s="438"/>
      <c r="KSV191" s="486"/>
      <c r="KSW191" s="375"/>
      <c r="KSX191" s="377"/>
      <c r="KSY191" s="377"/>
      <c r="KSZ191" s="377"/>
      <c r="KTA191" s="377"/>
      <c r="KTB191" s="438"/>
      <c r="KTC191" s="486"/>
      <c r="KTD191" s="375"/>
      <c r="KTE191" s="377"/>
      <c r="KTF191" s="377"/>
      <c r="KTG191" s="377"/>
      <c r="KTH191" s="377"/>
      <c r="KTI191" s="438"/>
      <c r="KTJ191" s="486"/>
      <c r="KTK191" s="375"/>
      <c r="KTL191" s="377"/>
      <c r="KTM191" s="377"/>
      <c r="KTN191" s="377"/>
      <c r="KTO191" s="377"/>
      <c r="KTP191" s="438"/>
      <c r="KTQ191" s="486"/>
      <c r="KTR191" s="375"/>
      <c r="KTS191" s="377"/>
      <c r="KTT191" s="377"/>
      <c r="KTU191" s="377"/>
      <c r="KTV191" s="377"/>
      <c r="KTW191" s="438"/>
      <c r="KTX191" s="486"/>
      <c r="KTY191" s="375"/>
      <c r="KTZ191" s="377"/>
      <c r="KUA191" s="377"/>
      <c r="KUB191" s="377"/>
      <c r="KUC191" s="377"/>
      <c r="KUD191" s="438"/>
      <c r="KUE191" s="486"/>
      <c r="KUF191" s="375"/>
      <c r="KUG191" s="377"/>
      <c r="KUH191" s="377"/>
      <c r="KUI191" s="377"/>
      <c r="KUJ191" s="377"/>
      <c r="KUK191" s="438"/>
      <c r="KUL191" s="486"/>
      <c r="KUM191" s="375"/>
      <c r="KUN191" s="377"/>
      <c r="KUO191" s="377"/>
      <c r="KUP191" s="377"/>
      <c r="KUQ191" s="377"/>
      <c r="KUR191" s="438"/>
      <c r="KUS191" s="486"/>
      <c r="KUT191" s="375"/>
      <c r="KUU191" s="377"/>
      <c r="KUV191" s="377"/>
      <c r="KUW191" s="377"/>
      <c r="KUX191" s="377"/>
      <c r="KUY191" s="438"/>
      <c r="KUZ191" s="486"/>
      <c r="KVA191" s="375"/>
      <c r="KVB191" s="377"/>
      <c r="KVC191" s="377"/>
      <c r="KVD191" s="377"/>
      <c r="KVE191" s="377"/>
      <c r="KVF191" s="438"/>
      <c r="KVG191" s="486"/>
      <c r="KVH191" s="375"/>
      <c r="KVI191" s="377"/>
      <c r="KVJ191" s="377"/>
      <c r="KVK191" s="377"/>
      <c r="KVL191" s="377"/>
      <c r="KVM191" s="438"/>
      <c r="KVN191" s="486"/>
      <c r="KVO191" s="375"/>
      <c r="KVP191" s="377"/>
      <c r="KVQ191" s="377"/>
      <c r="KVR191" s="377"/>
      <c r="KVS191" s="377"/>
      <c r="KVT191" s="438"/>
      <c r="KVU191" s="486"/>
      <c r="KVV191" s="375"/>
      <c r="KVW191" s="377"/>
      <c r="KVX191" s="377"/>
      <c r="KVY191" s="377"/>
      <c r="KVZ191" s="377"/>
      <c r="KWA191" s="438"/>
      <c r="KWB191" s="486"/>
      <c r="KWC191" s="375"/>
      <c r="KWD191" s="377"/>
      <c r="KWE191" s="377"/>
      <c r="KWF191" s="377"/>
      <c r="KWG191" s="377"/>
      <c r="KWH191" s="438"/>
      <c r="KWI191" s="486"/>
      <c r="KWJ191" s="375"/>
      <c r="KWK191" s="377"/>
      <c r="KWL191" s="377"/>
      <c r="KWM191" s="377"/>
      <c r="KWN191" s="377"/>
      <c r="KWO191" s="438"/>
      <c r="KWP191" s="486"/>
      <c r="KWQ191" s="375"/>
      <c r="KWR191" s="377"/>
      <c r="KWS191" s="377"/>
      <c r="KWT191" s="377"/>
      <c r="KWU191" s="377"/>
      <c r="KWV191" s="438"/>
      <c r="KWW191" s="486"/>
      <c r="KWX191" s="375"/>
      <c r="KWY191" s="377"/>
      <c r="KWZ191" s="377"/>
      <c r="KXA191" s="377"/>
      <c r="KXB191" s="377"/>
      <c r="KXC191" s="438"/>
      <c r="KXD191" s="486"/>
      <c r="KXE191" s="375"/>
      <c r="KXF191" s="377"/>
      <c r="KXG191" s="377"/>
      <c r="KXH191" s="377"/>
      <c r="KXI191" s="377"/>
      <c r="KXJ191" s="438"/>
      <c r="KXK191" s="486"/>
      <c r="KXL191" s="375"/>
      <c r="KXM191" s="377"/>
      <c r="KXN191" s="377"/>
      <c r="KXO191" s="377"/>
      <c r="KXP191" s="377"/>
      <c r="KXQ191" s="438"/>
      <c r="KXR191" s="486"/>
      <c r="KXS191" s="375"/>
      <c r="KXT191" s="377"/>
      <c r="KXU191" s="377"/>
      <c r="KXV191" s="377"/>
      <c r="KXW191" s="377"/>
      <c r="KXX191" s="438"/>
      <c r="KXY191" s="486"/>
      <c r="KXZ191" s="375"/>
      <c r="KYA191" s="377"/>
      <c r="KYB191" s="377"/>
      <c r="KYC191" s="377"/>
      <c r="KYD191" s="377"/>
      <c r="KYE191" s="438"/>
      <c r="KYF191" s="486"/>
      <c r="KYG191" s="375"/>
      <c r="KYH191" s="377"/>
      <c r="KYI191" s="377"/>
      <c r="KYJ191" s="377"/>
      <c r="KYK191" s="377"/>
      <c r="KYL191" s="438"/>
      <c r="KYM191" s="486"/>
      <c r="KYN191" s="375"/>
      <c r="KYO191" s="377"/>
      <c r="KYP191" s="377"/>
      <c r="KYQ191" s="377"/>
      <c r="KYR191" s="377"/>
      <c r="KYS191" s="438"/>
      <c r="KYT191" s="486"/>
      <c r="KYU191" s="375"/>
      <c r="KYV191" s="377"/>
      <c r="KYW191" s="377"/>
      <c r="KYX191" s="377"/>
      <c r="KYY191" s="377"/>
      <c r="KYZ191" s="438"/>
      <c r="KZA191" s="486"/>
      <c r="KZB191" s="375"/>
      <c r="KZC191" s="377"/>
      <c r="KZD191" s="377"/>
      <c r="KZE191" s="377"/>
      <c r="KZF191" s="377"/>
      <c r="KZG191" s="438"/>
      <c r="KZH191" s="486"/>
      <c r="KZI191" s="375"/>
      <c r="KZJ191" s="377"/>
      <c r="KZK191" s="377"/>
      <c r="KZL191" s="377"/>
      <c r="KZM191" s="377"/>
      <c r="KZN191" s="438"/>
      <c r="KZO191" s="486"/>
      <c r="KZP191" s="375"/>
      <c r="KZQ191" s="377"/>
      <c r="KZR191" s="377"/>
      <c r="KZS191" s="377"/>
      <c r="KZT191" s="377"/>
      <c r="KZU191" s="438"/>
      <c r="KZV191" s="486"/>
      <c r="KZW191" s="375"/>
      <c r="KZX191" s="377"/>
      <c r="KZY191" s="377"/>
      <c r="KZZ191" s="377"/>
      <c r="LAA191" s="377"/>
      <c r="LAB191" s="438"/>
      <c r="LAC191" s="486"/>
      <c r="LAD191" s="375"/>
      <c r="LAE191" s="377"/>
      <c r="LAF191" s="377"/>
      <c r="LAG191" s="377"/>
      <c r="LAH191" s="377"/>
      <c r="LAI191" s="438"/>
      <c r="LAJ191" s="486"/>
      <c r="LAK191" s="375"/>
      <c r="LAL191" s="377"/>
      <c r="LAM191" s="377"/>
      <c r="LAN191" s="377"/>
      <c r="LAO191" s="377"/>
      <c r="LAP191" s="438"/>
      <c r="LAQ191" s="486"/>
      <c r="LAR191" s="375"/>
      <c r="LAS191" s="377"/>
      <c r="LAT191" s="377"/>
      <c r="LAU191" s="377"/>
      <c r="LAV191" s="377"/>
      <c r="LAW191" s="438"/>
      <c r="LAX191" s="486"/>
      <c r="LAY191" s="375"/>
      <c r="LAZ191" s="377"/>
      <c r="LBA191" s="377"/>
      <c r="LBB191" s="377"/>
      <c r="LBC191" s="377"/>
      <c r="LBD191" s="438"/>
      <c r="LBE191" s="486"/>
      <c r="LBF191" s="375"/>
      <c r="LBG191" s="377"/>
      <c r="LBH191" s="377"/>
      <c r="LBI191" s="377"/>
      <c r="LBJ191" s="377"/>
      <c r="LBK191" s="438"/>
      <c r="LBL191" s="486"/>
      <c r="LBM191" s="375"/>
      <c r="LBN191" s="377"/>
      <c r="LBO191" s="377"/>
      <c r="LBP191" s="377"/>
      <c r="LBQ191" s="377"/>
      <c r="LBR191" s="438"/>
      <c r="LBS191" s="486"/>
      <c r="LBT191" s="375"/>
      <c r="LBU191" s="377"/>
      <c r="LBV191" s="377"/>
      <c r="LBW191" s="377"/>
      <c r="LBX191" s="377"/>
      <c r="LBY191" s="438"/>
      <c r="LBZ191" s="486"/>
      <c r="LCA191" s="375"/>
      <c r="LCB191" s="377"/>
      <c r="LCC191" s="377"/>
      <c r="LCD191" s="377"/>
      <c r="LCE191" s="377"/>
      <c r="LCF191" s="438"/>
      <c r="LCG191" s="486"/>
      <c r="LCH191" s="375"/>
      <c r="LCI191" s="377"/>
      <c r="LCJ191" s="377"/>
      <c r="LCK191" s="377"/>
      <c r="LCL191" s="377"/>
      <c r="LCM191" s="438"/>
      <c r="LCN191" s="486"/>
      <c r="LCO191" s="375"/>
      <c r="LCP191" s="377"/>
      <c r="LCQ191" s="377"/>
      <c r="LCR191" s="377"/>
      <c r="LCS191" s="377"/>
      <c r="LCT191" s="438"/>
      <c r="LCU191" s="486"/>
      <c r="LCV191" s="375"/>
      <c r="LCW191" s="377"/>
      <c r="LCX191" s="377"/>
      <c r="LCY191" s="377"/>
      <c r="LCZ191" s="377"/>
      <c r="LDA191" s="438"/>
      <c r="LDB191" s="486"/>
      <c r="LDC191" s="375"/>
      <c r="LDD191" s="377"/>
      <c r="LDE191" s="377"/>
      <c r="LDF191" s="377"/>
      <c r="LDG191" s="377"/>
      <c r="LDH191" s="438"/>
      <c r="LDI191" s="486"/>
      <c r="LDJ191" s="375"/>
      <c r="LDK191" s="377"/>
      <c r="LDL191" s="377"/>
      <c r="LDM191" s="377"/>
      <c r="LDN191" s="377"/>
      <c r="LDO191" s="438"/>
      <c r="LDP191" s="486"/>
      <c r="LDQ191" s="375"/>
      <c r="LDR191" s="377"/>
      <c r="LDS191" s="377"/>
      <c r="LDT191" s="377"/>
      <c r="LDU191" s="377"/>
      <c r="LDV191" s="438"/>
      <c r="LDW191" s="486"/>
      <c r="LDX191" s="375"/>
      <c r="LDY191" s="377"/>
      <c r="LDZ191" s="377"/>
      <c r="LEA191" s="377"/>
      <c r="LEB191" s="377"/>
      <c r="LEC191" s="438"/>
      <c r="LED191" s="486"/>
      <c r="LEE191" s="375"/>
      <c r="LEF191" s="377"/>
      <c r="LEG191" s="377"/>
      <c r="LEH191" s="377"/>
      <c r="LEI191" s="377"/>
      <c r="LEJ191" s="438"/>
      <c r="LEK191" s="486"/>
      <c r="LEL191" s="375"/>
      <c r="LEM191" s="377"/>
      <c r="LEN191" s="377"/>
      <c r="LEO191" s="377"/>
      <c r="LEP191" s="377"/>
      <c r="LEQ191" s="438"/>
      <c r="LER191" s="486"/>
      <c r="LES191" s="375"/>
      <c r="LET191" s="377"/>
      <c r="LEU191" s="377"/>
      <c r="LEV191" s="377"/>
      <c r="LEW191" s="377"/>
      <c r="LEX191" s="438"/>
      <c r="LEY191" s="486"/>
      <c r="LEZ191" s="375"/>
      <c r="LFA191" s="377"/>
      <c r="LFB191" s="377"/>
      <c r="LFC191" s="377"/>
      <c r="LFD191" s="377"/>
      <c r="LFE191" s="438"/>
      <c r="LFF191" s="486"/>
      <c r="LFG191" s="375"/>
      <c r="LFH191" s="377"/>
      <c r="LFI191" s="377"/>
      <c r="LFJ191" s="377"/>
      <c r="LFK191" s="377"/>
      <c r="LFL191" s="438"/>
      <c r="LFM191" s="486"/>
      <c r="LFN191" s="375"/>
      <c r="LFO191" s="377"/>
      <c r="LFP191" s="377"/>
      <c r="LFQ191" s="377"/>
      <c r="LFR191" s="377"/>
      <c r="LFS191" s="438"/>
      <c r="LFT191" s="486"/>
      <c r="LFU191" s="375"/>
      <c r="LFV191" s="377"/>
      <c r="LFW191" s="377"/>
      <c r="LFX191" s="377"/>
      <c r="LFY191" s="377"/>
      <c r="LFZ191" s="438"/>
      <c r="LGA191" s="486"/>
      <c r="LGB191" s="375"/>
      <c r="LGC191" s="377"/>
      <c r="LGD191" s="377"/>
      <c r="LGE191" s="377"/>
      <c r="LGF191" s="377"/>
      <c r="LGG191" s="438"/>
      <c r="LGH191" s="486"/>
      <c r="LGI191" s="375"/>
      <c r="LGJ191" s="377"/>
      <c r="LGK191" s="377"/>
      <c r="LGL191" s="377"/>
      <c r="LGM191" s="377"/>
      <c r="LGN191" s="438"/>
      <c r="LGO191" s="486"/>
      <c r="LGP191" s="375"/>
      <c r="LGQ191" s="377"/>
      <c r="LGR191" s="377"/>
      <c r="LGS191" s="377"/>
      <c r="LGT191" s="377"/>
      <c r="LGU191" s="438"/>
      <c r="LGV191" s="486"/>
      <c r="LGW191" s="375"/>
      <c r="LGX191" s="377"/>
      <c r="LGY191" s="377"/>
      <c r="LGZ191" s="377"/>
      <c r="LHA191" s="377"/>
      <c r="LHB191" s="438"/>
      <c r="LHC191" s="486"/>
      <c r="LHD191" s="375"/>
      <c r="LHE191" s="377"/>
      <c r="LHF191" s="377"/>
      <c r="LHG191" s="377"/>
      <c r="LHH191" s="377"/>
      <c r="LHI191" s="438"/>
      <c r="LHJ191" s="486"/>
      <c r="LHK191" s="375"/>
      <c r="LHL191" s="377"/>
      <c r="LHM191" s="377"/>
      <c r="LHN191" s="377"/>
      <c r="LHO191" s="377"/>
      <c r="LHP191" s="438"/>
      <c r="LHQ191" s="486"/>
      <c r="LHR191" s="375"/>
      <c r="LHS191" s="377"/>
      <c r="LHT191" s="377"/>
      <c r="LHU191" s="377"/>
      <c r="LHV191" s="377"/>
      <c r="LHW191" s="438"/>
      <c r="LHX191" s="486"/>
      <c r="LHY191" s="375"/>
      <c r="LHZ191" s="377"/>
      <c r="LIA191" s="377"/>
      <c r="LIB191" s="377"/>
      <c r="LIC191" s="377"/>
      <c r="LID191" s="438"/>
      <c r="LIE191" s="486"/>
      <c r="LIF191" s="375"/>
      <c r="LIG191" s="377"/>
      <c r="LIH191" s="377"/>
      <c r="LII191" s="377"/>
      <c r="LIJ191" s="377"/>
      <c r="LIK191" s="438"/>
      <c r="LIL191" s="486"/>
      <c r="LIM191" s="375"/>
      <c r="LIN191" s="377"/>
      <c r="LIO191" s="377"/>
      <c r="LIP191" s="377"/>
      <c r="LIQ191" s="377"/>
      <c r="LIR191" s="438"/>
      <c r="LIS191" s="486"/>
      <c r="LIT191" s="375"/>
      <c r="LIU191" s="377"/>
      <c r="LIV191" s="377"/>
      <c r="LIW191" s="377"/>
      <c r="LIX191" s="377"/>
      <c r="LIY191" s="438"/>
      <c r="LIZ191" s="486"/>
      <c r="LJA191" s="375"/>
      <c r="LJB191" s="377"/>
      <c r="LJC191" s="377"/>
      <c r="LJD191" s="377"/>
      <c r="LJE191" s="377"/>
      <c r="LJF191" s="438"/>
      <c r="LJG191" s="486"/>
      <c r="LJH191" s="375"/>
      <c r="LJI191" s="377"/>
      <c r="LJJ191" s="377"/>
      <c r="LJK191" s="377"/>
      <c r="LJL191" s="377"/>
      <c r="LJM191" s="438"/>
      <c r="LJN191" s="486"/>
      <c r="LJO191" s="375"/>
      <c r="LJP191" s="377"/>
      <c r="LJQ191" s="377"/>
      <c r="LJR191" s="377"/>
      <c r="LJS191" s="377"/>
      <c r="LJT191" s="438"/>
      <c r="LJU191" s="486"/>
      <c r="LJV191" s="375"/>
      <c r="LJW191" s="377"/>
      <c r="LJX191" s="377"/>
      <c r="LJY191" s="377"/>
      <c r="LJZ191" s="377"/>
      <c r="LKA191" s="438"/>
      <c r="LKB191" s="486"/>
      <c r="LKC191" s="375"/>
      <c r="LKD191" s="377"/>
      <c r="LKE191" s="377"/>
      <c r="LKF191" s="377"/>
      <c r="LKG191" s="377"/>
      <c r="LKH191" s="438"/>
      <c r="LKI191" s="486"/>
      <c r="LKJ191" s="375"/>
      <c r="LKK191" s="377"/>
      <c r="LKL191" s="377"/>
      <c r="LKM191" s="377"/>
      <c r="LKN191" s="377"/>
      <c r="LKO191" s="438"/>
      <c r="LKP191" s="486"/>
      <c r="LKQ191" s="375"/>
      <c r="LKR191" s="377"/>
      <c r="LKS191" s="377"/>
      <c r="LKT191" s="377"/>
      <c r="LKU191" s="377"/>
      <c r="LKV191" s="438"/>
      <c r="LKW191" s="486"/>
      <c r="LKX191" s="375"/>
      <c r="LKY191" s="377"/>
      <c r="LKZ191" s="377"/>
      <c r="LLA191" s="377"/>
      <c r="LLB191" s="377"/>
      <c r="LLC191" s="438"/>
      <c r="LLD191" s="486"/>
      <c r="LLE191" s="375"/>
      <c r="LLF191" s="377"/>
      <c r="LLG191" s="377"/>
      <c r="LLH191" s="377"/>
      <c r="LLI191" s="377"/>
      <c r="LLJ191" s="438"/>
      <c r="LLK191" s="486"/>
      <c r="LLL191" s="375"/>
      <c r="LLM191" s="377"/>
      <c r="LLN191" s="377"/>
      <c r="LLO191" s="377"/>
      <c r="LLP191" s="377"/>
      <c r="LLQ191" s="438"/>
      <c r="LLR191" s="486"/>
      <c r="LLS191" s="375"/>
      <c r="LLT191" s="377"/>
      <c r="LLU191" s="377"/>
      <c r="LLV191" s="377"/>
      <c r="LLW191" s="377"/>
      <c r="LLX191" s="438"/>
      <c r="LLY191" s="486"/>
      <c r="LLZ191" s="375"/>
      <c r="LMA191" s="377"/>
      <c r="LMB191" s="377"/>
      <c r="LMC191" s="377"/>
      <c r="LMD191" s="377"/>
      <c r="LME191" s="438"/>
      <c r="LMF191" s="486"/>
      <c r="LMG191" s="375"/>
      <c r="LMH191" s="377"/>
      <c r="LMI191" s="377"/>
      <c r="LMJ191" s="377"/>
      <c r="LMK191" s="377"/>
      <c r="LML191" s="438"/>
      <c r="LMM191" s="486"/>
      <c r="LMN191" s="375"/>
      <c r="LMO191" s="377"/>
      <c r="LMP191" s="377"/>
      <c r="LMQ191" s="377"/>
      <c r="LMR191" s="377"/>
      <c r="LMS191" s="438"/>
      <c r="LMT191" s="486"/>
      <c r="LMU191" s="375"/>
      <c r="LMV191" s="377"/>
      <c r="LMW191" s="377"/>
      <c r="LMX191" s="377"/>
      <c r="LMY191" s="377"/>
      <c r="LMZ191" s="438"/>
      <c r="LNA191" s="486"/>
      <c r="LNB191" s="375"/>
      <c r="LNC191" s="377"/>
      <c r="LND191" s="377"/>
      <c r="LNE191" s="377"/>
      <c r="LNF191" s="377"/>
      <c r="LNG191" s="438"/>
      <c r="LNH191" s="486"/>
      <c r="LNI191" s="375"/>
      <c r="LNJ191" s="377"/>
      <c r="LNK191" s="377"/>
      <c r="LNL191" s="377"/>
      <c r="LNM191" s="377"/>
      <c r="LNN191" s="438"/>
      <c r="LNO191" s="486"/>
      <c r="LNP191" s="375"/>
      <c r="LNQ191" s="377"/>
      <c r="LNR191" s="377"/>
      <c r="LNS191" s="377"/>
      <c r="LNT191" s="377"/>
      <c r="LNU191" s="438"/>
      <c r="LNV191" s="486"/>
      <c r="LNW191" s="375"/>
      <c r="LNX191" s="377"/>
      <c r="LNY191" s="377"/>
      <c r="LNZ191" s="377"/>
      <c r="LOA191" s="377"/>
      <c r="LOB191" s="438"/>
      <c r="LOC191" s="486"/>
      <c r="LOD191" s="375"/>
      <c r="LOE191" s="377"/>
      <c r="LOF191" s="377"/>
      <c r="LOG191" s="377"/>
      <c r="LOH191" s="377"/>
      <c r="LOI191" s="438"/>
      <c r="LOJ191" s="486"/>
      <c r="LOK191" s="375"/>
      <c r="LOL191" s="377"/>
      <c r="LOM191" s="377"/>
      <c r="LON191" s="377"/>
      <c r="LOO191" s="377"/>
      <c r="LOP191" s="438"/>
      <c r="LOQ191" s="486"/>
      <c r="LOR191" s="375"/>
      <c r="LOS191" s="377"/>
      <c r="LOT191" s="377"/>
      <c r="LOU191" s="377"/>
      <c r="LOV191" s="377"/>
      <c r="LOW191" s="438"/>
      <c r="LOX191" s="486"/>
      <c r="LOY191" s="375"/>
      <c r="LOZ191" s="377"/>
      <c r="LPA191" s="377"/>
      <c r="LPB191" s="377"/>
      <c r="LPC191" s="377"/>
      <c r="LPD191" s="438"/>
      <c r="LPE191" s="486"/>
      <c r="LPF191" s="375"/>
      <c r="LPG191" s="377"/>
      <c r="LPH191" s="377"/>
      <c r="LPI191" s="377"/>
      <c r="LPJ191" s="377"/>
      <c r="LPK191" s="438"/>
      <c r="LPL191" s="486"/>
      <c r="LPM191" s="375"/>
      <c r="LPN191" s="377"/>
      <c r="LPO191" s="377"/>
      <c r="LPP191" s="377"/>
      <c r="LPQ191" s="377"/>
      <c r="LPR191" s="438"/>
      <c r="LPS191" s="486"/>
      <c r="LPT191" s="375"/>
      <c r="LPU191" s="377"/>
      <c r="LPV191" s="377"/>
      <c r="LPW191" s="377"/>
      <c r="LPX191" s="377"/>
      <c r="LPY191" s="438"/>
      <c r="LPZ191" s="486"/>
      <c r="LQA191" s="375"/>
      <c r="LQB191" s="377"/>
      <c r="LQC191" s="377"/>
      <c r="LQD191" s="377"/>
      <c r="LQE191" s="377"/>
      <c r="LQF191" s="438"/>
      <c r="LQG191" s="486"/>
      <c r="LQH191" s="375"/>
      <c r="LQI191" s="377"/>
      <c r="LQJ191" s="377"/>
      <c r="LQK191" s="377"/>
      <c r="LQL191" s="377"/>
      <c r="LQM191" s="438"/>
      <c r="LQN191" s="486"/>
      <c r="LQO191" s="375"/>
      <c r="LQP191" s="377"/>
      <c r="LQQ191" s="377"/>
      <c r="LQR191" s="377"/>
      <c r="LQS191" s="377"/>
      <c r="LQT191" s="438"/>
      <c r="LQU191" s="486"/>
      <c r="LQV191" s="375"/>
      <c r="LQW191" s="377"/>
      <c r="LQX191" s="377"/>
      <c r="LQY191" s="377"/>
      <c r="LQZ191" s="377"/>
      <c r="LRA191" s="438"/>
      <c r="LRB191" s="486"/>
      <c r="LRC191" s="375"/>
      <c r="LRD191" s="377"/>
      <c r="LRE191" s="377"/>
      <c r="LRF191" s="377"/>
      <c r="LRG191" s="377"/>
      <c r="LRH191" s="438"/>
      <c r="LRI191" s="486"/>
      <c r="LRJ191" s="375"/>
      <c r="LRK191" s="377"/>
      <c r="LRL191" s="377"/>
      <c r="LRM191" s="377"/>
      <c r="LRN191" s="377"/>
      <c r="LRO191" s="438"/>
      <c r="LRP191" s="486"/>
      <c r="LRQ191" s="375"/>
      <c r="LRR191" s="377"/>
      <c r="LRS191" s="377"/>
      <c r="LRT191" s="377"/>
      <c r="LRU191" s="377"/>
      <c r="LRV191" s="438"/>
      <c r="LRW191" s="486"/>
      <c r="LRX191" s="375"/>
      <c r="LRY191" s="377"/>
      <c r="LRZ191" s="377"/>
      <c r="LSA191" s="377"/>
      <c r="LSB191" s="377"/>
      <c r="LSC191" s="438"/>
      <c r="LSD191" s="486"/>
      <c r="LSE191" s="375"/>
      <c r="LSF191" s="377"/>
      <c r="LSG191" s="377"/>
      <c r="LSH191" s="377"/>
      <c r="LSI191" s="377"/>
      <c r="LSJ191" s="438"/>
      <c r="LSK191" s="486"/>
      <c r="LSL191" s="375"/>
      <c r="LSM191" s="377"/>
      <c r="LSN191" s="377"/>
      <c r="LSO191" s="377"/>
      <c r="LSP191" s="377"/>
      <c r="LSQ191" s="438"/>
      <c r="LSR191" s="486"/>
      <c r="LSS191" s="375"/>
      <c r="LST191" s="377"/>
      <c r="LSU191" s="377"/>
      <c r="LSV191" s="377"/>
      <c r="LSW191" s="377"/>
      <c r="LSX191" s="438"/>
      <c r="LSY191" s="486"/>
      <c r="LSZ191" s="375"/>
      <c r="LTA191" s="377"/>
      <c r="LTB191" s="377"/>
      <c r="LTC191" s="377"/>
      <c r="LTD191" s="377"/>
      <c r="LTE191" s="438"/>
      <c r="LTF191" s="486"/>
      <c r="LTG191" s="375"/>
      <c r="LTH191" s="377"/>
      <c r="LTI191" s="377"/>
      <c r="LTJ191" s="377"/>
      <c r="LTK191" s="377"/>
      <c r="LTL191" s="438"/>
      <c r="LTM191" s="486"/>
      <c r="LTN191" s="375"/>
      <c r="LTO191" s="377"/>
      <c r="LTP191" s="377"/>
      <c r="LTQ191" s="377"/>
      <c r="LTR191" s="377"/>
      <c r="LTS191" s="438"/>
      <c r="LTT191" s="486"/>
      <c r="LTU191" s="375"/>
      <c r="LTV191" s="377"/>
      <c r="LTW191" s="377"/>
      <c r="LTX191" s="377"/>
      <c r="LTY191" s="377"/>
      <c r="LTZ191" s="438"/>
      <c r="LUA191" s="486"/>
      <c r="LUB191" s="375"/>
      <c r="LUC191" s="377"/>
      <c r="LUD191" s="377"/>
      <c r="LUE191" s="377"/>
      <c r="LUF191" s="377"/>
      <c r="LUG191" s="438"/>
      <c r="LUH191" s="486"/>
      <c r="LUI191" s="375"/>
      <c r="LUJ191" s="377"/>
      <c r="LUK191" s="377"/>
      <c r="LUL191" s="377"/>
      <c r="LUM191" s="377"/>
      <c r="LUN191" s="438"/>
      <c r="LUO191" s="486"/>
      <c r="LUP191" s="375"/>
      <c r="LUQ191" s="377"/>
      <c r="LUR191" s="377"/>
      <c r="LUS191" s="377"/>
      <c r="LUT191" s="377"/>
      <c r="LUU191" s="438"/>
      <c r="LUV191" s="486"/>
      <c r="LUW191" s="375"/>
      <c r="LUX191" s="377"/>
      <c r="LUY191" s="377"/>
      <c r="LUZ191" s="377"/>
      <c r="LVA191" s="377"/>
      <c r="LVB191" s="438"/>
      <c r="LVC191" s="486"/>
      <c r="LVD191" s="375"/>
      <c r="LVE191" s="377"/>
      <c r="LVF191" s="377"/>
      <c r="LVG191" s="377"/>
      <c r="LVH191" s="377"/>
      <c r="LVI191" s="438"/>
      <c r="LVJ191" s="486"/>
      <c r="LVK191" s="375"/>
      <c r="LVL191" s="377"/>
      <c r="LVM191" s="377"/>
      <c r="LVN191" s="377"/>
      <c r="LVO191" s="377"/>
      <c r="LVP191" s="438"/>
      <c r="LVQ191" s="486"/>
      <c r="LVR191" s="375"/>
      <c r="LVS191" s="377"/>
      <c r="LVT191" s="377"/>
      <c r="LVU191" s="377"/>
      <c r="LVV191" s="377"/>
      <c r="LVW191" s="438"/>
      <c r="LVX191" s="486"/>
      <c r="LVY191" s="375"/>
      <c r="LVZ191" s="377"/>
      <c r="LWA191" s="377"/>
      <c r="LWB191" s="377"/>
      <c r="LWC191" s="377"/>
      <c r="LWD191" s="438"/>
      <c r="LWE191" s="486"/>
      <c r="LWF191" s="375"/>
      <c r="LWG191" s="377"/>
      <c r="LWH191" s="377"/>
      <c r="LWI191" s="377"/>
      <c r="LWJ191" s="377"/>
      <c r="LWK191" s="438"/>
      <c r="LWL191" s="486"/>
      <c r="LWM191" s="375"/>
      <c r="LWN191" s="377"/>
      <c r="LWO191" s="377"/>
      <c r="LWP191" s="377"/>
      <c r="LWQ191" s="377"/>
      <c r="LWR191" s="438"/>
      <c r="LWS191" s="486"/>
      <c r="LWT191" s="375"/>
      <c r="LWU191" s="377"/>
      <c r="LWV191" s="377"/>
      <c r="LWW191" s="377"/>
      <c r="LWX191" s="377"/>
      <c r="LWY191" s="438"/>
      <c r="LWZ191" s="486"/>
      <c r="LXA191" s="375"/>
      <c r="LXB191" s="377"/>
      <c r="LXC191" s="377"/>
      <c r="LXD191" s="377"/>
      <c r="LXE191" s="377"/>
      <c r="LXF191" s="438"/>
      <c r="LXG191" s="486"/>
      <c r="LXH191" s="375"/>
      <c r="LXI191" s="377"/>
      <c r="LXJ191" s="377"/>
      <c r="LXK191" s="377"/>
      <c r="LXL191" s="377"/>
      <c r="LXM191" s="438"/>
      <c r="LXN191" s="486"/>
      <c r="LXO191" s="375"/>
      <c r="LXP191" s="377"/>
      <c r="LXQ191" s="377"/>
      <c r="LXR191" s="377"/>
      <c r="LXS191" s="377"/>
      <c r="LXT191" s="438"/>
      <c r="LXU191" s="486"/>
      <c r="LXV191" s="375"/>
      <c r="LXW191" s="377"/>
      <c r="LXX191" s="377"/>
      <c r="LXY191" s="377"/>
      <c r="LXZ191" s="377"/>
      <c r="LYA191" s="438"/>
      <c r="LYB191" s="486"/>
      <c r="LYC191" s="375"/>
      <c r="LYD191" s="377"/>
      <c r="LYE191" s="377"/>
      <c r="LYF191" s="377"/>
      <c r="LYG191" s="377"/>
      <c r="LYH191" s="438"/>
      <c r="LYI191" s="486"/>
      <c r="LYJ191" s="375"/>
      <c r="LYK191" s="377"/>
      <c r="LYL191" s="377"/>
      <c r="LYM191" s="377"/>
      <c r="LYN191" s="377"/>
      <c r="LYO191" s="438"/>
      <c r="LYP191" s="486"/>
      <c r="LYQ191" s="375"/>
      <c r="LYR191" s="377"/>
      <c r="LYS191" s="377"/>
      <c r="LYT191" s="377"/>
      <c r="LYU191" s="377"/>
      <c r="LYV191" s="438"/>
      <c r="LYW191" s="486"/>
      <c r="LYX191" s="375"/>
      <c r="LYY191" s="377"/>
      <c r="LYZ191" s="377"/>
      <c r="LZA191" s="377"/>
      <c r="LZB191" s="377"/>
      <c r="LZC191" s="438"/>
      <c r="LZD191" s="486"/>
      <c r="LZE191" s="375"/>
      <c r="LZF191" s="377"/>
      <c r="LZG191" s="377"/>
      <c r="LZH191" s="377"/>
      <c r="LZI191" s="377"/>
      <c r="LZJ191" s="438"/>
      <c r="LZK191" s="486"/>
      <c r="LZL191" s="375"/>
      <c r="LZM191" s="377"/>
      <c r="LZN191" s="377"/>
      <c r="LZO191" s="377"/>
      <c r="LZP191" s="377"/>
      <c r="LZQ191" s="438"/>
      <c r="LZR191" s="486"/>
      <c r="LZS191" s="375"/>
      <c r="LZT191" s="377"/>
      <c r="LZU191" s="377"/>
      <c r="LZV191" s="377"/>
      <c r="LZW191" s="377"/>
      <c r="LZX191" s="438"/>
      <c r="LZY191" s="486"/>
      <c r="LZZ191" s="375"/>
      <c r="MAA191" s="377"/>
      <c r="MAB191" s="377"/>
      <c r="MAC191" s="377"/>
      <c r="MAD191" s="377"/>
      <c r="MAE191" s="438"/>
      <c r="MAF191" s="486"/>
      <c r="MAG191" s="375"/>
      <c r="MAH191" s="377"/>
      <c r="MAI191" s="377"/>
      <c r="MAJ191" s="377"/>
      <c r="MAK191" s="377"/>
      <c r="MAL191" s="438"/>
      <c r="MAM191" s="486"/>
      <c r="MAN191" s="375"/>
      <c r="MAO191" s="377"/>
      <c r="MAP191" s="377"/>
      <c r="MAQ191" s="377"/>
      <c r="MAR191" s="377"/>
      <c r="MAS191" s="438"/>
      <c r="MAT191" s="486"/>
      <c r="MAU191" s="375"/>
      <c r="MAV191" s="377"/>
      <c r="MAW191" s="377"/>
      <c r="MAX191" s="377"/>
      <c r="MAY191" s="377"/>
      <c r="MAZ191" s="438"/>
      <c r="MBA191" s="486"/>
      <c r="MBB191" s="375"/>
      <c r="MBC191" s="377"/>
      <c r="MBD191" s="377"/>
      <c r="MBE191" s="377"/>
      <c r="MBF191" s="377"/>
      <c r="MBG191" s="438"/>
      <c r="MBH191" s="486"/>
      <c r="MBI191" s="375"/>
      <c r="MBJ191" s="377"/>
      <c r="MBK191" s="377"/>
      <c r="MBL191" s="377"/>
      <c r="MBM191" s="377"/>
      <c r="MBN191" s="438"/>
      <c r="MBO191" s="486"/>
      <c r="MBP191" s="375"/>
      <c r="MBQ191" s="377"/>
      <c r="MBR191" s="377"/>
      <c r="MBS191" s="377"/>
      <c r="MBT191" s="377"/>
      <c r="MBU191" s="438"/>
      <c r="MBV191" s="486"/>
      <c r="MBW191" s="375"/>
      <c r="MBX191" s="377"/>
      <c r="MBY191" s="377"/>
      <c r="MBZ191" s="377"/>
      <c r="MCA191" s="377"/>
      <c r="MCB191" s="438"/>
      <c r="MCC191" s="486"/>
      <c r="MCD191" s="375"/>
      <c r="MCE191" s="377"/>
      <c r="MCF191" s="377"/>
      <c r="MCG191" s="377"/>
      <c r="MCH191" s="377"/>
      <c r="MCI191" s="438"/>
      <c r="MCJ191" s="486"/>
      <c r="MCK191" s="375"/>
      <c r="MCL191" s="377"/>
      <c r="MCM191" s="377"/>
      <c r="MCN191" s="377"/>
      <c r="MCO191" s="377"/>
      <c r="MCP191" s="438"/>
      <c r="MCQ191" s="486"/>
      <c r="MCR191" s="375"/>
      <c r="MCS191" s="377"/>
      <c r="MCT191" s="377"/>
      <c r="MCU191" s="377"/>
      <c r="MCV191" s="377"/>
      <c r="MCW191" s="438"/>
      <c r="MCX191" s="486"/>
      <c r="MCY191" s="375"/>
      <c r="MCZ191" s="377"/>
      <c r="MDA191" s="377"/>
      <c r="MDB191" s="377"/>
      <c r="MDC191" s="377"/>
      <c r="MDD191" s="438"/>
      <c r="MDE191" s="486"/>
      <c r="MDF191" s="375"/>
      <c r="MDG191" s="377"/>
      <c r="MDH191" s="377"/>
      <c r="MDI191" s="377"/>
      <c r="MDJ191" s="377"/>
      <c r="MDK191" s="438"/>
      <c r="MDL191" s="486"/>
      <c r="MDM191" s="375"/>
      <c r="MDN191" s="377"/>
      <c r="MDO191" s="377"/>
      <c r="MDP191" s="377"/>
      <c r="MDQ191" s="377"/>
      <c r="MDR191" s="438"/>
      <c r="MDS191" s="486"/>
      <c r="MDT191" s="375"/>
      <c r="MDU191" s="377"/>
      <c r="MDV191" s="377"/>
      <c r="MDW191" s="377"/>
      <c r="MDX191" s="377"/>
      <c r="MDY191" s="438"/>
      <c r="MDZ191" s="486"/>
      <c r="MEA191" s="375"/>
      <c r="MEB191" s="377"/>
      <c r="MEC191" s="377"/>
      <c r="MED191" s="377"/>
      <c r="MEE191" s="377"/>
      <c r="MEF191" s="438"/>
      <c r="MEG191" s="486"/>
      <c r="MEH191" s="375"/>
      <c r="MEI191" s="377"/>
      <c r="MEJ191" s="377"/>
      <c r="MEK191" s="377"/>
      <c r="MEL191" s="377"/>
      <c r="MEM191" s="438"/>
      <c r="MEN191" s="486"/>
      <c r="MEO191" s="375"/>
      <c r="MEP191" s="377"/>
      <c r="MEQ191" s="377"/>
      <c r="MER191" s="377"/>
      <c r="MES191" s="377"/>
      <c r="MET191" s="438"/>
      <c r="MEU191" s="486"/>
      <c r="MEV191" s="375"/>
      <c r="MEW191" s="377"/>
      <c r="MEX191" s="377"/>
      <c r="MEY191" s="377"/>
      <c r="MEZ191" s="377"/>
      <c r="MFA191" s="438"/>
      <c r="MFB191" s="486"/>
      <c r="MFC191" s="375"/>
      <c r="MFD191" s="377"/>
      <c r="MFE191" s="377"/>
      <c r="MFF191" s="377"/>
      <c r="MFG191" s="377"/>
      <c r="MFH191" s="438"/>
      <c r="MFI191" s="486"/>
      <c r="MFJ191" s="375"/>
      <c r="MFK191" s="377"/>
      <c r="MFL191" s="377"/>
      <c r="MFM191" s="377"/>
      <c r="MFN191" s="377"/>
      <c r="MFO191" s="438"/>
      <c r="MFP191" s="486"/>
      <c r="MFQ191" s="375"/>
      <c r="MFR191" s="377"/>
      <c r="MFS191" s="377"/>
      <c r="MFT191" s="377"/>
      <c r="MFU191" s="377"/>
      <c r="MFV191" s="438"/>
      <c r="MFW191" s="486"/>
      <c r="MFX191" s="375"/>
      <c r="MFY191" s="377"/>
      <c r="MFZ191" s="377"/>
      <c r="MGA191" s="377"/>
      <c r="MGB191" s="377"/>
      <c r="MGC191" s="438"/>
      <c r="MGD191" s="486"/>
      <c r="MGE191" s="375"/>
      <c r="MGF191" s="377"/>
      <c r="MGG191" s="377"/>
      <c r="MGH191" s="377"/>
      <c r="MGI191" s="377"/>
      <c r="MGJ191" s="438"/>
      <c r="MGK191" s="486"/>
      <c r="MGL191" s="375"/>
      <c r="MGM191" s="377"/>
      <c r="MGN191" s="377"/>
      <c r="MGO191" s="377"/>
      <c r="MGP191" s="377"/>
      <c r="MGQ191" s="438"/>
      <c r="MGR191" s="486"/>
      <c r="MGS191" s="375"/>
      <c r="MGT191" s="377"/>
      <c r="MGU191" s="377"/>
      <c r="MGV191" s="377"/>
      <c r="MGW191" s="377"/>
      <c r="MGX191" s="438"/>
      <c r="MGY191" s="486"/>
      <c r="MGZ191" s="375"/>
      <c r="MHA191" s="377"/>
      <c r="MHB191" s="377"/>
      <c r="MHC191" s="377"/>
      <c r="MHD191" s="377"/>
      <c r="MHE191" s="438"/>
      <c r="MHF191" s="486"/>
      <c r="MHG191" s="375"/>
      <c r="MHH191" s="377"/>
      <c r="MHI191" s="377"/>
      <c r="MHJ191" s="377"/>
      <c r="MHK191" s="377"/>
      <c r="MHL191" s="438"/>
      <c r="MHM191" s="486"/>
      <c r="MHN191" s="375"/>
      <c r="MHO191" s="377"/>
      <c r="MHP191" s="377"/>
      <c r="MHQ191" s="377"/>
      <c r="MHR191" s="377"/>
      <c r="MHS191" s="438"/>
      <c r="MHT191" s="486"/>
      <c r="MHU191" s="375"/>
      <c r="MHV191" s="377"/>
      <c r="MHW191" s="377"/>
      <c r="MHX191" s="377"/>
      <c r="MHY191" s="377"/>
      <c r="MHZ191" s="438"/>
      <c r="MIA191" s="486"/>
      <c r="MIB191" s="375"/>
      <c r="MIC191" s="377"/>
      <c r="MID191" s="377"/>
      <c r="MIE191" s="377"/>
      <c r="MIF191" s="377"/>
      <c r="MIG191" s="438"/>
      <c r="MIH191" s="486"/>
      <c r="MII191" s="375"/>
      <c r="MIJ191" s="377"/>
      <c r="MIK191" s="377"/>
      <c r="MIL191" s="377"/>
      <c r="MIM191" s="377"/>
      <c r="MIN191" s="438"/>
      <c r="MIO191" s="486"/>
      <c r="MIP191" s="375"/>
      <c r="MIQ191" s="377"/>
      <c r="MIR191" s="377"/>
      <c r="MIS191" s="377"/>
      <c r="MIT191" s="377"/>
      <c r="MIU191" s="438"/>
      <c r="MIV191" s="486"/>
      <c r="MIW191" s="375"/>
      <c r="MIX191" s="377"/>
      <c r="MIY191" s="377"/>
      <c r="MIZ191" s="377"/>
      <c r="MJA191" s="377"/>
      <c r="MJB191" s="438"/>
      <c r="MJC191" s="486"/>
      <c r="MJD191" s="375"/>
      <c r="MJE191" s="377"/>
      <c r="MJF191" s="377"/>
      <c r="MJG191" s="377"/>
      <c r="MJH191" s="377"/>
      <c r="MJI191" s="438"/>
      <c r="MJJ191" s="486"/>
      <c r="MJK191" s="375"/>
      <c r="MJL191" s="377"/>
      <c r="MJM191" s="377"/>
      <c r="MJN191" s="377"/>
      <c r="MJO191" s="377"/>
      <c r="MJP191" s="438"/>
      <c r="MJQ191" s="486"/>
      <c r="MJR191" s="375"/>
      <c r="MJS191" s="377"/>
      <c r="MJT191" s="377"/>
      <c r="MJU191" s="377"/>
      <c r="MJV191" s="377"/>
      <c r="MJW191" s="438"/>
      <c r="MJX191" s="486"/>
      <c r="MJY191" s="375"/>
      <c r="MJZ191" s="377"/>
      <c r="MKA191" s="377"/>
      <c r="MKB191" s="377"/>
      <c r="MKC191" s="377"/>
      <c r="MKD191" s="438"/>
      <c r="MKE191" s="486"/>
      <c r="MKF191" s="375"/>
      <c r="MKG191" s="377"/>
      <c r="MKH191" s="377"/>
      <c r="MKI191" s="377"/>
      <c r="MKJ191" s="377"/>
      <c r="MKK191" s="438"/>
      <c r="MKL191" s="486"/>
      <c r="MKM191" s="375"/>
      <c r="MKN191" s="377"/>
      <c r="MKO191" s="377"/>
      <c r="MKP191" s="377"/>
      <c r="MKQ191" s="377"/>
      <c r="MKR191" s="438"/>
      <c r="MKS191" s="486"/>
      <c r="MKT191" s="375"/>
      <c r="MKU191" s="377"/>
      <c r="MKV191" s="377"/>
      <c r="MKW191" s="377"/>
      <c r="MKX191" s="377"/>
      <c r="MKY191" s="438"/>
      <c r="MKZ191" s="486"/>
      <c r="MLA191" s="375"/>
      <c r="MLB191" s="377"/>
      <c r="MLC191" s="377"/>
      <c r="MLD191" s="377"/>
      <c r="MLE191" s="377"/>
      <c r="MLF191" s="438"/>
      <c r="MLG191" s="486"/>
      <c r="MLH191" s="375"/>
      <c r="MLI191" s="377"/>
      <c r="MLJ191" s="377"/>
      <c r="MLK191" s="377"/>
      <c r="MLL191" s="377"/>
      <c r="MLM191" s="438"/>
      <c r="MLN191" s="486"/>
      <c r="MLO191" s="375"/>
      <c r="MLP191" s="377"/>
      <c r="MLQ191" s="377"/>
      <c r="MLR191" s="377"/>
      <c r="MLS191" s="377"/>
      <c r="MLT191" s="438"/>
      <c r="MLU191" s="486"/>
      <c r="MLV191" s="375"/>
      <c r="MLW191" s="377"/>
      <c r="MLX191" s="377"/>
      <c r="MLY191" s="377"/>
      <c r="MLZ191" s="377"/>
      <c r="MMA191" s="438"/>
      <c r="MMB191" s="486"/>
      <c r="MMC191" s="375"/>
      <c r="MMD191" s="377"/>
      <c r="MME191" s="377"/>
      <c r="MMF191" s="377"/>
      <c r="MMG191" s="377"/>
      <c r="MMH191" s="438"/>
      <c r="MMI191" s="486"/>
      <c r="MMJ191" s="375"/>
      <c r="MMK191" s="377"/>
      <c r="MML191" s="377"/>
      <c r="MMM191" s="377"/>
      <c r="MMN191" s="377"/>
      <c r="MMO191" s="438"/>
      <c r="MMP191" s="486"/>
      <c r="MMQ191" s="375"/>
      <c r="MMR191" s="377"/>
      <c r="MMS191" s="377"/>
      <c r="MMT191" s="377"/>
      <c r="MMU191" s="377"/>
      <c r="MMV191" s="438"/>
      <c r="MMW191" s="486"/>
      <c r="MMX191" s="375"/>
      <c r="MMY191" s="377"/>
      <c r="MMZ191" s="377"/>
      <c r="MNA191" s="377"/>
      <c r="MNB191" s="377"/>
      <c r="MNC191" s="438"/>
      <c r="MND191" s="486"/>
      <c r="MNE191" s="375"/>
      <c r="MNF191" s="377"/>
      <c r="MNG191" s="377"/>
      <c r="MNH191" s="377"/>
      <c r="MNI191" s="377"/>
      <c r="MNJ191" s="438"/>
      <c r="MNK191" s="486"/>
      <c r="MNL191" s="375"/>
      <c r="MNM191" s="377"/>
      <c r="MNN191" s="377"/>
      <c r="MNO191" s="377"/>
      <c r="MNP191" s="377"/>
      <c r="MNQ191" s="438"/>
      <c r="MNR191" s="486"/>
      <c r="MNS191" s="375"/>
      <c r="MNT191" s="377"/>
      <c r="MNU191" s="377"/>
      <c r="MNV191" s="377"/>
      <c r="MNW191" s="377"/>
      <c r="MNX191" s="438"/>
      <c r="MNY191" s="486"/>
      <c r="MNZ191" s="375"/>
      <c r="MOA191" s="377"/>
      <c r="MOB191" s="377"/>
      <c r="MOC191" s="377"/>
      <c r="MOD191" s="377"/>
      <c r="MOE191" s="438"/>
      <c r="MOF191" s="486"/>
      <c r="MOG191" s="375"/>
      <c r="MOH191" s="377"/>
      <c r="MOI191" s="377"/>
      <c r="MOJ191" s="377"/>
      <c r="MOK191" s="377"/>
      <c r="MOL191" s="438"/>
      <c r="MOM191" s="486"/>
      <c r="MON191" s="375"/>
      <c r="MOO191" s="377"/>
      <c r="MOP191" s="377"/>
      <c r="MOQ191" s="377"/>
      <c r="MOR191" s="377"/>
      <c r="MOS191" s="438"/>
      <c r="MOT191" s="486"/>
      <c r="MOU191" s="375"/>
      <c r="MOV191" s="377"/>
      <c r="MOW191" s="377"/>
      <c r="MOX191" s="377"/>
      <c r="MOY191" s="377"/>
      <c r="MOZ191" s="438"/>
      <c r="MPA191" s="486"/>
      <c r="MPB191" s="375"/>
      <c r="MPC191" s="377"/>
      <c r="MPD191" s="377"/>
      <c r="MPE191" s="377"/>
      <c r="MPF191" s="377"/>
      <c r="MPG191" s="438"/>
      <c r="MPH191" s="486"/>
      <c r="MPI191" s="375"/>
      <c r="MPJ191" s="377"/>
      <c r="MPK191" s="377"/>
      <c r="MPL191" s="377"/>
      <c r="MPM191" s="377"/>
      <c r="MPN191" s="438"/>
      <c r="MPO191" s="486"/>
      <c r="MPP191" s="375"/>
      <c r="MPQ191" s="377"/>
      <c r="MPR191" s="377"/>
      <c r="MPS191" s="377"/>
      <c r="MPT191" s="377"/>
      <c r="MPU191" s="438"/>
      <c r="MPV191" s="486"/>
      <c r="MPW191" s="375"/>
      <c r="MPX191" s="377"/>
      <c r="MPY191" s="377"/>
      <c r="MPZ191" s="377"/>
      <c r="MQA191" s="377"/>
      <c r="MQB191" s="438"/>
      <c r="MQC191" s="486"/>
      <c r="MQD191" s="375"/>
      <c r="MQE191" s="377"/>
      <c r="MQF191" s="377"/>
      <c r="MQG191" s="377"/>
      <c r="MQH191" s="377"/>
      <c r="MQI191" s="438"/>
      <c r="MQJ191" s="486"/>
      <c r="MQK191" s="375"/>
      <c r="MQL191" s="377"/>
      <c r="MQM191" s="377"/>
      <c r="MQN191" s="377"/>
      <c r="MQO191" s="377"/>
      <c r="MQP191" s="438"/>
      <c r="MQQ191" s="486"/>
      <c r="MQR191" s="375"/>
      <c r="MQS191" s="377"/>
      <c r="MQT191" s="377"/>
      <c r="MQU191" s="377"/>
      <c r="MQV191" s="377"/>
      <c r="MQW191" s="438"/>
      <c r="MQX191" s="486"/>
      <c r="MQY191" s="375"/>
      <c r="MQZ191" s="377"/>
      <c r="MRA191" s="377"/>
      <c r="MRB191" s="377"/>
      <c r="MRC191" s="377"/>
      <c r="MRD191" s="438"/>
      <c r="MRE191" s="486"/>
      <c r="MRF191" s="375"/>
      <c r="MRG191" s="377"/>
      <c r="MRH191" s="377"/>
      <c r="MRI191" s="377"/>
      <c r="MRJ191" s="377"/>
      <c r="MRK191" s="438"/>
      <c r="MRL191" s="486"/>
      <c r="MRM191" s="375"/>
      <c r="MRN191" s="377"/>
      <c r="MRO191" s="377"/>
      <c r="MRP191" s="377"/>
      <c r="MRQ191" s="377"/>
      <c r="MRR191" s="438"/>
      <c r="MRS191" s="486"/>
      <c r="MRT191" s="375"/>
      <c r="MRU191" s="377"/>
      <c r="MRV191" s="377"/>
      <c r="MRW191" s="377"/>
      <c r="MRX191" s="377"/>
      <c r="MRY191" s="438"/>
      <c r="MRZ191" s="486"/>
      <c r="MSA191" s="375"/>
      <c r="MSB191" s="377"/>
      <c r="MSC191" s="377"/>
      <c r="MSD191" s="377"/>
      <c r="MSE191" s="377"/>
      <c r="MSF191" s="438"/>
      <c r="MSG191" s="486"/>
      <c r="MSH191" s="375"/>
      <c r="MSI191" s="377"/>
      <c r="MSJ191" s="377"/>
      <c r="MSK191" s="377"/>
      <c r="MSL191" s="377"/>
      <c r="MSM191" s="438"/>
      <c r="MSN191" s="486"/>
      <c r="MSO191" s="375"/>
      <c r="MSP191" s="377"/>
      <c r="MSQ191" s="377"/>
      <c r="MSR191" s="377"/>
      <c r="MSS191" s="377"/>
      <c r="MST191" s="438"/>
      <c r="MSU191" s="486"/>
      <c r="MSV191" s="375"/>
      <c r="MSW191" s="377"/>
      <c r="MSX191" s="377"/>
      <c r="MSY191" s="377"/>
      <c r="MSZ191" s="377"/>
      <c r="MTA191" s="438"/>
      <c r="MTB191" s="486"/>
      <c r="MTC191" s="375"/>
      <c r="MTD191" s="377"/>
      <c r="MTE191" s="377"/>
      <c r="MTF191" s="377"/>
      <c r="MTG191" s="377"/>
      <c r="MTH191" s="438"/>
      <c r="MTI191" s="486"/>
      <c r="MTJ191" s="375"/>
      <c r="MTK191" s="377"/>
      <c r="MTL191" s="377"/>
      <c r="MTM191" s="377"/>
      <c r="MTN191" s="377"/>
      <c r="MTO191" s="438"/>
      <c r="MTP191" s="486"/>
      <c r="MTQ191" s="375"/>
      <c r="MTR191" s="377"/>
      <c r="MTS191" s="377"/>
      <c r="MTT191" s="377"/>
      <c r="MTU191" s="377"/>
      <c r="MTV191" s="438"/>
      <c r="MTW191" s="486"/>
      <c r="MTX191" s="375"/>
      <c r="MTY191" s="377"/>
      <c r="MTZ191" s="377"/>
      <c r="MUA191" s="377"/>
      <c r="MUB191" s="377"/>
      <c r="MUC191" s="438"/>
      <c r="MUD191" s="486"/>
      <c r="MUE191" s="375"/>
      <c r="MUF191" s="377"/>
      <c r="MUG191" s="377"/>
      <c r="MUH191" s="377"/>
      <c r="MUI191" s="377"/>
      <c r="MUJ191" s="438"/>
      <c r="MUK191" s="486"/>
      <c r="MUL191" s="375"/>
      <c r="MUM191" s="377"/>
      <c r="MUN191" s="377"/>
      <c r="MUO191" s="377"/>
      <c r="MUP191" s="377"/>
      <c r="MUQ191" s="438"/>
      <c r="MUR191" s="486"/>
      <c r="MUS191" s="375"/>
      <c r="MUT191" s="377"/>
      <c r="MUU191" s="377"/>
      <c r="MUV191" s="377"/>
      <c r="MUW191" s="377"/>
      <c r="MUX191" s="438"/>
      <c r="MUY191" s="486"/>
      <c r="MUZ191" s="375"/>
      <c r="MVA191" s="377"/>
      <c r="MVB191" s="377"/>
      <c r="MVC191" s="377"/>
      <c r="MVD191" s="377"/>
      <c r="MVE191" s="438"/>
      <c r="MVF191" s="486"/>
      <c r="MVG191" s="375"/>
      <c r="MVH191" s="377"/>
      <c r="MVI191" s="377"/>
      <c r="MVJ191" s="377"/>
      <c r="MVK191" s="377"/>
      <c r="MVL191" s="438"/>
      <c r="MVM191" s="486"/>
      <c r="MVN191" s="375"/>
      <c r="MVO191" s="377"/>
      <c r="MVP191" s="377"/>
      <c r="MVQ191" s="377"/>
      <c r="MVR191" s="377"/>
      <c r="MVS191" s="438"/>
      <c r="MVT191" s="486"/>
      <c r="MVU191" s="375"/>
      <c r="MVV191" s="377"/>
      <c r="MVW191" s="377"/>
      <c r="MVX191" s="377"/>
      <c r="MVY191" s="377"/>
      <c r="MVZ191" s="438"/>
      <c r="MWA191" s="486"/>
      <c r="MWB191" s="375"/>
      <c r="MWC191" s="377"/>
      <c r="MWD191" s="377"/>
      <c r="MWE191" s="377"/>
      <c r="MWF191" s="377"/>
      <c r="MWG191" s="438"/>
      <c r="MWH191" s="486"/>
      <c r="MWI191" s="375"/>
      <c r="MWJ191" s="377"/>
      <c r="MWK191" s="377"/>
      <c r="MWL191" s="377"/>
      <c r="MWM191" s="377"/>
      <c r="MWN191" s="438"/>
      <c r="MWO191" s="486"/>
      <c r="MWP191" s="375"/>
      <c r="MWQ191" s="377"/>
      <c r="MWR191" s="377"/>
      <c r="MWS191" s="377"/>
      <c r="MWT191" s="377"/>
      <c r="MWU191" s="438"/>
      <c r="MWV191" s="486"/>
      <c r="MWW191" s="375"/>
      <c r="MWX191" s="377"/>
      <c r="MWY191" s="377"/>
      <c r="MWZ191" s="377"/>
      <c r="MXA191" s="377"/>
      <c r="MXB191" s="438"/>
      <c r="MXC191" s="486"/>
      <c r="MXD191" s="375"/>
      <c r="MXE191" s="377"/>
      <c r="MXF191" s="377"/>
      <c r="MXG191" s="377"/>
      <c r="MXH191" s="377"/>
      <c r="MXI191" s="438"/>
      <c r="MXJ191" s="486"/>
      <c r="MXK191" s="375"/>
      <c r="MXL191" s="377"/>
      <c r="MXM191" s="377"/>
      <c r="MXN191" s="377"/>
      <c r="MXO191" s="377"/>
      <c r="MXP191" s="438"/>
      <c r="MXQ191" s="486"/>
      <c r="MXR191" s="375"/>
      <c r="MXS191" s="377"/>
      <c r="MXT191" s="377"/>
      <c r="MXU191" s="377"/>
      <c r="MXV191" s="377"/>
      <c r="MXW191" s="438"/>
      <c r="MXX191" s="486"/>
      <c r="MXY191" s="375"/>
      <c r="MXZ191" s="377"/>
      <c r="MYA191" s="377"/>
      <c r="MYB191" s="377"/>
      <c r="MYC191" s="377"/>
      <c r="MYD191" s="438"/>
      <c r="MYE191" s="486"/>
      <c r="MYF191" s="375"/>
      <c r="MYG191" s="377"/>
      <c r="MYH191" s="377"/>
      <c r="MYI191" s="377"/>
      <c r="MYJ191" s="377"/>
      <c r="MYK191" s="438"/>
      <c r="MYL191" s="486"/>
      <c r="MYM191" s="375"/>
      <c r="MYN191" s="377"/>
      <c r="MYO191" s="377"/>
      <c r="MYP191" s="377"/>
      <c r="MYQ191" s="377"/>
      <c r="MYR191" s="438"/>
      <c r="MYS191" s="486"/>
      <c r="MYT191" s="375"/>
      <c r="MYU191" s="377"/>
      <c r="MYV191" s="377"/>
      <c r="MYW191" s="377"/>
      <c r="MYX191" s="377"/>
      <c r="MYY191" s="438"/>
      <c r="MYZ191" s="486"/>
      <c r="MZA191" s="375"/>
      <c r="MZB191" s="377"/>
      <c r="MZC191" s="377"/>
      <c r="MZD191" s="377"/>
      <c r="MZE191" s="377"/>
      <c r="MZF191" s="438"/>
      <c r="MZG191" s="486"/>
      <c r="MZH191" s="375"/>
      <c r="MZI191" s="377"/>
      <c r="MZJ191" s="377"/>
      <c r="MZK191" s="377"/>
      <c r="MZL191" s="377"/>
      <c r="MZM191" s="438"/>
      <c r="MZN191" s="486"/>
      <c r="MZO191" s="375"/>
      <c r="MZP191" s="377"/>
      <c r="MZQ191" s="377"/>
      <c r="MZR191" s="377"/>
      <c r="MZS191" s="377"/>
      <c r="MZT191" s="438"/>
      <c r="MZU191" s="486"/>
      <c r="MZV191" s="375"/>
      <c r="MZW191" s="377"/>
      <c r="MZX191" s="377"/>
      <c r="MZY191" s="377"/>
      <c r="MZZ191" s="377"/>
      <c r="NAA191" s="438"/>
      <c r="NAB191" s="486"/>
      <c r="NAC191" s="375"/>
      <c r="NAD191" s="377"/>
      <c r="NAE191" s="377"/>
      <c r="NAF191" s="377"/>
      <c r="NAG191" s="377"/>
      <c r="NAH191" s="438"/>
      <c r="NAI191" s="486"/>
      <c r="NAJ191" s="375"/>
      <c r="NAK191" s="377"/>
      <c r="NAL191" s="377"/>
      <c r="NAM191" s="377"/>
      <c r="NAN191" s="377"/>
      <c r="NAO191" s="438"/>
      <c r="NAP191" s="486"/>
      <c r="NAQ191" s="375"/>
      <c r="NAR191" s="377"/>
      <c r="NAS191" s="377"/>
      <c r="NAT191" s="377"/>
      <c r="NAU191" s="377"/>
      <c r="NAV191" s="438"/>
      <c r="NAW191" s="486"/>
      <c r="NAX191" s="375"/>
      <c r="NAY191" s="377"/>
      <c r="NAZ191" s="377"/>
      <c r="NBA191" s="377"/>
      <c r="NBB191" s="377"/>
      <c r="NBC191" s="438"/>
      <c r="NBD191" s="486"/>
      <c r="NBE191" s="375"/>
      <c r="NBF191" s="377"/>
      <c r="NBG191" s="377"/>
      <c r="NBH191" s="377"/>
      <c r="NBI191" s="377"/>
      <c r="NBJ191" s="438"/>
      <c r="NBK191" s="486"/>
      <c r="NBL191" s="375"/>
      <c r="NBM191" s="377"/>
      <c r="NBN191" s="377"/>
      <c r="NBO191" s="377"/>
      <c r="NBP191" s="377"/>
      <c r="NBQ191" s="438"/>
      <c r="NBR191" s="486"/>
      <c r="NBS191" s="375"/>
      <c r="NBT191" s="377"/>
      <c r="NBU191" s="377"/>
      <c r="NBV191" s="377"/>
      <c r="NBW191" s="377"/>
      <c r="NBX191" s="438"/>
      <c r="NBY191" s="486"/>
      <c r="NBZ191" s="375"/>
      <c r="NCA191" s="377"/>
      <c r="NCB191" s="377"/>
      <c r="NCC191" s="377"/>
      <c r="NCD191" s="377"/>
      <c r="NCE191" s="438"/>
      <c r="NCF191" s="486"/>
      <c r="NCG191" s="375"/>
      <c r="NCH191" s="377"/>
      <c r="NCI191" s="377"/>
      <c r="NCJ191" s="377"/>
      <c r="NCK191" s="377"/>
      <c r="NCL191" s="438"/>
      <c r="NCM191" s="486"/>
      <c r="NCN191" s="375"/>
      <c r="NCO191" s="377"/>
      <c r="NCP191" s="377"/>
      <c r="NCQ191" s="377"/>
      <c r="NCR191" s="377"/>
      <c r="NCS191" s="438"/>
      <c r="NCT191" s="486"/>
      <c r="NCU191" s="375"/>
      <c r="NCV191" s="377"/>
      <c r="NCW191" s="377"/>
      <c r="NCX191" s="377"/>
      <c r="NCY191" s="377"/>
      <c r="NCZ191" s="438"/>
      <c r="NDA191" s="486"/>
      <c r="NDB191" s="375"/>
      <c r="NDC191" s="377"/>
      <c r="NDD191" s="377"/>
      <c r="NDE191" s="377"/>
      <c r="NDF191" s="377"/>
      <c r="NDG191" s="438"/>
      <c r="NDH191" s="486"/>
      <c r="NDI191" s="375"/>
      <c r="NDJ191" s="377"/>
      <c r="NDK191" s="377"/>
      <c r="NDL191" s="377"/>
      <c r="NDM191" s="377"/>
      <c r="NDN191" s="438"/>
      <c r="NDO191" s="486"/>
      <c r="NDP191" s="375"/>
      <c r="NDQ191" s="377"/>
      <c r="NDR191" s="377"/>
      <c r="NDS191" s="377"/>
      <c r="NDT191" s="377"/>
      <c r="NDU191" s="438"/>
      <c r="NDV191" s="486"/>
      <c r="NDW191" s="375"/>
      <c r="NDX191" s="377"/>
      <c r="NDY191" s="377"/>
      <c r="NDZ191" s="377"/>
      <c r="NEA191" s="377"/>
      <c r="NEB191" s="438"/>
      <c r="NEC191" s="486"/>
      <c r="NED191" s="375"/>
      <c r="NEE191" s="377"/>
      <c r="NEF191" s="377"/>
      <c r="NEG191" s="377"/>
      <c r="NEH191" s="377"/>
      <c r="NEI191" s="438"/>
      <c r="NEJ191" s="486"/>
      <c r="NEK191" s="375"/>
      <c r="NEL191" s="377"/>
      <c r="NEM191" s="377"/>
      <c r="NEN191" s="377"/>
      <c r="NEO191" s="377"/>
      <c r="NEP191" s="438"/>
      <c r="NEQ191" s="486"/>
      <c r="NER191" s="375"/>
      <c r="NES191" s="377"/>
      <c r="NET191" s="377"/>
      <c r="NEU191" s="377"/>
      <c r="NEV191" s="377"/>
      <c r="NEW191" s="438"/>
      <c r="NEX191" s="486"/>
      <c r="NEY191" s="375"/>
      <c r="NEZ191" s="377"/>
      <c r="NFA191" s="377"/>
      <c r="NFB191" s="377"/>
      <c r="NFC191" s="377"/>
      <c r="NFD191" s="438"/>
      <c r="NFE191" s="486"/>
      <c r="NFF191" s="375"/>
      <c r="NFG191" s="377"/>
      <c r="NFH191" s="377"/>
      <c r="NFI191" s="377"/>
      <c r="NFJ191" s="377"/>
      <c r="NFK191" s="438"/>
      <c r="NFL191" s="486"/>
      <c r="NFM191" s="375"/>
      <c r="NFN191" s="377"/>
      <c r="NFO191" s="377"/>
      <c r="NFP191" s="377"/>
      <c r="NFQ191" s="377"/>
      <c r="NFR191" s="438"/>
      <c r="NFS191" s="486"/>
      <c r="NFT191" s="375"/>
      <c r="NFU191" s="377"/>
      <c r="NFV191" s="377"/>
      <c r="NFW191" s="377"/>
      <c r="NFX191" s="377"/>
      <c r="NFY191" s="438"/>
      <c r="NFZ191" s="486"/>
      <c r="NGA191" s="375"/>
      <c r="NGB191" s="377"/>
      <c r="NGC191" s="377"/>
      <c r="NGD191" s="377"/>
      <c r="NGE191" s="377"/>
      <c r="NGF191" s="438"/>
      <c r="NGG191" s="486"/>
      <c r="NGH191" s="375"/>
      <c r="NGI191" s="377"/>
      <c r="NGJ191" s="377"/>
      <c r="NGK191" s="377"/>
      <c r="NGL191" s="377"/>
      <c r="NGM191" s="438"/>
      <c r="NGN191" s="486"/>
      <c r="NGO191" s="375"/>
      <c r="NGP191" s="377"/>
      <c r="NGQ191" s="377"/>
      <c r="NGR191" s="377"/>
      <c r="NGS191" s="377"/>
      <c r="NGT191" s="438"/>
      <c r="NGU191" s="486"/>
      <c r="NGV191" s="375"/>
      <c r="NGW191" s="377"/>
      <c r="NGX191" s="377"/>
      <c r="NGY191" s="377"/>
      <c r="NGZ191" s="377"/>
      <c r="NHA191" s="438"/>
      <c r="NHB191" s="486"/>
      <c r="NHC191" s="375"/>
      <c r="NHD191" s="377"/>
      <c r="NHE191" s="377"/>
      <c r="NHF191" s="377"/>
      <c r="NHG191" s="377"/>
      <c r="NHH191" s="438"/>
      <c r="NHI191" s="486"/>
      <c r="NHJ191" s="375"/>
      <c r="NHK191" s="377"/>
      <c r="NHL191" s="377"/>
      <c r="NHM191" s="377"/>
      <c r="NHN191" s="377"/>
      <c r="NHO191" s="438"/>
      <c r="NHP191" s="486"/>
      <c r="NHQ191" s="375"/>
      <c r="NHR191" s="377"/>
      <c r="NHS191" s="377"/>
      <c r="NHT191" s="377"/>
      <c r="NHU191" s="377"/>
      <c r="NHV191" s="438"/>
      <c r="NHW191" s="486"/>
      <c r="NHX191" s="375"/>
      <c r="NHY191" s="377"/>
      <c r="NHZ191" s="377"/>
      <c r="NIA191" s="377"/>
      <c r="NIB191" s="377"/>
      <c r="NIC191" s="438"/>
      <c r="NID191" s="486"/>
      <c r="NIE191" s="375"/>
      <c r="NIF191" s="377"/>
      <c r="NIG191" s="377"/>
      <c r="NIH191" s="377"/>
      <c r="NII191" s="377"/>
      <c r="NIJ191" s="438"/>
      <c r="NIK191" s="486"/>
      <c r="NIL191" s="375"/>
      <c r="NIM191" s="377"/>
      <c r="NIN191" s="377"/>
      <c r="NIO191" s="377"/>
      <c r="NIP191" s="377"/>
      <c r="NIQ191" s="438"/>
      <c r="NIR191" s="486"/>
      <c r="NIS191" s="375"/>
      <c r="NIT191" s="377"/>
      <c r="NIU191" s="377"/>
      <c r="NIV191" s="377"/>
      <c r="NIW191" s="377"/>
      <c r="NIX191" s="438"/>
      <c r="NIY191" s="486"/>
      <c r="NIZ191" s="375"/>
      <c r="NJA191" s="377"/>
      <c r="NJB191" s="377"/>
      <c r="NJC191" s="377"/>
      <c r="NJD191" s="377"/>
      <c r="NJE191" s="438"/>
      <c r="NJF191" s="486"/>
      <c r="NJG191" s="375"/>
      <c r="NJH191" s="377"/>
      <c r="NJI191" s="377"/>
      <c r="NJJ191" s="377"/>
      <c r="NJK191" s="377"/>
      <c r="NJL191" s="438"/>
      <c r="NJM191" s="486"/>
      <c r="NJN191" s="375"/>
      <c r="NJO191" s="377"/>
      <c r="NJP191" s="377"/>
      <c r="NJQ191" s="377"/>
      <c r="NJR191" s="377"/>
      <c r="NJS191" s="438"/>
      <c r="NJT191" s="486"/>
      <c r="NJU191" s="375"/>
      <c r="NJV191" s="377"/>
      <c r="NJW191" s="377"/>
      <c r="NJX191" s="377"/>
      <c r="NJY191" s="377"/>
      <c r="NJZ191" s="438"/>
      <c r="NKA191" s="486"/>
      <c r="NKB191" s="375"/>
      <c r="NKC191" s="377"/>
      <c r="NKD191" s="377"/>
      <c r="NKE191" s="377"/>
      <c r="NKF191" s="377"/>
      <c r="NKG191" s="438"/>
      <c r="NKH191" s="486"/>
      <c r="NKI191" s="375"/>
      <c r="NKJ191" s="377"/>
      <c r="NKK191" s="377"/>
      <c r="NKL191" s="377"/>
      <c r="NKM191" s="377"/>
      <c r="NKN191" s="438"/>
      <c r="NKO191" s="486"/>
      <c r="NKP191" s="375"/>
      <c r="NKQ191" s="377"/>
      <c r="NKR191" s="377"/>
      <c r="NKS191" s="377"/>
      <c r="NKT191" s="377"/>
      <c r="NKU191" s="438"/>
      <c r="NKV191" s="486"/>
      <c r="NKW191" s="375"/>
      <c r="NKX191" s="377"/>
      <c r="NKY191" s="377"/>
      <c r="NKZ191" s="377"/>
      <c r="NLA191" s="377"/>
      <c r="NLB191" s="438"/>
      <c r="NLC191" s="486"/>
      <c r="NLD191" s="375"/>
      <c r="NLE191" s="377"/>
      <c r="NLF191" s="377"/>
      <c r="NLG191" s="377"/>
      <c r="NLH191" s="377"/>
      <c r="NLI191" s="438"/>
      <c r="NLJ191" s="486"/>
      <c r="NLK191" s="375"/>
      <c r="NLL191" s="377"/>
      <c r="NLM191" s="377"/>
      <c r="NLN191" s="377"/>
      <c r="NLO191" s="377"/>
      <c r="NLP191" s="438"/>
      <c r="NLQ191" s="486"/>
      <c r="NLR191" s="375"/>
      <c r="NLS191" s="377"/>
      <c r="NLT191" s="377"/>
      <c r="NLU191" s="377"/>
      <c r="NLV191" s="377"/>
      <c r="NLW191" s="438"/>
      <c r="NLX191" s="486"/>
      <c r="NLY191" s="375"/>
      <c r="NLZ191" s="377"/>
      <c r="NMA191" s="377"/>
      <c r="NMB191" s="377"/>
      <c r="NMC191" s="377"/>
      <c r="NMD191" s="438"/>
      <c r="NME191" s="486"/>
      <c r="NMF191" s="375"/>
      <c r="NMG191" s="377"/>
      <c r="NMH191" s="377"/>
      <c r="NMI191" s="377"/>
      <c r="NMJ191" s="377"/>
      <c r="NMK191" s="438"/>
      <c r="NML191" s="486"/>
      <c r="NMM191" s="375"/>
      <c r="NMN191" s="377"/>
      <c r="NMO191" s="377"/>
      <c r="NMP191" s="377"/>
      <c r="NMQ191" s="377"/>
      <c r="NMR191" s="438"/>
      <c r="NMS191" s="486"/>
      <c r="NMT191" s="375"/>
      <c r="NMU191" s="377"/>
      <c r="NMV191" s="377"/>
      <c r="NMW191" s="377"/>
      <c r="NMX191" s="377"/>
      <c r="NMY191" s="438"/>
      <c r="NMZ191" s="486"/>
      <c r="NNA191" s="375"/>
      <c r="NNB191" s="377"/>
      <c r="NNC191" s="377"/>
      <c r="NND191" s="377"/>
      <c r="NNE191" s="377"/>
      <c r="NNF191" s="438"/>
      <c r="NNG191" s="486"/>
      <c r="NNH191" s="375"/>
      <c r="NNI191" s="377"/>
      <c r="NNJ191" s="377"/>
      <c r="NNK191" s="377"/>
      <c r="NNL191" s="377"/>
      <c r="NNM191" s="438"/>
      <c r="NNN191" s="486"/>
      <c r="NNO191" s="375"/>
      <c r="NNP191" s="377"/>
      <c r="NNQ191" s="377"/>
      <c r="NNR191" s="377"/>
      <c r="NNS191" s="377"/>
      <c r="NNT191" s="438"/>
      <c r="NNU191" s="486"/>
      <c r="NNV191" s="375"/>
      <c r="NNW191" s="377"/>
      <c r="NNX191" s="377"/>
      <c r="NNY191" s="377"/>
      <c r="NNZ191" s="377"/>
      <c r="NOA191" s="438"/>
      <c r="NOB191" s="486"/>
      <c r="NOC191" s="375"/>
      <c r="NOD191" s="377"/>
      <c r="NOE191" s="377"/>
      <c r="NOF191" s="377"/>
      <c r="NOG191" s="377"/>
      <c r="NOH191" s="438"/>
      <c r="NOI191" s="486"/>
      <c r="NOJ191" s="375"/>
      <c r="NOK191" s="377"/>
      <c r="NOL191" s="377"/>
      <c r="NOM191" s="377"/>
      <c r="NON191" s="377"/>
      <c r="NOO191" s="438"/>
      <c r="NOP191" s="486"/>
      <c r="NOQ191" s="375"/>
      <c r="NOR191" s="377"/>
      <c r="NOS191" s="377"/>
      <c r="NOT191" s="377"/>
      <c r="NOU191" s="377"/>
      <c r="NOV191" s="438"/>
      <c r="NOW191" s="486"/>
      <c r="NOX191" s="375"/>
      <c r="NOY191" s="377"/>
      <c r="NOZ191" s="377"/>
      <c r="NPA191" s="377"/>
      <c r="NPB191" s="377"/>
      <c r="NPC191" s="438"/>
      <c r="NPD191" s="486"/>
      <c r="NPE191" s="375"/>
      <c r="NPF191" s="377"/>
      <c r="NPG191" s="377"/>
      <c r="NPH191" s="377"/>
      <c r="NPI191" s="377"/>
      <c r="NPJ191" s="438"/>
      <c r="NPK191" s="486"/>
      <c r="NPL191" s="375"/>
      <c r="NPM191" s="377"/>
      <c r="NPN191" s="377"/>
      <c r="NPO191" s="377"/>
      <c r="NPP191" s="377"/>
      <c r="NPQ191" s="438"/>
      <c r="NPR191" s="486"/>
      <c r="NPS191" s="375"/>
      <c r="NPT191" s="377"/>
      <c r="NPU191" s="377"/>
      <c r="NPV191" s="377"/>
      <c r="NPW191" s="377"/>
      <c r="NPX191" s="438"/>
      <c r="NPY191" s="486"/>
      <c r="NPZ191" s="375"/>
      <c r="NQA191" s="377"/>
      <c r="NQB191" s="377"/>
      <c r="NQC191" s="377"/>
      <c r="NQD191" s="377"/>
      <c r="NQE191" s="438"/>
      <c r="NQF191" s="486"/>
      <c r="NQG191" s="375"/>
      <c r="NQH191" s="377"/>
      <c r="NQI191" s="377"/>
      <c r="NQJ191" s="377"/>
      <c r="NQK191" s="377"/>
      <c r="NQL191" s="438"/>
      <c r="NQM191" s="486"/>
      <c r="NQN191" s="375"/>
      <c r="NQO191" s="377"/>
      <c r="NQP191" s="377"/>
      <c r="NQQ191" s="377"/>
      <c r="NQR191" s="377"/>
      <c r="NQS191" s="438"/>
      <c r="NQT191" s="486"/>
      <c r="NQU191" s="375"/>
      <c r="NQV191" s="377"/>
      <c r="NQW191" s="377"/>
      <c r="NQX191" s="377"/>
      <c r="NQY191" s="377"/>
      <c r="NQZ191" s="438"/>
      <c r="NRA191" s="486"/>
      <c r="NRB191" s="375"/>
      <c r="NRC191" s="377"/>
      <c r="NRD191" s="377"/>
      <c r="NRE191" s="377"/>
      <c r="NRF191" s="377"/>
      <c r="NRG191" s="438"/>
      <c r="NRH191" s="486"/>
      <c r="NRI191" s="375"/>
      <c r="NRJ191" s="377"/>
      <c r="NRK191" s="377"/>
      <c r="NRL191" s="377"/>
      <c r="NRM191" s="377"/>
      <c r="NRN191" s="438"/>
      <c r="NRO191" s="486"/>
      <c r="NRP191" s="375"/>
      <c r="NRQ191" s="377"/>
      <c r="NRR191" s="377"/>
      <c r="NRS191" s="377"/>
      <c r="NRT191" s="377"/>
      <c r="NRU191" s="438"/>
      <c r="NRV191" s="486"/>
      <c r="NRW191" s="375"/>
      <c r="NRX191" s="377"/>
      <c r="NRY191" s="377"/>
      <c r="NRZ191" s="377"/>
      <c r="NSA191" s="377"/>
      <c r="NSB191" s="438"/>
      <c r="NSC191" s="486"/>
      <c r="NSD191" s="375"/>
      <c r="NSE191" s="377"/>
      <c r="NSF191" s="377"/>
      <c r="NSG191" s="377"/>
      <c r="NSH191" s="377"/>
      <c r="NSI191" s="438"/>
      <c r="NSJ191" s="486"/>
      <c r="NSK191" s="375"/>
      <c r="NSL191" s="377"/>
      <c r="NSM191" s="377"/>
      <c r="NSN191" s="377"/>
      <c r="NSO191" s="377"/>
      <c r="NSP191" s="438"/>
      <c r="NSQ191" s="486"/>
      <c r="NSR191" s="375"/>
      <c r="NSS191" s="377"/>
      <c r="NST191" s="377"/>
      <c r="NSU191" s="377"/>
      <c r="NSV191" s="377"/>
      <c r="NSW191" s="438"/>
      <c r="NSX191" s="486"/>
      <c r="NSY191" s="375"/>
      <c r="NSZ191" s="377"/>
      <c r="NTA191" s="377"/>
      <c r="NTB191" s="377"/>
      <c r="NTC191" s="377"/>
      <c r="NTD191" s="438"/>
      <c r="NTE191" s="486"/>
      <c r="NTF191" s="375"/>
      <c r="NTG191" s="377"/>
      <c r="NTH191" s="377"/>
      <c r="NTI191" s="377"/>
      <c r="NTJ191" s="377"/>
      <c r="NTK191" s="438"/>
      <c r="NTL191" s="486"/>
      <c r="NTM191" s="375"/>
      <c r="NTN191" s="377"/>
      <c r="NTO191" s="377"/>
      <c r="NTP191" s="377"/>
      <c r="NTQ191" s="377"/>
      <c r="NTR191" s="438"/>
      <c r="NTS191" s="486"/>
      <c r="NTT191" s="375"/>
      <c r="NTU191" s="377"/>
      <c r="NTV191" s="377"/>
      <c r="NTW191" s="377"/>
      <c r="NTX191" s="377"/>
      <c r="NTY191" s="438"/>
      <c r="NTZ191" s="486"/>
      <c r="NUA191" s="375"/>
      <c r="NUB191" s="377"/>
      <c r="NUC191" s="377"/>
      <c r="NUD191" s="377"/>
      <c r="NUE191" s="377"/>
      <c r="NUF191" s="438"/>
      <c r="NUG191" s="486"/>
      <c r="NUH191" s="375"/>
      <c r="NUI191" s="377"/>
      <c r="NUJ191" s="377"/>
      <c r="NUK191" s="377"/>
      <c r="NUL191" s="377"/>
      <c r="NUM191" s="438"/>
      <c r="NUN191" s="486"/>
      <c r="NUO191" s="375"/>
      <c r="NUP191" s="377"/>
      <c r="NUQ191" s="377"/>
      <c r="NUR191" s="377"/>
      <c r="NUS191" s="377"/>
      <c r="NUT191" s="438"/>
      <c r="NUU191" s="486"/>
      <c r="NUV191" s="375"/>
      <c r="NUW191" s="377"/>
      <c r="NUX191" s="377"/>
      <c r="NUY191" s="377"/>
      <c r="NUZ191" s="377"/>
      <c r="NVA191" s="438"/>
      <c r="NVB191" s="486"/>
      <c r="NVC191" s="375"/>
      <c r="NVD191" s="377"/>
      <c r="NVE191" s="377"/>
      <c r="NVF191" s="377"/>
      <c r="NVG191" s="377"/>
      <c r="NVH191" s="438"/>
      <c r="NVI191" s="486"/>
      <c r="NVJ191" s="375"/>
      <c r="NVK191" s="377"/>
      <c r="NVL191" s="377"/>
      <c r="NVM191" s="377"/>
      <c r="NVN191" s="377"/>
      <c r="NVO191" s="438"/>
      <c r="NVP191" s="486"/>
      <c r="NVQ191" s="375"/>
      <c r="NVR191" s="377"/>
      <c r="NVS191" s="377"/>
      <c r="NVT191" s="377"/>
      <c r="NVU191" s="377"/>
      <c r="NVV191" s="438"/>
      <c r="NVW191" s="486"/>
      <c r="NVX191" s="375"/>
      <c r="NVY191" s="377"/>
      <c r="NVZ191" s="377"/>
      <c r="NWA191" s="377"/>
      <c r="NWB191" s="377"/>
      <c r="NWC191" s="438"/>
      <c r="NWD191" s="486"/>
      <c r="NWE191" s="375"/>
      <c r="NWF191" s="377"/>
      <c r="NWG191" s="377"/>
      <c r="NWH191" s="377"/>
      <c r="NWI191" s="377"/>
      <c r="NWJ191" s="438"/>
      <c r="NWK191" s="486"/>
      <c r="NWL191" s="375"/>
      <c r="NWM191" s="377"/>
      <c r="NWN191" s="377"/>
      <c r="NWO191" s="377"/>
      <c r="NWP191" s="377"/>
      <c r="NWQ191" s="438"/>
      <c r="NWR191" s="486"/>
      <c r="NWS191" s="375"/>
      <c r="NWT191" s="377"/>
      <c r="NWU191" s="377"/>
      <c r="NWV191" s="377"/>
      <c r="NWW191" s="377"/>
      <c r="NWX191" s="438"/>
      <c r="NWY191" s="486"/>
      <c r="NWZ191" s="375"/>
      <c r="NXA191" s="377"/>
      <c r="NXB191" s="377"/>
      <c r="NXC191" s="377"/>
      <c r="NXD191" s="377"/>
      <c r="NXE191" s="438"/>
      <c r="NXF191" s="486"/>
      <c r="NXG191" s="375"/>
      <c r="NXH191" s="377"/>
      <c r="NXI191" s="377"/>
      <c r="NXJ191" s="377"/>
      <c r="NXK191" s="377"/>
      <c r="NXL191" s="438"/>
      <c r="NXM191" s="486"/>
      <c r="NXN191" s="375"/>
      <c r="NXO191" s="377"/>
      <c r="NXP191" s="377"/>
      <c r="NXQ191" s="377"/>
      <c r="NXR191" s="377"/>
      <c r="NXS191" s="438"/>
      <c r="NXT191" s="486"/>
      <c r="NXU191" s="375"/>
      <c r="NXV191" s="377"/>
      <c r="NXW191" s="377"/>
      <c r="NXX191" s="377"/>
      <c r="NXY191" s="377"/>
      <c r="NXZ191" s="438"/>
      <c r="NYA191" s="486"/>
      <c r="NYB191" s="375"/>
      <c r="NYC191" s="377"/>
      <c r="NYD191" s="377"/>
      <c r="NYE191" s="377"/>
      <c r="NYF191" s="377"/>
      <c r="NYG191" s="438"/>
      <c r="NYH191" s="486"/>
      <c r="NYI191" s="375"/>
      <c r="NYJ191" s="377"/>
      <c r="NYK191" s="377"/>
      <c r="NYL191" s="377"/>
      <c r="NYM191" s="377"/>
      <c r="NYN191" s="438"/>
      <c r="NYO191" s="486"/>
      <c r="NYP191" s="375"/>
      <c r="NYQ191" s="377"/>
      <c r="NYR191" s="377"/>
      <c r="NYS191" s="377"/>
      <c r="NYT191" s="377"/>
      <c r="NYU191" s="438"/>
      <c r="NYV191" s="486"/>
      <c r="NYW191" s="375"/>
      <c r="NYX191" s="377"/>
      <c r="NYY191" s="377"/>
      <c r="NYZ191" s="377"/>
      <c r="NZA191" s="377"/>
      <c r="NZB191" s="438"/>
      <c r="NZC191" s="486"/>
      <c r="NZD191" s="375"/>
      <c r="NZE191" s="377"/>
      <c r="NZF191" s="377"/>
      <c r="NZG191" s="377"/>
      <c r="NZH191" s="377"/>
      <c r="NZI191" s="438"/>
      <c r="NZJ191" s="486"/>
      <c r="NZK191" s="375"/>
      <c r="NZL191" s="377"/>
      <c r="NZM191" s="377"/>
      <c r="NZN191" s="377"/>
      <c r="NZO191" s="377"/>
      <c r="NZP191" s="438"/>
      <c r="NZQ191" s="486"/>
      <c r="NZR191" s="375"/>
      <c r="NZS191" s="377"/>
      <c r="NZT191" s="377"/>
      <c r="NZU191" s="377"/>
      <c r="NZV191" s="377"/>
      <c r="NZW191" s="438"/>
      <c r="NZX191" s="486"/>
      <c r="NZY191" s="375"/>
      <c r="NZZ191" s="377"/>
      <c r="OAA191" s="377"/>
      <c r="OAB191" s="377"/>
      <c r="OAC191" s="377"/>
      <c r="OAD191" s="438"/>
      <c r="OAE191" s="486"/>
      <c r="OAF191" s="375"/>
      <c r="OAG191" s="377"/>
      <c r="OAH191" s="377"/>
      <c r="OAI191" s="377"/>
      <c r="OAJ191" s="377"/>
      <c r="OAK191" s="438"/>
      <c r="OAL191" s="486"/>
      <c r="OAM191" s="375"/>
      <c r="OAN191" s="377"/>
      <c r="OAO191" s="377"/>
      <c r="OAP191" s="377"/>
      <c r="OAQ191" s="377"/>
      <c r="OAR191" s="438"/>
      <c r="OAS191" s="486"/>
      <c r="OAT191" s="375"/>
      <c r="OAU191" s="377"/>
      <c r="OAV191" s="377"/>
      <c r="OAW191" s="377"/>
      <c r="OAX191" s="377"/>
      <c r="OAY191" s="438"/>
      <c r="OAZ191" s="486"/>
      <c r="OBA191" s="375"/>
      <c r="OBB191" s="377"/>
      <c r="OBC191" s="377"/>
      <c r="OBD191" s="377"/>
      <c r="OBE191" s="377"/>
      <c r="OBF191" s="438"/>
      <c r="OBG191" s="486"/>
      <c r="OBH191" s="375"/>
      <c r="OBI191" s="377"/>
      <c r="OBJ191" s="377"/>
      <c r="OBK191" s="377"/>
      <c r="OBL191" s="377"/>
      <c r="OBM191" s="438"/>
      <c r="OBN191" s="486"/>
      <c r="OBO191" s="375"/>
      <c r="OBP191" s="377"/>
      <c r="OBQ191" s="377"/>
      <c r="OBR191" s="377"/>
      <c r="OBS191" s="377"/>
      <c r="OBT191" s="438"/>
      <c r="OBU191" s="486"/>
      <c r="OBV191" s="375"/>
      <c r="OBW191" s="377"/>
      <c r="OBX191" s="377"/>
      <c r="OBY191" s="377"/>
      <c r="OBZ191" s="377"/>
      <c r="OCA191" s="438"/>
      <c r="OCB191" s="486"/>
      <c r="OCC191" s="375"/>
      <c r="OCD191" s="377"/>
      <c r="OCE191" s="377"/>
      <c r="OCF191" s="377"/>
      <c r="OCG191" s="377"/>
      <c r="OCH191" s="438"/>
      <c r="OCI191" s="486"/>
      <c r="OCJ191" s="375"/>
      <c r="OCK191" s="377"/>
      <c r="OCL191" s="377"/>
      <c r="OCM191" s="377"/>
      <c r="OCN191" s="377"/>
      <c r="OCO191" s="438"/>
      <c r="OCP191" s="486"/>
      <c r="OCQ191" s="375"/>
      <c r="OCR191" s="377"/>
      <c r="OCS191" s="377"/>
      <c r="OCT191" s="377"/>
      <c r="OCU191" s="377"/>
      <c r="OCV191" s="438"/>
      <c r="OCW191" s="486"/>
      <c r="OCX191" s="375"/>
      <c r="OCY191" s="377"/>
      <c r="OCZ191" s="377"/>
      <c r="ODA191" s="377"/>
      <c r="ODB191" s="377"/>
      <c r="ODC191" s="438"/>
      <c r="ODD191" s="486"/>
      <c r="ODE191" s="375"/>
      <c r="ODF191" s="377"/>
      <c r="ODG191" s="377"/>
      <c r="ODH191" s="377"/>
      <c r="ODI191" s="377"/>
      <c r="ODJ191" s="438"/>
      <c r="ODK191" s="486"/>
      <c r="ODL191" s="375"/>
      <c r="ODM191" s="377"/>
      <c r="ODN191" s="377"/>
      <c r="ODO191" s="377"/>
      <c r="ODP191" s="377"/>
      <c r="ODQ191" s="438"/>
      <c r="ODR191" s="486"/>
      <c r="ODS191" s="375"/>
      <c r="ODT191" s="377"/>
      <c r="ODU191" s="377"/>
      <c r="ODV191" s="377"/>
      <c r="ODW191" s="377"/>
      <c r="ODX191" s="438"/>
      <c r="ODY191" s="486"/>
      <c r="ODZ191" s="375"/>
      <c r="OEA191" s="377"/>
      <c r="OEB191" s="377"/>
      <c r="OEC191" s="377"/>
      <c r="OED191" s="377"/>
      <c r="OEE191" s="438"/>
      <c r="OEF191" s="486"/>
      <c r="OEG191" s="375"/>
      <c r="OEH191" s="377"/>
      <c r="OEI191" s="377"/>
      <c r="OEJ191" s="377"/>
      <c r="OEK191" s="377"/>
      <c r="OEL191" s="438"/>
      <c r="OEM191" s="486"/>
      <c r="OEN191" s="375"/>
      <c r="OEO191" s="377"/>
      <c r="OEP191" s="377"/>
      <c r="OEQ191" s="377"/>
      <c r="OER191" s="377"/>
      <c r="OES191" s="438"/>
      <c r="OET191" s="486"/>
      <c r="OEU191" s="375"/>
      <c r="OEV191" s="377"/>
      <c r="OEW191" s="377"/>
      <c r="OEX191" s="377"/>
      <c r="OEY191" s="377"/>
      <c r="OEZ191" s="438"/>
      <c r="OFA191" s="486"/>
      <c r="OFB191" s="375"/>
      <c r="OFC191" s="377"/>
      <c r="OFD191" s="377"/>
      <c r="OFE191" s="377"/>
      <c r="OFF191" s="377"/>
      <c r="OFG191" s="438"/>
      <c r="OFH191" s="486"/>
      <c r="OFI191" s="375"/>
      <c r="OFJ191" s="377"/>
      <c r="OFK191" s="377"/>
      <c r="OFL191" s="377"/>
      <c r="OFM191" s="377"/>
      <c r="OFN191" s="438"/>
      <c r="OFO191" s="486"/>
      <c r="OFP191" s="375"/>
      <c r="OFQ191" s="377"/>
      <c r="OFR191" s="377"/>
      <c r="OFS191" s="377"/>
      <c r="OFT191" s="377"/>
      <c r="OFU191" s="438"/>
      <c r="OFV191" s="486"/>
      <c r="OFW191" s="375"/>
      <c r="OFX191" s="377"/>
      <c r="OFY191" s="377"/>
      <c r="OFZ191" s="377"/>
      <c r="OGA191" s="377"/>
      <c r="OGB191" s="438"/>
      <c r="OGC191" s="486"/>
      <c r="OGD191" s="375"/>
      <c r="OGE191" s="377"/>
      <c r="OGF191" s="377"/>
      <c r="OGG191" s="377"/>
      <c r="OGH191" s="377"/>
      <c r="OGI191" s="438"/>
      <c r="OGJ191" s="486"/>
      <c r="OGK191" s="375"/>
      <c r="OGL191" s="377"/>
      <c r="OGM191" s="377"/>
      <c r="OGN191" s="377"/>
      <c r="OGO191" s="377"/>
      <c r="OGP191" s="438"/>
      <c r="OGQ191" s="486"/>
      <c r="OGR191" s="375"/>
      <c r="OGS191" s="377"/>
      <c r="OGT191" s="377"/>
      <c r="OGU191" s="377"/>
      <c r="OGV191" s="377"/>
      <c r="OGW191" s="438"/>
      <c r="OGX191" s="486"/>
      <c r="OGY191" s="375"/>
      <c r="OGZ191" s="377"/>
      <c r="OHA191" s="377"/>
      <c r="OHB191" s="377"/>
      <c r="OHC191" s="377"/>
      <c r="OHD191" s="438"/>
      <c r="OHE191" s="486"/>
      <c r="OHF191" s="375"/>
      <c r="OHG191" s="377"/>
      <c r="OHH191" s="377"/>
      <c r="OHI191" s="377"/>
      <c r="OHJ191" s="377"/>
      <c r="OHK191" s="438"/>
      <c r="OHL191" s="486"/>
      <c r="OHM191" s="375"/>
      <c r="OHN191" s="377"/>
      <c r="OHO191" s="377"/>
      <c r="OHP191" s="377"/>
      <c r="OHQ191" s="377"/>
      <c r="OHR191" s="438"/>
      <c r="OHS191" s="486"/>
      <c r="OHT191" s="375"/>
      <c r="OHU191" s="377"/>
      <c r="OHV191" s="377"/>
      <c r="OHW191" s="377"/>
      <c r="OHX191" s="377"/>
      <c r="OHY191" s="438"/>
      <c r="OHZ191" s="486"/>
      <c r="OIA191" s="375"/>
      <c r="OIB191" s="377"/>
      <c r="OIC191" s="377"/>
      <c r="OID191" s="377"/>
      <c r="OIE191" s="377"/>
      <c r="OIF191" s="438"/>
      <c r="OIG191" s="486"/>
      <c r="OIH191" s="375"/>
      <c r="OII191" s="377"/>
      <c r="OIJ191" s="377"/>
      <c r="OIK191" s="377"/>
      <c r="OIL191" s="377"/>
      <c r="OIM191" s="438"/>
      <c r="OIN191" s="486"/>
      <c r="OIO191" s="375"/>
      <c r="OIP191" s="377"/>
      <c r="OIQ191" s="377"/>
      <c r="OIR191" s="377"/>
      <c r="OIS191" s="377"/>
      <c r="OIT191" s="438"/>
      <c r="OIU191" s="486"/>
      <c r="OIV191" s="375"/>
      <c r="OIW191" s="377"/>
      <c r="OIX191" s="377"/>
      <c r="OIY191" s="377"/>
      <c r="OIZ191" s="377"/>
      <c r="OJA191" s="438"/>
      <c r="OJB191" s="486"/>
      <c r="OJC191" s="375"/>
      <c r="OJD191" s="377"/>
      <c r="OJE191" s="377"/>
      <c r="OJF191" s="377"/>
      <c r="OJG191" s="377"/>
      <c r="OJH191" s="438"/>
      <c r="OJI191" s="486"/>
      <c r="OJJ191" s="375"/>
      <c r="OJK191" s="377"/>
      <c r="OJL191" s="377"/>
      <c r="OJM191" s="377"/>
      <c r="OJN191" s="377"/>
      <c r="OJO191" s="438"/>
      <c r="OJP191" s="486"/>
      <c r="OJQ191" s="375"/>
      <c r="OJR191" s="377"/>
      <c r="OJS191" s="377"/>
      <c r="OJT191" s="377"/>
      <c r="OJU191" s="377"/>
      <c r="OJV191" s="438"/>
      <c r="OJW191" s="486"/>
      <c r="OJX191" s="375"/>
      <c r="OJY191" s="377"/>
      <c r="OJZ191" s="377"/>
      <c r="OKA191" s="377"/>
      <c r="OKB191" s="377"/>
      <c r="OKC191" s="438"/>
      <c r="OKD191" s="486"/>
      <c r="OKE191" s="375"/>
      <c r="OKF191" s="377"/>
      <c r="OKG191" s="377"/>
      <c r="OKH191" s="377"/>
      <c r="OKI191" s="377"/>
      <c r="OKJ191" s="438"/>
      <c r="OKK191" s="486"/>
      <c r="OKL191" s="375"/>
      <c r="OKM191" s="377"/>
      <c r="OKN191" s="377"/>
      <c r="OKO191" s="377"/>
      <c r="OKP191" s="377"/>
      <c r="OKQ191" s="438"/>
      <c r="OKR191" s="486"/>
      <c r="OKS191" s="375"/>
      <c r="OKT191" s="377"/>
      <c r="OKU191" s="377"/>
      <c r="OKV191" s="377"/>
      <c r="OKW191" s="377"/>
      <c r="OKX191" s="438"/>
      <c r="OKY191" s="486"/>
      <c r="OKZ191" s="375"/>
      <c r="OLA191" s="377"/>
      <c r="OLB191" s="377"/>
      <c r="OLC191" s="377"/>
      <c r="OLD191" s="377"/>
      <c r="OLE191" s="438"/>
      <c r="OLF191" s="486"/>
      <c r="OLG191" s="375"/>
      <c r="OLH191" s="377"/>
      <c r="OLI191" s="377"/>
      <c r="OLJ191" s="377"/>
      <c r="OLK191" s="377"/>
      <c r="OLL191" s="438"/>
      <c r="OLM191" s="486"/>
      <c r="OLN191" s="375"/>
      <c r="OLO191" s="377"/>
      <c r="OLP191" s="377"/>
      <c r="OLQ191" s="377"/>
      <c r="OLR191" s="377"/>
      <c r="OLS191" s="438"/>
      <c r="OLT191" s="486"/>
      <c r="OLU191" s="375"/>
      <c r="OLV191" s="377"/>
      <c r="OLW191" s="377"/>
      <c r="OLX191" s="377"/>
      <c r="OLY191" s="377"/>
      <c r="OLZ191" s="438"/>
      <c r="OMA191" s="486"/>
      <c r="OMB191" s="375"/>
      <c r="OMC191" s="377"/>
      <c r="OMD191" s="377"/>
      <c r="OME191" s="377"/>
      <c r="OMF191" s="377"/>
      <c r="OMG191" s="438"/>
      <c r="OMH191" s="486"/>
      <c r="OMI191" s="375"/>
      <c r="OMJ191" s="377"/>
      <c r="OMK191" s="377"/>
      <c r="OML191" s="377"/>
      <c r="OMM191" s="377"/>
      <c r="OMN191" s="438"/>
      <c r="OMO191" s="486"/>
      <c r="OMP191" s="375"/>
      <c r="OMQ191" s="377"/>
      <c r="OMR191" s="377"/>
      <c r="OMS191" s="377"/>
      <c r="OMT191" s="377"/>
      <c r="OMU191" s="438"/>
      <c r="OMV191" s="486"/>
      <c r="OMW191" s="375"/>
      <c r="OMX191" s="377"/>
      <c r="OMY191" s="377"/>
      <c r="OMZ191" s="377"/>
      <c r="ONA191" s="377"/>
      <c r="ONB191" s="438"/>
      <c r="ONC191" s="486"/>
      <c r="OND191" s="375"/>
      <c r="ONE191" s="377"/>
      <c r="ONF191" s="377"/>
      <c r="ONG191" s="377"/>
      <c r="ONH191" s="377"/>
      <c r="ONI191" s="438"/>
      <c r="ONJ191" s="486"/>
      <c r="ONK191" s="375"/>
      <c r="ONL191" s="377"/>
      <c r="ONM191" s="377"/>
      <c r="ONN191" s="377"/>
      <c r="ONO191" s="377"/>
      <c r="ONP191" s="438"/>
      <c r="ONQ191" s="486"/>
      <c r="ONR191" s="375"/>
      <c r="ONS191" s="377"/>
      <c r="ONT191" s="377"/>
      <c r="ONU191" s="377"/>
      <c r="ONV191" s="377"/>
      <c r="ONW191" s="438"/>
      <c r="ONX191" s="486"/>
      <c r="ONY191" s="375"/>
      <c r="ONZ191" s="377"/>
      <c r="OOA191" s="377"/>
      <c r="OOB191" s="377"/>
      <c r="OOC191" s="377"/>
      <c r="OOD191" s="438"/>
      <c r="OOE191" s="486"/>
      <c r="OOF191" s="375"/>
      <c r="OOG191" s="377"/>
      <c r="OOH191" s="377"/>
      <c r="OOI191" s="377"/>
      <c r="OOJ191" s="377"/>
      <c r="OOK191" s="438"/>
      <c r="OOL191" s="486"/>
      <c r="OOM191" s="375"/>
      <c r="OON191" s="377"/>
      <c r="OOO191" s="377"/>
      <c r="OOP191" s="377"/>
      <c r="OOQ191" s="377"/>
      <c r="OOR191" s="438"/>
      <c r="OOS191" s="486"/>
      <c r="OOT191" s="375"/>
      <c r="OOU191" s="377"/>
      <c r="OOV191" s="377"/>
      <c r="OOW191" s="377"/>
      <c r="OOX191" s="377"/>
      <c r="OOY191" s="438"/>
      <c r="OOZ191" s="486"/>
      <c r="OPA191" s="375"/>
      <c r="OPB191" s="377"/>
      <c r="OPC191" s="377"/>
      <c r="OPD191" s="377"/>
      <c r="OPE191" s="377"/>
      <c r="OPF191" s="438"/>
      <c r="OPG191" s="486"/>
      <c r="OPH191" s="375"/>
      <c r="OPI191" s="377"/>
      <c r="OPJ191" s="377"/>
      <c r="OPK191" s="377"/>
      <c r="OPL191" s="377"/>
      <c r="OPM191" s="438"/>
      <c r="OPN191" s="486"/>
      <c r="OPO191" s="375"/>
      <c r="OPP191" s="377"/>
      <c r="OPQ191" s="377"/>
      <c r="OPR191" s="377"/>
      <c r="OPS191" s="377"/>
      <c r="OPT191" s="438"/>
      <c r="OPU191" s="486"/>
      <c r="OPV191" s="375"/>
      <c r="OPW191" s="377"/>
      <c r="OPX191" s="377"/>
      <c r="OPY191" s="377"/>
      <c r="OPZ191" s="377"/>
      <c r="OQA191" s="438"/>
      <c r="OQB191" s="486"/>
      <c r="OQC191" s="375"/>
      <c r="OQD191" s="377"/>
      <c r="OQE191" s="377"/>
      <c r="OQF191" s="377"/>
      <c r="OQG191" s="377"/>
      <c r="OQH191" s="438"/>
      <c r="OQI191" s="486"/>
      <c r="OQJ191" s="375"/>
      <c r="OQK191" s="377"/>
      <c r="OQL191" s="377"/>
      <c r="OQM191" s="377"/>
      <c r="OQN191" s="377"/>
      <c r="OQO191" s="438"/>
      <c r="OQP191" s="486"/>
      <c r="OQQ191" s="375"/>
      <c r="OQR191" s="377"/>
      <c r="OQS191" s="377"/>
      <c r="OQT191" s="377"/>
      <c r="OQU191" s="377"/>
      <c r="OQV191" s="438"/>
      <c r="OQW191" s="486"/>
      <c r="OQX191" s="375"/>
      <c r="OQY191" s="377"/>
      <c r="OQZ191" s="377"/>
      <c r="ORA191" s="377"/>
      <c r="ORB191" s="377"/>
      <c r="ORC191" s="438"/>
      <c r="ORD191" s="486"/>
      <c r="ORE191" s="375"/>
      <c r="ORF191" s="377"/>
      <c r="ORG191" s="377"/>
      <c r="ORH191" s="377"/>
      <c r="ORI191" s="377"/>
      <c r="ORJ191" s="438"/>
      <c r="ORK191" s="486"/>
      <c r="ORL191" s="375"/>
      <c r="ORM191" s="377"/>
      <c r="ORN191" s="377"/>
      <c r="ORO191" s="377"/>
      <c r="ORP191" s="377"/>
      <c r="ORQ191" s="438"/>
      <c r="ORR191" s="486"/>
      <c r="ORS191" s="375"/>
      <c r="ORT191" s="377"/>
      <c r="ORU191" s="377"/>
      <c r="ORV191" s="377"/>
      <c r="ORW191" s="377"/>
      <c r="ORX191" s="438"/>
      <c r="ORY191" s="486"/>
      <c r="ORZ191" s="375"/>
      <c r="OSA191" s="377"/>
      <c r="OSB191" s="377"/>
      <c r="OSC191" s="377"/>
      <c r="OSD191" s="377"/>
      <c r="OSE191" s="438"/>
      <c r="OSF191" s="486"/>
      <c r="OSG191" s="375"/>
      <c r="OSH191" s="377"/>
      <c r="OSI191" s="377"/>
      <c r="OSJ191" s="377"/>
      <c r="OSK191" s="377"/>
      <c r="OSL191" s="438"/>
      <c r="OSM191" s="486"/>
      <c r="OSN191" s="375"/>
      <c r="OSO191" s="377"/>
      <c r="OSP191" s="377"/>
      <c r="OSQ191" s="377"/>
      <c r="OSR191" s="377"/>
      <c r="OSS191" s="438"/>
      <c r="OST191" s="486"/>
      <c r="OSU191" s="375"/>
      <c r="OSV191" s="377"/>
      <c r="OSW191" s="377"/>
      <c r="OSX191" s="377"/>
      <c r="OSY191" s="377"/>
      <c r="OSZ191" s="438"/>
      <c r="OTA191" s="486"/>
      <c r="OTB191" s="375"/>
      <c r="OTC191" s="377"/>
      <c r="OTD191" s="377"/>
      <c r="OTE191" s="377"/>
      <c r="OTF191" s="377"/>
      <c r="OTG191" s="438"/>
      <c r="OTH191" s="486"/>
      <c r="OTI191" s="375"/>
      <c r="OTJ191" s="377"/>
      <c r="OTK191" s="377"/>
      <c r="OTL191" s="377"/>
      <c r="OTM191" s="377"/>
      <c r="OTN191" s="438"/>
      <c r="OTO191" s="486"/>
      <c r="OTP191" s="375"/>
      <c r="OTQ191" s="377"/>
      <c r="OTR191" s="377"/>
      <c r="OTS191" s="377"/>
      <c r="OTT191" s="377"/>
      <c r="OTU191" s="438"/>
      <c r="OTV191" s="486"/>
      <c r="OTW191" s="375"/>
      <c r="OTX191" s="377"/>
      <c r="OTY191" s="377"/>
      <c r="OTZ191" s="377"/>
      <c r="OUA191" s="377"/>
      <c r="OUB191" s="438"/>
      <c r="OUC191" s="486"/>
      <c r="OUD191" s="375"/>
      <c r="OUE191" s="377"/>
      <c r="OUF191" s="377"/>
      <c r="OUG191" s="377"/>
      <c r="OUH191" s="377"/>
      <c r="OUI191" s="438"/>
      <c r="OUJ191" s="486"/>
      <c r="OUK191" s="375"/>
      <c r="OUL191" s="377"/>
      <c r="OUM191" s="377"/>
      <c r="OUN191" s="377"/>
      <c r="OUO191" s="377"/>
      <c r="OUP191" s="438"/>
      <c r="OUQ191" s="486"/>
      <c r="OUR191" s="375"/>
      <c r="OUS191" s="377"/>
      <c r="OUT191" s="377"/>
      <c r="OUU191" s="377"/>
      <c r="OUV191" s="377"/>
      <c r="OUW191" s="438"/>
      <c r="OUX191" s="486"/>
      <c r="OUY191" s="375"/>
      <c r="OUZ191" s="377"/>
      <c r="OVA191" s="377"/>
      <c r="OVB191" s="377"/>
      <c r="OVC191" s="377"/>
      <c r="OVD191" s="438"/>
      <c r="OVE191" s="486"/>
      <c r="OVF191" s="375"/>
      <c r="OVG191" s="377"/>
      <c r="OVH191" s="377"/>
      <c r="OVI191" s="377"/>
      <c r="OVJ191" s="377"/>
      <c r="OVK191" s="438"/>
      <c r="OVL191" s="486"/>
      <c r="OVM191" s="375"/>
      <c r="OVN191" s="377"/>
      <c r="OVO191" s="377"/>
      <c r="OVP191" s="377"/>
      <c r="OVQ191" s="377"/>
      <c r="OVR191" s="438"/>
      <c r="OVS191" s="486"/>
      <c r="OVT191" s="375"/>
      <c r="OVU191" s="377"/>
      <c r="OVV191" s="377"/>
      <c r="OVW191" s="377"/>
      <c r="OVX191" s="377"/>
      <c r="OVY191" s="438"/>
      <c r="OVZ191" s="486"/>
      <c r="OWA191" s="375"/>
      <c r="OWB191" s="377"/>
      <c r="OWC191" s="377"/>
      <c r="OWD191" s="377"/>
      <c r="OWE191" s="377"/>
      <c r="OWF191" s="438"/>
      <c r="OWG191" s="486"/>
      <c r="OWH191" s="375"/>
      <c r="OWI191" s="377"/>
      <c r="OWJ191" s="377"/>
      <c r="OWK191" s="377"/>
      <c r="OWL191" s="377"/>
      <c r="OWM191" s="438"/>
      <c r="OWN191" s="486"/>
      <c r="OWO191" s="375"/>
      <c r="OWP191" s="377"/>
      <c r="OWQ191" s="377"/>
      <c r="OWR191" s="377"/>
      <c r="OWS191" s="377"/>
      <c r="OWT191" s="438"/>
      <c r="OWU191" s="486"/>
      <c r="OWV191" s="375"/>
      <c r="OWW191" s="377"/>
      <c r="OWX191" s="377"/>
      <c r="OWY191" s="377"/>
      <c r="OWZ191" s="377"/>
      <c r="OXA191" s="438"/>
      <c r="OXB191" s="486"/>
      <c r="OXC191" s="375"/>
      <c r="OXD191" s="377"/>
      <c r="OXE191" s="377"/>
      <c r="OXF191" s="377"/>
      <c r="OXG191" s="377"/>
      <c r="OXH191" s="438"/>
      <c r="OXI191" s="486"/>
      <c r="OXJ191" s="375"/>
      <c r="OXK191" s="377"/>
      <c r="OXL191" s="377"/>
      <c r="OXM191" s="377"/>
      <c r="OXN191" s="377"/>
      <c r="OXO191" s="438"/>
      <c r="OXP191" s="486"/>
      <c r="OXQ191" s="375"/>
      <c r="OXR191" s="377"/>
      <c r="OXS191" s="377"/>
      <c r="OXT191" s="377"/>
      <c r="OXU191" s="377"/>
      <c r="OXV191" s="438"/>
      <c r="OXW191" s="486"/>
      <c r="OXX191" s="375"/>
      <c r="OXY191" s="377"/>
      <c r="OXZ191" s="377"/>
      <c r="OYA191" s="377"/>
      <c r="OYB191" s="377"/>
      <c r="OYC191" s="438"/>
      <c r="OYD191" s="486"/>
      <c r="OYE191" s="375"/>
      <c r="OYF191" s="377"/>
      <c r="OYG191" s="377"/>
      <c r="OYH191" s="377"/>
      <c r="OYI191" s="377"/>
      <c r="OYJ191" s="438"/>
      <c r="OYK191" s="486"/>
      <c r="OYL191" s="375"/>
      <c r="OYM191" s="377"/>
      <c r="OYN191" s="377"/>
      <c r="OYO191" s="377"/>
      <c r="OYP191" s="377"/>
      <c r="OYQ191" s="438"/>
      <c r="OYR191" s="486"/>
      <c r="OYS191" s="375"/>
      <c r="OYT191" s="377"/>
      <c r="OYU191" s="377"/>
      <c r="OYV191" s="377"/>
      <c r="OYW191" s="377"/>
      <c r="OYX191" s="438"/>
      <c r="OYY191" s="486"/>
      <c r="OYZ191" s="375"/>
      <c r="OZA191" s="377"/>
      <c r="OZB191" s="377"/>
      <c r="OZC191" s="377"/>
      <c r="OZD191" s="377"/>
      <c r="OZE191" s="438"/>
      <c r="OZF191" s="486"/>
      <c r="OZG191" s="375"/>
      <c r="OZH191" s="377"/>
      <c r="OZI191" s="377"/>
      <c r="OZJ191" s="377"/>
      <c r="OZK191" s="377"/>
      <c r="OZL191" s="438"/>
      <c r="OZM191" s="486"/>
      <c r="OZN191" s="375"/>
      <c r="OZO191" s="377"/>
      <c r="OZP191" s="377"/>
      <c r="OZQ191" s="377"/>
      <c r="OZR191" s="377"/>
      <c r="OZS191" s="438"/>
      <c r="OZT191" s="486"/>
      <c r="OZU191" s="375"/>
      <c r="OZV191" s="377"/>
      <c r="OZW191" s="377"/>
      <c r="OZX191" s="377"/>
      <c r="OZY191" s="377"/>
      <c r="OZZ191" s="438"/>
      <c r="PAA191" s="486"/>
      <c r="PAB191" s="375"/>
      <c r="PAC191" s="377"/>
      <c r="PAD191" s="377"/>
      <c r="PAE191" s="377"/>
      <c r="PAF191" s="377"/>
      <c r="PAG191" s="438"/>
      <c r="PAH191" s="486"/>
      <c r="PAI191" s="375"/>
      <c r="PAJ191" s="377"/>
      <c r="PAK191" s="377"/>
      <c r="PAL191" s="377"/>
      <c r="PAM191" s="377"/>
      <c r="PAN191" s="438"/>
      <c r="PAO191" s="486"/>
      <c r="PAP191" s="375"/>
      <c r="PAQ191" s="377"/>
      <c r="PAR191" s="377"/>
      <c r="PAS191" s="377"/>
      <c r="PAT191" s="377"/>
      <c r="PAU191" s="438"/>
      <c r="PAV191" s="486"/>
      <c r="PAW191" s="375"/>
      <c r="PAX191" s="377"/>
      <c r="PAY191" s="377"/>
      <c r="PAZ191" s="377"/>
      <c r="PBA191" s="377"/>
      <c r="PBB191" s="438"/>
      <c r="PBC191" s="486"/>
      <c r="PBD191" s="375"/>
      <c r="PBE191" s="377"/>
      <c r="PBF191" s="377"/>
      <c r="PBG191" s="377"/>
      <c r="PBH191" s="377"/>
      <c r="PBI191" s="438"/>
      <c r="PBJ191" s="486"/>
      <c r="PBK191" s="375"/>
      <c r="PBL191" s="377"/>
      <c r="PBM191" s="377"/>
      <c r="PBN191" s="377"/>
      <c r="PBO191" s="377"/>
      <c r="PBP191" s="438"/>
      <c r="PBQ191" s="486"/>
      <c r="PBR191" s="375"/>
      <c r="PBS191" s="377"/>
      <c r="PBT191" s="377"/>
      <c r="PBU191" s="377"/>
      <c r="PBV191" s="377"/>
      <c r="PBW191" s="438"/>
      <c r="PBX191" s="486"/>
      <c r="PBY191" s="375"/>
      <c r="PBZ191" s="377"/>
      <c r="PCA191" s="377"/>
      <c r="PCB191" s="377"/>
      <c r="PCC191" s="377"/>
      <c r="PCD191" s="438"/>
      <c r="PCE191" s="486"/>
      <c r="PCF191" s="375"/>
      <c r="PCG191" s="377"/>
      <c r="PCH191" s="377"/>
      <c r="PCI191" s="377"/>
      <c r="PCJ191" s="377"/>
      <c r="PCK191" s="438"/>
      <c r="PCL191" s="486"/>
      <c r="PCM191" s="375"/>
      <c r="PCN191" s="377"/>
      <c r="PCO191" s="377"/>
      <c r="PCP191" s="377"/>
      <c r="PCQ191" s="377"/>
      <c r="PCR191" s="438"/>
      <c r="PCS191" s="486"/>
      <c r="PCT191" s="375"/>
      <c r="PCU191" s="377"/>
      <c r="PCV191" s="377"/>
      <c r="PCW191" s="377"/>
      <c r="PCX191" s="377"/>
      <c r="PCY191" s="438"/>
      <c r="PCZ191" s="486"/>
      <c r="PDA191" s="375"/>
      <c r="PDB191" s="377"/>
      <c r="PDC191" s="377"/>
      <c r="PDD191" s="377"/>
      <c r="PDE191" s="377"/>
      <c r="PDF191" s="438"/>
      <c r="PDG191" s="486"/>
      <c r="PDH191" s="375"/>
      <c r="PDI191" s="377"/>
      <c r="PDJ191" s="377"/>
      <c r="PDK191" s="377"/>
      <c r="PDL191" s="377"/>
      <c r="PDM191" s="438"/>
      <c r="PDN191" s="486"/>
      <c r="PDO191" s="375"/>
      <c r="PDP191" s="377"/>
      <c r="PDQ191" s="377"/>
      <c r="PDR191" s="377"/>
      <c r="PDS191" s="377"/>
      <c r="PDT191" s="438"/>
      <c r="PDU191" s="486"/>
      <c r="PDV191" s="375"/>
      <c r="PDW191" s="377"/>
      <c r="PDX191" s="377"/>
      <c r="PDY191" s="377"/>
      <c r="PDZ191" s="377"/>
      <c r="PEA191" s="438"/>
      <c r="PEB191" s="486"/>
      <c r="PEC191" s="375"/>
      <c r="PED191" s="377"/>
      <c r="PEE191" s="377"/>
      <c r="PEF191" s="377"/>
      <c r="PEG191" s="377"/>
      <c r="PEH191" s="438"/>
      <c r="PEI191" s="486"/>
      <c r="PEJ191" s="375"/>
      <c r="PEK191" s="377"/>
      <c r="PEL191" s="377"/>
      <c r="PEM191" s="377"/>
      <c r="PEN191" s="377"/>
      <c r="PEO191" s="438"/>
      <c r="PEP191" s="486"/>
      <c r="PEQ191" s="375"/>
      <c r="PER191" s="377"/>
      <c r="PES191" s="377"/>
      <c r="PET191" s="377"/>
      <c r="PEU191" s="377"/>
      <c r="PEV191" s="438"/>
      <c r="PEW191" s="486"/>
      <c r="PEX191" s="375"/>
      <c r="PEY191" s="377"/>
      <c r="PEZ191" s="377"/>
      <c r="PFA191" s="377"/>
      <c r="PFB191" s="377"/>
      <c r="PFC191" s="438"/>
      <c r="PFD191" s="486"/>
      <c r="PFE191" s="375"/>
      <c r="PFF191" s="377"/>
      <c r="PFG191" s="377"/>
      <c r="PFH191" s="377"/>
      <c r="PFI191" s="377"/>
      <c r="PFJ191" s="438"/>
      <c r="PFK191" s="486"/>
      <c r="PFL191" s="375"/>
      <c r="PFM191" s="377"/>
      <c r="PFN191" s="377"/>
      <c r="PFO191" s="377"/>
      <c r="PFP191" s="377"/>
      <c r="PFQ191" s="438"/>
      <c r="PFR191" s="486"/>
      <c r="PFS191" s="375"/>
      <c r="PFT191" s="377"/>
      <c r="PFU191" s="377"/>
      <c r="PFV191" s="377"/>
      <c r="PFW191" s="377"/>
      <c r="PFX191" s="438"/>
      <c r="PFY191" s="486"/>
      <c r="PFZ191" s="375"/>
      <c r="PGA191" s="377"/>
      <c r="PGB191" s="377"/>
      <c r="PGC191" s="377"/>
      <c r="PGD191" s="377"/>
      <c r="PGE191" s="438"/>
      <c r="PGF191" s="486"/>
      <c r="PGG191" s="375"/>
      <c r="PGH191" s="377"/>
      <c r="PGI191" s="377"/>
      <c r="PGJ191" s="377"/>
      <c r="PGK191" s="377"/>
      <c r="PGL191" s="438"/>
      <c r="PGM191" s="486"/>
      <c r="PGN191" s="375"/>
      <c r="PGO191" s="377"/>
      <c r="PGP191" s="377"/>
      <c r="PGQ191" s="377"/>
      <c r="PGR191" s="377"/>
      <c r="PGS191" s="438"/>
      <c r="PGT191" s="486"/>
      <c r="PGU191" s="375"/>
      <c r="PGV191" s="377"/>
      <c r="PGW191" s="377"/>
      <c r="PGX191" s="377"/>
      <c r="PGY191" s="377"/>
      <c r="PGZ191" s="438"/>
      <c r="PHA191" s="486"/>
      <c r="PHB191" s="375"/>
      <c r="PHC191" s="377"/>
      <c r="PHD191" s="377"/>
      <c r="PHE191" s="377"/>
      <c r="PHF191" s="377"/>
      <c r="PHG191" s="438"/>
      <c r="PHH191" s="486"/>
      <c r="PHI191" s="375"/>
      <c r="PHJ191" s="377"/>
      <c r="PHK191" s="377"/>
      <c r="PHL191" s="377"/>
      <c r="PHM191" s="377"/>
      <c r="PHN191" s="438"/>
      <c r="PHO191" s="486"/>
      <c r="PHP191" s="375"/>
      <c r="PHQ191" s="377"/>
      <c r="PHR191" s="377"/>
      <c r="PHS191" s="377"/>
      <c r="PHT191" s="377"/>
      <c r="PHU191" s="438"/>
      <c r="PHV191" s="486"/>
      <c r="PHW191" s="375"/>
      <c r="PHX191" s="377"/>
      <c r="PHY191" s="377"/>
      <c r="PHZ191" s="377"/>
      <c r="PIA191" s="377"/>
      <c r="PIB191" s="438"/>
      <c r="PIC191" s="486"/>
      <c r="PID191" s="375"/>
      <c r="PIE191" s="377"/>
      <c r="PIF191" s="377"/>
      <c r="PIG191" s="377"/>
      <c r="PIH191" s="377"/>
      <c r="PII191" s="438"/>
      <c r="PIJ191" s="486"/>
      <c r="PIK191" s="375"/>
      <c r="PIL191" s="377"/>
      <c r="PIM191" s="377"/>
      <c r="PIN191" s="377"/>
      <c r="PIO191" s="377"/>
      <c r="PIP191" s="438"/>
      <c r="PIQ191" s="486"/>
      <c r="PIR191" s="375"/>
      <c r="PIS191" s="377"/>
      <c r="PIT191" s="377"/>
      <c r="PIU191" s="377"/>
      <c r="PIV191" s="377"/>
      <c r="PIW191" s="438"/>
      <c r="PIX191" s="486"/>
      <c r="PIY191" s="375"/>
      <c r="PIZ191" s="377"/>
      <c r="PJA191" s="377"/>
      <c r="PJB191" s="377"/>
      <c r="PJC191" s="377"/>
      <c r="PJD191" s="438"/>
      <c r="PJE191" s="486"/>
      <c r="PJF191" s="375"/>
      <c r="PJG191" s="377"/>
      <c r="PJH191" s="377"/>
      <c r="PJI191" s="377"/>
      <c r="PJJ191" s="377"/>
      <c r="PJK191" s="438"/>
      <c r="PJL191" s="486"/>
      <c r="PJM191" s="375"/>
      <c r="PJN191" s="377"/>
      <c r="PJO191" s="377"/>
      <c r="PJP191" s="377"/>
      <c r="PJQ191" s="377"/>
      <c r="PJR191" s="438"/>
      <c r="PJS191" s="486"/>
      <c r="PJT191" s="375"/>
      <c r="PJU191" s="377"/>
      <c r="PJV191" s="377"/>
      <c r="PJW191" s="377"/>
      <c r="PJX191" s="377"/>
      <c r="PJY191" s="438"/>
      <c r="PJZ191" s="486"/>
      <c r="PKA191" s="375"/>
      <c r="PKB191" s="377"/>
      <c r="PKC191" s="377"/>
      <c r="PKD191" s="377"/>
      <c r="PKE191" s="377"/>
      <c r="PKF191" s="438"/>
      <c r="PKG191" s="486"/>
      <c r="PKH191" s="375"/>
      <c r="PKI191" s="377"/>
      <c r="PKJ191" s="377"/>
      <c r="PKK191" s="377"/>
      <c r="PKL191" s="377"/>
      <c r="PKM191" s="438"/>
      <c r="PKN191" s="486"/>
      <c r="PKO191" s="375"/>
      <c r="PKP191" s="377"/>
      <c r="PKQ191" s="377"/>
      <c r="PKR191" s="377"/>
      <c r="PKS191" s="377"/>
      <c r="PKT191" s="438"/>
      <c r="PKU191" s="486"/>
      <c r="PKV191" s="375"/>
      <c r="PKW191" s="377"/>
      <c r="PKX191" s="377"/>
      <c r="PKY191" s="377"/>
      <c r="PKZ191" s="377"/>
      <c r="PLA191" s="438"/>
      <c r="PLB191" s="486"/>
      <c r="PLC191" s="375"/>
      <c r="PLD191" s="377"/>
      <c r="PLE191" s="377"/>
      <c r="PLF191" s="377"/>
      <c r="PLG191" s="377"/>
      <c r="PLH191" s="438"/>
      <c r="PLI191" s="486"/>
      <c r="PLJ191" s="375"/>
      <c r="PLK191" s="377"/>
      <c r="PLL191" s="377"/>
      <c r="PLM191" s="377"/>
      <c r="PLN191" s="377"/>
      <c r="PLO191" s="438"/>
      <c r="PLP191" s="486"/>
      <c r="PLQ191" s="375"/>
      <c r="PLR191" s="377"/>
      <c r="PLS191" s="377"/>
      <c r="PLT191" s="377"/>
      <c r="PLU191" s="377"/>
      <c r="PLV191" s="438"/>
      <c r="PLW191" s="486"/>
      <c r="PLX191" s="375"/>
      <c r="PLY191" s="377"/>
      <c r="PLZ191" s="377"/>
      <c r="PMA191" s="377"/>
      <c r="PMB191" s="377"/>
      <c r="PMC191" s="438"/>
      <c r="PMD191" s="486"/>
      <c r="PME191" s="375"/>
      <c r="PMF191" s="377"/>
      <c r="PMG191" s="377"/>
      <c r="PMH191" s="377"/>
      <c r="PMI191" s="377"/>
      <c r="PMJ191" s="438"/>
      <c r="PMK191" s="486"/>
      <c r="PML191" s="375"/>
      <c r="PMM191" s="377"/>
      <c r="PMN191" s="377"/>
      <c r="PMO191" s="377"/>
      <c r="PMP191" s="377"/>
      <c r="PMQ191" s="438"/>
      <c r="PMR191" s="486"/>
      <c r="PMS191" s="375"/>
      <c r="PMT191" s="377"/>
      <c r="PMU191" s="377"/>
      <c r="PMV191" s="377"/>
      <c r="PMW191" s="377"/>
      <c r="PMX191" s="438"/>
      <c r="PMY191" s="486"/>
      <c r="PMZ191" s="375"/>
      <c r="PNA191" s="377"/>
      <c r="PNB191" s="377"/>
      <c r="PNC191" s="377"/>
      <c r="PND191" s="377"/>
      <c r="PNE191" s="438"/>
      <c r="PNF191" s="486"/>
      <c r="PNG191" s="375"/>
      <c r="PNH191" s="377"/>
      <c r="PNI191" s="377"/>
      <c r="PNJ191" s="377"/>
      <c r="PNK191" s="377"/>
      <c r="PNL191" s="438"/>
      <c r="PNM191" s="486"/>
      <c r="PNN191" s="375"/>
      <c r="PNO191" s="377"/>
      <c r="PNP191" s="377"/>
      <c r="PNQ191" s="377"/>
      <c r="PNR191" s="377"/>
      <c r="PNS191" s="438"/>
      <c r="PNT191" s="486"/>
      <c r="PNU191" s="375"/>
      <c r="PNV191" s="377"/>
      <c r="PNW191" s="377"/>
      <c r="PNX191" s="377"/>
      <c r="PNY191" s="377"/>
      <c r="PNZ191" s="438"/>
      <c r="POA191" s="486"/>
      <c r="POB191" s="375"/>
      <c r="POC191" s="377"/>
      <c r="POD191" s="377"/>
      <c r="POE191" s="377"/>
      <c r="POF191" s="377"/>
      <c r="POG191" s="438"/>
      <c r="POH191" s="486"/>
      <c r="POI191" s="375"/>
      <c r="POJ191" s="377"/>
      <c r="POK191" s="377"/>
      <c r="POL191" s="377"/>
      <c r="POM191" s="377"/>
      <c r="PON191" s="438"/>
      <c r="POO191" s="486"/>
      <c r="POP191" s="375"/>
      <c r="POQ191" s="377"/>
      <c r="POR191" s="377"/>
      <c r="POS191" s="377"/>
      <c r="POT191" s="377"/>
      <c r="POU191" s="438"/>
      <c r="POV191" s="486"/>
      <c r="POW191" s="375"/>
      <c r="POX191" s="377"/>
      <c r="POY191" s="377"/>
      <c r="POZ191" s="377"/>
      <c r="PPA191" s="377"/>
      <c r="PPB191" s="438"/>
      <c r="PPC191" s="486"/>
      <c r="PPD191" s="375"/>
      <c r="PPE191" s="377"/>
      <c r="PPF191" s="377"/>
      <c r="PPG191" s="377"/>
      <c r="PPH191" s="377"/>
      <c r="PPI191" s="438"/>
      <c r="PPJ191" s="486"/>
      <c r="PPK191" s="375"/>
      <c r="PPL191" s="377"/>
      <c r="PPM191" s="377"/>
      <c r="PPN191" s="377"/>
      <c r="PPO191" s="377"/>
      <c r="PPP191" s="438"/>
      <c r="PPQ191" s="486"/>
      <c r="PPR191" s="375"/>
      <c r="PPS191" s="377"/>
      <c r="PPT191" s="377"/>
      <c r="PPU191" s="377"/>
      <c r="PPV191" s="377"/>
      <c r="PPW191" s="438"/>
      <c r="PPX191" s="486"/>
      <c r="PPY191" s="375"/>
      <c r="PPZ191" s="377"/>
      <c r="PQA191" s="377"/>
      <c r="PQB191" s="377"/>
      <c r="PQC191" s="377"/>
      <c r="PQD191" s="438"/>
      <c r="PQE191" s="486"/>
      <c r="PQF191" s="375"/>
      <c r="PQG191" s="377"/>
      <c r="PQH191" s="377"/>
      <c r="PQI191" s="377"/>
      <c r="PQJ191" s="377"/>
      <c r="PQK191" s="438"/>
      <c r="PQL191" s="486"/>
      <c r="PQM191" s="375"/>
      <c r="PQN191" s="377"/>
      <c r="PQO191" s="377"/>
      <c r="PQP191" s="377"/>
      <c r="PQQ191" s="377"/>
      <c r="PQR191" s="438"/>
      <c r="PQS191" s="486"/>
      <c r="PQT191" s="375"/>
      <c r="PQU191" s="377"/>
      <c r="PQV191" s="377"/>
      <c r="PQW191" s="377"/>
      <c r="PQX191" s="377"/>
      <c r="PQY191" s="438"/>
      <c r="PQZ191" s="486"/>
      <c r="PRA191" s="375"/>
      <c r="PRB191" s="377"/>
      <c r="PRC191" s="377"/>
      <c r="PRD191" s="377"/>
      <c r="PRE191" s="377"/>
      <c r="PRF191" s="438"/>
      <c r="PRG191" s="486"/>
      <c r="PRH191" s="375"/>
      <c r="PRI191" s="377"/>
      <c r="PRJ191" s="377"/>
      <c r="PRK191" s="377"/>
      <c r="PRL191" s="377"/>
      <c r="PRM191" s="438"/>
      <c r="PRN191" s="486"/>
      <c r="PRO191" s="375"/>
      <c r="PRP191" s="377"/>
      <c r="PRQ191" s="377"/>
      <c r="PRR191" s="377"/>
      <c r="PRS191" s="377"/>
      <c r="PRT191" s="438"/>
      <c r="PRU191" s="486"/>
      <c r="PRV191" s="375"/>
      <c r="PRW191" s="377"/>
      <c r="PRX191" s="377"/>
      <c r="PRY191" s="377"/>
      <c r="PRZ191" s="377"/>
      <c r="PSA191" s="438"/>
      <c r="PSB191" s="486"/>
      <c r="PSC191" s="375"/>
      <c r="PSD191" s="377"/>
      <c r="PSE191" s="377"/>
      <c r="PSF191" s="377"/>
      <c r="PSG191" s="377"/>
      <c r="PSH191" s="438"/>
      <c r="PSI191" s="486"/>
      <c r="PSJ191" s="375"/>
      <c r="PSK191" s="377"/>
      <c r="PSL191" s="377"/>
      <c r="PSM191" s="377"/>
      <c r="PSN191" s="377"/>
      <c r="PSO191" s="438"/>
      <c r="PSP191" s="486"/>
      <c r="PSQ191" s="375"/>
      <c r="PSR191" s="377"/>
      <c r="PSS191" s="377"/>
      <c r="PST191" s="377"/>
      <c r="PSU191" s="377"/>
      <c r="PSV191" s="438"/>
      <c r="PSW191" s="486"/>
      <c r="PSX191" s="375"/>
      <c r="PSY191" s="377"/>
      <c r="PSZ191" s="377"/>
      <c r="PTA191" s="377"/>
      <c r="PTB191" s="377"/>
      <c r="PTC191" s="438"/>
      <c r="PTD191" s="486"/>
      <c r="PTE191" s="375"/>
      <c r="PTF191" s="377"/>
      <c r="PTG191" s="377"/>
      <c r="PTH191" s="377"/>
      <c r="PTI191" s="377"/>
      <c r="PTJ191" s="438"/>
      <c r="PTK191" s="486"/>
      <c r="PTL191" s="375"/>
      <c r="PTM191" s="377"/>
      <c r="PTN191" s="377"/>
      <c r="PTO191" s="377"/>
      <c r="PTP191" s="377"/>
      <c r="PTQ191" s="438"/>
      <c r="PTR191" s="486"/>
      <c r="PTS191" s="375"/>
      <c r="PTT191" s="377"/>
      <c r="PTU191" s="377"/>
      <c r="PTV191" s="377"/>
      <c r="PTW191" s="377"/>
      <c r="PTX191" s="438"/>
      <c r="PTY191" s="486"/>
      <c r="PTZ191" s="375"/>
      <c r="PUA191" s="377"/>
      <c r="PUB191" s="377"/>
      <c r="PUC191" s="377"/>
      <c r="PUD191" s="377"/>
      <c r="PUE191" s="438"/>
      <c r="PUF191" s="486"/>
      <c r="PUG191" s="375"/>
      <c r="PUH191" s="377"/>
      <c r="PUI191" s="377"/>
      <c r="PUJ191" s="377"/>
      <c r="PUK191" s="377"/>
      <c r="PUL191" s="438"/>
      <c r="PUM191" s="486"/>
      <c r="PUN191" s="375"/>
      <c r="PUO191" s="377"/>
      <c r="PUP191" s="377"/>
      <c r="PUQ191" s="377"/>
      <c r="PUR191" s="377"/>
      <c r="PUS191" s="438"/>
      <c r="PUT191" s="486"/>
      <c r="PUU191" s="375"/>
      <c r="PUV191" s="377"/>
      <c r="PUW191" s="377"/>
      <c r="PUX191" s="377"/>
      <c r="PUY191" s="377"/>
      <c r="PUZ191" s="438"/>
      <c r="PVA191" s="486"/>
      <c r="PVB191" s="375"/>
      <c r="PVC191" s="377"/>
      <c r="PVD191" s="377"/>
      <c r="PVE191" s="377"/>
      <c r="PVF191" s="377"/>
      <c r="PVG191" s="438"/>
      <c r="PVH191" s="486"/>
      <c r="PVI191" s="375"/>
      <c r="PVJ191" s="377"/>
      <c r="PVK191" s="377"/>
      <c r="PVL191" s="377"/>
      <c r="PVM191" s="377"/>
      <c r="PVN191" s="438"/>
      <c r="PVO191" s="486"/>
      <c r="PVP191" s="375"/>
      <c r="PVQ191" s="377"/>
      <c r="PVR191" s="377"/>
      <c r="PVS191" s="377"/>
      <c r="PVT191" s="377"/>
      <c r="PVU191" s="438"/>
      <c r="PVV191" s="486"/>
      <c r="PVW191" s="375"/>
      <c r="PVX191" s="377"/>
      <c r="PVY191" s="377"/>
      <c r="PVZ191" s="377"/>
      <c r="PWA191" s="377"/>
      <c r="PWB191" s="438"/>
      <c r="PWC191" s="486"/>
      <c r="PWD191" s="375"/>
      <c r="PWE191" s="377"/>
      <c r="PWF191" s="377"/>
      <c r="PWG191" s="377"/>
      <c r="PWH191" s="377"/>
      <c r="PWI191" s="438"/>
      <c r="PWJ191" s="486"/>
      <c r="PWK191" s="375"/>
      <c r="PWL191" s="377"/>
      <c r="PWM191" s="377"/>
      <c r="PWN191" s="377"/>
      <c r="PWO191" s="377"/>
      <c r="PWP191" s="438"/>
      <c r="PWQ191" s="486"/>
      <c r="PWR191" s="375"/>
      <c r="PWS191" s="377"/>
      <c r="PWT191" s="377"/>
      <c r="PWU191" s="377"/>
      <c r="PWV191" s="377"/>
      <c r="PWW191" s="438"/>
      <c r="PWX191" s="486"/>
      <c r="PWY191" s="375"/>
      <c r="PWZ191" s="377"/>
      <c r="PXA191" s="377"/>
      <c r="PXB191" s="377"/>
      <c r="PXC191" s="377"/>
      <c r="PXD191" s="438"/>
      <c r="PXE191" s="486"/>
      <c r="PXF191" s="375"/>
      <c r="PXG191" s="377"/>
      <c r="PXH191" s="377"/>
      <c r="PXI191" s="377"/>
      <c r="PXJ191" s="377"/>
      <c r="PXK191" s="438"/>
      <c r="PXL191" s="486"/>
      <c r="PXM191" s="375"/>
      <c r="PXN191" s="377"/>
      <c r="PXO191" s="377"/>
      <c r="PXP191" s="377"/>
      <c r="PXQ191" s="377"/>
      <c r="PXR191" s="438"/>
      <c r="PXS191" s="486"/>
      <c r="PXT191" s="375"/>
      <c r="PXU191" s="377"/>
      <c r="PXV191" s="377"/>
      <c r="PXW191" s="377"/>
      <c r="PXX191" s="377"/>
      <c r="PXY191" s="438"/>
      <c r="PXZ191" s="486"/>
      <c r="PYA191" s="375"/>
      <c r="PYB191" s="377"/>
      <c r="PYC191" s="377"/>
      <c r="PYD191" s="377"/>
      <c r="PYE191" s="377"/>
      <c r="PYF191" s="438"/>
      <c r="PYG191" s="486"/>
      <c r="PYH191" s="375"/>
      <c r="PYI191" s="377"/>
      <c r="PYJ191" s="377"/>
      <c r="PYK191" s="377"/>
      <c r="PYL191" s="377"/>
      <c r="PYM191" s="438"/>
      <c r="PYN191" s="486"/>
      <c r="PYO191" s="375"/>
      <c r="PYP191" s="377"/>
      <c r="PYQ191" s="377"/>
      <c r="PYR191" s="377"/>
      <c r="PYS191" s="377"/>
      <c r="PYT191" s="438"/>
      <c r="PYU191" s="486"/>
      <c r="PYV191" s="375"/>
      <c r="PYW191" s="377"/>
      <c r="PYX191" s="377"/>
      <c r="PYY191" s="377"/>
      <c r="PYZ191" s="377"/>
      <c r="PZA191" s="438"/>
      <c r="PZB191" s="486"/>
      <c r="PZC191" s="375"/>
      <c r="PZD191" s="377"/>
      <c r="PZE191" s="377"/>
      <c r="PZF191" s="377"/>
      <c r="PZG191" s="377"/>
      <c r="PZH191" s="438"/>
      <c r="PZI191" s="486"/>
      <c r="PZJ191" s="375"/>
      <c r="PZK191" s="377"/>
      <c r="PZL191" s="377"/>
      <c r="PZM191" s="377"/>
      <c r="PZN191" s="377"/>
      <c r="PZO191" s="438"/>
      <c r="PZP191" s="486"/>
      <c r="PZQ191" s="375"/>
      <c r="PZR191" s="377"/>
      <c r="PZS191" s="377"/>
      <c r="PZT191" s="377"/>
      <c r="PZU191" s="377"/>
      <c r="PZV191" s="438"/>
      <c r="PZW191" s="486"/>
      <c r="PZX191" s="375"/>
      <c r="PZY191" s="377"/>
      <c r="PZZ191" s="377"/>
      <c r="QAA191" s="377"/>
      <c r="QAB191" s="377"/>
      <c r="QAC191" s="438"/>
      <c r="QAD191" s="486"/>
      <c r="QAE191" s="375"/>
      <c r="QAF191" s="377"/>
      <c r="QAG191" s="377"/>
      <c r="QAH191" s="377"/>
      <c r="QAI191" s="377"/>
      <c r="QAJ191" s="438"/>
      <c r="QAK191" s="486"/>
      <c r="QAL191" s="375"/>
      <c r="QAM191" s="377"/>
      <c r="QAN191" s="377"/>
      <c r="QAO191" s="377"/>
      <c r="QAP191" s="377"/>
      <c r="QAQ191" s="438"/>
      <c r="QAR191" s="486"/>
      <c r="QAS191" s="375"/>
      <c r="QAT191" s="377"/>
      <c r="QAU191" s="377"/>
      <c r="QAV191" s="377"/>
      <c r="QAW191" s="377"/>
      <c r="QAX191" s="438"/>
      <c r="QAY191" s="486"/>
      <c r="QAZ191" s="375"/>
      <c r="QBA191" s="377"/>
      <c r="QBB191" s="377"/>
      <c r="QBC191" s="377"/>
      <c r="QBD191" s="377"/>
      <c r="QBE191" s="438"/>
      <c r="QBF191" s="486"/>
      <c r="QBG191" s="375"/>
      <c r="QBH191" s="377"/>
      <c r="QBI191" s="377"/>
      <c r="QBJ191" s="377"/>
      <c r="QBK191" s="377"/>
      <c r="QBL191" s="438"/>
      <c r="QBM191" s="486"/>
      <c r="QBN191" s="375"/>
      <c r="QBO191" s="377"/>
      <c r="QBP191" s="377"/>
      <c r="QBQ191" s="377"/>
      <c r="QBR191" s="377"/>
      <c r="QBS191" s="438"/>
      <c r="QBT191" s="486"/>
      <c r="QBU191" s="375"/>
      <c r="QBV191" s="377"/>
      <c r="QBW191" s="377"/>
      <c r="QBX191" s="377"/>
      <c r="QBY191" s="377"/>
      <c r="QBZ191" s="438"/>
      <c r="QCA191" s="486"/>
      <c r="QCB191" s="375"/>
      <c r="QCC191" s="377"/>
      <c r="QCD191" s="377"/>
      <c r="QCE191" s="377"/>
      <c r="QCF191" s="377"/>
      <c r="QCG191" s="438"/>
      <c r="QCH191" s="486"/>
      <c r="QCI191" s="375"/>
      <c r="QCJ191" s="377"/>
      <c r="QCK191" s="377"/>
      <c r="QCL191" s="377"/>
      <c r="QCM191" s="377"/>
      <c r="QCN191" s="438"/>
      <c r="QCO191" s="486"/>
      <c r="QCP191" s="375"/>
      <c r="QCQ191" s="377"/>
      <c r="QCR191" s="377"/>
      <c r="QCS191" s="377"/>
      <c r="QCT191" s="377"/>
      <c r="QCU191" s="438"/>
      <c r="QCV191" s="486"/>
      <c r="QCW191" s="375"/>
      <c r="QCX191" s="377"/>
      <c r="QCY191" s="377"/>
      <c r="QCZ191" s="377"/>
      <c r="QDA191" s="377"/>
      <c r="QDB191" s="438"/>
      <c r="QDC191" s="486"/>
      <c r="QDD191" s="375"/>
      <c r="QDE191" s="377"/>
      <c r="QDF191" s="377"/>
      <c r="QDG191" s="377"/>
      <c r="QDH191" s="377"/>
      <c r="QDI191" s="438"/>
      <c r="QDJ191" s="486"/>
      <c r="QDK191" s="375"/>
      <c r="QDL191" s="377"/>
      <c r="QDM191" s="377"/>
      <c r="QDN191" s="377"/>
      <c r="QDO191" s="377"/>
      <c r="QDP191" s="438"/>
      <c r="QDQ191" s="486"/>
      <c r="QDR191" s="375"/>
      <c r="QDS191" s="377"/>
      <c r="QDT191" s="377"/>
      <c r="QDU191" s="377"/>
      <c r="QDV191" s="377"/>
      <c r="QDW191" s="438"/>
      <c r="QDX191" s="486"/>
      <c r="QDY191" s="375"/>
      <c r="QDZ191" s="377"/>
      <c r="QEA191" s="377"/>
      <c r="QEB191" s="377"/>
      <c r="QEC191" s="377"/>
      <c r="QED191" s="438"/>
      <c r="QEE191" s="486"/>
      <c r="QEF191" s="375"/>
      <c r="QEG191" s="377"/>
      <c r="QEH191" s="377"/>
      <c r="QEI191" s="377"/>
      <c r="QEJ191" s="377"/>
      <c r="QEK191" s="438"/>
      <c r="QEL191" s="486"/>
      <c r="QEM191" s="375"/>
      <c r="QEN191" s="377"/>
      <c r="QEO191" s="377"/>
      <c r="QEP191" s="377"/>
      <c r="QEQ191" s="377"/>
      <c r="QER191" s="438"/>
      <c r="QES191" s="486"/>
      <c r="QET191" s="375"/>
      <c r="QEU191" s="377"/>
      <c r="QEV191" s="377"/>
      <c r="QEW191" s="377"/>
      <c r="QEX191" s="377"/>
      <c r="QEY191" s="438"/>
      <c r="QEZ191" s="486"/>
      <c r="QFA191" s="375"/>
      <c r="QFB191" s="377"/>
      <c r="QFC191" s="377"/>
      <c r="QFD191" s="377"/>
      <c r="QFE191" s="377"/>
      <c r="QFF191" s="438"/>
      <c r="QFG191" s="486"/>
      <c r="QFH191" s="375"/>
      <c r="QFI191" s="377"/>
      <c r="QFJ191" s="377"/>
      <c r="QFK191" s="377"/>
      <c r="QFL191" s="377"/>
      <c r="QFM191" s="438"/>
      <c r="QFN191" s="486"/>
      <c r="QFO191" s="375"/>
      <c r="QFP191" s="377"/>
      <c r="QFQ191" s="377"/>
      <c r="QFR191" s="377"/>
      <c r="QFS191" s="377"/>
      <c r="QFT191" s="438"/>
      <c r="QFU191" s="486"/>
      <c r="QFV191" s="375"/>
      <c r="QFW191" s="377"/>
      <c r="QFX191" s="377"/>
      <c r="QFY191" s="377"/>
      <c r="QFZ191" s="377"/>
      <c r="QGA191" s="438"/>
      <c r="QGB191" s="486"/>
      <c r="QGC191" s="375"/>
      <c r="QGD191" s="377"/>
      <c r="QGE191" s="377"/>
      <c r="QGF191" s="377"/>
      <c r="QGG191" s="377"/>
      <c r="QGH191" s="438"/>
      <c r="QGI191" s="486"/>
      <c r="QGJ191" s="375"/>
      <c r="QGK191" s="377"/>
      <c r="QGL191" s="377"/>
      <c r="QGM191" s="377"/>
      <c r="QGN191" s="377"/>
      <c r="QGO191" s="438"/>
      <c r="QGP191" s="486"/>
      <c r="QGQ191" s="375"/>
      <c r="QGR191" s="377"/>
      <c r="QGS191" s="377"/>
      <c r="QGT191" s="377"/>
      <c r="QGU191" s="377"/>
      <c r="QGV191" s="438"/>
      <c r="QGW191" s="486"/>
      <c r="QGX191" s="375"/>
      <c r="QGY191" s="377"/>
      <c r="QGZ191" s="377"/>
      <c r="QHA191" s="377"/>
      <c r="QHB191" s="377"/>
      <c r="QHC191" s="438"/>
      <c r="QHD191" s="486"/>
      <c r="QHE191" s="375"/>
      <c r="QHF191" s="377"/>
      <c r="QHG191" s="377"/>
      <c r="QHH191" s="377"/>
      <c r="QHI191" s="377"/>
      <c r="QHJ191" s="438"/>
      <c r="QHK191" s="486"/>
      <c r="QHL191" s="375"/>
      <c r="QHM191" s="377"/>
      <c r="QHN191" s="377"/>
      <c r="QHO191" s="377"/>
      <c r="QHP191" s="377"/>
      <c r="QHQ191" s="438"/>
      <c r="QHR191" s="486"/>
      <c r="QHS191" s="375"/>
      <c r="QHT191" s="377"/>
      <c r="QHU191" s="377"/>
      <c r="QHV191" s="377"/>
      <c r="QHW191" s="377"/>
      <c r="QHX191" s="438"/>
      <c r="QHY191" s="486"/>
      <c r="QHZ191" s="375"/>
      <c r="QIA191" s="377"/>
      <c r="QIB191" s="377"/>
      <c r="QIC191" s="377"/>
      <c r="QID191" s="377"/>
      <c r="QIE191" s="438"/>
      <c r="QIF191" s="486"/>
      <c r="QIG191" s="375"/>
      <c r="QIH191" s="377"/>
      <c r="QII191" s="377"/>
      <c r="QIJ191" s="377"/>
      <c r="QIK191" s="377"/>
      <c r="QIL191" s="438"/>
      <c r="QIM191" s="486"/>
      <c r="QIN191" s="375"/>
      <c r="QIO191" s="377"/>
      <c r="QIP191" s="377"/>
      <c r="QIQ191" s="377"/>
      <c r="QIR191" s="377"/>
      <c r="QIS191" s="438"/>
      <c r="QIT191" s="486"/>
      <c r="QIU191" s="375"/>
      <c r="QIV191" s="377"/>
      <c r="QIW191" s="377"/>
      <c r="QIX191" s="377"/>
      <c r="QIY191" s="377"/>
      <c r="QIZ191" s="438"/>
      <c r="QJA191" s="486"/>
      <c r="QJB191" s="375"/>
      <c r="QJC191" s="377"/>
      <c r="QJD191" s="377"/>
      <c r="QJE191" s="377"/>
      <c r="QJF191" s="377"/>
      <c r="QJG191" s="438"/>
      <c r="QJH191" s="486"/>
      <c r="QJI191" s="375"/>
      <c r="QJJ191" s="377"/>
      <c r="QJK191" s="377"/>
      <c r="QJL191" s="377"/>
      <c r="QJM191" s="377"/>
      <c r="QJN191" s="438"/>
      <c r="QJO191" s="486"/>
      <c r="QJP191" s="375"/>
      <c r="QJQ191" s="377"/>
      <c r="QJR191" s="377"/>
      <c r="QJS191" s="377"/>
      <c r="QJT191" s="377"/>
      <c r="QJU191" s="438"/>
      <c r="QJV191" s="486"/>
      <c r="QJW191" s="375"/>
      <c r="QJX191" s="377"/>
      <c r="QJY191" s="377"/>
      <c r="QJZ191" s="377"/>
      <c r="QKA191" s="377"/>
      <c r="QKB191" s="438"/>
      <c r="QKC191" s="486"/>
      <c r="QKD191" s="375"/>
      <c r="QKE191" s="377"/>
      <c r="QKF191" s="377"/>
      <c r="QKG191" s="377"/>
      <c r="QKH191" s="377"/>
      <c r="QKI191" s="438"/>
      <c r="QKJ191" s="486"/>
      <c r="QKK191" s="375"/>
      <c r="QKL191" s="377"/>
      <c r="QKM191" s="377"/>
      <c r="QKN191" s="377"/>
      <c r="QKO191" s="377"/>
      <c r="QKP191" s="438"/>
      <c r="QKQ191" s="486"/>
      <c r="QKR191" s="375"/>
      <c r="QKS191" s="377"/>
      <c r="QKT191" s="377"/>
      <c r="QKU191" s="377"/>
      <c r="QKV191" s="377"/>
      <c r="QKW191" s="438"/>
      <c r="QKX191" s="486"/>
      <c r="QKY191" s="375"/>
      <c r="QKZ191" s="377"/>
      <c r="QLA191" s="377"/>
      <c r="QLB191" s="377"/>
      <c r="QLC191" s="377"/>
      <c r="QLD191" s="438"/>
      <c r="QLE191" s="486"/>
      <c r="QLF191" s="375"/>
      <c r="QLG191" s="377"/>
      <c r="QLH191" s="377"/>
      <c r="QLI191" s="377"/>
      <c r="QLJ191" s="377"/>
      <c r="QLK191" s="438"/>
      <c r="QLL191" s="486"/>
      <c r="QLM191" s="375"/>
      <c r="QLN191" s="377"/>
      <c r="QLO191" s="377"/>
      <c r="QLP191" s="377"/>
      <c r="QLQ191" s="377"/>
      <c r="QLR191" s="438"/>
      <c r="QLS191" s="486"/>
      <c r="QLT191" s="375"/>
      <c r="QLU191" s="377"/>
      <c r="QLV191" s="377"/>
      <c r="QLW191" s="377"/>
      <c r="QLX191" s="377"/>
      <c r="QLY191" s="438"/>
      <c r="QLZ191" s="486"/>
      <c r="QMA191" s="375"/>
      <c r="QMB191" s="377"/>
      <c r="QMC191" s="377"/>
      <c r="QMD191" s="377"/>
      <c r="QME191" s="377"/>
      <c r="QMF191" s="438"/>
      <c r="QMG191" s="486"/>
      <c r="QMH191" s="375"/>
      <c r="QMI191" s="377"/>
      <c r="QMJ191" s="377"/>
      <c r="QMK191" s="377"/>
      <c r="QML191" s="377"/>
      <c r="QMM191" s="438"/>
      <c r="QMN191" s="486"/>
      <c r="QMO191" s="375"/>
      <c r="QMP191" s="377"/>
      <c r="QMQ191" s="377"/>
      <c r="QMR191" s="377"/>
      <c r="QMS191" s="377"/>
      <c r="QMT191" s="438"/>
      <c r="QMU191" s="486"/>
      <c r="QMV191" s="375"/>
      <c r="QMW191" s="377"/>
      <c r="QMX191" s="377"/>
      <c r="QMY191" s="377"/>
      <c r="QMZ191" s="377"/>
      <c r="QNA191" s="438"/>
      <c r="QNB191" s="486"/>
      <c r="QNC191" s="375"/>
      <c r="QND191" s="377"/>
      <c r="QNE191" s="377"/>
      <c r="QNF191" s="377"/>
      <c r="QNG191" s="377"/>
      <c r="QNH191" s="438"/>
      <c r="QNI191" s="486"/>
      <c r="QNJ191" s="375"/>
      <c r="QNK191" s="377"/>
      <c r="QNL191" s="377"/>
      <c r="QNM191" s="377"/>
      <c r="QNN191" s="377"/>
      <c r="QNO191" s="438"/>
      <c r="QNP191" s="486"/>
      <c r="QNQ191" s="375"/>
      <c r="QNR191" s="377"/>
      <c r="QNS191" s="377"/>
      <c r="QNT191" s="377"/>
      <c r="QNU191" s="377"/>
      <c r="QNV191" s="438"/>
      <c r="QNW191" s="486"/>
      <c r="QNX191" s="375"/>
      <c r="QNY191" s="377"/>
      <c r="QNZ191" s="377"/>
      <c r="QOA191" s="377"/>
      <c r="QOB191" s="377"/>
      <c r="QOC191" s="438"/>
      <c r="QOD191" s="486"/>
      <c r="QOE191" s="375"/>
      <c r="QOF191" s="377"/>
      <c r="QOG191" s="377"/>
      <c r="QOH191" s="377"/>
      <c r="QOI191" s="377"/>
      <c r="QOJ191" s="438"/>
      <c r="QOK191" s="486"/>
      <c r="QOL191" s="375"/>
      <c r="QOM191" s="377"/>
      <c r="QON191" s="377"/>
      <c r="QOO191" s="377"/>
      <c r="QOP191" s="377"/>
      <c r="QOQ191" s="438"/>
      <c r="QOR191" s="486"/>
      <c r="QOS191" s="375"/>
      <c r="QOT191" s="377"/>
      <c r="QOU191" s="377"/>
      <c r="QOV191" s="377"/>
      <c r="QOW191" s="377"/>
      <c r="QOX191" s="438"/>
      <c r="QOY191" s="486"/>
      <c r="QOZ191" s="375"/>
      <c r="QPA191" s="377"/>
      <c r="QPB191" s="377"/>
      <c r="QPC191" s="377"/>
      <c r="QPD191" s="377"/>
      <c r="QPE191" s="438"/>
      <c r="QPF191" s="486"/>
      <c r="QPG191" s="375"/>
      <c r="QPH191" s="377"/>
      <c r="QPI191" s="377"/>
      <c r="QPJ191" s="377"/>
      <c r="QPK191" s="377"/>
      <c r="QPL191" s="438"/>
      <c r="QPM191" s="486"/>
      <c r="QPN191" s="375"/>
      <c r="QPO191" s="377"/>
      <c r="QPP191" s="377"/>
      <c r="QPQ191" s="377"/>
      <c r="QPR191" s="377"/>
      <c r="QPS191" s="438"/>
      <c r="QPT191" s="486"/>
      <c r="QPU191" s="375"/>
      <c r="QPV191" s="377"/>
      <c r="QPW191" s="377"/>
      <c r="QPX191" s="377"/>
      <c r="QPY191" s="377"/>
      <c r="QPZ191" s="438"/>
      <c r="QQA191" s="486"/>
      <c r="QQB191" s="375"/>
      <c r="QQC191" s="377"/>
      <c r="QQD191" s="377"/>
      <c r="QQE191" s="377"/>
      <c r="QQF191" s="377"/>
      <c r="QQG191" s="438"/>
      <c r="QQH191" s="486"/>
      <c r="QQI191" s="375"/>
      <c r="QQJ191" s="377"/>
      <c r="QQK191" s="377"/>
      <c r="QQL191" s="377"/>
      <c r="QQM191" s="377"/>
      <c r="QQN191" s="438"/>
      <c r="QQO191" s="486"/>
      <c r="QQP191" s="375"/>
      <c r="QQQ191" s="377"/>
      <c r="QQR191" s="377"/>
      <c r="QQS191" s="377"/>
      <c r="QQT191" s="377"/>
      <c r="QQU191" s="438"/>
      <c r="QQV191" s="486"/>
      <c r="QQW191" s="375"/>
      <c r="QQX191" s="377"/>
      <c r="QQY191" s="377"/>
      <c r="QQZ191" s="377"/>
      <c r="QRA191" s="377"/>
      <c r="QRB191" s="438"/>
      <c r="QRC191" s="486"/>
      <c r="QRD191" s="375"/>
      <c r="QRE191" s="377"/>
      <c r="QRF191" s="377"/>
      <c r="QRG191" s="377"/>
      <c r="QRH191" s="377"/>
      <c r="QRI191" s="438"/>
      <c r="QRJ191" s="486"/>
      <c r="QRK191" s="375"/>
      <c r="QRL191" s="377"/>
      <c r="QRM191" s="377"/>
      <c r="QRN191" s="377"/>
      <c r="QRO191" s="377"/>
      <c r="QRP191" s="438"/>
      <c r="QRQ191" s="486"/>
      <c r="QRR191" s="375"/>
      <c r="QRS191" s="377"/>
      <c r="QRT191" s="377"/>
      <c r="QRU191" s="377"/>
      <c r="QRV191" s="377"/>
      <c r="QRW191" s="438"/>
      <c r="QRX191" s="486"/>
      <c r="QRY191" s="375"/>
      <c r="QRZ191" s="377"/>
      <c r="QSA191" s="377"/>
      <c r="QSB191" s="377"/>
      <c r="QSC191" s="377"/>
      <c r="QSD191" s="438"/>
      <c r="QSE191" s="486"/>
      <c r="QSF191" s="375"/>
      <c r="QSG191" s="377"/>
      <c r="QSH191" s="377"/>
      <c r="QSI191" s="377"/>
      <c r="QSJ191" s="377"/>
      <c r="QSK191" s="438"/>
      <c r="QSL191" s="486"/>
      <c r="QSM191" s="375"/>
      <c r="QSN191" s="377"/>
      <c r="QSO191" s="377"/>
      <c r="QSP191" s="377"/>
      <c r="QSQ191" s="377"/>
      <c r="QSR191" s="438"/>
      <c r="QSS191" s="486"/>
      <c r="QST191" s="375"/>
      <c r="QSU191" s="377"/>
      <c r="QSV191" s="377"/>
      <c r="QSW191" s="377"/>
      <c r="QSX191" s="377"/>
      <c r="QSY191" s="438"/>
      <c r="QSZ191" s="486"/>
      <c r="QTA191" s="375"/>
      <c r="QTB191" s="377"/>
      <c r="QTC191" s="377"/>
      <c r="QTD191" s="377"/>
      <c r="QTE191" s="377"/>
      <c r="QTF191" s="438"/>
      <c r="QTG191" s="486"/>
      <c r="QTH191" s="375"/>
      <c r="QTI191" s="377"/>
      <c r="QTJ191" s="377"/>
      <c r="QTK191" s="377"/>
      <c r="QTL191" s="377"/>
      <c r="QTM191" s="438"/>
      <c r="QTN191" s="486"/>
      <c r="QTO191" s="375"/>
      <c r="QTP191" s="377"/>
      <c r="QTQ191" s="377"/>
      <c r="QTR191" s="377"/>
      <c r="QTS191" s="377"/>
      <c r="QTT191" s="438"/>
      <c r="QTU191" s="486"/>
      <c r="QTV191" s="375"/>
      <c r="QTW191" s="377"/>
      <c r="QTX191" s="377"/>
      <c r="QTY191" s="377"/>
      <c r="QTZ191" s="377"/>
      <c r="QUA191" s="438"/>
      <c r="QUB191" s="486"/>
      <c r="QUC191" s="375"/>
      <c r="QUD191" s="377"/>
      <c r="QUE191" s="377"/>
      <c r="QUF191" s="377"/>
      <c r="QUG191" s="377"/>
      <c r="QUH191" s="438"/>
      <c r="QUI191" s="486"/>
      <c r="QUJ191" s="375"/>
      <c r="QUK191" s="377"/>
      <c r="QUL191" s="377"/>
      <c r="QUM191" s="377"/>
      <c r="QUN191" s="377"/>
      <c r="QUO191" s="438"/>
      <c r="QUP191" s="486"/>
      <c r="QUQ191" s="375"/>
      <c r="QUR191" s="377"/>
      <c r="QUS191" s="377"/>
      <c r="QUT191" s="377"/>
      <c r="QUU191" s="377"/>
      <c r="QUV191" s="438"/>
      <c r="QUW191" s="486"/>
      <c r="QUX191" s="375"/>
      <c r="QUY191" s="377"/>
      <c r="QUZ191" s="377"/>
      <c r="QVA191" s="377"/>
      <c r="QVB191" s="377"/>
      <c r="QVC191" s="438"/>
      <c r="QVD191" s="486"/>
      <c r="QVE191" s="375"/>
      <c r="QVF191" s="377"/>
      <c r="QVG191" s="377"/>
      <c r="QVH191" s="377"/>
      <c r="QVI191" s="377"/>
      <c r="QVJ191" s="438"/>
      <c r="QVK191" s="486"/>
      <c r="QVL191" s="375"/>
      <c r="QVM191" s="377"/>
      <c r="QVN191" s="377"/>
      <c r="QVO191" s="377"/>
      <c r="QVP191" s="377"/>
      <c r="QVQ191" s="438"/>
      <c r="QVR191" s="486"/>
      <c r="QVS191" s="375"/>
      <c r="QVT191" s="377"/>
      <c r="QVU191" s="377"/>
      <c r="QVV191" s="377"/>
      <c r="QVW191" s="377"/>
      <c r="QVX191" s="438"/>
      <c r="QVY191" s="486"/>
      <c r="QVZ191" s="375"/>
      <c r="QWA191" s="377"/>
      <c r="QWB191" s="377"/>
      <c r="QWC191" s="377"/>
      <c r="QWD191" s="377"/>
      <c r="QWE191" s="438"/>
      <c r="QWF191" s="486"/>
      <c r="QWG191" s="375"/>
      <c r="QWH191" s="377"/>
      <c r="QWI191" s="377"/>
      <c r="QWJ191" s="377"/>
      <c r="QWK191" s="377"/>
      <c r="QWL191" s="438"/>
      <c r="QWM191" s="486"/>
      <c r="QWN191" s="375"/>
      <c r="QWO191" s="377"/>
      <c r="QWP191" s="377"/>
      <c r="QWQ191" s="377"/>
      <c r="QWR191" s="377"/>
      <c r="QWS191" s="438"/>
      <c r="QWT191" s="486"/>
      <c r="QWU191" s="375"/>
      <c r="QWV191" s="377"/>
      <c r="QWW191" s="377"/>
      <c r="QWX191" s="377"/>
      <c r="QWY191" s="377"/>
      <c r="QWZ191" s="438"/>
      <c r="QXA191" s="486"/>
      <c r="QXB191" s="375"/>
      <c r="QXC191" s="377"/>
      <c r="QXD191" s="377"/>
      <c r="QXE191" s="377"/>
      <c r="QXF191" s="377"/>
      <c r="QXG191" s="438"/>
      <c r="QXH191" s="486"/>
      <c r="QXI191" s="375"/>
      <c r="QXJ191" s="377"/>
      <c r="QXK191" s="377"/>
      <c r="QXL191" s="377"/>
      <c r="QXM191" s="377"/>
      <c r="QXN191" s="438"/>
      <c r="QXO191" s="486"/>
      <c r="QXP191" s="375"/>
      <c r="QXQ191" s="377"/>
      <c r="QXR191" s="377"/>
      <c r="QXS191" s="377"/>
      <c r="QXT191" s="377"/>
      <c r="QXU191" s="438"/>
      <c r="QXV191" s="486"/>
      <c r="QXW191" s="375"/>
      <c r="QXX191" s="377"/>
      <c r="QXY191" s="377"/>
      <c r="QXZ191" s="377"/>
      <c r="QYA191" s="377"/>
      <c r="QYB191" s="438"/>
      <c r="QYC191" s="486"/>
      <c r="QYD191" s="375"/>
      <c r="QYE191" s="377"/>
      <c r="QYF191" s="377"/>
      <c r="QYG191" s="377"/>
      <c r="QYH191" s="377"/>
      <c r="QYI191" s="438"/>
      <c r="QYJ191" s="486"/>
      <c r="QYK191" s="375"/>
      <c r="QYL191" s="377"/>
      <c r="QYM191" s="377"/>
      <c r="QYN191" s="377"/>
      <c r="QYO191" s="377"/>
      <c r="QYP191" s="438"/>
      <c r="QYQ191" s="486"/>
      <c r="QYR191" s="375"/>
      <c r="QYS191" s="377"/>
      <c r="QYT191" s="377"/>
      <c r="QYU191" s="377"/>
      <c r="QYV191" s="377"/>
      <c r="QYW191" s="438"/>
      <c r="QYX191" s="486"/>
      <c r="QYY191" s="375"/>
      <c r="QYZ191" s="377"/>
      <c r="QZA191" s="377"/>
      <c r="QZB191" s="377"/>
      <c r="QZC191" s="377"/>
      <c r="QZD191" s="438"/>
      <c r="QZE191" s="486"/>
      <c r="QZF191" s="375"/>
      <c r="QZG191" s="377"/>
      <c r="QZH191" s="377"/>
      <c r="QZI191" s="377"/>
      <c r="QZJ191" s="377"/>
      <c r="QZK191" s="438"/>
      <c r="QZL191" s="486"/>
      <c r="QZM191" s="375"/>
      <c r="QZN191" s="377"/>
      <c r="QZO191" s="377"/>
      <c r="QZP191" s="377"/>
      <c r="QZQ191" s="377"/>
      <c r="QZR191" s="438"/>
      <c r="QZS191" s="486"/>
      <c r="QZT191" s="375"/>
      <c r="QZU191" s="377"/>
      <c r="QZV191" s="377"/>
      <c r="QZW191" s="377"/>
      <c r="QZX191" s="377"/>
      <c r="QZY191" s="438"/>
      <c r="QZZ191" s="486"/>
      <c r="RAA191" s="375"/>
      <c r="RAB191" s="377"/>
      <c r="RAC191" s="377"/>
      <c r="RAD191" s="377"/>
      <c r="RAE191" s="377"/>
      <c r="RAF191" s="438"/>
      <c r="RAG191" s="486"/>
      <c r="RAH191" s="375"/>
      <c r="RAI191" s="377"/>
      <c r="RAJ191" s="377"/>
      <c r="RAK191" s="377"/>
      <c r="RAL191" s="377"/>
      <c r="RAM191" s="438"/>
      <c r="RAN191" s="486"/>
      <c r="RAO191" s="375"/>
      <c r="RAP191" s="377"/>
      <c r="RAQ191" s="377"/>
      <c r="RAR191" s="377"/>
      <c r="RAS191" s="377"/>
      <c r="RAT191" s="438"/>
      <c r="RAU191" s="486"/>
      <c r="RAV191" s="375"/>
      <c r="RAW191" s="377"/>
      <c r="RAX191" s="377"/>
      <c r="RAY191" s="377"/>
      <c r="RAZ191" s="377"/>
      <c r="RBA191" s="438"/>
      <c r="RBB191" s="486"/>
      <c r="RBC191" s="375"/>
      <c r="RBD191" s="377"/>
      <c r="RBE191" s="377"/>
      <c r="RBF191" s="377"/>
      <c r="RBG191" s="377"/>
      <c r="RBH191" s="438"/>
      <c r="RBI191" s="486"/>
      <c r="RBJ191" s="375"/>
      <c r="RBK191" s="377"/>
      <c r="RBL191" s="377"/>
      <c r="RBM191" s="377"/>
      <c r="RBN191" s="377"/>
      <c r="RBO191" s="438"/>
      <c r="RBP191" s="486"/>
      <c r="RBQ191" s="375"/>
      <c r="RBR191" s="377"/>
      <c r="RBS191" s="377"/>
      <c r="RBT191" s="377"/>
      <c r="RBU191" s="377"/>
      <c r="RBV191" s="438"/>
      <c r="RBW191" s="486"/>
      <c r="RBX191" s="375"/>
      <c r="RBY191" s="377"/>
      <c r="RBZ191" s="377"/>
      <c r="RCA191" s="377"/>
      <c r="RCB191" s="377"/>
      <c r="RCC191" s="438"/>
      <c r="RCD191" s="486"/>
      <c r="RCE191" s="375"/>
      <c r="RCF191" s="377"/>
      <c r="RCG191" s="377"/>
      <c r="RCH191" s="377"/>
      <c r="RCI191" s="377"/>
      <c r="RCJ191" s="438"/>
      <c r="RCK191" s="486"/>
      <c r="RCL191" s="375"/>
      <c r="RCM191" s="377"/>
      <c r="RCN191" s="377"/>
      <c r="RCO191" s="377"/>
      <c r="RCP191" s="377"/>
      <c r="RCQ191" s="438"/>
      <c r="RCR191" s="486"/>
      <c r="RCS191" s="375"/>
      <c r="RCT191" s="377"/>
      <c r="RCU191" s="377"/>
      <c r="RCV191" s="377"/>
      <c r="RCW191" s="377"/>
      <c r="RCX191" s="438"/>
      <c r="RCY191" s="486"/>
      <c r="RCZ191" s="375"/>
      <c r="RDA191" s="377"/>
      <c r="RDB191" s="377"/>
      <c r="RDC191" s="377"/>
      <c r="RDD191" s="377"/>
      <c r="RDE191" s="438"/>
      <c r="RDF191" s="486"/>
      <c r="RDG191" s="375"/>
      <c r="RDH191" s="377"/>
      <c r="RDI191" s="377"/>
      <c r="RDJ191" s="377"/>
      <c r="RDK191" s="377"/>
      <c r="RDL191" s="438"/>
      <c r="RDM191" s="486"/>
      <c r="RDN191" s="375"/>
      <c r="RDO191" s="377"/>
      <c r="RDP191" s="377"/>
      <c r="RDQ191" s="377"/>
      <c r="RDR191" s="377"/>
      <c r="RDS191" s="438"/>
      <c r="RDT191" s="486"/>
      <c r="RDU191" s="375"/>
      <c r="RDV191" s="377"/>
      <c r="RDW191" s="377"/>
      <c r="RDX191" s="377"/>
      <c r="RDY191" s="377"/>
      <c r="RDZ191" s="438"/>
      <c r="REA191" s="486"/>
      <c r="REB191" s="375"/>
      <c r="REC191" s="377"/>
      <c r="RED191" s="377"/>
      <c r="REE191" s="377"/>
      <c r="REF191" s="377"/>
      <c r="REG191" s="438"/>
      <c r="REH191" s="486"/>
      <c r="REI191" s="375"/>
      <c r="REJ191" s="377"/>
      <c r="REK191" s="377"/>
      <c r="REL191" s="377"/>
      <c r="REM191" s="377"/>
      <c r="REN191" s="438"/>
      <c r="REO191" s="486"/>
      <c r="REP191" s="375"/>
      <c r="REQ191" s="377"/>
      <c r="RER191" s="377"/>
      <c r="RES191" s="377"/>
      <c r="RET191" s="377"/>
      <c r="REU191" s="438"/>
      <c r="REV191" s="486"/>
      <c r="REW191" s="375"/>
      <c r="REX191" s="377"/>
      <c r="REY191" s="377"/>
      <c r="REZ191" s="377"/>
      <c r="RFA191" s="377"/>
      <c r="RFB191" s="438"/>
      <c r="RFC191" s="486"/>
      <c r="RFD191" s="375"/>
      <c r="RFE191" s="377"/>
      <c r="RFF191" s="377"/>
      <c r="RFG191" s="377"/>
      <c r="RFH191" s="377"/>
      <c r="RFI191" s="438"/>
      <c r="RFJ191" s="486"/>
      <c r="RFK191" s="375"/>
      <c r="RFL191" s="377"/>
      <c r="RFM191" s="377"/>
      <c r="RFN191" s="377"/>
      <c r="RFO191" s="377"/>
      <c r="RFP191" s="438"/>
      <c r="RFQ191" s="486"/>
      <c r="RFR191" s="375"/>
      <c r="RFS191" s="377"/>
      <c r="RFT191" s="377"/>
      <c r="RFU191" s="377"/>
      <c r="RFV191" s="377"/>
      <c r="RFW191" s="438"/>
      <c r="RFX191" s="486"/>
      <c r="RFY191" s="375"/>
      <c r="RFZ191" s="377"/>
      <c r="RGA191" s="377"/>
      <c r="RGB191" s="377"/>
      <c r="RGC191" s="377"/>
      <c r="RGD191" s="438"/>
      <c r="RGE191" s="486"/>
      <c r="RGF191" s="375"/>
      <c r="RGG191" s="377"/>
      <c r="RGH191" s="377"/>
      <c r="RGI191" s="377"/>
      <c r="RGJ191" s="377"/>
      <c r="RGK191" s="438"/>
      <c r="RGL191" s="486"/>
      <c r="RGM191" s="375"/>
      <c r="RGN191" s="377"/>
      <c r="RGO191" s="377"/>
      <c r="RGP191" s="377"/>
      <c r="RGQ191" s="377"/>
      <c r="RGR191" s="438"/>
      <c r="RGS191" s="486"/>
      <c r="RGT191" s="375"/>
      <c r="RGU191" s="377"/>
      <c r="RGV191" s="377"/>
      <c r="RGW191" s="377"/>
      <c r="RGX191" s="377"/>
      <c r="RGY191" s="438"/>
      <c r="RGZ191" s="486"/>
      <c r="RHA191" s="375"/>
      <c r="RHB191" s="377"/>
      <c r="RHC191" s="377"/>
      <c r="RHD191" s="377"/>
      <c r="RHE191" s="377"/>
      <c r="RHF191" s="438"/>
      <c r="RHG191" s="486"/>
      <c r="RHH191" s="375"/>
      <c r="RHI191" s="377"/>
      <c r="RHJ191" s="377"/>
      <c r="RHK191" s="377"/>
      <c r="RHL191" s="377"/>
      <c r="RHM191" s="438"/>
      <c r="RHN191" s="486"/>
      <c r="RHO191" s="375"/>
      <c r="RHP191" s="377"/>
      <c r="RHQ191" s="377"/>
      <c r="RHR191" s="377"/>
      <c r="RHS191" s="377"/>
      <c r="RHT191" s="438"/>
      <c r="RHU191" s="486"/>
      <c r="RHV191" s="375"/>
      <c r="RHW191" s="377"/>
      <c r="RHX191" s="377"/>
      <c r="RHY191" s="377"/>
      <c r="RHZ191" s="377"/>
      <c r="RIA191" s="438"/>
      <c r="RIB191" s="486"/>
      <c r="RIC191" s="375"/>
      <c r="RID191" s="377"/>
      <c r="RIE191" s="377"/>
      <c r="RIF191" s="377"/>
      <c r="RIG191" s="377"/>
      <c r="RIH191" s="438"/>
      <c r="RII191" s="486"/>
      <c r="RIJ191" s="375"/>
      <c r="RIK191" s="377"/>
      <c r="RIL191" s="377"/>
      <c r="RIM191" s="377"/>
      <c r="RIN191" s="377"/>
      <c r="RIO191" s="438"/>
      <c r="RIP191" s="486"/>
      <c r="RIQ191" s="375"/>
      <c r="RIR191" s="377"/>
      <c r="RIS191" s="377"/>
      <c r="RIT191" s="377"/>
      <c r="RIU191" s="377"/>
      <c r="RIV191" s="438"/>
      <c r="RIW191" s="486"/>
      <c r="RIX191" s="375"/>
      <c r="RIY191" s="377"/>
      <c r="RIZ191" s="377"/>
      <c r="RJA191" s="377"/>
      <c r="RJB191" s="377"/>
      <c r="RJC191" s="438"/>
      <c r="RJD191" s="486"/>
      <c r="RJE191" s="375"/>
      <c r="RJF191" s="377"/>
      <c r="RJG191" s="377"/>
      <c r="RJH191" s="377"/>
      <c r="RJI191" s="377"/>
      <c r="RJJ191" s="438"/>
      <c r="RJK191" s="486"/>
      <c r="RJL191" s="375"/>
      <c r="RJM191" s="377"/>
      <c r="RJN191" s="377"/>
      <c r="RJO191" s="377"/>
      <c r="RJP191" s="377"/>
      <c r="RJQ191" s="438"/>
      <c r="RJR191" s="486"/>
      <c r="RJS191" s="375"/>
      <c r="RJT191" s="377"/>
      <c r="RJU191" s="377"/>
      <c r="RJV191" s="377"/>
      <c r="RJW191" s="377"/>
      <c r="RJX191" s="438"/>
      <c r="RJY191" s="486"/>
      <c r="RJZ191" s="375"/>
      <c r="RKA191" s="377"/>
      <c r="RKB191" s="377"/>
      <c r="RKC191" s="377"/>
      <c r="RKD191" s="377"/>
      <c r="RKE191" s="438"/>
      <c r="RKF191" s="486"/>
      <c r="RKG191" s="375"/>
      <c r="RKH191" s="377"/>
      <c r="RKI191" s="377"/>
      <c r="RKJ191" s="377"/>
      <c r="RKK191" s="377"/>
      <c r="RKL191" s="438"/>
      <c r="RKM191" s="486"/>
      <c r="RKN191" s="375"/>
      <c r="RKO191" s="377"/>
      <c r="RKP191" s="377"/>
      <c r="RKQ191" s="377"/>
      <c r="RKR191" s="377"/>
      <c r="RKS191" s="438"/>
      <c r="RKT191" s="486"/>
      <c r="RKU191" s="375"/>
      <c r="RKV191" s="377"/>
      <c r="RKW191" s="377"/>
      <c r="RKX191" s="377"/>
      <c r="RKY191" s="377"/>
      <c r="RKZ191" s="438"/>
      <c r="RLA191" s="486"/>
      <c r="RLB191" s="375"/>
      <c r="RLC191" s="377"/>
      <c r="RLD191" s="377"/>
      <c r="RLE191" s="377"/>
      <c r="RLF191" s="377"/>
      <c r="RLG191" s="438"/>
      <c r="RLH191" s="486"/>
      <c r="RLI191" s="375"/>
      <c r="RLJ191" s="377"/>
      <c r="RLK191" s="377"/>
      <c r="RLL191" s="377"/>
      <c r="RLM191" s="377"/>
      <c r="RLN191" s="438"/>
      <c r="RLO191" s="486"/>
      <c r="RLP191" s="375"/>
      <c r="RLQ191" s="377"/>
      <c r="RLR191" s="377"/>
      <c r="RLS191" s="377"/>
      <c r="RLT191" s="377"/>
      <c r="RLU191" s="438"/>
      <c r="RLV191" s="486"/>
      <c r="RLW191" s="375"/>
      <c r="RLX191" s="377"/>
      <c r="RLY191" s="377"/>
      <c r="RLZ191" s="377"/>
      <c r="RMA191" s="377"/>
      <c r="RMB191" s="438"/>
      <c r="RMC191" s="486"/>
      <c r="RMD191" s="375"/>
      <c r="RME191" s="377"/>
      <c r="RMF191" s="377"/>
      <c r="RMG191" s="377"/>
      <c r="RMH191" s="377"/>
      <c r="RMI191" s="438"/>
      <c r="RMJ191" s="486"/>
      <c r="RMK191" s="375"/>
      <c r="RML191" s="377"/>
      <c r="RMM191" s="377"/>
      <c r="RMN191" s="377"/>
      <c r="RMO191" s="377"/>
      <c r="RMP191" s="438"/>
      <c r="RMQ191" s="486"/>
      <c r="RMR191" s="375"/>
      <c r="RMS191" s="377"/>
      <c r="RMT191" s="377"/>
      <c r="RMU191" s="377"/>
      <c r="RMV191" s="377"/>
      <c r="RMW191" s="438"/>
      <c r="RMX191" s="486"/>
      <c r="RMY191" s="375"/>
      <c r="RMZ191" s="377"/>
      <c r="RNA191" s="377"/>
      <c r="RNB191" s="377"/>
      <c r="RNC191" s="377"/>
      <c r="RND191" s="438"/>
      <c r="RNE191" s="486"/>
      <c r="RNF191" s="375"/>
      <c r="RNG191" s="377"/>
      <c r="RNH191" s="377"/>
      <c r="RNI191" s="377"/>
      <c r="RNJ191" s="377"/>
      <c r="RNK191" s="438"/>
      <c r="RNL191" s="486"/>
      <c r="RNM191" s="375"/>
      <c r="RNN191" s="377"/>
      <c r="RNO191" s="377"/>
      <c r="RNP191" s="377"/>
      <c r="RNQ191" s="377"/>
      <c r="RNR191" s="438"/>
      <c r="RNS191" s="486"/>
      <c r="RNT191" s="375"/>
      <c r="RNU191" s="377"/>
      <c r="RNV191" s="377"/>
      <c r="RNW191" s="377"/>
      <c r="RNX191" s="377"/>
      <c r="RNY191" s="438"/>
      <c r="RNZ191" s="486"/>
      <c r="ROA191" s="375"/>
      <c r="ROB191" s="377"/>
      <c r="ROC191" s="377"/>
      <c r="ROD191" s="377"/>
      <c r="ROE191" s="377"/>
      <c r="ROF191" s="438"/>
      <c r="ROG191" s="486"/>
      <c r="ROH191" s="375"/>
      <c r="ROI191" s="377"/>
      <c r="ROJ191" s="377"/>
      <c r="ROK191" s="377"/>
      <c r="ROL191" s="377"/>
      <c r="ROM191" s="438"/>
      <c r="RON191" s="486"/>
      <c r="ROO191" s="375"/>
      <c r="ROP191" s="377"/>
      <c r="ROQ191" s="377"/>
      <c r="ROR191" s="377"/>
      <c r="ROS191" s="377"/>
      <c r="ROT191" s="438"/>
      <c r="ROU191" s="486"/>
      <c r="ROV191" s="375"/>
      <c r="ROW191" s="377"/>
      <c r="ROX191" s="377"/>
      <c r="ROY191" s="377"/>
      <c r="ROZ191" s="377"/>
      <c r="RPA191" s="438"/>
      <c r="RPB191" s="486"/>
      <c r="RPC191" s="375"/>
      <c r="RPD191" s="377"/>
      <c r="RPE191" s="377"/>
      <c r="RPF191" s="377"/>
      <c r="RPG191" s="377"/>
      <c r="RPH191" s="438"/>
      <c r="RPI191" s="486"/>
      <c r="RPJ191" s="375"/>
      <c r="RPK191" s="377"/>
      <c r="RPL191" s="377"/>
      <c r="RPM191" s="377"/>
      <c r="RPN191" s="377"/>
      <c r="RPO191" s="438"/>
      <c r="RPP191" s="486"/>
      <c r="RPQ191" s="375"/>
      <c r="RPR191" s="377"/>
      <c r="RPS191" s="377"/>
      <c r="RPT191" s="377"/>
      <c r="RPU191" s="377"/>
      <c r="RPV191" s="438"/>
      <c r="RPW191" s="486"/>
      <c r="RPX191" s="375"/>
      <c r="RPY191" s="377"/>
      <c r="RPZ191" s="377"/>
      <c r="RQA191" s="377"/>
      <c r="RQB191" s="377"/>
      <c r="RQC191" s="438"/>
      <c r="RQD191" s="486"/>
      <c r="RQE191" s="375"/>
      <c r="RQF191" s="377"/>
      <c r="RQG191" s="377"/>
      <c r="RQH191" s="377"/>
      <c r="RQI191" s="377"/>
      <c r="RQJ191" s="438"/>
      <c r="RQK191" s="486"/>
      <c r="RQL191" s="375"/>
      <c r="RQM191" s="377"/>
      <c r="RQN191" s="377"/>
      <c r="RQO191" s="377"/>
      <c r="RQP191" s="377"/>
      <c r="RQQ191" s="438"/>
      <c r="RQR191" s="486"/>
      <c r="RQS191" s="375"/>
      <c r="RQT191" s="377"/>
      <c r="RQU191" s="377"/>
      <c r="RQV191" s="377"/>
      <c r="RQW191" s="377"/>
      <c r="RQX191" s="438"/>
      <c r="RQY191" s="486"/>
      <c r="RQZ191" s="375"/>
      <c r="RRA191" s="377"/>
      <c r="RRB191" s="377"/>
      <c r="RRC191" s="377"/>
      <c r="RRD191" s="377"/>
      <c r="RRE191" s="438"/>
      <c r="RRF191" s="486"/>
      <c r="RRG191" s="375"/>
      <c r="RRH191" s="377"/>
      <c r="RRI191" s="377"/>
      <c r="RRJ191" s="377"/>
      <c r="RRK191" s="377"/>
      <c r="RRL191" s="438"/>
      <c r="RRM191" s="486"/>
      <c r="RRN191" s="375"/>
      <c r="RRO191" s="377"/>
      <c r="RRP191" s="377"/>
      <c r="RRQ191" s="377"/>
      <c r="RRR191" s="377"/>
      <c r="RRS191" s="438"/>
      <c r="RRT191" s="486"/>
      <c r="RRU191" s="375"/>
      <c r="RRV191" s="377"/>
      <c r="RRW191" s="377"/>
      <c r="RRX191" s="377"/>
      <c r="RRY191" s="377"/>
      <c r="RRZ191" s="438"/>
      <c r="RSA191" s="486"/>
      <c r="RSB191" s="375"/>
      <c r="RSC191" s="377"/>
      <c r="RSD191" s="377"/>
      <c r="RSE191" s="377"/>
      <c r="RSF191" s="377"/>
      <c r="RSG191" s="438"/>
      <c r="RSH191" s="486"/>
      <c r="RSI191" s="375"/>
      <c r="RSJ191" s="377"/>
      <c r="RSK191" s="377"/>
      <c r="RSL191" s="377"/>
      <c r="RSM191" s="377"/>
      <c r="RSN191" s="438"/>
      <c r="RSO191" s="486"/>
      <c r="RSP191" s="375"/>
      <c r="RSQ191" s="377"/>
      <c r="RSR191" s="377"/>
      <c r="RSS191" s="377"/>
      <c r="RST191" s="377"/>
      <c r="RSU191" s="438"/>
      <c r="RSV191" s="486"/>
      <c r="RSW191" s="375"/>
      <c r="RSX191" s="377"/>
      <c r="RSY191" s="377"/>
      <c r="RSZ191" s="377"/>
      <c r="RTA191" s="377"/>
      <c r="RTB191" s="438"/>
      <c r="RTC191" s="486"/>
      <c r="RTD191" s="375"/>
      <c r="RTE191" s="377"/>
      <c r="RTF191" s="377"/>
      <c r="RTG191" s="377"/>
      <c r="RTH191" s="377"/>
      <c r="RTI191" s="438"/>
      <c r="RTJ191" s="486"/>
      <c r="RTK191" s="375"/>
      <c r="RTL191" s="377"/>
      <c r="RTM191" s="377"/>
      <c r="RTN191" s="377"/>
      <c r="RTO191" s="377"/>
      <c r="RTP191" s="438"/>
      <c r="RTQ191" s="486"/>
      <c r="RTR191" s="375"/>
      <c r="RTS191" s="377"/>
      <c r="RTT191" s="377"/>
      <c r="RTU191" s="377"/>
      <c r="RTV191" s="377"/>
      <c r="RTW191" s="438"/>
      <c r="RTX191" s="486"/>
      <c r="RTY191" s="375"/>
      <c r="RTZ191" s="377"/>
      <c r="RUA191" s="377"/>
      <c r="RUB191" s="377"/>
      <c r="RUC191" s="377"/>
      <c r="RUD191" s="438"/>
      <c r="RUE191" s="486"/>
      <c r="RUF191" s="375"/>
      <c r="RUG191" s="377"/>
      <c r="RUH191" s="377"/>
      <c r="RUI191" s="377"/>
      <c r="RUJ191" s="377"/>
      <c r="RUK191" s="438"/>
      <c r="RUL191" s="486"/>
      <c r="RUM191" s="375"/>
      <c r="RUN191" s="377"/>
      <c r="RUO191" s="377"/>
      <c r="RUP191" s="377"/>
      <c r="RUQ191" s="377"/>
      <c r="RUR191" s="438"/>
      <c r="RUS191" s="486"/>
      <c r="RUT191" s="375"/>
      <c r="RUU191" s="377"/>
      <c r="RUV191" s="377"/>
      <c r="RUW191" s="377"/>
      <c r="RUX191" s="377"/>
      <c r="RUY191" s="438"/>
      <c r="RUZ191" s="486"/>
      <c r="RVA191" s="375"/>
      <c r="RVB191" s="377"/>
      <c r="RVC191" s="377"/>
      <c r="RVD191" s="377"/>
      <c r="RVE191" s="377"/>
      <c r="RVF191" s="438"/>
      <c r="RVG191" s="486"/>
      <c r="RVH191" s="375"/>
      <c r="RVI191" s="377"/>
      <c r="RVJ191" s="377"/>
      <c r="RVK191" s="377"/>
      <c r="RVL191" s="377"/>
      <c r="RVM191" s="438"/>
      <c r="RVN191" s="486"/>
      <c r="RVO191" s="375"/>
      <c r="RVP191" s="377"/>
      <c r="RVQ191" s="377"/>
      <c r="RVR191" s="377"/>
      <c r="RVS191" s="377"/>
      <c r="RVT191" s="438"/>
      <c r="RVU191" s="486"/>
      <c r="RVV191" s="375"/>
      <c r="RVW191" s="377"/>
      <c r="RVX191" s="377"/>
      <c r="RVY191" s="377"/>
      <c r="RVZ191" s="377"/>
      <c r="RWA191" s="438"/>
      <c r="RWB191" s="486"/>
      <c r="RWC191" s="375"/>
      <c r="RWD191" s="377"/>
      <c r="RWE191" s="377"/>
      <c r="RWF191" s="377"/>
      <c r="RWG191" s="377"/>
      <c r="RWH191" s="438"/>
      <c r="RWI191" s="486"/>
      <c r="RWJ191" s="375"/>
      <c r="RWK191" s="377"/>
      <c r="RWL191" s="377"/>
      <c r="RWM191" s="377"/>
      <c r="RWN191" s="377"/>
      <c r="RWO191" s="438"/>
      <c r="RWP191" s="486"/>
      <c r="RWQ191" s="375"/>
      <c r="RWR191" s="377"/>
      <c r="RWS191" s="377"/>
      <c r="RWT191" s="377"/>
      <c r="RWU191" s="377"/>
      <c r="RWV191" s="438"/>
      <c r="RWW191" s="486"/>
      <c r="RWX191" s="375"/>
      <c r="RWY191" s="377"/>
      <c r="RWZ191" s="377"/>
      <c r="RXA191" s="377"/>
      <c r="RXB191" s="377"/>
      <c r="RXC191" s="438"/>
      <c r="RXD191" s="486"/>
      <c r="RXE191" s="375"/>
      <c r="RXF191" s="377"/>
      <c r="RXG191" s="377"/>
      <c r="RXH191" s="377"/>
      <c r="RXI191" s="377"/>
      <c r="RXJ191" s="438"/>
      <c r="RXK191" s="486"/>
      <c r="RXL191" s="375"/>
      <c r="RXM191" s="377"/>
      <c r="RXN191" s="377"/>
      <c r="RXO191" s="377"/>
      <c r="RXP191" s="377"/>
      <c r="RXQ191" s="438"/>
      <c r="RXR191" s="486"/>
      <c r="RXS191" s="375"/>
      <c r="RXT191" s="377"/>
      <c r="RXU191" s="377"/>
      <c r="RXV191" s="377"/>
      <c r="RXW191" s="377"/>
      <c r="RXX191" s="438"/>
      <c r="RXY191" s="486"/>
      <c r="RXZ191" s="375"/>
      <c r="RYA191" s="377"/>
      <c r="RYB191" s="377"/>
      <c r="RYC191" s="377"/>
      <c r="RYD191" s="377"/>
      <c r="RYE191" s="438"/>
      <c r="RYF191" s="486"/>
      <c r="RYG191" s="375"/>
      <c r="RYH191" s="377"/>
      <c r="RYI191" s="377"/>
      <c r="RYJ191" s="377"/>
      <c r="RYK191" s="377"/>
      <c r="RYL191" s="438"/>
      <c r="RYM191" s="486"/>
      <c r="RYN191" s="375"/>
      <c r="RYO191" s="377"/>
      <c r="RYP191" s="377"/>
      <c r="RYQ191" s="377"/>
      <c r="RYR191" s="377"/>
      <c r="RYS191" s="438"/>
      <c r="RYT191" s="486"/>
      <c r="RYU191" s="375"/>
      <c r="RYV191" s="377"/>
      <c r="RYW191" s="377"/>
      <c r="RYX191" s="377"/>
      <c r="RYY191" s="377"/>
      <c r="RYZ191" s="438"/>
      <c r="RZA191" s="486"/>
      <c r="RZB191" s="375"/>
      <c r="RZC191" s="377"/>
      <c r="RZD191" s="377"/>
      <c r="RZE191" s="377"/>
      <c r="RZF191" s="377"/>
      <c r="RZG191" s="438"/>
      <c r="RZH191" s="486"/>
      <c r="RZI191" s="375"/>
      <c r="RZJ191" s="377"/>
      <c r="RZK191" s="377"/>
      <c r="RZL191" s="377"/>
      <c r="RZM191" s="377"/>
      <c r="RZN191" s="438"/>
      <c r="RZO191" s="486"/>
      <c r="RZP191" s="375"/>
      <c r="RZQ191" s="377"/>
      <c r="RZR191" s="377"/>
      <c r="RZS191" s="377"/>
      <c r="RZT191" s="377"/>
      <c r="RZU191" s="438"/>
      <c r="RZV191" s="486"/>
      <c r="RZW191" s="375"/>
      <c r="RZX191" s="377"/>
      <c r="RZY191" s="377"/>
      <c r="RZZ191" s="377"/>
      <c r="SAA191" s="377"/>
      <c r="SAB191" s="438"/>
      <c r="SAC191" s="486"/>
      <c r="SAD191" s="375"/>
      <c r="SAE191" s="377"/>
      <c r="SAF191" s="377"/>
      <c r="SAG191" s="377"/>
      <c r="SAH191" s="377"/>
      <c r="SAI191" s="438"/>
      <c r="SAJ191" s="486"/>
      <c r="SAK191" s="375"/>
      <c r="SAL191" s="377"/>
      <c r="SAM191" s="377"/>
      <c r="SAN191" s="377"/>
      <c r="SAO191" s="377"/>
      <c r="SAP191" s="438"/>
      <c r="SAQ191" s="486"/>
      <c r="SAR191" s="375"/>
      <c r="SAS191" s="377"/>
      <c r="SAT191" s="377"/>
      <c r="SAU191" s="377"/>
      <c r="SAV191" s="377"/>
      <c r="SAW191" s="438"/>
      <c r="SAX191" s="486"/>
      <c r="SAY191" s="375"/>
      <c r="SAZ191" s="377"/>
      <c r="SBA191" s="377"/>
      <c r="SBB191" s="377"/>
      <c r="SBC191" s="377"/>
      <c r="SBD191" s="438"/>
      <c r="SBE191" s="486"/>
      <c r="SBF191" s="375"/>
      <c r="SBG191" s="377"/>
      <c r="SBH191" s="377"/>
      <c r="SBI191" s="377"/>
      <c r="SBJ191" s="377"/>
      <c r="SBK191" s="438"/>
      <c r="SBL191" s="486"/>
      <c r="SBM191" s="375"/>
      <c r="SBN191" s="377"/>
      <c r="SBO191" s="377"/>
      <c r="SBP191" s="377"/>
      <c r="SBQ191" s="377"/>
      <c r="SBR191" s="438"/>
      <c r="SBS191" s="486"/>
      <c r="SBT191" s="375"/>
      <c r="SBU191" s="377"/>
      <c r="SBV191" s="377"/>
      <c r="SBW191" s="377"/>
      <c r="SBX191" s="377"/>
      <c r="SBY191" s="438"/>
      <c r="SBZ191" s="486"/>
      <c r="SCA191" s="375"/>
      <c r="SCB191" s="377"/>
      <c r="SCC191" s="377"/>
      <c r="SCD191" s="377"/>
      <c r="SCE191" s="377"/>
      <c r="SCF191" s="438"/>
      <c r="SCG191" s="486"/>
      <c r="SCH191" s="375"/>
      <c r="SCI191" s="377"/>
      <c r="SCJ191" s="377"/>
      <c r="SCK191" s="377"/>
      <c r="SCL191" s="377"/>
      <c r="SCM191" s="438"/>
      <c r="SCN191" s="486"/>
      <c r="SCO191" s="375"/>
      <c r="SCP191" s="377"/>
      <c r="SCQ191" s="377"/>
      <c r="SCR191" s="377"/>
      <c r="SCS191" s="377"/>
      <c r="SCT191" s="438"/>
      <c r="SCU191" s="486"/>
      <c r="SCV191" s="375"/>
      <c r="SCW191" s="377"/>
      <c r="SCX191" s="377"/>
      <c r="SCY191" s="377"/>
      <c r="SCZ191" s="377"/>
      <c r="SDA191" s="438"/>
      <c r="SDB191" s="486"/>
      <c r="SDC191" s="375"/>
      <c r="SDD191" s="377"/>
      <c r="SDE191" s="377"/>
      <c r="SDF191" s="377"/>
      <c r="SDG191" s="377"/>
      <c r="SDH191" s="438"/>
      <c r="SDI191" s="486"/>
      <c r="SDJ191" s="375"/>
      <c r="SDK191" s="377"/>
      <c r="SDL191" s="377"/>
      <c r="SDM191" s="377"/>
      <c r="SDN191" s="377"/>
      <c r="SDO191" s="438"/>
      <c r="SDP191" s="486"/>
      <c r="SDQ191" s="375"/>
      <c r="SDR191" s="377"/>
      <c r="SDS191" s="377"/>
      <c r="SDT191" s="377"/>
      <c r="SDU191" s="377"/>
      <c r="SDV191" s="438"/>
      <c r="SDW191" s="486"/>
      <c r="SDX191" s="375"/>
      <c r="SDY191" s="377"/>
      <c r="SDZ191" s="377"/>
      <c r="SEA191" s="377"/>
      <c r="SEB191" s="377"/>
      <c r="SEC191" s="438"/>
      <c r="SED191" s="486"/>
      <c r="SEE191" s="375"/>
      <c r="SEF191" s="377"/>
      <c r="SEG191" s="377"/>
      <c r="SEH191" s="377"/>
      <c r="SEI191" s="377"/>
      <c r="SEJ191" s="438"/>
      <c r="SEK191" s="486"/>
      <c r="SEL191" s="375"/>
      <c r="SEM191" s="377"/>
      <c r="SEN191" s="377"/>
      <c r="SEO191" s="377"/>
      <c r="SEP191" s="377"/>
      <c r="SEQ191" s="438"/>
      <c r="SER191" s="486"/>
      <c r="SES191" s="375"/>
      <c r="SET191" s="377"/>
      <c r="SEU191" s="377"/>
      <c r="SEV191" s="377"/>
      <c r="SEW191" s="377"/>
      <c r="SEX191" s="438"/>
      <c r="SEY191" s="486"/>
      <c r="SEZ191" s="375"/>
      <c r="SFA191" s="377"/>
      <c r="SFB191" s="377"/>
      <c r="SFC191" s="377"/>
      <c r="SFD191" s="377"/>
      <c r="SFE191" s="438"/>
      <c r="SFF191" s="486"/>
      <c r="SFG191" s="375"/>
      <c r="SFH191" s="377"/>
      <c r="SFI191" s="377"/>
      <c r="SFJ191" s="377"/>
      <c r="SFK191" s="377"/>
      <c r="SFL191" s="438"/>
      <c r="SFM191" s="486"/>
      <c r="SFN191" s="375"/>
      <c r="SFO191" s="377"/>
      <c r="SFP191" s="377"/>
      <c r="SFQ191" s="377"/>
      <c r="SFR191" s="377"/>
      <c r="SFS191" s="438"/>
      <c r="SFT191" s="486"/>
      <c r="SFU191" s="375"/>
      <c r="SFV191" s="377"/>
      <c r="SFW191" s="377"/>
      <c r="SFX191" s="377"/>
      <c r="SFY191" s="377"/>
      <c r="SFZ191" s="438"/>
      <c r="SGA191" s="486"/>
      <c r="SGB191" s="375"/>
      <c r="SGC191" s="377"/>
      <c r="SGD191" s="377"/>
      <c r="SGE191" s="377"/>
      <c r="SGF191" s="377"/>
      <c r="SGG191" s="438"/>
      <c r="SGH191" s="486"/>
      <c r="SGI191" s="375"/>
      <c r="SGJ191" s="377"/>
      <c r="SGK191" s="377"/>
      <c r="SGL191" s="377"/>
      <c r="SGM191" s="377"/>
      <c r="SGN191" s="438"/>
      <c r="SGO191" s="486"/>
      <c r="SGP191" s="375"/>
      <c r="SGQ191" s="377"/>
      <c r="SGR191" s="377"/>
      <c r="SGS191" s="377"/>
      <c r="SGT191" s="377"/>
      <c r="SGU191" s="438"/>
      <c r="SGV191" s="486"/>
      <c r="SGW191" s="375"/>
      <c r="SGX191" s="377"/>
      <c r="SGY191" s="377"/>
      <c r="SGZ191" s="377"/>
      <c r="SHA191" s="377"/>
      <c r="SHB191" s="438"/>
      <c r="SHC191" s="486"/>
      <c r="SHD191" s="375"/>
      <c r="SHE191" s="377"/>
      <c r="SHF191" s="377"/>
      <c r="SHG191" s="377"/>
      <c r="SHH191" s="377"/>
      <c r="SHI191" s="438"/>
      <c r="SHJ191" s="486"/>
      <c r="SHK191" s="375"/>
      <c r="SHL191" s="377"/>
      <c r="SHM191" s="377"/>
      <c r="SHN191" s="377"/>
      <c r="SHO191" s="377"/>
      <c r="SHP191" s="438"/>
      <c r="SHQ191" s="486"/>
      <c r="SHR191" s="375"/>
      <c r="SHS191" s="377"/>
      <c r="SHT191" s="377"/>
      <c r="SHU191" s="377"/>
      <c r="SHV191" s="377"/>
      <c r="SHW191" s="438"/>
      <c r="SHX191" s="486"/>
      <c r="SHY191" s="375"/>
      <c r="SHZ191" s="377"/>
      <c r="SIA191" s="377"/>
      <c r="SIB191" s="377"/>
      <c r="SIC191" s="377"/>
      <c r="SID191" s="438"/>
      <c r="SIE191" s="486"/>
      <c r="SIF191" s="375"/>
      <c r="SIG191" s="377"/>
      <c r="SIH191" s="377"/>
      <c r="SII191" s="377"/>
      <c r="SIJ191" s="377"/>
      <c r="SIK191" s="438"/>
      <c r="SIL191" s="486"/>
      <c r="SIM191" s="375"/>
      <c r="SIN191" s="377"/>
      <c r="SIO191" s="377"/>
      <c r="SIP191" s="377"/>
      <c r="SIQ191" s="377"/>
      <c r="SIR191" s="438"/>
      <c r="SIS191" s="486"/>
      <c r="SIT191" s="375"/>
      <c r="SIU191" s="377"/>
      <c r="SIV191" s="377"/>
      <c r="SIW191" s="377"/>
      <c r="SIX191" s="377"/>
      <c r="SIY191" s="438"/>
      <c r="SIZ191" s="486"/>
      <c r="SJA191" s="375"/>
      <c r="SJB191" s="377"/>
      <c r="SJC191" s="377"/>
      <c r="SJD191" s="377"/>
      <c r="SJE191" s="377"/>
      <c r="SJF191" s="438"/>
      <c r="SJG191" s="486"/>
      <c r="SJH191" s="375"/>
      <c r="SJI191" s="377"/>
      <c r="SJJ191" s="377"/>
      <c r="SJK191" s="377"/>
      <c r="SJL191" s="377"/>
      <c r="SJM191" s="438"/>
      <c r="SJN191" s="486"/>
      <c r="SJO191" s="375"/>
      <c r="SJP191" s="377"/>
      <c r="SJQ191" s="377"/>
      <c r="SJR191" s="377"/>
      <c r="SJS191" s="377"/>
      <c r="SJT191" s="438"/>
      <c r="SJU191" s="486"/>
      <c r="SJV191" s="375"/>
      <c r="SJW191" s="377"/>
      <c r="SJX191" s="377"/>
      <c r="SJY191" s="377"/>
      <c r="SJZ191" s="377"/>
      <c r="SKA191" s="438"/>
      <c r="SKB191" s="486"/>
      <c r="SKC191" s="375"/>
      <c r="SKD191" s="377"/>
      <c r="SKE191" s="377"/>
      <c r="SKF191" s="377"/>
      <c r="SKG191" s="377"/>
      <c r="SKH191" s="438"/>
      <c r="SKI191" s="486"/>
      <c r="SKJ191" s="375"/>
      <c r="SKK191" s="377"/>
      <c r="SKL191" s="377"/>
      <c r="SKM191" s="377"/>
      <c r="SKN191" s="377"/>
      <c r="SKO191" s="438"/>
      <c r="SKP191" s="486"/>
      <c r="SKQ191" s="375"/>
      <c r="SKR191" s="377"/>
      <c r="SKS191" s="377"/>
      <c r="SKT191" s="377"/>
      <c r="SKU191" s="377"/>
      <c r="SKV191" s="438"/>
      <c r="SKW191" s="486"/>
      <c r="SKX191" s="375"/>
      <c r="SKY191" s="377"/>
      <c r="SKZ191" s="377"/>
      <c r="SLA191" s="377"/>
      <c r="SLB191" s="377"/>
      <c r="SLC191" s="438"/>
      <c r="SLD191" s="486"/>
      <c r="SLE191" s="375"/>
      <c r="SLF191" s="377"/>
      <c r="SLG191" s="377"/>
      <c r="SLH191" s="377"/>
      <c r="SLI191" s="377"/>
      <c r="SLJ191" s="438"/>
      <c r="SLK191" s="486"/>
      <c r="SLL191" s="375"/>
      <c r="SLM191" s="377"/>
      <c r="SLN191" s="377"/>
      <c r="SLO191" s="377"/>
      <c r="SLP191" s="377"/>
      <c r="SLQ191" s="438"/>
      <c r="SLR191" s="486"/>
      <c r="SLS191" s="375"/>
      <c r="SLT191" s="377"/>
      <c r="SLU191" s="377"/>
      <c r="SLV191" s="377"/>
      <c r="SLW191" s="377"/>
      <c r="SLX191" s="438"/>
      <c r="SLY191" s="486"/>
      <c r="SLZ191" s="375"/>
      <c r="SMA191" s="377"/>
      <c r="SMB191" s="377"/>
      <c r="SMC191" s="377"/>
      <c r="SMD191" s="377"/>
      <c r="SME191" s="438"/>
      <c r="SMF191" s="486"/>
      <c r="SMG191" s="375"/>
      <c r="SMH191" s="377"/>
      <c r="SMI191" s="377"/>
      <c r="SMJ191" s="377"/>
      <c r="SMK191" s="377"/>
      <c r="SML191" s="438"/>
      <c r="SMM191" s="486"/>
      <c r="SMN191" s="375"/>
      <c r="SMO191" s="377"/>
      <c r="SMP191" s="377"/>
      <c r="SMQ191" s="377"/>
      <c r="SMR191" s="377"/>
      <c r="SMS191" s="438"/>
      <c r="SMT191" s="486"/>
      <c r="SMU191" s="375"/>
      <c r="SMV191" s="377"/>
      <c r="SMW191" s="377"/>
      <c r="SMX191" s="377"/>
      <c r="SMY191" s="377"/>
      <c r="SMZ191" s="438"/>
      <c r="SNA191" s="486"/>
      <c r="SNB191" s="375"/>
      <c r="SNC191" s="377"/>
      <c r="SND191" s="377"/>
      <c r="SNE191" s="377"/>
      <c r="SNF191" s="377"/>
      <c r="SNG191" s="438"/>
      <c r="SNH191" s="486"/>
      <c r="SNI191" s="375"/>
      <c r="SNJ191" s="377"/>
      <c r="SNK191" s="377"/>
      <c r="SNL191" s="377"/>
      <c r="SNM191" s="377"/>
      <c r="SNN191" s="438"/>
      <c r="SNO191" s="486"/>
      <c r="SNP191" s="375"/>
      <c r="SNQ191" s="377"/>
      <c r="SNR191" s="377"/>
      <c r="SNS191" s="377"/>
      <c r="SNT191" s="377"/>
      <c r="SNU191" s="438"/>
      <c r="SNV191" s="486"/>
      <c r="SNW191" s="375"/>
      <c r="SNX191" s="377"/>
      <c r="SNY191" s="377"/>
      <c r="SNZ191" s="377"/>
      <c r="SOA191" s="377"/>
      <c r="SOB191" s="438"/>
      <c r="SOC191" s="486"/>
      <c r="SOD191" s="375"/>
      <c r="SOE191" s="377"/>
      <c r="SOF191" s="377"/>
      <c r="SOG191" s="377"/>
      <c r="SOH191" s="377"/>
      <c r="SOI191" s="438"/>
      <c r="SOJ191" s="486"/>
      <c r="SOK191" s="375"/>
      <c r="SOL191" s="377"/>
      <c r="SOM191" s="377"/>
      <c r="SON191" s="377"/>
      <c r="SOO191" s="377"/>
      <c r="SOP191" s="438"/>
      <c r="SOQ191" s="486"/>
      <c r="SOR191" s="375"/>
      <c r="SOS191" s="377"/>
      <c r="SOT191" s="377"/>
      <c r="SOU191" s="377"/>
      <c r="SOV191" s="377"/>
      <c r="SOW191" s="438"/>
      <c r="SOX191" s="486"/>
      <c r="SOY191" s="375"/>
      <c r="SOZ191" s="377"/>
      <c r="SPA191" s="377"/>
      <c r="SPB191" s="377"/>
      <c r="SPC191" s="377"/>
      <c r="SPD191" s="438"/>
      <c r="SPE191" s="486"/>
      <c r="SPF191" s="375"/>
      <c r="SPG191" s="377"/>
      <c r="SPH191" s="377"/>
      <c r="SPI191" s="377"/>
      <c r="SPJ191" s="377"/>
      <c r="SPK191" s="438"/>
      <c r="SPL191" s="486"/>
      <c r="SPM191" s="375"/>
      <c r="SPN191" s="377"/>
      <c r="SPO191" s="377"/>
      <c r="SPP191" s="377"/>
      <c r="SPQ191" s="377"/>
      <c r="SPR191" s="438"/>
      <c r="SPS191" s="486"/>
      <c r="SPT191" s="375"/>
      <c r="SPU191" s="377"/>
      <c r="SPV191" s="377"/>
      <c r="SPW191" s="377"/>
      <c r="SPX191" s="377"/>
      <c r="SPY191" s="438"/>
      <c r="SPZ191" s="486"/>
      <c r="SQA191" s="375"/>
      <c r="SQB191" s="377"/>
      <c r="SQC191" s="377"/>
      <c r="SQD191" s="377"/>
      <c r="SQE191" s="377"/>
      <c r="SQF191" s="438"/>
      <c r="SQG191" s="486"/>
      <c r="SQH191" s="375"/>
      <c r="SQI191" s="377"/>
      <c r="SQJ191" s="377"/>
      <c r="SQK191" s="377"/>
      <c r="SQL191" s="377"/>
      <c r="SQM191" s="438"/>
      <c r="SQN191" s="486"/>
      <c r="SQO191" s="375"/>
      <c r="SQP191" s="377"/>
      <c r="SQQ191" s="377"/>
      <c r="SQR191" s="377"/>
      <c r="SQS191" s="377"/>
      <c r="SQT191" s="438"/>
      <c r="SQU191" s="486"/>
      <c r="SQV191" s="375"/>
      <c r="SQW191" s="377"/>
      <c r="SQX191" s="377"/>
      <c r="SQY191" s="377"/>
      <c r="SQZ191" s="377"/>
      <c r="SRA191" s="438"/>
      <c r="SRB191" s="486"/>
      <c r="SRC191" s="375"/>
      <c r="SRD191" s="377"/>
      <c r="SRE191" s="377"/>
      <c r="SRF191" s="377"/>
      <c r="SRG191" s="377"/>
      <c r="SRH191" s="438"/>
      <c r="SRI191" s="486"/>
      <c r="SRJ191" s="375"/>
      <c r="SRK191" s="377"/>
      <c r="SRL191" s="377"/>
      <c r="SRM191" s="377"/>
      <c r="SRN191" s="377"/>
      <c r="SRO191" s="438"/>
      <c r="SRP191" s="486"/>
      <c r="SRQ191" s="375"/>
      <c r="SRR191" s="377"/>
      <c r="SRS191" s="377"/>
      <c r="SRT191" s="377"/>
      <c r="SRU191" s="377"/>
      <c r="SRV191" s="438"/>
      <c r="SRW191" s="486"/>
      <c r="SRX191" s="375"/>
      <c r="SRY191" s="377"/>
      <c r="SRZ191" s="377"/>
      <c r="SSA191" s="377"/>
      <c r="SSB191" s="377"/>
      <c r="SSC191" s="438"/>
      <c r="SSD191" s="486"/>
      <c r="SSE191" s="375"/>
      <c r="SSF191" s="377"/>
      <c r="SSG191" s="377"/>
      <c r="SSH191" s="377"/>
      <c r="SSI191" s="377"/>
      <c r="SSJ191" s="438"/>
      <c r="SSK191" s="486"/>
      <c r="SSL191" s="375"/>
      <c r="SSM191" s="377"/>
      <c r="SSN191" s="377"/>
      <c r="SSO191" s="377"/>
      <c r="SSP191" s="377"/>
      <c r="SSQ191" s="438"/>
      <c r="SSR191" s="486"/>
      <c r="SSS191" s="375"/>
      <c r="SST191" s="377"/>
      <c r="SSU191" s="377"/>
      <c r="SSV191" s="377"/>
      <c r="SSW191" s="377"/>
      <c r="SSX191" s="438"/>
      <c r="SSY191" s="486"/>
      <c r="SSZ191" s="375"/>
      <c r="STA191" s="377"/>
      <c r="STB191" s="377"/>
      <c r="STC191" s="377"/>
      <c r="STD191" s="377"/>
      <c r="STE191" s="438"/>
      <c r="STF191" s="486"/>
      <c r="STG191" s="375"/>
      <c r="STH191" s="377"/>
      <c r="STI191" s="377"/>
      <c r="STJ191" s="377"/>
      <c r="STK191" s="377"/>
      <c r="STL191" s="438"/>
      <c r="STM191" s="486"/>
      <c r="STN191" s="375"/>
      <c r="STO191" s="377"/>
      <c r="STP191" s="377"/>
      <c r="STQ191" s="377"/>
      <c r="STR191" s="377"/>
      <c r="STS191" s="438"/>
      <c r="STT191" s="486"/>
      <c r="STU191" s="375"/>
      <c r="STV191" s="377"/>
      <c r="STW191" s="377"/>
      <c r="STX191" s="377"/>
      <c r="STY191" s="377"/>
      <c r="STZ191" s="438"/>
      <c r="SUA191" s="486"/>
      <c r="SUB191" s="375"/>
      <c r="SUC191" s="377"/>
      <c r="SUD191" s="377"/>
      <c r="SUE191" s="377"/>
      <c r="SUF191" s="377"/>
      <c r="SUG191" s="438"/>
      <c r="SUH191" s="486"/>
      <c r="SUI191" s="375"/>
      <c r="SUJ191" s="377"/>
      <c r="SUK191" s="377"/>
      <c r="SUL191" s="377"/>
      <c r="SUM191" s="377"/>
      <c r="SUN191" s="438"/>
      <c r="SUO191" s="486"/>
      <c r="SUP191" s="375"/>
      <c r="SUQ191" s="377"/>
      <c r="SUR191" s="377"/>
      <c r="SUS191" s="377"/>
      <c r="SUT191" s="377"/>
      <c r="SUU191" s="438"/>
      <c r="SUV191" s="486"/>
      <c r="SUW191" s="375"/>
      <c r="SUX191" s="377"/>
      <c r="SUY191" s="377"/>
      <c r="SUZ191" s="377"/>
      <c r="SVA191" s="377"/>
      <c r="SVB191" s="438"/>
      <c r="SVC191" s="486"/>
      <c r="SVD191" s="375"/>
      <c r="SVE191" s="377"/>
      <c r="SVF191" s="377"/>
      <c r="SVG191" s="377"/>
      <c r="SVH191" s="377"/>
      <c r="SVI191" s="438"/>
      <c r="SVJ191" s="486"/>
      <c r="SVK191" s="375"/>
      <c r="SVL191" s="377"/>
      <c r="SVM191" s="377"/>
      <c r="SVN191" s="377"/>
      <c r="SVO191" s="377"/>
      <c r="SVP191" s="438"/>
      <c r="SVQ191" s="486"/>
      <c r="SVR191" s="375"/>
      <c r="SVS191" s="377"/>
      <c r="SVT191" s="377"/>
      <c r="SVU191" s="377"/>
      <c r="SVV191" s="377"/>
      <c r="SVW191" s="438"/>
      <c r="SVX191" s="486"/>
      <c r="SVY191" s="375"/>
      <c r="SVZ191" s="377"/>
      <c r="SWA191" s="377"/>
      <c r="SWB191" s="377"/>
      <c r="SWC191" s="377"/>
      <c r="SWD191" s="438"/>
      <c r="SWE191" s="486"/>
      <c r="SWF191" s="375"/>
      <c r="SWG191" s="377"/>
      <c r="SWH191" s="377"/>
      <c r="SWI191" s="377"/>
      <c r="SWJ191" s="377"/>
      <c r="SWK191" s="438"/>
      <c r="SWL191" s="486"/>
      <c r="SWM191" s="375"/>
      <c r="SWN191" s="377"/>
      <c r="SWO191" s="377"/>
      <c r="SWP191" s="377"/>
      <c r="SWQ191" s="377"/>
      <c r="SWR191" s="438"/>
      <c r="SWS191" s="486"/>
      <c r="SWT191" s="375"/>
      <c r="SWU191" s="377"/>
      <c r="SWV191" s="377"/>
      <c r="SWW191" s="377"/>
      <c r="SWX191" s="377"/>
      <c r="SWY191" s="438"/>
      <c r="SWZ191" s="486"/>
      <c r="SXA191" s="375"/>
      <c r="SXB191" s="377"/>
      <c r="SXC191" s="377"/>
      <c r="SXD191" s="377"/>
      <c r="SXE191" s="377"/>
      <c r="SXF191" s="438"/>
      <c r="SXG191" s="486"/>
      <c r="SXH191" s="375"/>
      <c r="SXI191" s="377"/>
      <c r="SXJ191" s="377"/>
      <c r="SXK191" s="377"/>
      <c r="SXL191" s="377"/>
      <c r="SXM191" s="438"/>
      <c r="SXN191" s="486"/>
      <c r="SXO191" s="375"/>
      <c r="SXP191" s="377"/>
      <c r="SXQ191" s="377"/>
      <c r="SXR191" s="377"/>
      <c r="SXS191" s="377"/>
      <c r="SXT191" s="438"/>
      <c r="SXU191" s="486"/>
      <c r="SXV191" s="375"/>
      <c r="SXW191" s="377"/>
      <c r="SXX191" s="377"/>
      <c r="SXY191" s="377"/>
      <c r="SXZ191" s="377"/>
      <c r="SYA191" s="438"/>
      <c r="SYB191" s="486"/>
      <c r="SYC191" s="375"/>
      <c r="SYD191" s="377"/>
      <c r="SYE191" s="377"/>
      <c r="SYF191" s="377"/>
      <c r="SYG191" s="377"/>
      <c r="SYH191" s="438"/>
      <c r="SYI191" s="486"/>
      <c r="SYJ191" s="375"/>
      <c r="SYK191" s="377"/>
      <c r="SYL191" s="377"/>
      <c r="SYM191" s="377"/>
      <c r="SYN191" s="377"/>
      <c r="SYO191" s="438"/>
      <c r="SYP191" s="486"/>
      <c r="SYQ191" s="375"/>
      <c r="SYR191" s="377"/>
      <c r="SYS191" s="377"/>
      <c r="SYT191" s="377"/>
      <c r="SYU191" s="377"/>
      <c r="SYV191" s="438"/>
      <c r="SYW191" s="486"/>
      <c r="SYX191" s="375"/>
      <c r="SYY191" s="377"/>
      <c r="SYZ191" s="377"/>
      <c r="SZA191" s="377"/>
      <c r="SZB191" s="377"/>
      <c r="SZC191" s="438"/>
      <c r="SZD191" s="486"/>
      <c r="SZE191" s="375"/>
      <c r="SZF191" s="377"/>
      <c r="SZG191" s="377"/>
      <c r="SZH191" s="377"/>
      <c r="SZI191" s="377"/>
      <c r="SZJ191" s="438"/>
      <c r="SZK191" s="486"/>
      <c r="SZL191" s="375"/>
      <c r="SZM191" s="377"/>
      <c r="SZN191" s="377"/>
      <c r="SZO191" s="377"/>
      <c r="SZP191" s="377"/>
      <c r="SZQ191" s="438"/>
      <c r="SZR191" s="486"/>
      <c r="SZS191" s="375"/>
      <c r="SZT191" s="377"/>
      <c r="SZU191" s="377"/>
      <c r="SZV191" s="377"/>
      <c r="SZW191" s="377"/>
      <c r="SZX191" s="438"/>
      <c r="SZY191" s="486"/>
      <c r="SZZ191" s="375"/>
      <c r="TAA191" s="377"/>
      <c r="TAB191" s="377"/>
      <c r="TAC191" s="377"/>
      <c r="TAD191" s="377"/>
      <c r="TAE191" s="438"/>
      <c r="TAF191" s="486"/>
      <c r="TAG191" s="375"/>
      <c r="TAH191" s="377"/>
      <c r="TAI191" s="377"/>
      <c r="TAJ191" s="377"/>
      <c r="TAK191" s="377"/>
      <c r="TAL191" s="438"/>
      <c r="TAM191" s="486"/>
      <c r="TAN191" s="375"/>
      <c r="TAO191" s="377"/>
      <c r="TAP191" s="377"/>
      <c r="TAQ191" s="377"/>
      <c r="TAR191" s="377"/>
      <c r="TAS191" s="438"/>
      <c r="TAT191" s="486"/>
      <c r="TAU191" s="375"/>
      <c r="TAV191" s="377"/>
      <c r="TAW191" s="377"/>
      <c r="TAX191" s="377"/>
      <c r="TAY191" s="377"/>
      <c r="TAZ191" s="438"/>
      <c r="TBA191" s="486"/>
      <c r="TBB191" s="375"/>
      <c r="TBC191" s="377"/>
      <c r="TBD191" s="377"/>
      <c r="TBE191" s="377"/>
      <c r="TBF191" s="377"/>
      <c r="TBG191" s="438"/>
      <c r="TBH191" s="486"/>
      <c r="TBI191" s="375"/>
      <c r="TBJ191" s="377"/>
      <c r="TBK191" s="377"/>
      <c r="TBL191" s="377"/>
      <c r="TBM191" s="377"/>
      <c r="TBN191" s="438"/>
      <c r="TBO191" s="486"/>
      <c r="TBP191" s="375"/>
      <c r="TBQ191" s="377"/>
      <c r="TBR191" s="377"/>
      <c r="TBS191" s="377"/>
      <c r="TBT191" s="377"/>
      <c r="TBU191" s="438"/>
      <c r="TBV191" s="486"/>
      <c r="TBW191" s="375"/>
      <c r="TBX191" s="377"/>
      <c r="TBY191" s="377"/>
      <c r="TBZ191" s="377"/>
      <c r="TCA191" s="377"/>
      <c r="TCB191" s="438"/>
      <c r="TCC191" s="486"/>
      <c r="TCD191" s="375"/>
      <c r="TCE191" s="377"/>
      <c r="TCF191" s="377"/>
      <c r="TCG191" s="377"/>
      <c r="TCH191" s="377"/>
      <c r="TCI191" s="438"/>
      <c r="TCJ191" s="486"/>
      <c r="TCK191" s="375"/>
      <c r="TCL191" s="377"/>
      <c r="TCM191" s="377"/>
      <c r="TCN191" s="377"/>
      <c r="TCO191" s="377"/>
      <c r="TCP191" s="438"/>
      <c r="TCQ191" s="486"/>
      <c r="TCR191" s="375"/>
      <c r="TCS191" s="377"/>
      <c r="TCT191" s="377"/>
      <c r="TCU191" s="377"/>
      <c r="TCV191" s="377"/>
      <c r="TCW191" s="438"/>
      <c r="TCX191" s="486"/>
      <c r="TCY191" s="375"/>
      <c r="TCZ191" s="377"/>
      <c r="TDA191" s="377"/>
      <c r="TDB191" s="377"/>
      <c r="TDC191" s="377"/>
      <c r="TDD191" s="438"/>
      <c r="TDE191" s="486"/>
      <c r="TDF191" s="375"/>
      <c r="TDG191" s="377"/>
      <c r="TDH191" s="377"/>
      <c r="TDI191" s="377"/>
      <c r="TDJ191" s="377"/>
      <c r="TDK191" s="438"/>
      <c r="TDL191" s="486"/>
      <c r="TDM191" s="375"/>
      <c r="TDN191" s="377"/>
      <c r="TDO191" s="377"/>
      <c r="TDP191" s="377"/>
      <c r="TDQ191" s="377"/>
      <c r="TDR191" s="438"/>
      <c r="TDS191" s="486"/>
      <c r="TDT191" s="375"/>
      <c r="TDU191" s="377"/>
      <c r="TDV191" s="377"/>
      <c r="TDW191" s="377"/>
      <c r="TDX191" s="377"/>
      <c r="TDY191" s="438"/>
      <c r="TDZ191" s="486"/>
      <c r="TEA191" s="375"/>
      <c r="TEB191" s="377"/>
      <c r="TEC191" s="377"/>
      <c r="TED191" s="377"/>
      <c r="TEE191" s="377"/>
      <c r="TEF191" s="438"/>
      <c r="TEG191" s="486"/>
      <c r="TEH191" s="375"/>
      <c r="TEI191" s="377"/>
      <c r="TEJ191" s="377"/>
      <c r="TEK191" s="377"/>
      <c r="TEL191" s="377"/>
      <c r="TEM191" s="438"/>
      <c r="TEN191" s="486"/>
      <c r="TEO191" s="375"/>
      <c r="TEP191" s="377"/>
      <c r="TEQ191" s="377"/>
      <c r="TER191" s="377"/>
      <c r="TES191" s="377"/>
      <c r="TET191" s="438"/>
      <c r="TEU191" s="486"/>
      <c r="TEV191" s="375"/>
      <c r="TEW191" s="377"/>
      <c r="TEX191" s="377"/>
      <c r="TEY191" s="377"/>
      <c r="TEZ191" s="377"/>
      <c r="TFA191" s="438"/>
      <c r="TFB191" s="486"/>
      <c r="TFC191" s="375"/>
      <c r="TFD191" s="377"/>
      <c r="TFE191" s="377"/>
      <c r="TFF191" s="377"/>
      <c r="TFG191" s="377"/>
      <c r="TFH191" s="438"/>
      <c r="TFI191" s="486"/>
      <c r="TFJ191" s="375"/>
      <c r="TFK191" s="377"/>
      <c r="TFL191" s="377"/>
      <c r="TFM191" s="377"/>
      <c r="TFN191" s="377"/>
      <c r="TFO191" s="438"/>
      <c r="TFP191" s="486"/>
      <c r="TFQ191" s="375"/>
      <c r="TFR191" s="377"/>
      <c r="TFS191" s="377"/>
      <c r="TFT191" s="377"/>
      <c r="TFU191" s="377"/>
      <c r="TFV191" s="438"/>
      <c r="TFW191" s="486"/>
      <c r="TFX191" s="375"/>
      <c r="TFY191" s="377"/>
      <c r="TFZ191" s="377"/>
      <c r="TGA191" s="377"/>
      <c r="TGB191" s="377"/>
      <c r="TGC191" s="438"/>
      <c r="TGD191" s="486"/>
      <c r="TGE191" s="375"/>
      <c r="TGF191" s="377"/>
      <c r="TGG191" s="377"/>
      <c r="TGH191" s="377"/>
      <c r="TGI191" s="377"/>
      <c r="TGJ191" s="438"/>
      <c r="TGK191" s="486"/>
      <c r="TGL191" s="375"/>
      <c r="TGM191" s="377"/>
      <c r="TGN191" s="377"/>
      <c r="TGO191" s="377"/>
      <c r="TGP191" s="377"/>
      <c r="TGQ191" s="438"/>
      <c r="TGR191" s="486"/>
      <c r="TGS191" s="375"/>
      <c r="TGT191" s="377"/>
      <c r="TGU191" s="377"/>
      <c r="TGV191" s="377"/>
      <c r="TGW191" s="377"/>
      <c r="TGX191" s="438"/>
      <c r="TGY191" s="486"/>
      <c r="TGZ191" s="375"/>
      <c r="THA191" s="377"/>
      <c r="THB191" s="377"/>
      <c r="THC191" s="377"/>
      <c r="THD191" s="377"/>
      <c r="THE191" s="438"/>
      <c r="THF191" s="486"/>
      <c r="THG191" s="375"/>
      <c r="THH191" s="377"/>
      <c r="THI191" s="377"/>
      <c r="THJ191" s="377"/>
      <c r="THK191" s="377"/>
      <c r="THL191" s="438"/>
      <c r="THM191" s="486"/>
      <c r="THN191" s="375"/>
      <c r="THO191" s="377"/>
      <c r="THP191" s="377"/>
      <c r="THQ191" s="377"/>
      <c r="THR191" s="377"/>
      <c r="THS191" s="438"/>
      <c r="THT191" s="486"/>
      <c r="THU191" s="375"/>
      <c r="THV191" s="377"/>
      <c r="THW191" s="377"/>
      <c r="THX191" s="377"/>
      <c r="THY191" s="377"/>
      <c r="THZ191" s="438"/>
      <c r="TIA191" s="486"/>
      <c r="TIB191" s="375"/>
      <c r="TIC191" s="377"/>
      <c r="TID191" s="377"/>
      <c r="TIE191" s="377"/>
      <c r="TIF191" s="377"/>
      <c r="TIG191" s="438"/>
      <c r="TIH191" s="486"/>
      <c r="TII191" s="375"/>
      <c r="TIJ191" s="377"/>
      <c r="TIK191" s="377"/>
      <c r="TIL191" s="377"/>
      <c r="TIM191" s="377"/>
      <c r="TIN191" s="438"/>
      <c r="TIO191" s="486"/>
      <c r="TIP191" s="375"/>
      <c r="TIQ191" s="377"/>
      <c r="TIR191" s="377"/>
      <c r="TIS191" s="377"/>
      <c r="TIT191" s="377"/>
      <c r="TIU191" s="438"/>
      <c r="TIV191" s="486"/>
      <c r="TIW191" s="375"/>
      <c r="TIX191" s="377"/>
      <c r="TIY191" s="377"/>
      <c r="TIZ191" s="377"/>
      <c r="TJA191" s="377"/>
      <c r="TJB191" s="438"/>
      <c r="TJC191" s="486"/>
      <c r="TJD191" s="375"/>
      <c r="TJE191" s="377"/>
      <c r="TJF191" s="377"/>
      <c r="TJG191" s="377"/>
      <c r="TJH191" s="377"/>
      <c r="TJI191" s="438"/>
      <c r="TJJ191" s="486"/>
      <c r="TJK191" s="375"/>
      <c r="TJL191" s="377"/>
      <c r="TJM191" s="377"/>
      <c r="TJN191" s="377"/>
      <c r="TJO191" s="377"/>
      <c r="TJP191" s="438"/>
      <c r="TJQ191" s="486"/>
      <c r="TJR191" s="375"/>
      <c r="TJS191" s="377"/>
      <c r="TJT191" s="377"/>
      <c r="TJU191" s="377"/>
      <c r="TJV191" s="377"/>
      <c r="TJW191" s="438"/>
      <c r="TJX191" s="486"/>
      <c r="TJY191" s="375"/>
      <c r="TJZ191" s="377"/>
      <c r="TKA191" s="377"/>
      <c r="TKB191" s="377"/>
      <c r="TKC191" s="377"/>
      <c r="TKD191" s="438"/>
      <c r="TKE191" s="486"/>
      <c r="TKF191" s="375"/>
      <c r="TKG191" s="377"/>
      <c r="TKH191" s="377"/>
      <c r="TKI191" s="377"/>
      <c r="TKJ191" s="377"/>
      <c r="TKK191" s="438"/>
      <c r="TKL191" s="486"/>
      <c r="TKM191" s="375"/>
      <c r="TKN191" s="377"/>
      <c r="TKO191" s="377"/>
      <c r="TKP191" s="377"/>
      <c r="TKQ191" s="377"/>
      <c r="TKR191" s="438"/>
      <c r="TKS191" s="486"/>
      <c r="TKT191" s="375"/>
      <c r="TKU191" s="377"/>
      <c r="TKV191" s="377"/>
      <c r="TKW191" s="377"/>
      <c r="TKX191" s="377"/>
      <c r="TKY191" s="438"/>
      <c r="TKZ191" s="486"/>
      <c r="TLA191" s="375"/>
      <c r="TLB191" s="377"/>
      <c r="TLC191" s="377"/>
      <c r="TLD191" s="377"/>
      <c r="TLE191" s="377"/>
      <c r="TLF191" s="438"/>
      <c r="TLG191" s="486"/>
      <c r="TLH191" s="375"/>
      <c r="TLI191" s="377"/>
      <c r="TLJ191" s="377"/>
      <c r="TLK191" s="377"/>
      <c r="TLL191" s="377"/>
      <c r="TLM191" s="438"/>
      <c r="TLN191" s="486"/>
      <c r="TLO191" s="375"/>
      <c r="TLP191" s="377"/>
      <c r="TLQ191" s="377"/>
      <c r="TLR191" s="377"/>
      <c r="TLS191" s="377"/>
      <c r="TLT191" s="438"/>
      <c r="TLU191" s="486"/>
      <c r="TLV191" s="375"/>
      <c r="TLW191" s="377"/>
      <c r="TLX191" s="377"/>
      <c r="TLY191" s="377"/>
      <c r="TLZ191" s="377"/>
      <c r="TMA191" s="438"/>
      <c r="TMB191" s="486"/>
      <c r="TMC191" s="375"/>
      <c r="TMD191" s="377"/>
      <c r="TME191" s="377"/>
      <c r="TMF191" s="377"/>
      <c r="TMG191" s="377"/>
      <c r="TMH191" s="438"/>
      <c r="TMI191" s="486"/>
      <c r="TMJ191" s="375"/>
      <c r="TMK191" s="377"/>
      <c r="TML191" s="377"/>
      <c r="TMM191" s="377"/>
      <c r="TMN191" s="377"/>
      <c r="TMO191" s="438"/>
      <c r="TMP191" s="486"/>
      <c r="TMQ191" s="375"/>
      <c r="TMR191" s="377"/>
      <c r="TMS191" s="377"/>
      <c r="TMT191" s="377"/>
      <c r="TMU191" s="377"/>
      <c r="TMV191" s="438"/>
      <c r="TMW191" s="486"/>
      <c r="TMX191" s="375"/>
      <c r="TMY191" s="377"/>
      <c r="TMZ191" s="377"/>
      <c r="TNA191" s="377"/>
      <c r="TNB191" s="377"/>
      <c r="TNC191" s="438"/>
      <c r="TND191" s="486"/>
      <c r="TNE191" s="375"/>
      <c r="TNF191" s="377"/>
      <c r="TNG191" s="377"/>
      <c r="TNH191" s="377"/>
      <c r="TNI191" s="377"/>
      <c r="TNJ191" s="438"/>
      <c r="TNK191" s="486"/>
      <c r="TNL191" s="375"/>
      <c r="TNM191" s="377"/>
      <c r="TNN191" s="377"/>
      <c r="TNO191" s="377"/>
      <c r="TNP191" s="377"/>
      <c r="TNQ191" s="438"/>
      <c r="TNR191" s="486"/>
      <c r="TNS191" s="375"/>
      <c r="TNT191" s="377"/>
      <c r="TNU191" s="377"/>
      <c r="TNV191" s="377"/>
      <c r="TNW191" s="377"/>
      <c r="TNX191" s="438"/>
      <c r="TNY191" s="486"/>
      <c r="TNZ191" s="375"/>
      <c r="TOA191" s="377"/>
      <c r="TOB191" s="377"/>
      <c r="TOC191" s="377"/>
      <c r="TOD191" s="377"/>
      <c r="TOE191" s="438"/>
      <c r="TOF191" s="486"/>
      <c r="TOG191" s="375"/>
      <c r="TOH191" s="377"/>
      <c r="TOI191" s="377"/>
      <c r="TOJ191" s="377"/>
      <c r="TOK191" s="377"/>
      <c r="TOL191" s="438"/>
      <c r="TOM191" s="486"/>
      <c r="TON191" s="375"/>
      <c r="TOO191" s="377"/>
      <c r="TOP191" s="377"/>
      <c r="TOQ191" s="377"/>
      <c r="TOR191" s="377"/>
      <c r="TOS191" s="438"/>
      <c r="TOT191" s="486"/>
      <c r="TOU191" s="375"/>
      <c r="TOV191" s="377"/>
      <c r="TOW191" s="377"/>
      <c r="TOX191" s="377"/>
      <c r="TOY191" s="377"/>
      <c r="TOZ191" s="438"/>
      <c r="TPA191" s="486"/>
      <c r="TPB191" s="375"/>
      <c r="TPC191" s="377"/>
      <c r="TPD191" s="377"/>
      <c r="TPE191" s="377"/>
      <c r="TPF191" s="377"/>
      <c r="TPG191" s="438"/>
      <c r="TPH191" s="486"/>
      <c r="TPI191" s="375"/>
      <c r="TPJ191" s="377"/>
      <c r="TPK191" s="377"/>
      <c r="TPL191" s="377"/>
      <c r="TPM191" s="377"/>
      <c r="TPN191" s="438"/>
      <c r="TPO191" s="486"/>
      <c r="TPP191" s="375"/>
      <c r="TPQ191" s="377"/>
      <c r="TPR191" s="377"/>
      <c r="TPS191" s="377"/>
      <c r="TPT191" s="377"/>
      <c r="TPU191" s="438"/>
      <c r="TPV191" s="486"/>
      <c r="TPW191" s="375"/>
      <c r="TPX191" s="377"/>
      <c r="TPY191" s="377"/>
      <c r="TPZ191" s="377"/>
      <c r="TQA191" s="377"/>
      <c r="TQB191" s="438"/>
      <c r="TQC191" s="486"/>
      <c r="TQD191" s="375"/>
      <c r="TQE191" s="377"/>
      <c r="TQF191" s="377"/>
      <c r="TQG191" s="377"/>
      <c r="TQH191" s="377"/>
      <c r="TQI191" s="438"/>
      <c r="TQJ191" s="486"/>
      <c r="TQK191" s="375"/>
      <c r="TQL191" s="377"/>
      <c r="TQM191" s="377"/>
      <c r="TQN191" s="377"/>
      <c r="TQO191" s="377"/>
      <c r="TQP191" s="438"/>
      <c r="TQQ191" s="486"/>
      <c r="TQR191" s="375"/>
      <c r="TQS191" s="377"/>
      <c r="TQT191" s="377"/>
      <c r="TQU191" s="377"/>
      <c r="TQV191" s="377"/>
      <c r="TQW191" s="438"/>
      <c r="TQX191" s="486"/>
      <c r="TQY191" s="375"/>
      <c r="TQZ191" s="377"/>
      <c r="TRA191" s="377"/>
      <c r="TRB191" s="377"/>
      <c r="TRC191" s="377"/>
      <c r="TRD191" s="438"/>
      <c r="TRE191" s="486"/>
      <c r="TRF191" s="375"/>
      <c r="TRG191" s="377"/>
      <c r="TRH191" s="377"/>
      <c r="TRI191" s="377"/>
      <c r="TRJ191" s="377"/>
      <c r="TRK191" s="438"/>
      <c r="TRL191" s="486"/>
      <c r="TRM191" s="375"/>
      <c r="TRN191" s="377"/>
      <c r="TRO191" s="377"/>
      <c r="TRP191" s="377"/>
      <c r="TRQ191" s="377"/>
      <c r="TRR191" s="438"/>
      <c r="TRS191" s="486"/>
      <c r="TRT191" s="375"/>
      <c r="TRU191" s="377"/>
      <c r="TRV191" s="377"/>
      <c r="TRW191" s="377"/>
      <c r="TRX191" s="377"/>
      <c r="TRY191" s="438"/>
      <c r="TRZ191" s="486"/>
      <c r="TSA191" s="375"/>
      <c r="TSB191" s="377"/>
      <c r="TSC191" s="377"/>
      <c r="TSD191" s="377"/>
      <c r="TSE191" s="377"/>
      <c r="TSF191" s="438"/>
      <c r="TSG191" s="486"/>
      <c r="TSH191" s="375"/>
      <c r="TSI191" s="377"/>
      <c r="TSJ191" s="377"/>
      <c r="TSK191" s="377"/>
      <c r="TSL191" s="377"/>
      <c r="TSM191" s="438"/>
      <c r="TSN191" s="486"/>
      <c r="TSO191" s="375"/>
      <c r="TSP191" s="377"/>
      <c r="TSQ191" s="377"/>
      <c r="TSR191" s="377"/>
      <c r="TSS191" s="377"/>
      <c r="TST191" s="438"/>
      <c r="TSU191" s="486"/>
      <c r="TSV191" s="375"/>
      <c r="TSW191" s="377"/>
      <c r="TSX191" s="377"/>
      <c r="TSY191" s="377"/>
      <c r="TSZ191" s="377"/>
      <c r="TTA191" s="438"/>
      <c r="TTB191" s="486"/>
      <c r="TTC191" s="375"/>
      <c r="TTD191" s="377"/>
      <c r="TTE191" s="377"/>
      <c r="TTF191" s="377"/>
      <c r="TTG191" s="377"/>
      <c r="TTH191" s="438"/>
      <c r="TTI191" s="486"/>
      <c r="TTJ191" s="375"/>
      <c r="TTK191" s="377"/>
      <c r="TTL191" s="377"/>
      <c r="TTM191" s="377"/>
      <c r="TTN191" s="377"/>
      <c r="TTO191" s="438"/>
      <c r="TTP191" s="486"/>
      <c r="TTQ191" s="375"/>
      <c r="TTR191" s="377"/>
      <c r="TTS191" s="377"/>
      <c r="TTT191" s="377"/>
      <c r="TTU191" s="377"/>
      <c r="TTV191" s="438"/>
      <c r="TTW191" s="486"/>
      <c r="TTX191" s="375"/>
      <c r="TTY191" s="377"/>
      <c r="TTZ191" s="377"/>
      <c r="TUA191" s="377"/>
      <c r="TUB191" s="377"/>
      <c r="TUC191" s="438"/>
      <c r="TUD191" s="486"/>
      <c r="TUE191" s="375"/>
      <c r="TUF191" s="377"/>
      <c r="TUG191" s="377"/>
      <c r="TUH191" s="377"/>
      <c r="TUI191" s="377"/>
      <c r="TUJ191" s="438"/>
      <c r="TUK191" s="486"/>
      <c r="TUL191" s="375"/>
      <c r="TUM191" s="377"/>
      <c r="TUN191" s="377"/>
      <c r="TUO191" s="377"/>
      <c r="TUP191" s="377"/>
      <c r="TUQ191" s="438"/>
      <c r="TUR191" s="486"/>
      <c r="TUS191" s="375"/>
      <c r="TUT191" s="377"/>
      <c r="TUU191" s="377"/>
      <c r="TUV191" s="377"/>
      <c r="TUW191" s="377"/>
      <c r="TUX191" s="438"/>
      <c r="TUY191" s="486"/>
      <c r="TUZ191" s="375"/>
      <c r="TVA191" s="377"/>
      <c r="TVB191" s="377"/>
      <c r="TVC191" s="377"/>
      <c r="TVD191" s="377"/>
      <c r="TVE191" s="438"/>
      <c r="TVF191" s="486"/>
      <c r="TVG191" s="375"/>
      <c r="TVH191" s="377"/>
      <c r="TVI191" s="377"/>
      <c r="TVJ191" s="377"/>
      <c r="TVK191" s="377"/>
      <c r="TVL191" s="438"/>
      <c r="TVM191" s="486"/>
      <c r="TVN191" s="375"/>
      <c r="TVO191" s="377"/>
      <c r="TVP191" s="377"/>
      <c r="TVQ191" s="377"/>
      <c r="TVR191" s="377"/>
      <c r="TVS191" s="438"/>
      <c r="TVT191" s="486"/>
      <c r="TVU191" s="375"/>
      <c r="TVV191" s="377"/>
      <c r="TVW191" s="377"/>
      <c r="TVX191" s="377"/>
      <c r="TVY191" s="377"/>
      <c r="TVZ191" s="438"/>
      <c r="TWA191" s="486"/>
      <c r="TWB191" s="375"/>
      <c r="TWC191" s="377"/>
      <c r="TWD191" s="377"/>
      <c r="TWE191" s="377"/>
      <c r="TWF191" s="377"/>
      <c r="TWG191" s="438"/>
      <c r="TWH191" s="486"/>
      <c r="TWI191" s="375"/>
      <c r="TWJ191" s="377"/>
      <c r="TWK191" s="377"/>
      <c r="TWL191" s="377"/>
      <c r="TWM191" s="377"/>
      <c r="TWN191" s="438"/>
      <c r="TWO191" s="486"/>
      <c r="TWP191" s="375"/>
      <c r="TWQ191" s="377"/>
      <c r="TWR191" s="377"/>
      <c r="TWS191" s="377"/>
      <c r="TWT191" s="377"/>
      <c r="TWU191" s="438"/>
      <c r="TWV191" s="486"/>
      <c r="TWW191" s="375"/>
      <c r="TWX191" s="377"/>
      <c r="TWY191" s="377"/>
      <c r="TWZ191" s="377"/>
      <c r="TXA191" s="377"/>
      <c r="TXB191" s="438"/>
      <c r="TXC191" s="486"/>
      <c r="TXD191" s="375"/>
      <c r="TXE191" s="377"/>
      <c r="TXF191" s="377"/>
      <c r="TXG191" s="377"/>
      <c r="TXH191" s="377"/>
      <c r="TXI191" s="438"/>
      <c r="TXJ191" s="486"/>
      <c r="TXK191" s="375"/>
      <c r="TXL191" s="377"/>
      <c r="TXM191" s="377"/>
      <c r="TXN191" s="377"/>
      <c r="TXO191" s="377"/>
      <c r="TXP191" s="438"/>
      <c r="TXQ191" s="486"/>
      <c r="TXR191" s="375"/>
      <c r="TXS191" s="377"/>
      <c r="TXT191" s="377"/>
      <c r="TXU191" s="377"/>
      <c r="TXV191" s="377"/>
      <c r="TXW191" s="438"/>
      <c r="TXX191" s="486"/>
      <c r="TXY191" s="375"/>
      <c r="TXZ191" s="377"/>
      <c r="TYA191" s="377"/>
      <c r="TYB191" s="377"/>
      <c r="TYC191" s="377"/>
      <c r="TYD191" s="438"/>
      <c r="TYE191" s="486"/>
      <c r="TYF191" s="375"/>
      <c r="TYG191" s="377"/>
      <c r="TYH191" s="377"/>
      <c r="TYI191" s="377"/>
      <c r="TYJ191" s="377"/>
      <c r="TYK191" s="438"/>
      <c r="TYL191" s="486"/>
      <c r="TYM191" s="375"/>
      <c r="TYN191" s="377"/>
      <c r="TYO191" s="377"/>
      <c r="TYP191" s="377"/>
      <c r="TYQ191" s="377"/>
      <c r="TYR191" s="438"/>
      <c r="TYS191" s="486"/>
      <c r="TYT191" s="375"/>
      <c r="TYU191" s="377"/>
      <c r="TYV191" s="377"/>
      <c r="TYW191" s="377"/>
      <c r="TYX191" s="377"/>
      <c r="TYY191" s="438"/>
      <c r="TYZ191" s="486"/>
      <c r="TZA191" s="375"/>
      <c r="TZB191" s="377"/>
      <c r="TZC191" s="377"/>
      <c r="TZD191" s="377"/>
      <c r="TZE191" s="377"/>
      <c r="TZF191" s="438"/>
      <c r="TZG191" s="486"/>
      <c r="TZH191" s="375"/>
      <c r="TZI191" s="377"/>
      <c r="TZJ191" s="377"/>
      <c r="TZK191" s="377"/>
      <c r="TZL191" s="377"/>
      <c r="TZM191" s="438"/>
      <c r="TZN191" s="486"/>
      <c r="TZO191" s="375"/>
      <c r="TZP191" s="377"/>
      <c r="TZQ191" s="377"/>
      <c r="TZR191" s="377"/>
      <c r="TZS191" s="377"/>
      <c r="TZT191" s="438"/>
      <c r="TZU191" s="486"/>
      <c r="TZV191" s="375"/>
      <c r="TZW191" s="377"/>
      <c r="TZX191" s="377"/>
      <c r="TZY191" s="377"/>
      <c r="TZZ191" s="377"/>
      <c r="UAA191" s="438"/>
      <c r="UAB191" s="486"/>
      <c r="UAC191" s="375"/>
      <c r="UAD191" s="377"/>
      <c r="UAE191" s="377"/>
      <c r="UAF191" s="377"/>
      <c r="UAG191" s="377"/>
      <c r="UAH191" s="438"/>
      <c r="UAI191" s="486"/>
      <c r="UAJ191" s="375"/>
      <c r="UAK191" s="377"/>
      <c r="UAL191" s="377"/>
      <c r="UAM191" s="377"/>
      <c r="UAN191" s="377"/>
      <c r="UAO191" s="438"/>
      <c r="UAP191" s="486"/>
      <c r="UAQ191" s="375"/>
      <c r="UAR191" s="377"/>
      <c r="UAS191" s="377"/>
      <c r="UAT191" s="377"/>
      <c r="UAU191" s="377"/>
      <c r="UAV191" s="438"/>
      <c r="UAW191" s="486"/>
      <c r="UAX191" s="375"/>
      <c r="UAY191" s="377"/>
      <c r="UAZ191" s="377"/>
      <c r="UBA191" s="377"/>
      <c r="UBB191" s="377"/>
      <c r="UBC191" s="438"/>
      <c r="UBD191" s="486"/>
      <c r="UBE191" s="375"/>
      <c r="UBF191" s="377"/>
      <c r="UBG191" s="377"/>
      <c r="UBH191" s="377"/>
      <c r="UBI191" s="377"/>
      <c r="UBJ191" s="438"/>
      <c r="UBK191" s="486"/>
      <c r="UBL191" s="375"/>
      <c r="UBM191" s="377"/>
      <c r="UBN191" s="377"/>
      <c r="UBO191" s="377"/>
      <c r="UBP191" s="377"/>
      <c r="UBQ191" s="438"/>
      <c r="UBR191" s="486"/>
      <c r="UBS191" s="375"/>
      <c r="UBT191" s="377"/>
      <c r="UBU191" s="377"/>
      <c r="UBV191" s="377"/>
      <c r="UBW191" s="377"/>
      <c r="UBX191" s="438"/>
      <c r="UBY191" s="486"/>
      <c r="UBZ191" s="375"/>
      <c r="UCA191" s="377"/>
      <c r="UCB191" s="377"/>
      <c r="UCC191" s="377"/>
      <c r="UCD191" s="377"/>
      <c r="UCE191" s="438"/>
      <c r="UCF191" s="486"/>
      <c r="UCG191" s="375"/>
      <c r="UCH191" s="377"/>
      <c r="UCI191" s="377"/>
      <c r="UCJ191" s="377"/>
      <c r="UCK191" s="377"/>
      <c r="UCL191" s="438"/>
      <c r="UCM191" s="486"/>
      <c r="UCN191" s="375"/>
      <c r="UCO191" s="377"/>
      <c r="UCP191" s="377"/>
      <c r="UCQ191" s="377"/>
      <c r="UCR191" s="377"/>
      <c r="UCS191" s="438"/>
      <c r="UCT191" s="486"/>
      <c r="UCU191" s="375"/>
      <c r="UCV191" s="377"/>
      <c r="UCW191" s="377"/>
      <c r="UCX191" s="377"/>
      <c r="UCY191" s="377"/>
      <c r="UCZ191" s="438"/>
      <c r="UDA191" s="486"/>
      <c r="UDB191" s="375"/>
      <c r="UDC191" s="377"/>
      <c r="UDD191" s="377"/>
      <c r="UDE191" s="377"/>
      <c r="UDF191" s="377"/>
      <c r="UDG191" s="438"/>
      <c r="UDH191" s="486"/>
      <c r="UDI191" s="375"/>
      <c r="UDJ191" s="377"/>
      <c r="UDK191" s="377"/>
      <c r="UDL191" s="377"/>
      <c r="UDM191" s="377"/>
      <c r="UDN191" s="438"/>
      <c r="UDO191" s="486"/>
      <c r="UDP191" s="375"/>
      <c r="UDQ191" s="377"/>
      <c r="UDR191" s="377"/>
      <c r="UDS191" s="377"/>
      <c r="UDT191" s="377"/>
      <c r="UDU191" s="438"/>
      <c r="UDV191" s="486"/>
      <c r="UDW191" s="375"/>
      <c r="UDX191" s="377"/>
      <c r="UDY191" s="377"/>
      <c r="UDZ191" s="377"/>
      <c r="UEA191" s="377"/>
      <c r="UEB191" s="438"/>
      <c r="UEC191" s="486"/>
      <c r="UED191" s="375"/>
      <c r="UEE191" s="377"/>
      <c r="UEF191" s="377"/>
      <c r="UEG191" s="377"/>
      <c r="UEH191" s="377"/>
      <c r="UEI191" s="438"/>
      <c r="UEJ191" s="486"/>
      <c r="UEK191" s="375"/>
      <c r="UEL191" s="377"/>
      <c r="UEM191" s="377"/>
      <c r="UEN191" s="377"/>
      <c r="UEO191" s="377"/>
      <c r="UEP191" s="438"/>
      <c r="UEQ191" s="486"/>
      <c r="UER191" s="375"/>
      <c r="UES191" s="377"/>
      <c r="UET191" s="377"/>
      <c r="UEU191" s="377"/>
      <c r="UEV191" s="377"/>
      <c r="UEW191" s="438"/>
      <c r="UEX191" s="486"/>
      <c r="UEY191" s="375"/>
      <c r="UEZ191" s="377"/>
      <c r="UFA191" s="377"/>
      <c r="UFB191" s="377"/>
      <c r="UFC191" s="377"/>
      <c r="UFD191" s="438"/>
      <c r="UFE191" s="486"/>
      <c r="UFF191" s="375"/>
      <c r="UFG191" s="377"/>
      <c r="UFH191" s="377"/>
      <c r="UFI191" s="377"/>
      <c r="UFJ191" s="377"/>
      <c r="UFK191" s="438"/>
      <c r="UFL191" s="486"/>
      <c r="UFM191" s="375"/>
      <c r="UFN191" s="377"/>
      <c r="UFO191" s="377"/>
      <c r="UFP191" s="377"/>
      <c r="UFQ191" s="377"/>
      <c r="UFR191" s="438"/>
      <c r="UFS191" s="486"/>
      <c r="UFT191" s="375"/>
      <c r="UFU191" s="377"/>
      <c r="UFV191" s="377"/>
      <c r="UFW191" s="377"/>
      <c r="UFX191" s="377"/>
      <c r="UFY191" s="438"/>
      <c r="UFZ191" s="486"/>
      <c r="UGA191" s="375"/>
      <c r="UGB191" s="377"/>
      <c r="UGC191" s="377"/>
      <c r="UGD191" s="377"/>
      <c r="UGE191" s="377"/>
      <c r="UGF191" s="438"/>
      <c r="UGG191" s="486"/>
      <c r="UGH191" s="375"/>
      <c r="UGI191" s="377"/>
      <c r="UGJ191" s="377"/>
      <c r="UGK191" s="377"/>
      <c r="UGL191" s="377"/>
      <c r="UGM191" s="438"/>
      <c r="UGN191" s="486"/>
      <c r="UGO191" s="375"/>
      <c r="UGP191" s="377"/>
      <c r="UGQ191" s="377"/>
      <c r="UGR191" s="377"/>
      <c r="UGS191" s="377"/>
      <c r="UGT191" s="438"/>
      <c r="UGU191" s="486"/>
      <c r="UGV191" s="375"/>
      <c r="UGW191" s="377"/>
      <c r="UGX191" s="377"/>
      <c r="UGY191" s="377"/>
      <c r="UGZ191" s="377"/>
      <c r="UHA191" s="438"/>
      <c r="UHB191" s="486"/>
      <c r="UHC191" s="375"/>
      <c r="UHD191" s="377"/>
      <c r="UHE191" s="377"/>
      <c r="UHF191" s="377"/>
      <c r="UHG191" s="377"/>
      <c r="UHH191" s="438"/>
      <c r="UHI191" s="486"/>
      <c r="UHJ191" s="375"/>
      <c r="UHK191" s="377"/>
      <c r="UHL191" s="377"/>
      <c r="UHM191" s="377"/>
      <c r="UHN191" s="377"/>
      <c r="UHO191" s="438"/>
      <c r="UHP191" s="486"/>
      <c r="UHQ191" s="375"/>
      <c r="UHR191" s="377"/>
      <c r="UHS191" s="377"/>
      <c r="UHT191" s="377"/>
      <c r="UHU191" s="377"/>
      <c r="UHV191" s="438"/>
      <c r="UHW191" s="486"/>
      <c r="UHX191" s="375"/>
      <c r="UHY191" s="377"/>
      <c r="UHZ191" s="377"/>
      <c r="UIA191" s="377"/>
      <c r="UIB191" s="377"/>
      <c r="UIC191" s="438"/>
      <c r="UID191" s="486"/>
      <c r="UIE191" s="375"/>
      <c r="UIF191" s="377"/>
      <c r="UIG191" s="377"/>
      <c r="UIH191" s="377"/>
      <c r="UII191" s="377"/>
      <c r="UIJ191" s="438"/>
      <c r="UIK191" s="486"/>
      <c r="UIL191" s="375"/>
      <c r="UIM191" s="377"/>
      <c r="UIN191" s="377"/>
      <c r="UIO191" s="377"/>
      <c r="UIP191" s="377"/>
      <c r="UIQ191" s="438"/>
      <c r="UIR191" s="486"/>
      <c r="UIS191" s="375"/>
      <c r="UIT191" s="377"/>
      <c r="UIU191" s="377"/>
      <c r="UIV191" s="377"/>
      <c r="UIW191" s="377"/>
      <c r="UIX191" s="438"/>
      <c r="UIY191" s="486"/>
      <c r="UIZ191" s="375"/>
      <c r="UJA191" s="377"/>
      <c r="UJB191" s="377"/>
      <c r="UJC191" s="377"/>
      <c r="UJD191" s="377"/>
      <c r="UJE191" s="438"/>
      <c r="UJF191" s="486"/>
      <c r="UJG191" s="375"/>
      <c r="UJH191" s="377"/>
      <c r="UJI191" s="377"/>
      <c r="UJJ191" s="377"/>
      <c r="UJK191" s="377"/>
      <c r="UJL191" s="438"/>
      <c r="UJM191" s="486"/>
      <c r="UJN191" s="375"/>
      <c r="UJO191" s="377"/>
      <c r="UJP191" s="377"/>
      <c r="UJQ191" s="377"/>
      <c r="UJR191" s="377"/>
      <c r="UJS191" s="438"/>
      <c r="UJT191" s="486"/>
      <c r="UJU191" s="375"/>
      <c r="UJV191" s="377"/>
      <c r="UJW191" s="377"/>
      <c r="UJX191" s="377"/>
      <c r="UJY191" s="377"/>
      <c r="UJZ191" s="438"/>
      <c r="UKA191" s="486"/>
      <c r="UKB191" s="375"/>
      <c r="UKC191" s="377"/>
      <c r="UKD191" s="377"/>
      <c r="UKE191" s="377"/>
      <c r="UKF191" s="377"/>
      <c r="UKG191" s="438"/>
      <c r="UKH191" s="486"/>
      <c r="UKI191" s="375"/>
      <c r="UKJ191" s="377"/>
      <c r="UKK191" s="377"/>
      <c r="UKL191" s="377"/>
      <c r="UKM191" s="377"/>
      <c r="UKN191" s="438"/>
      <c r="UKO191" s="486"/>
      <c r="UKP191" s="375"/>
      <c r="UKQ191" s="377"/>
      <c r="UKR191" s="377"/>
      <c r="UKS191" s="377"/>
      <c r="UKT191" s="377"/>
      <c r="UKU191" s="438"/>
      <c r="UKV191" s="486"/>
      <c r="UKW191" s="375"/>
      <c r="UKX191" s="377"/>
      <c r="UKY191" s="377"/>
      <c r="UKZ191" s="377"/>
      <c r="ULA191" s="377"/>
      <c r="ULB191" s="438"/>
      <c r="ULC191" s="486"/>
      <c r="ULD191" s="375"/>
      <c r="ULE191" s="377"/>
      <c r="ULF191" s="377"/>
      <c r="ULG191" s="377"/>
      <c r="ULH191" s="377"/>
      <c r="ULI191" s="438"/>
      <c r="ULJ191" s="486"/>
      <c r="ULK191" s="375"/>
      <c r="ULL191" s="377"/>
      <c r="ULM191" s="377"/>
      <c r="ULN191" s="377"/>
      <c r="ULO191" s="377"/>
      <c r="ULP191" s="438"/>
      <c r="ULQ191" s="486"/>
      <c r="ULR191" s="375"/>
      <c r="ULS191" s="377"/>
      <c r="ULT191" s="377"/>
      <c r="ULU191" s="377"/>
      <c r="ULV191" s="377"/>
      <c r="ULW191" s="438"/>
      <c r="ULX191" s="486"/>
      <c r="ULY191" s="375"/>
      <c r="ULZ191" s="377"/>
      <c r="UMA191" s="377"/>
      <c r="UMB191" s="377"/>
      <c r="UMC191" s="377"/>
      <c r="UMD191" s="438"/>
      <c r="UME191" s="486"/>
      <c r="UMF191" s="375"/>
      <c r="UMG191" s="377"/>
      <c r="UMH191" s="377"/>
      <c r="UMI191" s="377"/>
      <c r="UMJ191" s="377"/>
      <c r="UMK191" s="438"/>
      <c r="UML191" s="486"/>
      <c r="UMM191" s="375"/>
      <c r="UMN191" s="377"/>
      <c r="UMO191" s="377"/>
      <c r="UMP191" s="377"/>
      <c r="UMQ191" s="377"/>
      <c r="UMR191" s="438"/>
      <c r="UMS191" s="486"/>
      <c r="UMT191" s="375"/>
      <c r="UMU191" s="377"/>
      <c r="UMV191" s="377"/>
      <c r="UMW191" s="377"/>
      <c r="UMX191" s="377"/>
      <c r="UMY191" s="438"/>
      <c r="UMZ191" s="486"/>
      <c r="UNA191" s="375"/>
      <c r="UNB191" s="377"/>
      <c r="UNC191" s="377"/>
      <c r="UND191" s="377"/>
      <c r="UNE191" s="377"/>
      <c r="UNF191" s="438"/>
      <c r="UNG191" s="486"/>
      <c r="UNH191" s="375"/>
      <c r="UNI191" s="377"/>
      <c r="UNJ191" s="377"/>
      <c r="UNK191" s="377"/>
      <c r="UNL191" s="377"/>
      <c r="UNM191" s="438"/>
      <c r="UNN191" s="486"/>
      <c r="UNO191" s="375"/>
      <c r="UNP191" s="377"/>
      <c r="UNQ191" s="377"/>
      <c r="UNR191" s="377"/>
      <c r="UNS191" s="377"/>
      <c r="UNT191" s="438"/>
      <c r="UNU191" s="486"/>
      <c r="UNV191" s="375"/>
      <c r="UNW191" s="377"/>
      <c r="UNX191" s="377"/>
      <c r="UNY191" s="377"/>
      <c r="UNZ191" s="377"/>
      <c r="UOA191" s="438"/>
      <c r="UOB191" s="486"/>
      <c r="UOC191" s="375"/>
      <c r="UOD191" s="377"/>
      <c r="UOE191" s="377"/>
      <c r="UOF191" s="377"/>
      <c r="UOG191" s="377"/>
      <c r="UOH191" s="438"/>
      <c r="UOI191" s="486"/>
      <c r="UOJ191" s="375"/>
      <c r="UOK191" s="377"/>
      <c r="UOL191" s="377"/>
      <c r="UOM191" s="377"/>
      <c r="UON191" s="377"/>
      <c r="UOO191" s="438"/>
      <c r="UOP191" s="486"/>
      <c r="UOQ191" s="375"/>
      <c r="UOR191" s="377"/>
      <c r="UOS191" s="377"/>
      <c r="UOT191" s="377"/>
      <c r="UOU191" s="377"/>
      <c r="UOV191" s="438"/>
      <c r="UOW191" s="486"/>
      <c r="UOX191" s="375"/>
      <c r="UOY191" s="377"/>
      <c r="UOZ191" s="377"/>
      <c r="UPA191" s="377"/>
      <c r="UPB191" s="377"/>
      <c r="UPC191" s="438"/>
      <c r="UPD191" s="486"/>
      <c r="UPE191" s="375"/>
      <c r="UPF191" s="377"/>
      <c r="UPG191" s="377"/>
      <c r="UPH191" s="377"/>
      <c r="UPI191" s="377"/>
      <c r="UPJ191" s="438"/>
      <c r="UPK191" s="486"/>
      <c r="UPL191" s="375"/>
      <c r="UPM191" s="377"/>
      <c r="UPN191" s="377"/>
      <c r="UPO191" s="377"/>
      <c r="UPP191" s="377"/>
      <c r="UPQ191" s="438"/>
      <c r="UPR191" s="486"/>
      <c r="UPS191" s="375"/>
      <c r="UPT191" s="377"/>
      <c r="UPU191" s="377"/>
      <c r="UPV191" s="377"/>
      <c r="UPW191" s="377"/>
      <c r="UPX191" s="438"/>
      <c r="UPY191" s="486"/>
      <c r="UPZ191" s="375"/>
      <c r="UQA191" s="377"/>
      <c r="UQB191" s="377"/>
      <c r="UQC191" s="377"/>
      <c r="UQD191" s="377"/>
      <c r="UQE191" s="438"/>
      <c r="UQF191" s="486"/>
      <c r="UQG191" s="375"/>
      <c r="UQH191" s="377"/>
      <c r="UQI191" s="377"/>
      <c r="UQJ191" s="377"/>
      <c r="UQK191" s="377"/>
      <c r="UQL191" s="438"/>
      <c r="UQM191" s="486"/>
      <c r="UQN191" s="375"/>
      <c r="UQO191" s="377"/>
      <c r="UQP191" s="377"/>
      <c r="UQQ191" s="377"/>
      <c r="UQR191" s="377"/>
      <c r="UQS191" s="438"/>
      <c r="UQT191" s="486"/>
      <c r="UQU191" s="375"/>
      <c r="UQV191" s="377"/>
      <c r="UQW191" s="377"/>
      <c r="UQX191" s="377"/>
      <c r="UQY191" s="377"/>
      <c r="UQZ191" s="438"/>
      <c r="URA191" s="486"/>
      <c r="URB191" s="375"/>
      <c r="URC191" s="377"/>
      <c r="URD191" s="377"/>
      <c r="URE191" s="377"/>
      <c r="URF191" s="377"/>
      <c r="URG191" s="438"/>
      <c r="URH191" s="486"/>
      <c r="URI191" s="375"/>
      <c r="URJ191" s="377"/>
      <c r="URK191" s="377"/>
      <c r="URL191" s="377"/>
      <c r="URM191" s="377"/>
      <c r="URN191" s="438"/>
      <c r="URO191" s="486"/>
      <c r="URP191" s="375"/>
      <c r="URQ191" s="377"/>
      <c r="URR191" s="377"/>
      <c r="URS191" s="377"/>
      <c r="URT191" s="377"/>
      <c r="URU191" s="438"/>
      <c r="URV191" s="486"/>
      <c r="URW191" s="375"/>
      <c r="URX191" s="377"/>
      <c r="URY191" s="377"/>
      <c r="URZ191" s="377"/>
      <c r="USA191" s="377"/>
      <c r="USB191" s="438"/>
      <c r="USC191" s="486"/>
      <c r="USD191" s="375"/>
      <c r="USE191" s="377"/>
      <c r="USF191" s="377"/>
      <c r="USG191" s="377"/>
      <c r="USH191" s="377"/>
      <c r="USI191" s="438"/>
      <c r="USJ191" s="486"/>
      <c r="USK191" s="375"/>
      <c r="USL191" s="377"/>
      <c r="USM191" s="377"/>
      <c r="USN191" s="377"/>
      <c r="USO191" s="377"/>
      <c r="USP191" s="438"/>
      <c r="USQ191" s="486"/>
      <c r="USR191" s="375"/>
      <c r="USS191" s="377"/>
      <c r="UST191" s="377"/>
      <c r="USU191" s="377"/>
      <c r="USV191" s="377"/>
      <c r="USW191" s="438"/>
      <c r="USX191" s="486"/>
      <c r="USY191" s="375"/>
      <c r="USZ191" s="377"/>
      <c r="UTA191" s="377"/>
      <c r="UTB191" s="377"/>
      <c r="UTC191" s="377"/>
      <c r="UTD191" s="438"/>
      <c r="UTE191" s="486"/>
      <c r="UTF191" s="375"/>
      <c r="UTG191" s="377"/>
      <c r="UTH191" s="377"/>
      <c r="UTI191" s="377"/>
      <c r="UTJ191" s="377"/>
      <c r="UTK191" s="438"/>
      <c r="UTL191" s="486"/>
      <c r="UTM191" s="375"/>
      <c r="UTN191" s="377"/>
      <c r="UTO191" s="377"/>
      <c r="UTP191" s="377"/>
      <c r="UTQ191" s="377"/>
      <c r="UTR191" s="438"/>
      <c r="UTS191" s="486"/>
      <c r="UTT191" s="375"/>
      <c r="UTU191" s="377"/>
      <c r="UTV191" s="377"/>
      <c r="UTW191" s="377"/>
      <c r="UTX191" s="377"/>
      <c r="UTY191" s="438"/>
      <c r="UTZ191" s="486"/>
      <c r="UUA191" s="375"/>
      <c r="UUB191" s="377"/>
      <c r="UUC191" s="377"/>
      <c r="UUD191" s="377"/>
      <c r="UUE191" s="377"/>
      <c r="UUF191" s="438"/>
      <c r="UUG191" s="486"/>
      <c r="UUH191" s="375"/>
      <c r="UUI191" s="377"/>
      <c r="UUJ191" s="377"/>
      <c r="UUK191" s="377"/>
      <c r="UUL191" s="377"/>
      <c r="UUM191" s="438"/>
      <c r="UUN191" s="486"/>
      <c r="UUO191" s="375"/>
      <c r="UUP191" s="377"/>
      <c r="UUQ191" s="377"/>
      <c r="UUR191" s="377"/>
      <c r="UUS191" s="377"/>
      <c r="UUT191" s="438"/>
      <c r="UUU191" s="486"/>
      <c r="UUV191" s="375"/>
      <c r="UUW191" s="377"/>
      <c r="UUX191" s="377"/>
      <c r="UUY191" s="377"/>
      <c r="UUZ191" s="377"/>
      <c r="UVA191" s="438"/>
      <c r="UVB191" s="486"/>
      <c r="UVC191" s="375"/>
      <c r="UVD191" s="377"/>
      <c r="UVE191" s="377"/>
      <c r="UVF191" s="377"/>
      <c r="UVG191" s="377"/>
      <c r="UVH191" s="438"/>
      <c r="UVI191" s="486"/>
      <c r="UVJ191" s="375"/>
      <c r="UVK191" s="377"/>
      <c r="UVL191" s="377"/>
      <c r="UVM191" s="377"/>
      <c r="UVN191" s="377"/>
      <c r="UVO191" s="438"/>
      <c r="UVP191" s="486"/>
      <c r="UVQ191" s="375"/>
      <c r="UVR191" s="377"/>
      <c r="UVS191" s="377"/>
      <c r="UVT191" s="377"/>
      <c r="UVU191" s="377"/>
      <c r="UVV191" s="438"/>
      <c r="UVW191" s="486"/>
      <c r="UVX191" s="375"/>
      <c r="UVY191" s="377"/>
      <c r="UVZ191" s="377"/>
      <c r="UWA191" s="377"/>
      <c r="UWB191" s="377"/>
      <c r="UWC191" s="438"/>
      <c r="UWD191" s="486"/>
      <c r="UWE191" s="375"/>
      <c r="UWF191" s="377"/>
      <c r="UWG191" s="377"/>
      <c r="UWH191" s="377"/>
      <c r="UWI191" s="377"/>
      <c r="UWJ191" s="438"/>
      <c r="UWK191" s="486"/>
      <c r="UWL191" s="375"/>
      <c r="UWM191" s="377"/>
      <c r="UWN191" s="377"/>
      <c r="UWO191" s="377"/>
      <c r="UWP191" s="377"/>
      <c r="UWQ191" s="438"/>
      <c r="UWR191" s="486"/>
      <c r="UWS191" s="375"/>
      <c r="UWT191" s="377"/>
      <c r="UWU191" s="377"/>
      <c r="UWV191" s="377"/>
      <c r="UWW191" s="377"/>
      <c r="UWX191" s="438"/>
      <c r="UWY191" s="486"/>
      <c r="UWZ191" s="375"/>
      <c r="UXA191" s="377"/>
      <c r="UXB191" s="377"/>
      <c r="UXC191" s="377"/>
      <c r="UXD191" s="377"/>
      <c r="UXE191" s="438"/>
      <c r="UXF191" s="486"/>
      <c r="UXG191" s="375"/>
      <c r="UXH191" s="377"/>
      <c r="UXI191" s="377"/>
      <c r="UXJ191" s="377"/>
      <c r="UXK191" s="377"/>
      <c r="UXL191" s="438"/>
      <c r="UXM191" s="486"/>
      <c r="UXN191" s="375"/>
      <c r="UXO191" s="377"/>
      <c r="UXP191" s="377"/>
      <c r="UXQ191" s="377"/>
      <c r="UXR191" s="377"/>
      <c r="UXS191" s="438"/>
      <c r="UXT191" s="486"/>
      <c r="UXU191" s="375"/>
      <c r="UXV191" s="377"/>
      <c r="UXW191" s="377"/>
      <c r="UXX191" s="377"/>
      <c r="UXY191" s="377"/>
      <c r="UXZ191" s="438"/>
      <c r="UYA191" s="486"/>
      <c r="UYB191" s="375"/>
      <c r="UYC191" s="377"/>
      <c r="UYD191" s="377"/>
      <c r="UYE191" s="377"/>
      <c r="UYF191" s="377"/>
      <c r="UYG191" s="438"/>
      <c r="UYH191" s="486"/>
      <c r="UYI191" s="375"/>
      <c r="UYJ191" s="377"/>
      <c r="UYK191" s="377"/>
      <c r="UYL191" s="377"/>
      <c r="UYM191" s="377"/>
      <c r="UYN191" s="438"/>
      <c r="UYO191" s="486"/>
      <c r="UYP191" s="375"/>
      <c r="UYQ191" s="377"/>
      <c r="UYR191" s="377"/>
      <c r="UYS191" s="377"/>
      <c r="UYT191" s="377"/>
      <c r="UYU191" s="438"/>
      <c r="UYV191" s="486"/>
      <c r="UYW191" s="375"/>
      <c r="UYX191" s="377"/>
      <c r="UYY191" s="377"/>
      <c r="UYZ191" s="377"/>
      <c r="UZA191" s="377"/>
      <c r="UZB191" s="438"/>
      <c r="UZC191" s="486"/>
      <c r="UZD191" s="375"/>
      <c r="UZE191" s="377"/>
      <c r="UZF191" s="377"/>
      <c r="UZG191" s="377"/>
      <c r="UZH191" s="377"/>
      <c r="UZI191" s="438"/>
      <c r="UZJ191" s="486"/>
      <c r="UZK191" s="375"/>
      <c r="UZL191" s="377"/>
      <c r="UZM191" s="377"/>
      <c r="UZN191" s="377"/>
      <c r="UZO191" s="377"/>
      <c r="UZP191" s="438"/>
      <c r="UZQ191" s="486"/>
      <c r="UZR191" s="375"/>
      <c r="UZS191" s="377"/>
      <c r="UZT191" s="377"/>
      <c r="UZU191" s="377"/>
      <c r="UZV191" s="377"/>
      <c r="UZW191" s="438"/>
      <c r="UZX191" s="486"/>
      <c r="UZY191" s="375"/>
      <c r="UZZ191" s="377"/>
      <c r="VAA191" s="377"/>
      <c r="VAB191" s="377"/>
      <c r="VAC191" s="377"/>
      <c r="VAD191" s="438"/>
      <c r="VAE191" s="486"/>
      <c r="VAF191" s="375"/>
      <c r="VAG191" s="377"/>
      <c r="VAH191" s="377"/>
      <c r="VAI191" s="377"/>
      <c r="VAJ191" s="377"/>
      <c r="VAK191" s="438"/>
      <c r="VAL191" s="486"/>
      <c r="VAM191" s="375"/>
      <c r="VAN191" s="377"/>
      <c r="VAO191" s="377"/>
      <c r="VAP191" s="377"/>
      <c r="VAQ191" s="377"/>
      <c r="VAR191" s="438"/>
      <c r="VAS191" s="486"/>
      <c r="VAT191" s="375"/>
      <c r="VAU191" s="377"/>
      <c r="VAV191" s="377"/>
      <c r="VAW191" s="377"/>
      <c r="VAX191" s="377"/>
      <c r="VAY191" s="438"/>
      <c r="VAZ191" s="486"/>
      <c r="VBA191" s="375"/>
      <c r="VBB191" s="377"/>
      <c r="VBC191" s="377"/>
      <c r="VBD191" s="377"/>
      <c r="VBE191" s="377"/>
      <c r="VBF191" s="438"/>
      <c r="VBG191" s="486"/>
      <c r="VBH191" s="375"/>
      <c r="VBI191" s="377"/>
      <c r="VBJ191" s="377"/>
      <c r="VBK191" s="377"/>
      <c r="VBL191" s="377"/>
      <c r="VBM191" s="438"/>
      <c r="VBN191" s="486"/>
      <c r="VBO191" s="375"/>
      <c r="VBP191" s="377"/>
      <c r="VBQ191" s="377"/>
      <c r="VBR191" s="377"/>
      <c r="VBS191" s="377"/>
      <c r="VBT191" s="438"/>
      <c r="VBU191" s="486"/>
      <c r="VBV191" s="375"/>
      <c r="VBW191" s="377"/>
      <c r="VBX191" s="377"/>
      <c r="VBY191" s="377"/>
      <c r="VBZ191" s="377"/>
      <c r="VCA191" s="438"/>
      <c r="VCB191" s="486"/>
      <c r="VCC191" s="375"/>
      <c r="VCD191" s="377"/>
      <c r="VCE191" s="377"/>
      <c r="VCF191" s="377"/>
      <c r="VCG191" s="377"/>
      <c r="VCH191" s="438"/>
      <c r="VCI191" s="486"/>
      <c r="VCJ191" s="375"/>
      <c r="VCK191" s="377"/>
      <c r="VCL191" s="377"/>
      <c r="VCM191" s="377"/>
      <c r="VCN191" s="377"/>
      <c r="VCO191" s="438"/>
      <c r="VCP191" s="486"/>
      <c r="VCQ191" s="375"/>
      <c r="VCR191" s="377"/>
      <c r="VCS191" s="377"/>
      <c r="VCT191" s="377"/>
      <c r="VCU191" s="377"/>
      <c r="VCV191" s="438"/>
      <c r="VCW191" s="486"/>
      <c r="VCX191" s="375"/>
      <c r="VCY191" s="377"/>
      <c r="VCZ191" s="377"/>
      <c r="VDA191" s="377"/>
      <c r="VDB191" s="377"/>
      <c r="VDC191" s="438"/>
      <c r="VDD191" s="486"/>
      <c r="VDE191" s="375"/>
      <c r="VDF191" s="377"/>
      <c r="VDG191" s="377"/>
      <c r="VDH191" s="377"/>
      <c r="VDI191" s="377"/>
      <c r="VDJ191" s="438"/>
      <c r="VDK191" s="486"/>
      <c r="VDL191" s="375"/>
      <c r="VDM191" s="377"/>
      <c r="VDN191" s="377"/>
      <c r="VDO191" s="377"/>
      <c r="VDP191" s="377"/>
      <c r="VDQ191" s="438"/>
      <c r="VDR191" s="486"/>
      <c r="VDS191" s="375"/>
      <c r="VDT191" s="377"/>
      <c r="VDU191" s="377"/>
      <c r="VDV191" s="377"/>
      <c r="VDW191" s="377"/>
      <c r="VDX191" s="438"/>
      <c r="VDY191" s="486"/>
      <c r="VDZ191" s="375"/>
      <c r="VEA191" s="377"/>
      <c r="VEB191" s="377"/>
      <c r="VEC191" s="377"/>
      <c r="VED191" s="377"/>
      <c r="VEE191" s="438"/>
      <c r="VEF191" s="486"/>
      <c r="VEG191" s="375"/>
      <c r="VEH191" s="377"/>
      <c r="VEI191" s="377"/>
      <c r="VEJ191" s="377"/>
      <c r="VEK191" s="377"/>
      <c r="VEL191" s="438"/>
      <c r="VEM191" s="486"/>
      <c r="VEN191" s="375"/>
      <c r="VEO191" s="377"/>
      <c r="VEP191" s="377"/>
      <c r="VEQ191" s="377"/>
      <c r="VER191" s="377"/>
      <c r="VES191" s="438"/>
      <c r="VET191" s="486"/>
      <c r="VEU191" s="375"/>
      <c r="VEV191" s="377"/>
      <c r="VEW191" s="377"/>
      <c r="VEX191" s="377"/>
      <c r="VEY191" s="377"/>
      <c r="VEZ191" s="438"/>
      <c r="VFA191" s="486"/>
      <c r="VFB191" s="375"/>
      <c r="VFC191" s="377"/>
      <c r="VFD191" s="377"/>
      <c r="VFE191" s="377"/>
      <c r="VFF191" s="377"/>
      <c r="VFG191" s="438"/>
      <c r="VFH191" s="486"/>
      <c r="VFI191" s="375"/>
      <c r="VFJ191" s="377"/>
      <c r="VFK191" s="377"/>
      <c r="VFL191" s="377"/>
      <c r="VFM191" s="377"/>
      <c r="VFN191" s="438"/>
      <c r="VFO191" s="486"/>
      <c r="VFP191" s="375"/>
      <c r="VFQ191" s="377"/>
      <c r="VFR191" s="377"/>
      <c r="VFS191" s="377"/>
      <c r="VFT191" s="377"/>
      <c r="VFU191" s="438"/>
      <c r="VFV191" s="486"/>
      <c r="VFW191" s="375"/>
      <c r="VFX191" s="377"/>
      <c r="VFY191" s="377"/>
      <c r="VFZ191" s="377"/>
      <c r="VGA191" s="377"/>
      <c r="VGB191" s="438"/>
      <c r="VGC191" s="486"/>
      <c r="VGD191" s="375"/>
      <c r="VGE191" s="377"/>
      <c r="VGF191" s="377"/>
      <c r="VGG191" s="377"/>
      <c r="VGH191" s="377"/>
      <c r="VGI191" s="438"/>
      <c r="VGJ191" s="486"/>
      <c r="VGK191" s="375"/>
      <c r="VGL191" s="377"/>
      <c r="VGM191" s="377"/>
      <c r="VGN191" s="377"/>
      <c r="VGO191" s="377"/>
      <c r="VGP191" s="438"/>
      <c r="VGQ191" s="486"/>
      <c r="VGR191" s="375"/>
      <c r="VGS191" s="377"/>
      <c r="VGT191" s="377"/>
      <c r="VGU191" s="377"/>
      <c r="VGV191" s="377"/>
      <c r="VGW191" s="438"/>
      <c r="VGX191" s="486"/>
      <c r="VGY191" s="375"/>
      <c r="VGZ191" s="377"/>
      <c r="VHA191" s="377"/>
      <c r="VHB191" s="377"/>
      <c r="VHC191" s="377"/>
      <c r="VHD191" s="438"/>
      <c r="VHE191" s="486"/>
      <c r="VHF191" s="375"/>
      <c r="VHG191" s="377"/>
      <c r="VHH191" s="377"/>
      <c r="VHI191" s="377"/>
      <c r="VHJ191" s="377"/>
      <c r="VHK191" s="438"/>
      <c r="VHL191" s="486"/>
      <c r="VHM191" s="375"/>
      <c r="VHN191" s="377"/>
      <c r="VHO191" s="377"/>
      <c r="VHP191" s="377"/>
      <c r="VHQ191" s="377"/>
      <c r="VHR191" s="438"/>
      <c r="VHS191" s="486"/>
      <c r="VHT191" s="375"/>
      <c r="VHU191" s="377"/>
      <c r="VHV191" s="377"/>
      <c r="VHW191" s="377"/>
      <c r="VHX191" s="377"/>
      <c r="VHY191" s="438"/>
      <c r="VHZ191" s="486"/>
      <c r="VIA191" s="375"/>
      <c r="VIB191" s="377"/>
      <c r="VIC191" s="377"/>
      <c r="VID191" s="377"/>
      <c r="VIE191" s="377"/>
      <c r="VIF191" s="438"/>
      <c r="VIG191" s="486"/>
      <c r="VIH191" s="375"/>
      <c r="VII191" s="377"/>
      <c r="VIJ191" s="377"/>
      <c r="VIK191" s="377"/>
      <c r="VIL191" s="377"/>
      <c r="VIM191" s="438"/>
      <c r="VIN191" s="486"/>
      <c r="VIO191" s="375"/>
      <c r="VIP191" s="377"/>
      <c r="VIQ191" s="377"/>
      <c r="VIR191" s="377"/>
      <c r="VIS191" s="377"/>
      <c r="VIT191" s="438"/>
      <c r="VIU191" s="486"/>
      <c r="VIV191" s="375"/>
      <c r="VIW191" s="377"/>
      <c r="VIX191" s="377"/>
      <c r="VIY191" s="377"/>
      <c r="VIZ191" s="377"/>
      <c r="VJA191" s="438"/>
      <c r="VJB191" s="486"/>
      <c r="VJC191" s="375"/>
      <c r="VJD191" s="377"/>
      <c r="VJE191" s="377"/>
      <c r="VJF191" s="377"/>
      <c r="VJG191" s="377"/>
      <c r="VJH191" s="438"/>
      <c r="VJI191" s="486"/>
      <c r="VJJ191" s="375"/>
      <c r="VJK191" s="377"/>
      <c r="VJL191" s="377"/>
      <c r="VJM191" s="377"/>
      <c r="VJN191" s="377"/>
      <c r="VJO191" s="438"/>
      <c r="VJP191" s="486"/>
      <c r="VJQ191" s="375"/>
      <c r="VJR191" s="377"/>
      <c r="VJS191" s="377"/>
      <c r="VJT191" s="377"/>
      <c r="VJU191" s="377"/>
      <c r="VJV191" s="438"/>
      <c r="VJW191" s="486"/>
      <c r="VJX191" s="375"/>
      <c r="VJY191" s="377"/>
      <c r="VJZ191" s="377"/>
      <c r="VKA191" s="377"/>
      <c r="VKB191" s="377"/>
      <c r="VKC191" s="438"/>
      <c r="VKD191" s="486"/>
      <c r="VKE191" s="375"/>
      <c r="VKF191" s="377"/>
      <c r="VKG191" s="377"/>
      <c r="VKH191" s="377"/>
      <c r="VKI191" s="377"/>
      <c r="VKJ191" s="438"/>
      <c r="VKK191" s="486"/>
      <c r="VKL191" s="375"/>
      <c r="VKM191" s="377"/>
      <c r="VKN191" s="377"/>
      <c r="VKO191" s="377"/>
      <c r="VKP191" s="377"/>
      <c r="VKQ191" s="438"/>
      <c r="VKR191" s="486"/>
      <c r="VKS191" s="375"/>
      <c r="VKT191" s="377"/>
      <c r="VKU191" s="377"/>
      <c r="VKV191" s="377"/>
      <c r="VKW191" s="377"/>
      <c r="VKX191" s="438"/>
      <c r="VKY191" s="486"/>
      <c r="VKZ191" s="375"/>
      <c r="VLA191" s="377"/>
      <c r="VLB191" s="377"/>
      <c r="VLC191" s="377"/>
      <c r="VLD191" s="377"/>
      <c r="VLE191" s="438"/>
      <c r="VLF191" s="486"/>
      <c r="VLG191" s="375"/>
      <c r="VLH191" s="377"/>
      <c r="VLI191" s="377"/>
      <c r="VLJ191" s="377"/>
      <c r="VLK191" s="377"/>
      <c r="VLL191" s="438"/>
      <c r="VLM191" s="486"/>
      <c r="VLN191" s="375"/>
      <c r="VLO191" s="377"/>
      <c r="VLP191" s="377"/>
      <c r="VLQ191" s="377"/>
      <c r="VLR191" s="377"/>
      <c r="VLS191" s="438"/>
      <c r="VLT191" s="486"/>
      <c r="VLU191" s="375"/>
      <c r="VLV191" s="377"/>
      <c r="VLW191" s="377"/>
      <c r="VLX191" s="377"/>
      <c r="VLY191" s="377"/>
      <c r="VLZ191" s="438"/>
      <c r="VMA191" s="486"/>
      <c r="VMB191" s="375"/>
      <c r="VMC191" s="377"/>
      <c r="VMD191" s="377"/>
      <c r="VME191" s="377"/>
      <c r="VMF191" s="377"/>
      <c r="VMG191" s="438"/>
      <c r="VMH191" s="486"/>
      <c r="VMI191" s="375"/>
      <c r="VMJ191" s="377"/>
      <c r="VMK191" s="377"/>
      <c r="VML191" s="377"/>
      <c r="VMM191" s="377"/>
      <c r="VMN191" s="438"/>
      <c r="VMO191" s="486"/>
      <c r="VMP191" s="375"/>
      <c r="VMQ191" s="377"/>
      <c r="VMR191" s="377"/>
      <c r="VMS191" s="377"/>
      <c r="VMT191" s="377"/>
      <c r="VMU191" s="438"/>
      <c r="VMV191" s="486"/>
      <c r="VMW191" s="375"/>
      <c r="VMX191" s="377"/>
      <c r="VMY191" s="377"/>
      <c r="VMZ191" s="377"/>
      <c r="VNA191" s="377"/>
      <c r="VNB191" s="438"/>
      <c r="VNC191" s="486"/>
      <c r="VND191" s="375"/>
      <c r="VNE191" s="377"/>
      <c r="VNF191" s="377"/>
      <c r="VNG191" s="377"/>
      <c r="VNH191" s="377"/>
      <c r="VNI191" s="438"/>
      <c r="VNJ191" s="486"/>
      <c r="VNK191" s="375"/>
      <c r="VNL191" s="377"/>
      <c r="VNM191" s="377"/>
      <c r="VNN191" s="377"/>
      <c r="VNO191" s="377"/>
      <c r="VNP191" s="438"/>
      <c r="VNQ191" s="486"/>
      <c r="VNR191" s="375"/>
      <c r="VNS191" s="377"/>
      <c r="VNT191" s="377"/>
      <c r="VNU191" s="377"/>
      <c r="VNV191" s="377"/>
      <c r="VNW191" s="438"/>
      <c r="VNX191" s="486"/>
      <c r="VNY191" s="375"/>
      <c r="VNZ191" s="377"/>
      <c r="VOA191" s="377"/>
      <c r="VOB191" s="377"/>
      <c r="VOC191" s="377"/>
      <c r="VOD191" s="438"/>
      <c r="VOE191" s="486"/>
      <c r="VOF191" s="375"/>
      <c r="VOG191" s="377"/>
      <c r="VOH191" s="377"/>
      <c r="VOI191" s="377"/>
      <c r="VOJ191" s="377"/>
      <c r="VOK191" s="438"/>
      <c r="VOL191" s="486"/>
      <c r="VOM191" s="375"/>
      <c r="VON191" s="377"/>
      <c r="VOO191" s="377"/>
      <c r="VOP191" s="377"/>
      <c r="VOQ191" s="377"/>
      <c r="VOR191" s="438"/>
      <c r="VOS191" s="486"/>
      <c r="VOT191" s="375"/>
      <c r="VOU191" s="377"/>
      <c r="VOV191" s="377"/>
      <c r="VOW191" s="377"/>
      <c r="VOX191" s="377"/>
      <c r="VOY191" s="438"/>
      <c r="VOZ191" s="486"/>
      <c r="VPA191" s="375"/>
      <c r="VPB191" s="377"/>
      <c r="VPC191" s="377"/>
      <c r="VPD191" s="377"/>
      <c r="VPE191" s="377"/>
      <c r="VPF191" s="438"/>
      <c r="VPG191" s="486"/>
      <c r="VPH191" s="375"/>
      <c r="VPI191" s="377"/>
      <c r="VPJ191" s="377"/>
      <c r="VPK191" s="377"/>
      <c r="VPL191" s="377"/>
      <c r="VPM191" s="438"/>
      <c r="VPN191" s="486"/>
      <c r="VPO191" s="375"/>
      <c r="VPP191" s="377"/>
      <c r="VPQ191" s="377"/>
      <c r="VPR191" s="377"/>
      <c r="VPS191" s="377"/>
      <c r="VPT191" s="438"/>
      <c r="VPU191" s="486"/>
      <c r="VPV191" s="375"/>
      <c r="VPW191" s="377"/>
      <c r="VPX191" s="377"/>
      <c r="VPY191" s="377"/>
      <c r="VPZ191" s="377"/>
      <c r="VQA191" s="438"/>
      <c r="VQB191" s="486"/>
      <c r="VQC191" s="375"/>
      <c r="VQD191" s="377"/>
      <c r="VQE191" s="377"/>
      <c r="VQF191" s="377"/>
      <c r="VQG191" s="377"/>
      <c r="VQH191" s="438"/>
      <c r="VQI191" s="486"/>
      <c r="VQJ191" s="375"/>
      <c r="VQK191" s="377"/>
      <c r="VQL191" s="377"/>
      <c r="VQM191" s="377"/>
      <c r="VQN191" s="377"/>
      <c r="VQO191" s="438"/>
      <c r="VQP191" s="486"/>
      <c r="VQQ191" s="375"/>
      <c r="VQR191" s="377"/>
      <c r="VQS191" s="377"/>
      <c r="VQT191" s="377"/>
      <c r="VQU191" s="377"/>
      <c r="VQV191" s="438"/>
      <c r="VQW191" s="486"/>
      <c r="VQX191" s="375"/>
      <c r="VQY191" s="377"/>
      <c r="VQZ191" s="377"/>
      <c r="VRA191" s="377"/>
      <c r="VRB191" s="377"/>
      <c r="VRC191" s="438"/>
      <c r="VRD191" s="486"/>
      <c r="VRE191" s="375"/>
      <c r="VRF191" s="377"/>
      <c r="VRG191" s="377"/>
      <c r="VRH191" s="377"/>
      <c r="VRI191" s="377"/>
      <c r="VRJ191" s="438"/>
      <c r="VRK191" s="486"/>
      <c r="VRL191" s="375"/>
      <c r="VRM191" s="377"/>
      <c r="VRN191" s="377"/>
      <c r="VRO191" s="377"/>
      <c r="VRP191" s="377"/>
      <c r="VRQ191" s="438"/>
      <c r="VRR191" s="486"/>
      <c r="VRS191" s="375"/>
      <c r="VRT191" s="377"/>
      <c r="VRU191" s="377"/>
      <c r="VRV191" s="377"/>
      <c r="VRW191" s="377"/>
      <c r="VRX191" s="438"/>
      <c r="VRY191" s="486"/>
      <c r="VRZ191" s="375"/>
      <c r="VSA191" s="377"/>
      <c r="VSB191" s="377"/>
      <c r="VSC191" s="377"/>
      <c r="VSD191" s="377"/>
      <c r="VSE191" s="438"/>
      <c r="VSF191" s="486"/>
      <c r="VSG191" s="375"/>
      <c r="VSH191" s="377"/>
      <c r="VSI191" s="377"/>
      <c r="VSJ191" s="377"/>
      <c r="VSK191" s="377"/>
      <c r="VSL191" s="438"/>
      <c r="VSM191" s="486"/>
      <c r="VSN191" s="375"/>
      <c r="VSO191" s="377"/>
      <c r="VSP191" s="377"/>
      <c r="VSQ191" s="377"/>
      <c r="VSR191" s="377"/>
      <c r="VSS191" s="438"/>
      <c r="VST191" s="486"/>
      <c r="VSU191" s="375"/>
      <c r="VSV191" s="377"/>
      <c r="VSW191" s="377"/>
      <c r="VSX191" s="377"/>
      <c r="VSY191" s="377"/>
      <c r="VSZ191" s="438"/>
      <c r="VTA191" s="486"/>
      <c r="VTB191" s="375"/>
      <c r="VTC191" s="377"/>
      <c r="VTD191" s="377"/>
      <c r="VTE191" s="377"/>
      <c r="VTF191" s="377"/>
      <c r="VTG191" s="438"/>
      <c r="VTH191" s="486"/>
      <c r="VTI191" s="375"/>
      <c r="VTJ191" s="377"/>
      <c r="VTK191" s="377"/>
      <c r="VTL191" s="377"/>
      <c r="VTM191" s="377"/>
      <c r="VTN191" s="438"/>
      <c r="VTO191" s="486"/>
      <c r="VTP191" s="375"/>
      <c r="VTQ191" s="377"/>
      <c r="VTR191" s="377"/>
      <c r="VTS191" s="377"/>
      <c r="VTT191" s="377"/>
      <c r="VTU191" s="438"/>
      <c r="VTV191" s="486"/>
      <c r="VTW191" s="375"/>
      <c r="VTX191" s="377"/>
      <c r="VTY191" s="377"/>
      <c r="VTZ191" s="377"/>
      <c r="VUA191" s="377"/>
      <c r="VUB191" s="438"/>
      <c r="VUC191" s="486"/>
      <c r="VUD191" s="375"/>
      <c r="VUE191" s="377"/>
      <c r="VUF191" s="377"/>
      <c r="VUG191" s="377"/>
      <c r="VUH191" s="377"/>
      <c r="VUI191" s="438"/>
      <c r="VUJ191" s="486"/>
      <c r="VUK191" s="375"/>
      <c r="VUL191" s="377"/>
      <c r="VUM191" s="377"/>
      <c r="VUN191" s="377"/>
      <c r="VUO191" s="377"/>
      <c r="VUP191" s="438"/>
      <c r="VUQ191" s="486"/>
      <c r="VUR191" s="375"/>
      <c r="VUS191" s="377"/>
      <c r="VUT191" s="377"/>
      <c r="VUU191" s="377"/>
      <c r="VUV191" s="377"/>
      <c r="VUW191" s="438"/>
      <c r="VUX191" s="486"/>
      <c r="VUY191" s="375"/>
      <c r="VUZ191" s="377"/>
      <c r="VVA191" s="377"/>
      <c r="VVB191" s="377"/>
      <c r="VVC191" s="377"/>
      <c r="VVD191" s="438"/>
      <c r="VVE191" s="486"/>
      <c r="VVF191" s="375"/>
      <c r="VVG191" s="377"/>
      <c r="VVH191" s="377"/>
      <c r="VVI191" s="377"/>
      <c r="VVJ191" s="377"/>
      <c r="VVK191" s="438"/>
      <c r="VVL191" s="486"/>
      <c r="VVM191" s="375"/>
      <c r="VVN191" s="377"/>
      <c r="VVO191" s="377"/>
      <c r="VVP191" s="377"/>
      <c r="VVQ191" s="377"/>
      <c r="VVR191" s="438"/>
      <c r="VVS191" s="486"/>
      <c r="VVT191" s="375"/>
      <c r="VVU191" s="377"/>
      <c r="VVV191" s="377"/>
      <c r="VVW191" s="377"/>
      <c r="VVX191" s="377"/>
      <c r="VVY191" s="438"/>
      <c r="VVZ191" s="486"/>
      <c r="VWA191" s="375"/>
      <c r="VWB191" s="377"/>
      <c r="VWC191" s="377"/>
      <c r="VWD191" s="377"/>
      <c r="VWE191" s="377"/>
      <c r="VWF191" s="438"/>
      <c r="VWG191" s="486"/>
      <c r="VWH191" s="375"/>
      <c r="VWI191" s="377"/>
      <c r="VWJ191" s="377"/>
      <c r="VWK191" s="377"/>
      <c r="VWL191" s="377"/>
      <c r="VWM191" s="438"/>
      <c r="VWN191" s="486"/>
      <c r="VWO191" s="375"/>
      <c r="VWP191" s="377"/>
      <c r="VWQ191" s="377"/>
      <c r="VWR191" s="377"/>
      <c r="VWS191" s="377"/>
      <c r="VWT191" s="438"/>
      <c r="VWU191" s="486"/>
      <c r="VWV191" s="375"/>
      <c r="VWW191" s="377"/>
      <c r="VWX191" s="377"/>
      <c r="VWY191" s="377"/>
      <c r="VWZ191" s="377"/>
      <c r="VXA191" s="438"/>
      <c r="VXB191" s="486"/>
      <c r="VXC191" s="375"/>
      <c r="VXD191" s="377"/>
      <c r="VXE191" s="377"/>
      <c r="VXF191" s="377"/>
      <c r="VXG191" s="377"/>
      <c r="VXH191" s="438"/>
      <c r="VXI191" s="486"/>
      <c r="VXJ191" s="375"/>
      <c r="VXK191" s="377"/>
      <c r="VXL191" s="377"/>
      <c r="VXM191" s="377"/>
      <c r="VXN191" s="377"/>
      <c r="VXO191" s="438"/>
      <c r="VXP191" s="486"/>
      <c r="VXQ191" s="375"/>
      <c r="VXR191" s="377"/>
      <c r="VXS191" s="377"/>
      <c r="VXT191" s="377"/>
      <c r="VXU191" s="377"/>
      <c r="VXV191" s="438"/>
      <c r="VXW191" s="486"/>
      <c r="VXX191" s="375"/>
      <c r="VXY191" s="377"/>
      <c r="VXZ191" s="377"/>
      <c r="VYA191" s="377"/>
      <c r="VYB191" s="377"/>
      <c r="VYC191" s="438"/>
      <c r="VYD191" s="486"/>
      <c r="VYE191" s="375"/>
      <c r="VYF191" s="377"/>
      <c r="VYG191" s="377"/>
      <c r="VYH191" s="377"/>
      <c r="VYI191" s="377"/>
      <c r="VYJ191" s="438"/>
      <c r="VYK191" s="486"/>
      <c r="VYL191" s="375"/>
      <c r="VYM191" s="377"/>
      <c r="VYN191" s="377"/>
      <c r="VYO191" s="377"/>
      <c r="VYP191" s="377"/>
      <c r="VYQ191" s="438"/>
      <c r="VYR191" s="486"/>
      <c r="VYS191" s="375"/>
      <c r="VYT191" s="377"/>
      <c r="VYU191" s="377"/>
      <c r="VYV191" s="377"/>
      <c r="VYW191" s="377"/>
      <c r="VYX191" s="438"/>
      <c r="VYY191" s="486"/>
      <c r="VYZ191" s="375"/>
      <c r="VZA191" s="377"/>
      <c r="VZB191" s="377"/>
      <c r="VZC191" s="377"/>
      <c r="VZD191" s="377"/>
      <c r="VZE191" s="438"/>
      <c r="VZF191" s="486"/>
      <c r="VZG191" s="375"/>
      <c r="VZH191" s="377"/>
      <c r="VZI191" s="377"/>
      <c r="VZJ191" s="377"/>
      <c r="VZK191" s="377"/>
      <c r="VZL191" s="438"/>
      <c r="VZM191" s="486"/>
      <c r="VZN191" s="375"/>
      <c r="VZO191" s="377"/>
      <c r="VZP191" s="377"/>
      <c r="VZQ191" s="377"/>
      <c r="VZR191" s="377"/>
      <c r="VZS191" s="438"/>
      <c r="VZT191" s="486"/>
      <c r="VZU191" s="375"/>
      <c r="VZV191" s="377"/>
      <c r="VZW191" s="377"/>
      <c r="VZX191" s="377"/>
      <c r="VZY191" s="377"/>
      <c r="VZZ191" s="438"/>
      <c r="WAA191" s="486"/>
      <c r="WAB191" s="375"/>
      <c r="WAC191" s="377"/>
      <c r="WAD191" s="377"/>
      <c r="WAE191" s="377"/>
      <c r="WAF191" s="377"/>
      <c r="WAG191" s="438"/>
      <c r="WAH191" s="486"/>
      <c r="WAI191" s="375"/>
      <c r="WAJ191" s="377"/>
      <c r="WAK191" s="377"/>
      <c r="WAL191" s="377"/>
      <c r="WAM191" s="377"/>
      <c r="WAN191" s="438"/>
      <c r="WAO191" s="486"/>
      <c r="WAP191" s="375"/>
      <c r="WAQ191" s="377"/>
      <c r="WAR191" s="377"/>
      <c r="WAS191" s="377"/>
      <c r="WAT191" s="377"/>
      <c r="WAU191" s="438"/>
      <c r="WAV191" s="486"/>
      <c r="WAW191" s="375"/>
      <c r="WAX191" s="377"/>
      <c r="WAY191" s="377"/>
      <c r="WAZ191" s="377"/>
      <c r="WBA191" s="377"/>
      <c r="WBB191" s="438"/>
      <c r="WBC191" s="486"/>
      <c r="WBD191" s="375"/>
      <c r="WBE191" s="377"/>
      <c r="WBF191" s="377"/>
      <c r="WBG191" s="377"/>
      <c r="WBH191" s="377"/>
      <c r="WBI191" s="438"/>
      <c r="WBJ191" s="486"/>
      <c r="WBK191" s="375"/>
      <c r="WBL191" s="377"/>
      <c r="WBM191" s="377"/>
      <c r="WBN191" s="377"/>
      <c r="WBO191" s="377"/>
      <c r="WBP191" s="438"/>
      <c r="WBQ191" s="486"/>
      <c r="WBR191" s="375"/>
      <c r="WBS191" s="377"/>
      <c r="WBT191" s="377"/>
      <c r="WBU191" s="377"/>
      <c r="WBV191" s="377"/>
      <c r="WBW191" s="438"/>
      <c r="WBX191" s="486"/>
      <c r="WBY191" s="375"/>
      <c r="WBZ191" s="377"/>
      <c r="WCA191" s="377"/>
      <c r="WCB191" s="377"/>
      <c r="WCC191" s="377"/>
      <c r="WCD191" s="438"/>
      <c r="WCE191" s="486"/>
      <c r="WCF191" s="375"/>
      <c r="WCG191" s="377"/>
      <c r="WCH191" s="377"/>
      <c r="WCI191" s="377"/>
      <c r="WCJ191" s="377"/>
      <c r="WCK191" s="438"/>
      <c r="WCL191" s="486"/>
      <c r="WCM191" s="375"/>
      <c r="WCN191" s="377"/>
      <c r="WCO191" s="377"/>
      <c r="WCP191" s="377"/>
      <c r="WCQ191" s="377"/>
      <c r="WCR191" s="438"/>
      <c r="WCS191" s="486"/>
      <c r="WCT191" s="375"/>
      <c r="WCU191" s="377"/>
      <c r="WCV191" s="377"/>
      <c r="WCW191" s="377"/>
      <c r="WCX191" s="377"/>
      <c r="WCY191" s="438"/>
      <c r="WCZ191" s="486"/>
      <c r="WDA191" s="375"/>
      <c r="WDB191" s="377"/>
      <c r="WDC191" s="377"/>
      <c r="WDD191" s="377"/>
      <c r="WDE191" s="377"/>
      <c r="WDF191" s="438"/>
      <c r="WDG191" s="486"/>
      <c r="WDH191" s="375"/>
      <c r="WDI191" s="377"/>
      <c r="WDJ191" s="377"/>
      <c r="WDK191" s="377"/>
      <c r="WDL191" s="377"/>
      <c r="WDM191" s="438"/>
      <c r="WDN191" s="486"/>
      <c r="WDO191" s="375"/>
      <c r="WDP191" s="377"/>
      <c r="WDQ191" s="377"/>
      <c r="WDR191" s="377"/>
      <c r="WDS191" s="377"/>
      <c r="WDT191" s="438"/>
      <c r="WDU191" s="486"/>
      <c r="WDV191" s="375"/>
      <c r="WDW191" s="377"/>
      <c r="WDX191" s="377"/>
      <c r="WDY191" s="377"/>
      <c r="WDZ191" s="377"/>
      <c r="WEA191" s="438"/>
      <c r="WEB191" s="486"/>
      <c r="WEC191" s="375"/>
      <c r="WED191" s="377"/>
      <c r="WEE191" s="377"/>
      <c r="WEF191" s="377"/>
      <c r="WEG191" s="377"/>
      <c r="WEH191" s="438"/>
      <c r="WEI191" s="486"/>
      <c r="WEJ191" s="375"/>
      <c r="WEK191" s="377"/>
      <c r="WEL191" s="377"/>
      <c r="WEM191" s="377"/>
      <c r="WEN191" s="377"/>
      <c r="WEO191" s="438"/>
      <c r="WEP191" s="486"/>
      <c r="WEQ191" s="375"/>
      <c r="WER191" s="377"/>
      <c r="WES191" s="377"/>
      <c r="WET191" s="377"/>
      <c r="WEU191" s="377"/>
      <c r="WEV191" s="438"/>
      <c r="WEW191" s="486"/>
      <c r="WEX191" s="375"/>
      <c r="WEY191" s="377"/>
      <c r="WEZ191" s="377"/>
      <c r="WFA191" s="377"/>
      <c r="WFB191" s="377"/>
      <c r="WFC191" s="438"/>
      <c r="WFD191" s="486"/>
      <c r="WFE191" s="375"/>
      <c r="WFF191" s="377"/>
      <c r="WFG191" s="377"/>
      <c r="WFH191" s="377"/>
      <c r="WFI191" s="377"/>
      <c r="WFJ191" s="438"/>
      <c r="WFK191" s="486"/>
      <c r="WFL191" s="375"/>
      <c r="WFM191" s="377"/>
      <c r="WFN191" s="377"/>
      <c r="WFO191" s="377"/>
      <c r="WFP191" s="377"/>
      <c r="WFQ191" s="438"/>
      <c r="WFR191" s="486"/>
      <c r="WFS191" s="375"/>
      <c r="WFT191" s="377"/>
      <c r="WFU191" s="377"/>
      <c r="WFV191" s="377"/>
      <c r="WFW191" s="377"/>
      <c r="WFX191" s="438"/>
      <c r="WFY191" s="486"/>
      <c r="WFZ191" s="375"/>
      <c r="WGA191" s="377"/>
      <c r="WGB191" s="377"/>
      <c r="WGC191" s="377"/>
      <c r="WGD191" s="377"/>
      <c r="WGE191" s="438"/>
      <c r="WGF191" s="486"/>
      <c r="WGG191" s="375"/>
      <c r="WGH191" s="377"/>
      <c r="WGI191" s="377"/>
      <c r="WGJ191" s="377"/>
      <c r="WGK191" s="377"/>
      <c r="WGL191" s="438"/>
      <c r="WGM191" s="486"/>
      <c r="WGN191" s="375"/>
      <c r="WGO191" s="377"/>
      <c r="WGP191" s="377"/>
      <c r="WGQ191" s="377"/>
      <c r="WGR191" s="377"/>
      <c r="WGS191" s="438"/>
      <c r="WGT191" s="486"/>
      <c r="WGU191" s="375"/>
      <c r="WGV191" s="377"/>
      <c r="WGW191" s="377"/>
      <c r="WGX191" s="377"/>
      <c r="WGY191" s="377"/>
      <c r="WGZ191" s="438"/>
      <c r="WHA191" s="486"/>
      <c r="WHB191" s="375"/>
      <c r="WHC191" s="377"/>
      <c r="WHD191" s="377"/>
      <c r="WHE191" s="377"/>
      <c r="WHF191" s="377"/>
      <c r="WHG191" s="438"/>
      <c r="WHH191" s="486"/>
      <c r="WHI191" s="375"/>
      <c r="WHJ191" s="377"/>
      <c r="WHK191" s="377"/>
      <c r="WHL191" s="377"/>
      <c r="WHM191" s="377"/>
      <c r="WHN191" s="438"/>
      <c r="WHO191" s="486"/>
      <c r="WHP191" s="375"/>
      <c r="WHQ191" s="377"/>
      <c r="WHR191" s="377"/>
      <c r="WHS191" s="377"/>
      <c r="WHT191" s="377"/>
      <c r="WHU191" s="438"/>
      <c r="WHV191" s="486"/>
      <c r="WHW191" s="375"/>
      <c r="WHX191" s="377"/>
      <c r="WHY191" s="377"/>
      <c r="WHZ191" s="377"/>
      <c r="WIA191" s="377"/>
      <c r="WIB191" s="438"/>
      <c r="WIC191" s="486"/>
      <c r="WID191" s="375"/>
      <c r="WIE191" s="377"/>
      <c r="WIF191" s="377"/>
      <c r="WIG191" s="377"/>
      <c r="WIH191" s="377"/>
      <c r="WII191" s="438"/>
      <c r="WIJ191" s="486"/>
      <c r="WIK191" s="375"/>
      <c r="WIL191" s="377"/>
      <c r="WIM191" s="377"/>
      <c r="WIN191" s="377"/>
      <c r="WIO191" s="377"/>
      <c r="WIP191" s="438"/>
      <c r="WIQ191" s="486"/>
      <c r="WIR191" s="375"/>
      <c r="WIS191" s="377"/>
      <c r="WIT191" s="377"/>
      <c r="WIU191" s="377"/>
      <c r="WIV191" s="377"/>
      <c r="WIW191" s="438"/>
      <c r="WIX191" s="486"/>
      <c r="WIY191" s="375"/>
      <c r="WIZ191" s="377"/>
      <c r="WJA191" s="377"/>
      <c r="WJB191" s="377"/>
      <c r="WJC191" s="377"/>
      <c r="WJD191" s="438"/>
      <c r="WJE191" s="486"/>
      <c r="WJF191" s="375"/>
      <c r="WJG191" s="377"/>
      <c r="WJH191" s="377"/>
      <c r="WJI191" s="377"/>
      <c r="WJJ191" s="377"/>
      <c r="WJK191" s="438"/>
      <c r="WJL191" s="486"/>
      <c r="WJM191" s="375"/>
      <c r="WJN191" s="377"/>
      <c r="WJO191" s="377"/>
      <c r="WJP191" s="377"/>
      <c r="WJQ191" s="377"/>
      <c r="WJR191" s="438"/>
      <c r="WJS191" s="486"/>
      <c r="WJT191" s="375"/>
      <c r="WJU191" s="377"/>
      <c r="WJV191" s="377"/>
      <c r="WJW191" s="377"/>
      <c r="WJX191" s="377"/>
      <c r="WJY191" s="438"/>
      <c r="WJZ191" s="486"/>
      <c r="WKA191" s="375"/>
      <c r="WKB191" s="377"/>
      <c r="WKC191" s="377"/>
      <c r="WKD191" s="377"/>
      <c r="WKE191" s="377"/>
      <c r="WKF191" s="438"/>
      <c r="WKG191" s="486"/>
      <c r="WKH191" s="375"/>
      <c r="WKI191" s="377"/>
      <c r="WKJ191" s="377"/>
      <c r="WKK191" s="377"/>
      <c r="WKL191" s="377"/>
      <c r="WKM191" s="438"/>
      <c r="WKN191" s="486"/>
      <c r="WKO191" s="375"/>
      <c r="WKP191" s="377"/>
      <c r="WKQ191" s="377"/>
      <c r="WKR191" s="377"/>
      <c r="WKS191" s="377"/>
      <c r="WKT191" s="438"/>
      <c r="WKU191" s="486"/>
      <c r="WKV191" s="375"/>
      <c r="WKW191" s="377"/>
      <c r="WKX191" s="377"/>
      <c r="WKY191" s="377"/>
      <c r="WKZ191" s="377"/>
      <c r="WLA191" s="438"/>
      <c r="WLB191" s="486"/>
      <c r="WLC191" s="375"/>
      <c r="WLD191" s="377"/>
      <c r="WLE191" s="377"/>
      <c r="WLF191" s="377"/>
      <c r="WLG191" s="377"/>
      <c r="WLH191" s="438"/>
      <c r="WLI191" s="486"/>
      <c r="WLJ191" s="375"/>
      <c r="WLK191" s="377"/>
      <c r="WLL191" s="377"/>
      <c r="WLM191" s="377"/>
      <c r="WLN191" s="377"/>
      <c r="WLO191" s="438"/>
      <c r="WLP191" s="486"/>
      <c r="WLQ191" s="375"/>
      <c r="WLR191" s="377"/>
      <c r="WLS191" s="377"/>
      <c r="WLT191" s="377"/>
      <c r="WLU191" s="377"/>
      <c r="WLV191" s="438"/>
      <c r="WLW191" s="486"/>
      <c r="WLX191" s="375"/>
      <c r="WLY191" s="377"/>
      <c r="WLZ191" s="377"/>
      <c r="WMA191" s="377"/>
      <c r="WMB191" s="377"/>
      <c r="WMC191" s="438"/>
      <c r="WMD191" s="486"/>
      <c r="WME191" s="375"/>
      <c r="WMF191" s="377"/>
      <c r="WMG191" s="377"/>
      <c r="WMH191" s="377"/>
      <c r="WMI191" s="377"/>
      <c r="WMJ191" s="438"/>
      <c r="WMK191" s="486"/>
      <c r="WML191" s="375"/>
      <c r="WMM191" s="377"/>
      <c r="WMN191" s="377"/>
      <c r="WMO191" s="377"/>
      <c r="WMP191" s="377"/>
      <c r="WMQ191" s="438"/>
      <c r="WMR191" s="486"/>
      <c r="WMS191" s="375"/>
      <c r="WMT191" s="377"/>
      <c r="WMU191" s="377"/>
      <c r="WMV191" s="377"/>
      <c r="WMW191" s="377"/>
      <c r="WMX191" s="438"/>
      <c r="WMY191" s="486"/>
      <c r="WMZ191" s="375"/>
      <c r="WNA191" s="377"/>
      <c r="WNB191" s="377"/>
      <c r="WNC191" s="377"/>
      <c r="WND191" s="377"/>
      <c r="WNE191" s="438"/>
      <c r="WNF191" s="486"/>
      <c r="WNG191" s="375"/>
      <c r="WNH191" s="377"/>
      <c r="WNI191" s="377"/>
      <c r="WNJ191" s="377"/>
      <c r="WNK191" s="377"/>
      <c r="WNL191" s="438"/>
      <c r="WNM191" s="486"/>
      <c r="WNN191" s="375"/>
      <c r="WNO191" s="377"/>
      <c r="WNP191" s="377"/>
      <c r="WNQ191" s="377"/>
      <c r="WNR191" s="377"/>
      <c r="WNS191" s="438"/>
      <c r="WNT191" s="486"/>
      <c r="WNU191" s="375"/>
      <c r="WNV191" s="377"/>
      <c r="WNW191" s="377"/>
      <c r="WNX191" s="377"/>
      <c r="WNY191" s="377"/>
      <c r="WNZ191" s="438"/>
      <c r="WOA191" s="486"/>
      <c r="WOB191" s="375"/>
      <c r="WOC191" s="377"/>
      <c r="WOD191" s="377"/>
      <c r="WOE191" s="377"/>
      <c r="WOF191" s="377"/>
      <c r="WOG191" s="438"/>
      <c r="WOH191" s="486"/>
      <c r="WOI191" s="375"/>
      <c r="WOJ191" s="377"/>
      <c r="WOK191" s="377"/>
      <c r="WOL191" s="377"/>
      <c r="WOM191" s="377"/>
      <c r="WON191" s="438"/>
      <c r="WOO191" s="486"/>
      <c r="WOP191" s="375"/>
      <c r="WOQ191" s="377"/>
      <c r="WOR191" s="377"/>
      <c r="WOS191" s="377"/>
      <c r="WOT191" s="377"/>
      <c r="WOU191" s="438"/>
      <c r="WOV191" s="486"/>
      <c r="WOW191" s="375"/>
      <c r="WOX191" s="377"/>
      <c r="WOY191" s="377"/>
      <c r="WOZ191" s="377"/>
      <c r="WPA191" s="377"/>
      <c r="WPB191" s="438"/>
      <c r="WPC191" s="486"/>
      <c r="WPD191" s="375"/>
      <c r="WPE191" s="377"/>
      <c r="WPF191" s="377"/>
      <c r="WPG191" s="377"/>
      <c r="WPH191" s="377"/>
      <c r="WPI191" s="438"/>
      <c r="WPJ191" s="486"/>
      <c r="WPK191" s="375"/>
      <c r="WPL191" s="377"/>
      <c r="WPM191" s="377"/>
      <c r="WPN191" s="377"/>
      <c r="WPO191" s="377"/>
      <c r="WPP191" s="438"/>
      <c r="WPQ191" s="486"/>
      <c r="WPR191" s="375"/>
      <c r="WPS191" s="377"/>
      <c r="WPT191" s="377"/>
      <c r="WPU191" s="377"/>
      <c r="WPV191" s="377"/>
      <c r="WPW191" s="438"/>
      <c r="WPX191" s="486"/>
      <c r="WPY191" s="375"/>
      <c r="WPZ191" s="377"/>
      <c r="WQA191" s="377"/>
      <c r="WQB191" s="377"/>
      <c r="WQC191" s="377"/>
      <c r="WQD191" s="438"/>
      <c r="WQE191" s="486"/>
      <c r="WQF191" s="375"/>
      <c r="WQG191" s="377"/>
      <c r="WQH191" s="377"/>
      <c r="WQI191" s="377"/>
      <c r="WQJ191" s="377"/>
      <c r="WQK191" s="438"/>
      <c r="WQL191" s="486"/>
      <c r="WQM191" s="375"/>
      <c r="WQN191" s="377"/>
      <c r="WQO191" s="377"/>
      <c r="WQP191" s="377"/>
      <c r="WQQ191" s="377"/>
      <c r="WQR191" s="438"/>
      <c r="WQS191" s="486"/>
      <c r="WQT191" s="375"/>
      <c r="WQU191" s="377"/>
      <c r="WQV191" s="377"/>
      <c r="WQW191" s="377"/>
      <c r="WQX191" s="377"/>
      <c r="WQY191" s="438"/>
      <c r="WQZ191" s="486"/>
      <c r="WRA191" s="375"/>
      <c r="WRB191" s="377"/>
      <c r="WRC191" s="377"/>
      <c r="WRD191" s="377"/>
      <c r="WRE191" s="377"/>
      <c r="WRF191" s="438"/>
      <c r="WRG191" s="486"/>
      <c r="WRH191" s="375"/>
      <c r="WRI191" s="377"/>
      <c r="WRJ191" s="377"/>
      <c r="WRK191" s="377"/>
      <c r="WRL191" s="377"/>
      <c r="WRM191" s="438"/>
      <c r="WRN191" s="486"/>
      <c r="WRO191" s="375"/>
      <c r="WRP191" s="377"/>
      <c r="WRQ191" s="377"/>
      <c r="WRR191" s="377"/>
      <c r="WRS191" s="377"/>
      <c r="WRT191" s="438"/>
      <c r="WRU191" s="486"/>
      <c r="WRV191" s="375"/>
      <c r="WRW191" s="377"/>
      <c r="WRX191" s="377"/>
      <c r="WRY191" s="377"/>
      <c r="WRZ191" s="377"/>
      <c r="WSA191" s="438"/>
      <c r="WSB191" s="486"/>
      <c r="WSC191" s="375"/>
      <c r="WSD191" s="377"/>
      <c r="WSE191" s="377"/>
      <c r="WSF191" s="377"/>
      <c r="WSG191" s="377"/>
      <c r="WSH191" s="438"/>
      <c r="WSI191" s="486"/>
      <c r="WSJ191" s="375"/>
      <c r="WSK191" s="377"/>
      <c r="WSL191" s="377"/>
      <c r="WSM191" s="377"/>
      <c r="WSN191" s="377"/>
      <c r="WSO191" s="438"/>
      <c r="WSP191" s="486"/>
      <c r="WSQ191" s="375"/>
      <c r="WSR191" s="377"/>
      <c r="WSS191" s="377"/>
      <c r="WST191" s="377"/>
      <c r="WSU191" s="377"/>
      <c r="WSV191" s="438"/>
      <c r="WSW191" s="486"/>
      <c r="WSX191" s="375"/>
      <c r="WSY191" s="377"/>
      <c r="WSZ191" s="377"/>
      <c r="WTA191" s="377"/>
      <c r="WTB191" s="377"/>
      <c r="WTC191" s="438"/>
      <c r="WTD191" s="486"/>
      <c r="WTE191" s="375"/>
      <c r="WTF191" s="377"/>
      <c r="WTG191" s="377"/>
      <c r="WTH191" s="377"/>
      <c r="WTI191" s="377"/>
      <c r="WTJ191" s="438"/>
      <c r="WTK191" s="486"/>
      <c r="WTL191" s="375"/>
      <c r="WTM191" s="377"/>
      <c r="WTN191" s="377"/>
      <c r="WTO191" s="377"/>
      <c r="WTP191" s="377"/>
      <c r="WTQ191" s="438"/>
      <c r="WTR191" s="486"/>
      <c r="WTS191" s="375"/>
      <c r="WTT191" s="377"/>
      <c r="WTU191" s="377"/>
      <c r="WTV191" s="377"/>
      <c r="WTW191" s="377"/>
      <c r="WTX191" s="438"/>
      <c r="WTY191" s="486"/>
      <c r="WTZ191" s="375"/>
      <c r="WUA191" s="377"/>
      <c r="WUB191" s="377"/>
      <c r="WUC191" s="377"/>
      <c r="WUD191" s="377"/>
      <c r="WUE191" s="438"/>
      <c r="WUF191" s="486"/>
      <c r="WUG191" s="375"/>
      <c r="WUH191" s="377"/>
      <c r="WUI191" s="377"/>
      <c r="WUJ191" s="377"/>
      <c r="WUK191" s="377"/>
      <c r="WUL191" s="438"/>
      <c r="WUM191" s="486"/>
      <c r="WUN191" s="375"/>
      <c r="WUO191" s="377"/>
      <c r="WUP191" s="377"/>
      <c r="WUQ191" s="377"/>
      <c r="WUR191" s="377"/>
      <c r="WUS191" s="438"/>
      <c r="WUT191" s="486"/>
      <c r="WUU191" s="375"/>
      <c r="WUV191" s="377"/>
      <c r="WUW191" s="377"/>
      <c r="WUX191" s="377"/>
      <c r="WUY191" s="377"/>
      <c r="WUZ191" s="438"/>
      <c r="WVA191" s="486"/>
      <c r="WVB191" s="375"/>
      <c r="WVC191" s="377"/>
      <c r="WVD191" s="377"/>
      <c r="WVE191" s="377"/>
      <c r="WVF191" s="377"/>
      <c r="WVG191" s="438"/>
      <c r="WVH191" s="486"/>
      <c r="WVI191" s="375"/>
      <c r="WVJ191" s="377"/>
      <c r="WVK191" s="377"/>
      <c r="WVL191" s="377"/>
      <c r="WVM191" s="377"/>
      <c r="WVN191" s="438"/>
      <c r="WVO191" s="486"/>
      <c r="WVP191" s="375"/>
      <c r="WVQ191" s="377"/>
      <c r="WVR191" s="377"/>
      <c r="WVS191" s="377"/>
      <c r="WVT191" s="377"/>
      <c r="WVU191" s="438"/>
      <c r="WVV191" s="486"/>
      <c r="WVW191" s="375"/>
      <c r="WVX191" s="377"/>
      <c r="WVY191" s="377"/>
      <c r="WVZ191" s="377"/>
      <c r="WWA191" s="377"/>
      <c r="WWB191" s="438"/>
      <c r="WWC191" s="486"/>
      <c r="WWD191" s="375"/>
      <c r="WWE191" s="377"/>
      <c r="WWF191" s="377"/>
      <c r="WWG191" s="377"/>
      <c r="WWH191" s="377"/>
      <c r="WWI191" s="438"/>
      <c r="WWJ191" s="486"/>
      <c r="WWK191" s="375"/>
      <c r="WWL191" s="377"/>
      <c r="WWM191" s="377"/>
      <c r="WWN191" s="377"/>
      <c r="WWO191" s="377"/>
      <c r="WWP191" s="438"/>
      <c r="WWQ191" s="486"/>
      <c r="WWR191" s="375"/>
      <c r="WWS191" s="377"/>
      <c r="WWT191" s="377"/>
      <c r="WWU191" s="377"/>
      <c r="WWV191" s="377"/>
      <c r="WWW191" s="438"/>
      <c r="WWX191" s="486"/>
      <c r="WWY191" s="375"/>
      <c r="WWZ191" s="377"/>
      <c r="WXA191" s="377"/>
      <c r="WXB191" s="377"/>
      <c r="WXC191" s="377"/>
      <c r="WXD191" s="438"/>
      <c r="WXE191" s="486"/>
      <c r="WXF191" s="375"/>
      <c r="WXG191" s="377"/>
      <c r="WXH191" s="377"/>
      <c r="WXI191" s="377"/>
      <c r="WXJ191" s="377"/>
      <c r="WXK191" s="438"/>
      <c r="WXL191" s="486"/>
      <c r="WXM191" s="375"/>
      <c r="WXN191" s="377"/>
      <c r="WXO191" s="377"/>
      <c r="WXP191" s="377"/>
      <c r="WXQ191" s="377"/>
      <c r="WXR191" s="438"/>
      <c r="WXS191" s="486"/>
      <c r="WXT191" s="375"/>
      <c r="WXU191" s="377"/>
      <c r="WXV191" s="377"/>
      <c r="WXW191" s="377"/>
      <c r="WXX191" s="377"/>
      <c r="WXY191" s="438"/>
      <c r="WXZ191" s="486"/>
      <c r="WYA191" s="375"/>
      <c r="WYB191" s="377"/>
      <c r="WYC191" s="377"/>
      <c r="WYD191" s="377"/>
      <c r="WYE191" s="377"/>
      <c r="WYF191" s="438"/>
      <c r="WYG191" s="486"/>
      <c r="WYH191" s="375"/>
      <c r="WYI191" s="377"/>
      <c r="WYJ191" s="377"/>
      <c r="WYK191" s="377"/>
      <c r="WYL191" s="377"/>
      <c r="WYM191" s="438"/>
      <c r="WYN191" s="486"/>
      <c r="WYO191" s="375"/>
      <c r="WYP191" s="377"/>
      <c r="WYQ191" s="377"/>
      <c r="WYR191" s="377"/>
      <c r="WYS191" s="377"/>
      <c r="WYT191" s="438"/>
      <c r="WYU191" s="486"/>
      <c r="WYV191" s="375"/>
      <c r="WYW191" s="377"/>
      <c r="WYX191" s="377"/>
      <c r="WYY191" s="377"/>
      <c r="WYZ191" s="377"/>
      <c r="WZA191" s="438"/>
      <c r="WZB191" s="486"/>
      <c r="WZC191" s="375"/>
      <c r="WZD191" s="377"/>
      <c r="WZE191" s="377"/>
      <c r="WZF191" s="377"/>
      <c r="WZG191" s="377"/>
      <c r="WZH191" s="438"/>
      <c r="WZI191" s="486"/>
      <c r="WZJ191" s="375"/>
      <c r="WZK191" s="377"/>
      <c r="WZL191" s="377"/>
      <c r="WZM191" s="377"/>
      <c r="WZN191" s="377"/>
      <c r="WZO191" s="438"/>
      <c r="WZP191" s="486"/>
      <c r="WZQ191" s="375"/>
      <c r="WZR191" s="377"/>
      <c r="WZS191" s="377"/>
      <c r="WZT191" s="377"/>
      <c r="WZU191" s="377"/>
      <c r="WZV191" s="438"/>
      <c r="WZW191" s="486"/>
      <c r="WZX191" s="375"/>
      <c r="WZY191" s="377"/>
      <c r="WZZ191" s="377"/>
      <c r="XAA191" s="377"/>
      <c r="XAB191" s="377"/>
      <c r="XAC191" s="438"/>
      <c r="XAD191" s="486"/>
      <c r="XAE191" s="375"/>
      <c r="XAF191" s="377"/>
      <c r="XAG191" s="377"/>
      <c r="XAH191" s="377"/>
      <c r="XAI191" s="377"/>
      <c r="XAJ191" s="438"/>
      <c r="XAK191" s="486"/>
      <c r="XAL191" s="375"/>
      <c r="XAM191" s="377"/>
      <c r="XAN191" s="377"/>
      <c r="XAO191" s="377"/>
      <c r="XAP191" s="377"/>
      <c r="XAQ191" s="438"/>
      <c r="XAR191" s="486"/>
      <c r="XAS191" s="375"/>
      <c r="XAT191" s="377"/>
      <c r="XAU191" s="377"/>
      <c r="XAV191" s="377"/>
      <c r="XAW191" s="377"/>
      <c r="XAX191" s="438"/>
      <c r="XAY191" s="486"/>
      <c r="XAZ191" s="375"/>
      <c r="XBA191" s="377"/>
      <c r="XBB191" s="377"/>
      <c r="XBC191" s="377"/>
      <c r="XBD191" s="377"/>
      <c r="XBE191" s="438"/>
      <c r="XBF191" s="486"/>
      <c r="XBG191" s="375"/>
      <c r="XBH191" s="377"/>
      <c r="XBI191" s="377"/>
      <c r="XBJ191" s="377"/>
      <c r="XBK191" s="377"/>
      <c r="XBL191" s="438"/>
      <c r="XBM191" s="486"/>
      <c r="XBN191" s="375"/>
      <c r="XBO191" s="377"/>
      <c r="XBP191" s="377"/>
      <c r="XBQ191" s="377"/>
      <c r="XBR191" s="377"/>
      <c r="XBS191" s="438"/>
      <c r="XBT191" s="486"/>
      <c r="XBU191" s="375"/>
      <c r="XBV191" s="377"/>
      <c r="XBW191" s="377"/>
      <c r="XBX191" s="377"/>
      <c r="XBY191" s="377"/>
      <c r="XBZ191" s="438"/>
      <c r="XCA191" s="486"/>
      <c r="XCB191" s="375"/>
      <c r="XCC191" s="377"/>
      <c r="XCD191" s="377"/>
      <c r="XCE191" s="377"/>
      <c r="XCF191" s="377"/>
      <c r="XCG191" s="438"/>
      <c r="XCH191" s="486"/>
      <c r="XCI191" s="375"/>
      <c r="XCJ191" s="377"/>
      <c r="XCK191" s="377"/>
      <c r="XCL191" s="377"/>
      <c r="XCM191" s="377"/>
      <c r="XCN191" s="438"/>
      <c r="XCO191" s="486"/>
      <c r="XCP191" s="375"/>
      <c r="XCQ191" s="377"/>
      <c r="XCR191" s="377"/>
      <c r="XCS191" s="377"/>
      <c r="XCT191" s="377"/>
      <c r="XCU191" s="438"/>
      <c r="XCV191" s="486"/>
      <c r="XCW191" s="375"/>
      <c r="XCX191" s="377"/>
      <c r="XCY191" s="377"/>
      <c r="XCZ191" s="377"/>
      <c r="XDA191" s="377"/>
      <c r="XDB191" s="438"/>
      <c r="XDC191" s="486"/>
      <c r="XDD191" s="375"/>
      <c r="XDE191" s="377"/>
      <c r="XDF191" s="377"/>
      <c r="XDG191" s="377"/>
      <c r="XDH191" s="377"/>
      <c r="XDI191" s="438"/>
      <c r="XDJ191" s="486"/>
      <c r="XDK191" s="375"/>
      <c r="XDL191" s="377"/>
      <c r="XDM191" s="377"/>
      <c r="XDN191" s="377"/>
      <c r="XDO191" s="377"/>
      <c r="XDP191" s="438"/>
      <c r="XDQ191" s="486"/>
      <c r="XDR191" s="375"/>
      <c r="XDS191" s="377"/>
      <c r="XDT191" s="377"/>
      <c r="XDU191" s="377"/>
      <c r="XDV191" s="377"/>
      <c r="XDW191" s="438"/>
      <c r="XDX191" s="486"/>
      <c r="XDY191" s="375"/>
      <c r="XDZ191" s="377"/>
      <c r="XEA191" s="377"/>
      <c r="XEB191" s="377"/>
      <c r="XEC191" s="377"/>
      <c r="XED191" s="438"/>
      <c r="XEE191" s="486"/>
      <c r="XEF191" s="375"/>
      <c r="XEG191" s="377"/>
      <c r="XEH191" s="377"/>
      <c r="XEI191" s="377"/>
      <c r="XEJ191" s="377"/>
      <c r="XEK191" s="438"/>
      <c r="XEL191" s="486"/>
      <c r="XEM191" s="375"/>
      <c r="XEN191" s="377"/>
      <c r="XEO191" s="377"/>
      <c r="XEP191" s="377"/>
      <c r="XEQ191" s="377"/>
      <c r="XER191" s="438"/>
      <c r="XES191" s="486"/>
      <c r="XET191" s="375"/>
      <c r="XEU191" s="377"/>
      <c r="XEV191" s="377"/>
      <c r="XEW191" s="377"/>
      <c r="XEX191" s="377"/>
      <c r="XEY191" s="438"/>
      <c r="XEZ191" s="486"/>
      <c r="XFA191" s="375"/>
      <c r="XFB191" s="377"/>
      <c r="XFC191" s="377"/>
      <c r="XFD191" s="377"/>
    </row>
    <row r="192" spans="1:16384" s="455" customFormat="1" ht="15.75" x14ac:dyDescent="0.25">
      <c r="A192" s="375"/>
      <c r="B192" s="377"/>
      <c r="C192" s="377"/>
      <c r="D192" s="377"/>
      <c r="E192" s="377"/>
      <c r="F192" s="438"/>
      <c r="G192" s="486"/>
      <c r="H192" s="375"/>
      <c r="I192" s="377"/>
      <c r="J192" s="377"/>
      <c r="K192" s="377"/>
      <c r="L192" s="377"/>
      <c r="M192" s="438"/>
      <c r="N192" s="486"/>
      <c r="O192" s="375"/>
      <c r="P192" s="377"/>
      <c r="Q192" s="377"/>
      <c r="R192" s="377"/>
      <c r="S192" s="377"/>
      <c r="T192" s="438"/>
      <c r="U192" s="486"/>
      <c r="V192" s="375"/>
      <c r="W192" s="377"/>
      <c r="X192" s="377"/>
      <c r="Y192" s="377"/>
      <c r="Z192" s="377"/>
      <c r="AA192" s="438"/>
      <c r="AB192" s="486"/>
      <c r="AC192" s="375"/>
      <c r="AD192" s="377"/>
      <c r="AE192" s="377"/>
      <c r="AF192" s="377"/>
      <c r="AG192" s="377"/>
      <c r="AH192" s="438"/>
      <c r="AI192" s="486"/>
      <c r="AJ192" s="375"/>
      <c r="AK192" s="377"/>
      <c r="AL192" s="377"/>
      <c r="AM192" s="377"/>
      <c r="AN192" s="377"/>
      <c r="AO192" s="438"/>
      <c r="AP192" s="486"/>
      <c r="AQ192" s="375"/>
      <c r="AR192" s="377"/>
      <c r="AS192" s="377"/>
      <c r="AT192" s="377"/>
      <c r="AU192" s="377"/>
      <c r="AV192" s="438"/>
      <c r="AW192" s="486"/>
      <c r="AX192" s="375"/>
      <c r="AY192" s="377"/>
      <c r="AZ192" s="377"/>
      <c r="BA192" s="377"/>
      <c r="BB192" s="377"/>
      <c r="BC192" s="438"/>
      <c r="BD192" s="486"/>
      <c r="BE192" s="375"/>
      <c r="BF192" s="377"/>
      <c r="BG192" s="377"/>
      <c r="BH192" s="377"/>
      <c r="BI192" s="377"/>
      <c r="BJ192" s="438"/>
      <c r="BK192" s="486"/>
      <c r="BL192" s="375"/>
      <c r="BM192" s="377"/>
      <c r="BN192" s="377"/>
      <c r="BO192" s="377"/>
      <c r="BP192" s="377"/>
      <c r="BQ192" s="438"/>
      <c r="BR192" s="486"/>
      <c r="BS192" s="375"/>
      <c r="BT192" s="377"/>
      <c r="BU192" s="377"/>
      <c r="BV192" s="377"/>
      <c r="BW192" s="377"/>
      <c r="BX192" s="438"/>
      <c r="BY192" s="486"/>
      <c r="BZ192" s="375"/>
      <c r="CA192" s="377"/>
      <c r="CB192" s="377"/>
      <c r="CC192" s="377"/>
      <c r="CD192" s="377"/>
      <c r="CE192" s="438"/>
      <c r="CF192" s="486"/>
      <c r="CG192" s="375"/>
      <c r="CH192" s="377"/>
      <c r="CI192" s="377"/>
      <c r="CJ192" s="377"/>
      <c r="CK192" s="377"/>
      <c r="CL192" s="438"/>
      <c r="CM192" s="486"/>
      <c r="CN192" s="375"/>
      <c r="CO192" s="377"/>
      <c r="CP192" s="377"/>
      <c r="CQ192" s="377"/>
      <c r="CR192" s="377"/>
      <c r="CS192" s="438"/>
      <c r="CT192" s="486"/>
      <c r="CU192" s="375"/>
      <c r="CV192" s="377"/>
      <c r="CW192" s="377"/>
      <c r="CX192" s="377"/>
      <c r="CY192" s="377"/>
      <c r="CZ192" s="438"/>
      <c r="DA192" s="486"/>
      <c r="DB192" s="375"/>
      <c r="DC192" s="377"/>
      <c r="DD192" s="377"/>
      <c r="DE192" s="377"/>
      <c r="DF192" s="377"/>
      <c r="DG192" s="438"/>
      <c r="DH192" s="486"/>
      <c r="DI192" s="375"/>
      <c r="DJ192" s="377"/>
      <c r="DK192" s="377"/>
      <c r="DL192" s="377"/>
      <c r="DM192" s="377"/>
      <c r="DN192" s="438"/>
      <c r="DO192" s="486"/>
      <c r="DP192" s="375"/>
      <c r="DQ192" s="377"/>
      <c r="DR192" s="377"/>
      <c r="DS192" s="377"/>
      <c r="DT192" s="377"/>
      <c r="DU192" s="438"/>
      <c r="DV192" s="486"/>
      <c r="DW192" s="375"/>
      <c r="DX192" s="377"/>
      <c r="DY192" s="377"/>
      <c r="DZ192" s="377"/>
      <c r="EA192" s="377"/>
      <c r="EB192" s="438"/>
      <c r="EC192" s="486"/>
      <c r="ED192" s="375"/>
      <c r="EE192" s="377"/>
      <c r="EF192" s="377"/>
      <c r="EG192" s="377"/>
      <c r="EH192" s="377"/>
      <c r="EI192" s="438"/>
      <c r="EJ192" s="486"/>
      <c r="EK192" s="375"/>
      <c r="EL192" s="377"/>
      <c r="EM192" s="377"/>
      <c r="EN192" s="377"/>
      <c r="EO192" s="377"/>
      <c r="EP192" s="438"/>
      <c r="EQ192" s="486"/>
      <c r="ER192" s="375"/>
      <c r="ES192" s="377"/>
      <c r="ET192" s="377"/>
      <c r="EU192" s="377"/>
      <c r="EV192" s="377"/>
      <c r="EW192" s="438"/>
      <c r="EX192" s="486"/>
      <c r="EY192" s="375"/>
      <c r="EZ192" s="377"/>
      <c r="FA192" s="377"/>
      <c r="FB192" s="377"/>
      <c r="FC192" s="377"/>
      <c r="FD192" s="438"/>
      <c r="FE192" s="486"/>
      <c r="FF192" s="375"/>
      <c r="FG192" s="377"/>
      <c r="FH192" s="377"/>
      <c r="FI192" s="377"/>
      <c r="FJ192" s="377"/>
      <c r="FK192" s="438"/>
      <c r="FL192" s="486"/>
      <c r="FM192" s="375"/>
      <c r="FN192" s="377"/>
      <c r="FO192" s="377"/>
      <c r="FP192" s="377"/>
      <c r="FQ192" s="377"/>
      <c r="FR192" s="438"/>
      <c r="FS192" s="486"/>
      <c r="FT192" s="375"/>
      <c r="FU192" s="377"/>
      <c r="FV192" s="377"/>
      <c r="FW192" s="377"/>
      <c r="FX192" s="377"/>
      <c r="FY192" s="438"/>
      <c r="FZ192" s="486"/>
      <c r="GA192" s="375"/>
      <c r="GB192" s="377"/>
      <c r="GC192" s="377"/>
      <c r="GD192" s="377"/>
      <c r="GE192" s="377"/>
      <c r="GF192" s="438"/>
      <c r="GG192" s="486"/>
      <c r="GH192" s="375"/>
      <c r="GI192" s="377"/>
      <c r="GJ192" s="377"/>
      <c r="GK192" s="377"/>
      <c r="GL192" s="377"/>
      <c r="GM192" s="438"/>
      <c r="GN192" s="486"/>
      <c r="GO192" s="375"/>
      <c r="GP192" s="377"/>
      <c r="GQ192" s="377"/>
      <c r="GR192" s="377"/>
      <c r="GS192" s="377"/>
      <c r="GT192" s="438"/>
      <c r="GU192" s="486"/>
      <c r="GV192" s="375"/>
      <c r="GW192" s="377"/>
      <c r="GX192" s="377"/>
      <c r="GY192" s="377"/>
      <c r="GZ192" s="377"/>
      <c r="HA192" s="438"/>
      <c r="HB192" s="486"/>
      <c r="HC192" s="375"/>
      <c r="HD192" s="377"/>
      <c r="HE192" s="377"/>
      <c r="HF192" s="377"/>
      <c r="HG192" s="377"/>
      <c r="HH192" s="438"/>
      <c r="HI192" s="486"/>
      <c r="HJ192" s="375"/>
      <c r="HK192" s="377"/>
      <c r="HL192" s="377"/>
      <c r="HM192" s="377"/>
      <c r="HN192" s="377"/>
      <c r="HO192" s="438"/>
      <c r="HP192" s="486"/>
      <c r="HQ192" s="375"/>
      <c r="HR192" s="377"/>
      <c r="HS192" s="377"/>
      <c r="HT192" s="377"/>
      <c r="HU192" s="377"/>
      <c r="HV192" s="438"/>
      <c r="HW192" s="486"/>
      <c r="HX192" s="375"/>
      <c r="HY192" s="377"/>
      <c r="HZ192" s="377"/>
      <c r="IA192" s="377"/>
      <c r="IB192" s="377"/>
      <c r="IC192" s="438"/>
      <c r="ID192" s="486"/>
      <c r="IE192" s="375"/>
      <c r="IF192" s="377"/>
      <c r="IG192" s="377"/>
      <c r="IH192" s="377"/>
      <c r="II192" s="377"/>
      <c r="IJ192" s="438"/>
      <c r="IK192" s="486"/>
      <c r="IL192" s="375"/>
      <c r="IM192" s="377"/>
      <c r="IN192" s="377"/>
      <c r="IO192" s="377"/>
      <c r="IP192" s="377"/>
      <c r="IQ192" s="438"/>
      <c r="IR192" s="486"/>
      <c r="IS192" s="375"/>
      <c r="IT192" s="377"/>
      <c r="IU192" s="377"/>
      <c r="IV192" s="377"/>
      <c r="IW192" s="377"/>
      <c r="IX192" s="438"/>
      <c r="IY192" s="486"/>
      <c r="IZ192" s="375"/>
      <c r="JA192" s="377"/>
      <c r="JB192" s="377"/>
      <c r="JC192" s="377"/>
      <c r="JD192" s="377"/>
      <c r="JE192" s="438"/>
      <c r="JF192" s="486"/>
      <c r="JG192" s="375"/>
      <c r="JH192" s="377"/>
      <c r="JI192" s="377"/>
      <c r="JJ192" s="377"/>
      <c r="JK192" s="377"/>
      <c r="JL192" s="438"/>
      <c r="JM192" s="486"/>
      <c r="JN192" s="375"/>
      <c r="JO192" s="377"/>
      <c r="JP192" s="377"/>
      <c r="JQ192" s="377"/>
      <c r="JR192" s="377"/>
      <c r="JS192" s="438"/>
      <c r="JT192" s="486"/>
      <c r="JU192" s="375"/>
      <c r="JV192" s="377"/>
      <c r="JW192" s="377"/>
      <c r="JX192" s="377"/>
      <c r="JY192" s="377"/>
      <c r="JZ192" s="438"/>
      <c r="KA192" s="486"/>
      <c r="KB192" s="375"/>
      <c r="KC192" s="377"/>
      <c r="KD192" s="377"/>
      <c r="KE192" s="377"/>
      <c r="KF192" s="377"/>
      <c r="KG192" s="438"/>
      <c r="KH192" s="486"/>
      <c r="KI192" s="375"/>
      <c r="KJ192" s="377"/>
      <c r="KK192" s="377"/>
      <c r="KL192" s="377"/>
      <c r="KM192" s="377"/>
      <c r="KN192" s="438"/>
      <c r="KO192" s="486"/>
      <c r="KP192" s="375"/>
      <c r="KQ192" s="377"/>
      <c r="KR192" s="377"/>
      <c r="KS192" s="377"/>
      <c r="KT192" s="377"/>
      <c r="KU192" s="438"/>
      <c r="KV192" s="486"/>
      <c r="KW192" s="375"/>
      <c r="KX192" s="377"/>
      <c r="KY192" s="377"/>
      <c r="KZ192" s="377"/>
      <c r="LA192" s="377"/>
      <c r="LB192" s="438"/>
      <c r="LC192" s="486"/>
      <c r="LD192" s="375"/>
      <c r="LE192" s="377"/>
      <c r="LF192" s="377"/>
      <c r="LG192" s="377"/>
      <c r="LH192" s="377"/>
      <c r="LI192" s="438"/>
      <c r="LJ192" s="486"/>
      <c r="LK192" s="375"/>
      <c r="LL192" s="377"/>
      <c r="LM192" s="377"/>
      <c r="LN192" s="377"/>
      <c r="LO192" s="377"/>
      <c r="LP192" s="438"/>
      <c r="LQ192" s="486"/>
      <c r="LR192" s="375"/>
      <c r="LS192" s="377"/>
      <c r="LT192" s="377"/>
      <c r="LU192" s="377"/>
      <c r="LV192" s="377"/>
      <c r="LW192" s="438"/>
      <c r="LX192" s="486"/>
      <c r="LY192" s="375"/>
      <c r="LZ192" s="377"/>
      <c r="MA192" s="377"/>
      <c r="MB192" s="377"/>
      <c r="MC192" s="377"/>
      <c r="MD192" s="438"/>
      <c r="ME192" s="486"/>
      <c r="MF192" s="375"/>
      <c r="MG192" s="377"/>
      <c r="MH192" s="377"/>
      <c r="MI192" s="377"/>
      <c r="MJ192" s="377"/>
      <c r="MK192" s="438"/>
      <c r="ML192" s="486"/>
      <c r="MM192" s="375"/>
      <c r="MN192" s="377"/>
      <c r="MO192" s="377"/>
      <c r="MP192" s="377"/>
      <c r="MQ192" s="377"/>
      <c r="MR192" s="438"/>
      <c r="MS192" s="486"/>
      <c r="MT192" s="375"/>
      <c r="MU192" s="377"/>
      <c r="MV192" s="377"/>
      <c r="MW192" s="377"/>
      <c r="MX192" s="377"/>
      <c r="MY192" s="438"/>
      <c r="MZ192" s="486"/>
      <c r="NA192" s="375"/>
      <c r="NB192" s="377"/>
      <c r="NC192" s="377"/>
      <c r="ND192" s="377"/>
      <c r="NE192" s="377"/>
      <c r="NF192" s="438"/>
      <c r="NG192" s="486"/>
      <c r="NH192" s="375"/>
      <c r="NI192" s="377"/>
      <c r="NJ192" s="377"/>
      <c r="NK192" s="377"/>
      <c r="NL192" s="377"/>
      <c r="NM192" s="438"/>
      <c r="NN192" s="486"/>
      <c r="NO192" s="375"/>
      <c r="NP192" s="377"/>
      <c r="NQ192" s="377"/>
      <c r="NR192" s="377"/>
      <c r="NS192" s="377"/>
      <c r="NT192" s="438"/>
      <c r="NU192" s="486"/>
      <c r="NV192" s="375"/>
      <c r="NW192" s="377"/>
      <c r="NX192" s="377"/>
      <c r="NY192" s="377"/>
      <c r="NZ192" s="377"/>
      <c r="OA192" s="438"/>
      <c r="OB192" s="486"/>
      <c r="OC192" s="375"/>
      <c r="OD192" s="377"/>
      <c r="OE192" s="377"/>
      <c r="OF192" s="377"/>
      <c r="OG192" s="377"/>
      <c r="OH192" s="438"/>
      <c r="OI192" s="486"/>
      <c r="OJ192" s="375"/>
      <c r="OK192" s="377"/>
      <c r="OL192" s="377"/>
      <c r="OM192" s="377"/>
      <c r="ON192" s="377"/>
      <c r="OO192" s="438"/>
      <c r="OP192" s="486"/>
      <c r="OQ192" s="375"/>
      <c r="OR192" s="377"/>
      <c r="OS192" s="377"/>
      <c r="OT192" s="377"/>
      <c r="OU192" s="377"/>
      <c r="OV192" s="438"/>
      <c r="OW192" s="486"/>
      <c r="OX192" s="375"/>
      <c r="OY192" s="377"/>
      <c r="OZ192" s="377"/>
      <c r="PA192" s="377"/>
      <c r="PB192" s="377"/>
      <c r="PC192" s="438"/>
      <c r="PD192" s="486"/>
      <c r="PE192" s="375"/>
      <c r="PF192" s="377"/>
      <c r="PG192" s="377"/>
      <c r="PH192" s="377"/>
      <c r="PI192" s="377"/>
      <c r="PJ192" s="438"/>
      <c r="PK192" s="486"/>
      <c r="PL192" s="375"/>
      <c r="PM192" s="377"/>
      <c r="PN192" s="377"/>
      <c r="PO192" s="377"/>
      <c r="PP192" s="377"/>
      <c r="PQ192" s="438"/>
      <c r="PR192" s="486"/>
      <c r="PS192" s="375"/>
      <c r="PT192" s="377"/>
      <c r="PU192" s="377"/>
      <c r="PV192" s="377"/>
      <c r="PW192" s="377"/>
      <c r="PX192" s="438"/>
      <c r="PY192" s="486"/>
      <c r="PZ192" s="375"/>
      <c r="QA192" s="377"/>
      <c r="QB192" s="377"/>
      <c r="QC192" s="377"/>
      <c r="QD192" s="377"/>
      <c r="QE192" s="438"/>
      <c r="QF192" s="486"/>
      <c r="QG192" s="375"/>
      <c r="QH192" s="377"/>
      <c r="QI192" s="377"/>
      <c r="QJ192" s="377"/>
      <c r="QK192" s="377"/>
      <c r="QL192" s="438"/>
      <c r="QM192" s="486"/>
      <c r="QN192" s="375"/>
      <c r="QO192" s="377"/>
      <c r="QP192" s="377"/>
      <c r="QQ192" s="377"/>
      <c r="QR192" s="377"/>
      <c r="QS192" s="438"/>
      <c r="QT192" s="486"/>
      <c r="QU192" s="375"/>
      <c r="QV192" s="377"/>
      <c r="QW192" s="377"/>
      <c r="QX192" s="377"/>
      <c r="QY192" s="377"/>
      <c r="QZ192" s="438"/>
      <c r="RA192" s="486"/>
      <c r="RB192" s="375"/>
      <c r="RC192" s="377"/>
      <c r="RD192" s="377"/>
      <c r="RE192" s="377"/>
      <c r="RF192" s="377"/>
      <c r="RG192" s="438"/>
      <c r="RH192" s="486"/>
      <c r="RI192" s="375"/>
      <c r="RJ192" s="377"/>
      <c r="RK192" s="377"/>
      <c r="RL192" s="377"/>
      <c r="RM192" s="377"/>
      <c r="RN192" s="438"/>
      <c r="RO192" s="486"/>
      <c r="RP192" s="375"/>
      <c r="RQ192" s="377"/>
      <c r="RR192" s="377"/>
      <c r="RS192" s="377"/>
      <c r="RT192" s="377"/>
      <c r="RU192" s="438"/>
      <c r="RV192" s="486"/>
      <c r="RW192" s="375"/>
      <c r="RX192" s="377"/>
      <c r="RY192" s="377"/>
      <c r="RZ192" s="377"/>
      <c r="SA192" s="377"/>
      <c r="SB192" s="438"/>
      <c r="SC192" s="486"/>
      <c r="SD192" s="375"/>
      <c r="SE192" s="377"/>
      <c r="SF192" s="377"/>
      <c r="SG192" s="377"/>
      <c r="SH192" s="377"/>
      <c r="SI192" s="438"/>
      <c r="SJ192" s="486"/>
      <c r="SK192" s="375"/>
      <c r="SL192" s="377"/>
      <c r="SM192" s="377"/>
      <c r="SN192" s="377"/>
      <c r="SO192" s="377"/>
      <c r="SP192" s="438"/>
      <c r="SQ192" s="486"/>
      <c r="SR192" s="375"/>
      <c r="SS192" s="377"/>
      <c r="ST192" s="377"/>
      <c r="SU192" s="377"/>
      <c r="SV192" s="377"/>
      <c r="SW192" s="438"/>
      <c r="SX192" s="486"/>
      <c r="SY192" s="375"/>
      <c r="SZ192" s="377"/>
      <c r="TA192" s="377"/>
      <c r="TB192" s="377"/>
      <c r="TC192" s="377"/>
      <c r="TD192" s="438"/>
      <c r="TE192" s="486"/>
      <c r="TF192" s="375"/>
      <c r="TG192" s="377"/>
      <c r="TH192" s="377"/>
      <c r="TI192" s="377"/>
      <c r="TJ192" s="377"/>
      <c r="TK192" s="438"/>
      <c r="TL192" s="486"/>
      <c r="TM192" s="375"/>
      <c r="TN192" s="377"/>
      <c r="TO192" s="377"/>
      <c r="TP192" s="377"/>
      <c r="TQ192" s="377"/>
      <c r="TR192" s="438"/>
      <c r="TS192" s="486"/>
      <c r="TT192" s="375"/>
      <c r="TU192" s="377"/>
      <c r="TV192" s="377"/>
      <c r="TW192" s="377"/>
      <c r="TX192" s="377"/>
      <c r="TY192" s="438"/>
      <c r="TZ192" s="486"/>
      <c r="UA192" s="375"/>
      <c r="UB192" s="377"/>
      <c r="UC192" s="377"/>
      <c r="UD192" s="377"/>
      <c r="UE192" s="377"/>
      <c r="UF192" s="438"/>
      <c r="UG192" s="486"/>
      <c r="UH192" s="375"/>
      <c r="UI192" s="377"/>
      <c r="UJ192" s="377"/>
      <c r="UK192" s="377"/>
      <c r="UL192" s="377"/>
      <c r="UM192" s="438"/>
      <c r="UN192" s="486"/>
      <c r="UO192" s="375"/>
      <c r="UP192" s="377"/>
      <c r="UQ192" s="377"/>
      <c r="UR192" s="377"/>
      <c r="US192" s="377"/>
      <c r="UT192" s="438"/>
      <c r="UU192" s="486"/>
      <c r="UV192" s="375"/>
      <c r="UW192" s="377"/>
      <c r="UX192" s="377"/>
      <c r="UY192" s="377"/>
      <c r="UZ192" s="377"/>
      <c r="VA192" s="438"/>
      <c r="VB192" s="486"/>
      <c r="VC192" s="375"/>
      <c r="VD192" s="377"/>
      <c r="VE192" s="377"/>
      <c r="VF192" s="377"/>
      <c r="VG192" s="377"/>
      <c r="VH192" s="438"/>
      <c r="VI192" s="486"/>
      <c r="VJ192" s="375"/>
      <c r="VK192" s="377"/>
      <c r="VL192" s="377"/>
      <c r="VM192" s="377"/>
      <c r="VN192" s="377"/>
      <c r="VO192" s="438"/>
      <c r="VP192" s="486"/>
      <c r="VQ192" s="375"/>
      <c r="VR192" s="377"/>
      <c r="VS192" s="377"/>
      <c r="VT192" s="377"/>
      <c r="VU192" s="377"/>
      <c r="VV192" s="438"/>
      <c r="VW192" s="486"/>
      <c r="VX192" s="375"/>
      <c r="VY192" s="377"/>
      <c r="VZ192" s="377"/>
      <c r="WA192" s="377"/>
      <c r="WB192" s="377"/>
      <c r="WC192" s="438"/>
      <c r="WD192" s="486"/>
      <c r="WE192" s="375"/>
      <c r="WF192" s="377"/>
      <c r="WG192" s="377"/>
      <c r="WH192" s="377"/>
      <c r="WI192" s="377"/>
      <c r="WJ192" s="438"/>
      <c r="WK192" s="486"/>
      <c r="WL192" s="375"/>
      <c r="WM192" s="377"/>
      <c r="WN192" s="377"/>
      <c r="WO192" s="377"/>
      <c r="WP192" s="377"/>
      <c r="WQ192" s="438"/>
      <c r="WR192" s="486"/>
      <c r="WS192" s="375"/>
      <c r="WT192" s="377"/>
      <c r="WU192" s="377"/>
      <c r="WV192" s="377"/>
      <c r="WW192" s="377"/>
      <c r="WX192" s="438"/>
      <c r="WY192" s="486"/>
      <c r="WZ192" s="375"/>
      <c r="XA192" s="377"/>
      <c r="XB192" s="377"/>
      <c r="XC192" s="377"/>
      <c r="XD192" s="377"/>
      <c r="XE192" s="438"/>
      <c r="XF192" s="486"/>
      <c r="XG192" s="375"/>
      <c r="XH192" s="377"/>
      <c r="XI192" s="377"/>
      <c r="XJ192" s="377"/>
      <c r="XK192" s="377"/>
      <c r="XL192" s="438"/>
      <c r="XM192" s="486"/>
      <c r="XN192" s="375"/>
      <c r="XO192" s="377"/>
      <c r="XP192" s="377"/>
      <c r="XQ192" s="377"/>
      <c r="XR192" s="377"/>
      <c r="XS192" s="438"/>
      <c r="XT192" s="486"/>
      <c r="XU192" s="375"/>
      <c r="XV192" s="377"/>
      <c r="XW192" s="377"/>
      <c r="XX192" s="377"/>
      <c r="XY192" s="377"/>
      <c r="XZ192" s="438"/>
      <c r="YA192" s="486"/>
      <c r="YB192" s="375"/>
      <c r="YC192" s="377"/>
      <c r="YD192" s="377"/>
      <c r="YE192" s="377"/>
      <c r="YF192" s="377"/>
      <c r="YG192" s="438"/>
      <c r="YH192" s="486"/>
      <c r="YI192" s="375"/>
      <c r="YJ192" s="377"/>
      <c r="YK192" s="377"/>
      <c r="YL192" s="377"/>
      <c r="YM192" s="377"/>
      <c r="YN192" s="438"/>
      <c r="YO192" s="486"/>
      <c r="YP192" s="375"/>
      <c r="YQ192" s="377"/>
      <c r="YR192" s="377"/>
      <c r="YS192" s="377"/>
      <c r="YT192" s="377"/>
      <c r="YU192" s="438"/>
      <c r="YV192" s="486"/>
      <c r="YW192" s="375"/>
      <c r="YX192" s="377"/>
      <c r="YY192" s="377"/>
      <c r="YZ192" s="377"/>
      <c r="ZA192" s="377"/>
      <c r="ZB192" s="438"/>
      <c r="ZC192" s="486"/>
      <c r="ZD192" s="375"/>
      <c r="ZE192" s="377"/>
      <c r="ZF192" s="377"/>
      <c r="ZG192" s="377"/>
      <c r="ZH192" s="377"/>
      <c r="ZI192" s="438"/>
      <c r="ZJ192" s="486"/>
      <c r="ZK192" s="375"/>
      <c r="ZL192" s="377"/>
      <c r="ZM192" s="377"/>
      <c r="ZN192" s="377"/>
      <c r="ZO192" s="377"/>
      <c r="ZP192" s="438"/>
      <c r="ZQ192" s="486"/>
      <c r="ZR192" s="375"/>
      <c r="ZS192" s="377"/>
      <c r="ZT192" s="377"/>
      <c r="ZU192" s="377"/>
      <c r="ZV192" s="377"/>
      <c r="ZW192" s="438"/>
      <c r="ZX192" s="486"/>
      <c r="ZY192" s="375"/>
      <c r="ZZ192" s="377"/>
      <c r="AAA192" s="377"/>
      <c r="AAB192" s="377"/>
      <c r="AAC192" s="377"/>
      <c r="AAD192" s="438"/>
      <c r="AAE192" s="486"/>
      <c r="AAF192" s="375"/>
      <c r="AAG192" s="377"/>
      <c r="AAH192" s="377"/>
      <c r="AAI192" s="377"/>
      <c r="AAJ192" s="377"/>
      <c r="AAK192" s="438"/>
      <c r="AAL192" s="486"/>
      <c r="AAM192" s="375"/>
      <c r="AAN192" s="377"/>
      <c r="AAO192" s="377"/>
      <c r="AAP192" s="377"/>
      <c r="AAQ192" s="377"/>
      <c r="AAR192" s="438"/>
      <c r="AAS192" s="486"/>
      <c r="AAT192" s="375"/>
      <c r="AAU192" s="377"/>
      <c r="AAV192" s="377"/>
      <c r="AAW192" s="377"/>
      <c r="AAX192" s="377"/>
      <c r="AAY192" s="438"/>
      <c r="AAZ192" s="486"/>
      <c r="ABA192" s="375"/>
      <c r="ABB192" s="377"/>
      <c r="ABC192" s="377"/>
      <c r="ABD192" s="377"/>
      <c r="ABE192" s="377"/>
      <c r="ABF192" s="438"/>
      <c r="ABG192" s="486"/>
      <c r="ABH192" s="375"/>
      <c r="ABI192" s="377"/>
      <c r="ABJ192" s="377"/>
      <c r="ABK192" s="377"/>
      <c r="ABL192" s="377"/>
      <c r="ABM192" s="438"/>
      <c r="ABN192" s="486"/>
      <c r="ABO192" s="375"/>
      <c r="ABP192" s="377"/>
      <c r="ABQ192" s="377"/>
      <c r="ABR192" s="377"/>
      <c r="ABS192" s="377"/>
      <c r="ABT192" s="438"/>
      <c r="ABU192" s="486"/>
      <c r="ABV192" s="375"/>
      <c r="ABW192" s="377"/>
      <c r="ABX192" s="377"/>
      <c r="ABY192" s="377"/>
      <c r="ABZ192" s="377"/>
      <c r="ACA192" s="438"/>
      <c r="ACB192" s="486"/>
      <c r="ACC192" s="375"/>
      <c r="ACD192" s="377"/>
      <c r="ACE192" s="377"/>
      <c r="ACF192" s="377"/>
      <c r="ACG192" s="377"/>
      <c r="ACH192" s="438"/>
      <c r="ACI192" s="486"/>
      <c r="ACJ192" s="375"/>
      <c r="ACK192" s="377"/>
      <c r="ACL192" s="377"/>
      <c r="ACM192" s="377"/>
      <c r="ACN192" s="377"/>
      <c r="ACO192" s="438"/>
      <c r="ACP192" s="486"/>
      <c r="ACQ192" s="375"/>
      <c r="ACR192" s="377"/>
      <c r="ACS192" s="377"/>
      <c r="ACT192" s="377"/>
      <c r="ACU192" s="377"/>
      <c r="ACV192" s="438"/>
      <c r="ACW192" s="486"/>
      <c r="ACX192" s="375"/>
      <c r="ACY192" s="377"/>
      <c r="ACZ192" s="377"/>
      <c r="ADA192" s="377"/>
      <c r="ADB192" s="377"/>
      <c r="ADC192" s="438"/>
      <c r="ADD192" s="486"/>
      <c r="ADE192" s="375"/>
      <c r="ADF192" s="377"/>
      <c r="ADG192" s="377"/>
      <c r="ADH192" s="377"/>
      <c r="ADI192" s="377"/>
      <c r="ADJ192" s="438"/>
      <c r="ADK192" s="486"/>
      <c r="ADL192" s="375"/>
      <c r="ADM192" s="377"/>
      <c r="ADN192" s="377"/>
      <c r="ADO192" s="377"/>
      <c r="ADP192" s="377"/>
      <c r="ADQ192" s="438"/>
      <c r="ADR192" s="486"/>
      <c r="ADS192" s="375"/>
      <c r="ADT192" s="377"/>
      <c r="ADU192" s="377"/>
      <c r="ADV192" s="377"/>
      <c r="ADW192" s="377"/>
      <c r="ADX192" s="438"/>
      <c r="ADY192" s="486"/>
      <c r="ADZ192" s="375"/>
      <c r="AEA192" s="377"/>
      <c r="AEB192" s="377"/>
      <c r="AEC192" s="377"/>
      <c r="AED192" s="377"/>
      <c r="AEE192" s="438"/>
      <c r="AEF192" s="486"/>
      <c r="AEG192" s="375"/>
      <c r="AEH192" s="377"/>
      <c r="AEI192" s="377"/>
      <c r="AEJ192" s="377"/>
      <c r="AEK192" s="377"/>
      <c r="AEL192" s="438"/>
      <c r="AEM192" s="486"/>
      <c r="AEN192" s="375"/>
      <c r="AEO192" s="377"/>
      <c r="AEP192" s="377"/>
      <c r="AEQ192" s="377"/>
      <c r="AER192" s="377"/>
      <c r="AES192" s="438"/>
      <c r="AET192" s="486"/>
      <c r="AEU192" s="375"/>
      <c r="AEV192" s="377"/>
      <c r="AEW192" s="377"/>
      <c r="AEX192" s="377"/>
      <c r="AEY192" s="377"/>
      <c r="AEZ192" s="438"/>
      <c r="AFA192" s="486"/>
      <c r="AFB192" s="375"/>
      <c r="AFC192" s="377"/>
      <c r="AFD192" s="377"/>
      <c r="AFE192" s="377"/>
      <c r="AFF192" s="377"/>
      <c r="AFG192" s="438"/>
      <c r="AFH192" s="486"/>
      <c r="AFI192" s="375"/>
      <c r="AFJ192" s="377"/>
      <c r="AFK192" s="377"/>
      <c r="AFL192" s="377"/>
      <c r="AFM192" s="377"/>
      <c r="AFN192" s="438"/>
      <c r="AFO192" s="486"/>
      <c r="AFP192" s="375"/>
      <c r="AFQ192" s="377"/>
      <c r="AFR192" s="377"/>
      <c r="AFS192" s="377"/>
      <c r="AFT192" s="377"/>
      <c r="AFU192" s="438"/>
      <c r="AFV192" s="486"/>
      <c r="AFW192" s="375"/>
      <c r="AFX192" s="377"/>
      <c r="AFY192" s="377"/>
      <c r="AFZ192" s="377"/>
      <c r="AGA192" s="377"/>
      <c r="AGB192" s="438"/>
      <c r="AGC192" s="486"/>
      <c r="AGD192" s="375"/>
      <c r="AGE192" s="377"/>
      <c r="AGF192" s="377"/>
      <c r="AGG192" s="377"/>
      <c r="AGH192" s="377"/>
      <c r="AGI192" s="438"/>
      <c r="AGJ192" s="486"/>
      <c r="AGK192" s="375"/>
      <c r="AGL192" s="377"/>
      <c r="AGM192" s="377"/>
      <c r="AGN192" s="377"/>
      <c r="AGO192" s="377"/>
      <c r="AGP192" s="438"/>
      <c r="AGQ192" s="486"/>
      <c r="AGR192" s="375"/>
      <c r="AGS192" s="377"/>
      <c r="AGT192" s="377"/>
      <c r="AGU192" s="377"/>
      <c r="AGV192" s="377"/>
      <c r="AGW192" s="438"/>
      <c r="AGX192" s="486"/>
      <c r="AGY192" s="375"/>
      <c r="AGZ192" s="377"/>
      <c r="AHA192" s="377"/>
      <c r="AHB192" s="377"/>
      <c r="AHC192" s="377"/>
      <c r="AHD192" s="438"/>
      <c r="AHE192" s="486"/>
      <c r="AHF192" s="375"/>
      <c r="AHG192" s="377"/>
      <c r="AHH192" s="377"/>
      <c r="AHI192" s="377"/>
      <c r="AHJ192" s="377"/>
      <c r="AHK192" s="438"/>
      <c r="AHL192" s="486"/>
      <c r="AHM192" s="375"/>
      <c r="AHN192" s="377"/>
      <c r="AHO192" s="377"/>
      <c r="AHP192" s="377"/>
      <c r="AHQ192" s="377"/>
      <c r="AHR192" s="438"/>
      <c r="AHS192" s="486"/>
      <c r="AHT192" s="375"/>
      <c r="AHU192" s="377"/>
      <c r="AHV192" s="377"/>
      <c r="AHW192" s="377"/>
      <c r="AHX192" s="377"/>
      <c r="AHY192" s="438"/>
      <c r="AHZ192" s="486"/>
      <c r="AIA192" s="375"/>
      <c r="AIB192" s="377"/>
      <c r="AIC192" s="377"/>
      <c r="AID192" s="377"/>
      <c r="AIE192" s="377"/>
      <c r="AIF192" s="438"/>
      <c r="AIG192" s="486"/>
      <c r="AIH192" s="375"/>
      <c r="AII192" s="377"/>
      <c r="AIJ192" s="377"/>
      <c r="AIK192" s="377"/>
      <c r="AIL192" s="377"/>
      <c r="AIM192" s="438"/>
      <c r="AIN192" s="486"/>
      <c r="AIO192" s="375"/>
      <c r="AIP192" s="377"/>
      <c r="AIQ192" s="377"/>
      <c r="AIR192" s="377"/>
      <c r="AIS192" s="377"/>
      <c r="AIT192" s="438"/>
      <c r="AIU192" s="486"/>
      <c r="AIV192" s="375"/>
      <c r="AIW192" s="377"/>
      <c r="AIX192" s="377"/>
      <c r="AIY192" s="377"/>
      <c r="AIZ192" s="377"/>
      <c r="AJA192" s="438"/>
      <c r="AJB192" s="486"/>
      <c r="AJC192" s="375"/>
      <c r="AJD192" s="377"/>
      <c r="AJE192" s="377"/>
      <c r="AJF192" s="377"/>
      <c r="AJG192" s="377"/>
      <c r="AJH192" s="438"/>
      <c r="AJI192" s="486"/>
      <c r="AJJ192" s="375"/>
      <c r="AJK192" s="377"/>
      <c r="AJL192" s="377"/>
      <c r="AJM192" s="377"/>
      <c r="AJN192" s="377"/>
      <c r="AJO192" s="438"/>
      <c r="AJP192" s="486"/>
      <c r="AJQ192" s="375"/>
      <c r="AJR192" s="377"/>
      <c r="AJS192" s="377"/>
      <c r="AJT192" s="377"/>
      <c r="AJU192" s="377"/>
      <c r="AJV192" s="438"/>
      <c r="AJW192" s="486"/>
      <c r="AJX192" s="375"/>
      <c r="AJY192" s="377"/>
      <c r="AJZ192" s="377"/>
      <c r="AKA192" s="377"/>
      <c r="AKB192" s="377"/>
      <c r="AKC192" s="438"/>
      <c r="AKD192" s="486"/>
      <c r="AKE192" s="375"/>
      <c r="AKF192" s="377"/>
      <c r="AKG192" s="377"/>
      <c r="AKH192" s="377"/>
      <c r="AKI192" s="377"/>
      <c r="AKJ192" s="438"/>
      <c r="AKK192" s="486"/>
      <c r="AKL192" s="375"/>
      <c r="AKM192" s="377"/>
      <c r="AKN192" s="377"/>
      <c r="AKO192" s="377"/>
      <c r="AKP192" s="377"/>
      <c r="AKQ192" s="438"/>
      <c r="AKR192" s="486"/>
      <c r="AKS192" s="375"/>
      <c r="AKT192" s="377"/>
      <c r="AKU192" s="377"/>
      <c r="AKV192" s="377"/>
      <c r="AKW192" s="377"/>
      <c r="AKX192" s="438"/>
      <c r="AKY192" s="486"/>
      <c r="AKZ192" s="375"/>
      <c r="ALA192" s="377"/>
      <c r="ALB192" s="377"/>
      <c r="ALC192" s="377"/>
      <c r="ALD192" s="377"/>
      <c r="ALE192" s="438"/>
      <c r="ALF192" s="486"/>
      <c r="ALG192" s="375"/>
      <c r="ALH192" s="377"/>
      <c r="ALI192" s="377"/>
      <c r="ALJ192" s="377"/>
      <c r="ALK192" s="377"/>
      <c r="ALL192" s="438"/>
      <c r="ALM192" s="486"/>
      <c r="ALN192" s="375"/>
      <c r="ALO192" s="377"/>
      <c r="ALP192" s="377"/>
      <c r="ALQ192" s="377"/>
      <c r="ALR192" s="377"/>
      <c r="ALS192" s="438"/>
      <c r="ALT192" s="486"/>
      <c r="ALU192" s="375"/>
      <c r="ALV192" s="377"/>
      <c r="ALW192" s="377"/>
      <c r="ALX192" s="377"/>
      <c r="ALY192" s="377"/>
      <c r="ALZ192" s="438"/>
      <c r="AMA192" s="486"/>
      <c r="AMB192" s="375"/>
      <c r="AMC192" s="377"/>
      <c r="AMD192" s="377"/>
      <c r="AME192" s="377"/>
      <c r="AMF192" s="377"/>
      <c r="AMG192" s="438"/>
      <c r="AMH192" s="486"/>
      <c r="AMI192" s="375"/>
      <c r="AMJ192" s="377"/>
      <c r="AMK192" s="377"/>
      <c r="AML192" s="377"/>
      <c r="AMM192" s="377"/>
      <c r="AMN192" s="438"/>
      <c r="AMO192" s="486"/>
      <c r="AMP192" s="375"/>
      <c r="AMQ192" s="377"/>
      <c r="AMR192" s="377"/>
      <c r="AMS192" s="377"/>
      <c r="AMT192" s="377"/>
      <c r="AMU192" s="438"/>
      <c r="AMV192" s="486"/>
      <c r="AMW192" s="375"/>
      <c r="AMX192" s="377"/>
      <c r="AMY192" s="377"/>
      <c r="AMZ192" s="377"/>
      <c r="ANA192" s="377"/>
      <c r="ANB192" s="438"/>
      <c r="ANC192" s="486"/>
      <c r="AND192" s="375"/>
      <c r="ANE192" s="377"/>
      <c r="ANF192" s="377"/>
      <c r="ANG192" s="377"/>
      <c r="ANH192" s="377"/>
      <c r="ANI192" s="438"/>
      <c r="ANJ192" s="486"/>
      <c r="ANK192" s="375"/>
      <c r="ANL192" s="377"/>
      <c r="ANM192" s="377"/>
      <c r="ANN192" s="377"/>
      <c r="ANO192" s="377"/>
      <c r="ANP192" s="438"/>
      <c r="ANQ192" s="486"/>
      <c r="ANR192" s="375"/>
      <c r="ANS192" s="377"/>
      <c r="ANT192" s="377"/>
      <c r="ANU192" s="377"/>
      <c r="ANV192" s="377"/>
      <c r="ANW192" s="438"/>
      <c r="ANX192" s="486"/>
      <c r="ANY192" s="375"/>
      <c r="ANZ192" s="377"/>
      <c r="AOA192" s="377"/>
      <c r="AOB192" s="377"/>
      <c r="AOC192" s="377"/>
      <c r="AOD192" s="438"/>
      <c r="AOE192" s="486"/>
      <c r="AOF192" s="375"/>
      <c r="AOG192" s="377"/>
      <c r="AOH192" s="377"/>
      <c r="AOI192" s="377"/>
      <c r="AOJ192" s="377"/>
      <c r="AOK192" s="438"/>
      <c r="AOL192" s="486"/>
      <c r="AOM192" s="375"/>
      <c r="AON192" s="377"/>
      <c r="AOO192" s="377"/>
      <c r="AOP192" s="377"/>
      <c r="AOQ192" s="377"/>
      <c r="AOR192" s="438"/>
      <c r="AOS192" s="486"/>
      <c r="AOT192" s="375"/>
      <c r="AOU192" s="377"/>
      <c r="AOV192" s="377"/>
      <c r="AOW192" s="377"/>
      <c r="AOX192" s="377"/>
      <c r="AOY192" s="438"/>
      <c r="AOZ192" s="486"/>
      <c r="APA192" s="375"/>
      <c r="APB192" s="377"/>
      <c r="APC192" s="377"/>
      <c r="APD192" s="377"/>
      <c r="APE192" s="377"/>
      <c r="APF192" s="438"/>
      <c r="APG192" s="486"/>
      <c r="APH192" s="375"/>
      <c r="API192" s="377"/>
      <c r="APJ192" s="377"/>
      <c r="APK192" s="377"/>
      <c r="APL192" s="377"/>
      <c r="APM192" s="438"/>
      <c r="APN192" s="486"/>
      <c r="APO192" s="375"/>
      <c r="APP192" s="377"/>
      <c r="APQ192" s="377"/>
      <c r="APR192" s="377"/>
      <c r="APS192" s="377"/>
      <c r="APT192" s="438"/>
      <c r="APU192" s="486"/>
      <c r="APV192" s="375"/>
      <c r="APW192" s="377"/>
      <c r="APX192" s="377"/>
      <c r="APY192" s="377"/>
      <c r="APZ192" s="377"/>
      <c r="AQA192" s="438"/>
      <c r="AQB192" s="486"/>
      <c r="AQC192" s="375"/>
      <c r="AQD192" s="377"/>
      <c r="AQE192" s="377"/>
      <c r="AQF192" s="377"/>
      <c r="AQG192" s="377"/>
      <c r="AQH192" s="438"/>
      <c r="AQI192" s="486"/>
      <c r="AQJ192" s="375"/>
      <c r="AQK192" s="377"/>
      <c r="AQL192" s="377"/>
      <c r="AQM192" s="377"/>
      <c r="AQN192" s="377"/>
      <c r="AQO192" s="438"/>
      <c r="AQP192" s="486"/>
      <c r="AQQ192" s="375"/>
      <c r="AQR192" s="377"/>
      <c r="AQS192" s="377"/>
      <c r="AQT192" s="377"/>
      <c r="AQU192" s="377"/>
      <c r="AQV192" s="438"/>
      <c r="AQW192" s="486"/>
      <c r="AQX192" s="375"/>
      <c r="AQY192" s="377"/>
      <c r="AQZ192" s="377"/>
      <c r="ARA192" s="377"/>
      <c r="ARB192" s="377"/>
      <c r="ARC192" s="438"/>
      <c r="ARD192" s="486"/>
      <c r="ARE192" s="375"/>
      <c r="ARF192" s="377"/>
      <c r="ARG192" s="377"/>
      <c r="ARH192" s="377"/>
      <c r="ARI192" s="377"/>
      <c r="ARJ192" s="438"/>
      <c r="ARK192" s="486"/>
      <c r="ARL192" s="375"/>
      <c r="ARM192" s="377"/>
      <c r="ARN192" s="377"/>
      <c r="ARO192" s="377"/>
      <c r="ARP192" s="377"/>
      <c r="ARQ192" s="438"/>
      <c r="ARR192" s="486"/>
      <c r="ARS192" s="375"/>
      <c r="ART192" s="377"/>
      <c r="ARU192" s="377"/>
      <c r="ARV192" s="377"/>
      <c r="ARW192" s="377"/>
      <c r="ARX192" s="438"/>
      <c r="ARY192" s="486"/>
      <c r="ARZ192" s="375"/>
      <c r="ASA192" s="377"/>
      <c r="ASB192" s="377"/>
      <c r="ASC192" s="377"/>
      <c r="ASD192" s="377"/>
      <c r="ASE192" s="438"/>
      <c r="ASF192" s="486"/>
      <c r="ASG192" s="375"/>
      <c r="ASH192" s="377"/>
      <c r="ASI192" s="377"/>
      <c r="ASJ192" s="377"/>
      <c r="ASK192" s="377"/>
      <c r="ASL192" s="438"/>
      <c r="ASM192" s="486"/>
      <c r="ASN192" s="375"/>
      <c r="ASO192" s="377"/>
      <c r="ASP192" s="377"/>
      <c r="ASQ192" s="377"/>
      <c r="ASR192" s="377"/>
      <c r="ASS192" s="438"/>
      <c r="AST192" s="486"/>
      <c r="ASU192" s="375"/>
      <c r="ASV192" s="377"/>
      <c r="ASW192" s="377"/>
      <c r="ASX192" s="377"/>
      <c r="ASY192" s="377"/>
      <c r="ASZ192" s="438"/>
      <c r="ATA192" s="486"/>
      <c r="ATB192" s="375"/>
      <c r="ATC192" s="377"/>
      <c r="ATD192" s="377"/>
      <c r="ATE192" s="377"/>
      <c r="ATF192" s="377"/>
      <c r="ATG192" s="438"/>
      <c r="ATH192" s="486"/>
      <c r="ATI192" s="375"/>
      <c r="ATJ192" s="377"/>
      <c r="ATK192" s="377"/>
      <c r="ATL192" s="377"/>
      <c r="ATM192" s="377"/>
      <c r="ATN192" s="438"/>
      <c r="ATO192" s="486"/>
      <c r="ATP192" s="375"/>
      <c r="ATQ192" s="377"/>
      <c r="ATR192" s="377"/>
      <c r="ATS192" s="377"/>
      <c r="ATT192" s="377"/>
      <c r="ATU192" s="438"/>
      <c r="ATV192" s="486"/>
      <c r="ATW192" s="375"/>
      <c r="ATX192" s="377"/>
      <c r="ATY192" s="377"/>
      <c r="ATZ192" s="377"/>
      <c r="AUA192" s="377"/>
      <c r="AUB192" s="438"/>
      <c r="AUC192" s="486"/>
      <c r="AUD192" s="375"/>
      <c r="AUE192" s="377"/>
      <c r="AUF192" s="377"/>
      <c r="AUG192" s="377"/>
      <c r="AUH192" s="377"/>
      <c r="AUI192" s="438"/>
      <c r="AUJ192" s="486"/>
      <c r="AUK192" s="375"/>
      <c r="AUL192" s="377"/>
      <c r="AUM192" s="377"/>
      <c r="AUN192" s="377"/>
      <c r="AUO192" s="377"/>
      <c r="AUP192" s="438"/>
      <c r="AUQ192" s="486"/>
      <c r="AUR192" s="375"/>
      <c r="AUS192" s="377"/>
      <c r="AUT192" s="377"/>
      <c r="AUU192" s="377"/>
      <c r="AUV192" s="377"/>
      <c r="AUW192" s="438"/>
      <c r="AUX192" s="486"/>
      <c r="AUY192" s="375"/>
      <c r="AUZ192" s="377"/>
      <c r="AVA192" s="377"/>
      <c r="AVB192" s="377"/>
      <c r="AVC192" s="377"/>
      <c r="AVD192" s="438"/>
      <c r="AVE192" s="486"/>
      <c r="AVF192" s="375"/>
      <c r="AVG192" s="377"/>
      <c r="AVH192" s="377"/>
      <c r="AVI192" s="377"/>
      <c r="AVJ192" s="377"/>
      <c r="AVK192" s="438"/>
      <c r="AVL192" s="486"/>
      <c r="AVM192" s="375"/>
      <c r="AVN192" s="377"/>
      <c r="AVO192" s="377"/>
      <c r="AVP192" s="377"/>
      <c r="AVQ192" s="377"/>
      <c r="AVR192" s="438"/>
      <c r="AVS192" s="486"/>
      <c r="AVT192" s="375"/>
      <c r="AVU192" s="377"/>
      <c r="AVV192" s="377"/>
      <c r="AVW192" s="377"/>
      <c r="AVX192" s="377"/>
      <c r="AVY192" s="438"/>
      <c r="AVZ192" s="486"/>
      <c r="AWA192" s="375"/>
      <c r="AWB192" s="377"/>
      <c r="AWC192" s="377"/>
      <c r="AWD192" s="377"/>
      <c r="AWE192" s="377"/>
      <c r="AWF192" s="438"/>
      <c r="AWG192" s="486"/>
      <c r="AWH192" s="375"/>
      <c r="AWI192" s="377"/>
      <c r="AWJ192" s="377"/>
      <c r="AWK192" s="377"/>
      <c r="AWL192" s="377"/>
      <c r="AWM192" s="438"/>
      <c r="AWN192" s="486"/>
      <c r="AWO192" s="375"/>
      <c r="AWP192" s="377"/>
      <c r="AWQ192" s="377"/>
      <c r="AWR192" s="377"/>
      <c r="AWS192" s="377"/>
      <c r="AWT192" s="438"/>
      <c r="AWU192" s="486"/>
      <c r="AWV192" s="375"/>
      <c r="AWW192" s="377"/>
      <c r="AWX192" s="377"/>
      <c r="AWY192" s="377"/>
      <c r="AWZ192" s="377"/>
      <c r="AXA192" s="438"/>
      <c r="AXB192" s="486"/>
      <c r="AXC192" s="375"/>
      <c r="AXD192" s="377"/>
      <c r="AXE192" s="377"/>
      <c r="AXF192" s="377"/>
      <c r="AXG192" s="377"/>
      <c r="AXH192" s="438"/>
      <c r="AXI192" s="486"/>
      <c r="AXJ192" s="375"/>
      <c r="AXK192" s="377"/>
      <c r="AXL192" s="377"/>
      <c r="AXM192" s="377"/>
      <c r="AXN192" s="377"/>
      <c r="AXO192" s="438"/>
      <c r="AXP192" s="486"/>
      <c r="AXQ192" s="375"/>
      <c r="AXR192" s="377"/>
      <c r="AXS192" s="377"/>
      <c r="AXT192" s="377"/>
      <c r="AXU192" s="377"/>
      <c r="AXV192" s="438"/>
      <c r="AXW192" s="486"/>
      <c r="AXX192" s="375"/>
      <c r="AXY192" s="377"/>
      <c r="AXZ192" s="377"/>
      <c r="AYA192" s="377"/>
      <c r="AYB192" s="377"/>
      <c r="AYC192" s="438"/>
      <c r="AYD192" s="486"/>
      <c r="AYE192" s="375"/>
      <c r="AYF192" s="377"/>
      <c r="AYG192" s="377"/>
      <c r="AYH192" s="377"/>
      <c r="AYI192" s="377"/>
      <c r="AYJ192" s="438"/>
      <c r="AYK192" s="486"/>
      <c r="AYL192" s="375"/>
      <c r="AYM192" s="377"/>
      <c r="AYN192" s="377"/>
      <c r="AYO192" s="377"/>
      <c r="AYP192" s="377"/>
      <c r="AYQ192" s="438"/>
      <c r="AYR192" s="486"/>
      <c r="AYS192" s="375"/>
      <c r="AYT192" s="377"/>
      <c r="AYU192" s="377"/>
      <c r="AYV192" s="377"/>
      <c r="AYW192" s="377"/>
      <c r="AYX192" s="438"/>
      <c r="AYY192" s="486"/>
      <c r="AYZ192" s="375"/>
      <c r="AZA192" s="377"/>
      <c r="AZB192" s="377"/>
      <c r="AZC192" s="377"/>
      <c r="AZD192" s="377"/>
      <c r="AZE192" s="438"/>
      <c r="AZF192" s="486"/>
      <c r="AZG192" s="375"/>
      <c r="AZH192" s="377"/>
      <c r="AZI192" s="377"/>
      <c r="AZJ192" s="377"/>
      <c r="AZK192" s="377"/>
      <c r="AZL192" s="438"/>
      <c r="AZM192" s="486"/>
      <c r="AZN192" s="375"/>
      <c r="AZO192" s="377"/>
      <c r="AZP192" s="377"/>
      <c r="AZQ192" s="377"/>
      <c r="AZR192" s="377"/>
      <c r="AZS192" s="438"/>
      <c r="AZT192" s="486"/>
      <c r="AZU192" s="375"/>
      <c r="AZV192" s="377"/>
      <c r="AZW192" s="377"/>
      <c r="AZX192" s="377"/>
      <c r="AZY192" s="377"/>
      <c r="AZZ192" s="438"/>
      <c r="BAA192" s="486"/>
      <c r="BAB192" s="375"/>
      <c r="BAC192" s="377"/>
      <c r="BAD192" s="377"/>
      <c r="BAE192" s="377"/>
      <c r="BAF192" s="377"/>
      <c r="BAG192" s="438"/>
      <c r="BAH192" s="486"/>
      <c r="BAI192" s="375"/>
      <c r="BAJ192" s="377"/>
      <c r="BAK192" s="377"/>
      <c r="BAL192" s="377"/>
      <c r="BAM192" s="377"/>
      <c r="BAN192" s="438"/>
      <c r="BAO192" s="486"/>
      <c r="BAP192" s="375"/>
      <c r="BAQ192" s="377"/>
      <c r="BAR192" s="377"/>
      <c r="BAS192" s="377"/>
      <c r="BAT192" s="377"/>
      <c r="BAU192" s="438"/>
      <c r="BAV192" s="486"/>
      <c r="BAW192" s="375"/>
      <c r="BAX192" s="377"/>
      <c r="BAY192" s="377"/>
      <c r="BAZ192" s="377"/>
      <c r="BBA192" s="377"/>
      <c r="BBB192" s="438"/>
      <c r="BBC192" s="486"/>
      <c r="BBD192" s="375"/>
      <c r="BBE192" s="377"/>
      <c r="BBF192" s="377"/>
      <c r="BBG192" s="377"/>
      <c r="BBH192" s="377"/>
      <c r="BBI192" s="438"/>
      <c r="BBJ192" s="486"/>
      <c r="BBK192" s="375"/>
      <c r="BBL192" s="377"/>
      <c r="BBM192" s="377"/>
      <c r="BBN192" s="377"/>
      <c r="BBO192" s="377"/>
      <c r="BBP192" s="438"/>
      <c r="BBQ192" s="486"/>
      <c r="BBR192" s="375"/>
      <c r="BBS192" s="377"/>
      <c r="BBT192" s="377"/>
      <c r="BBU192" s="377"/>
      <c r="BBV192" s="377"/>
      <c r="BBW192" s="438"/>
      <c r="BBX192" s="486"/>
      <c r="BBY192" s="375"/>
      <c r="BBZ192" s="377"/>
      <c r="BCA192" s="377"/>
      <c r="BCB192" s="377"/>
      <c r="BCC192" s="377"/>
      <c r="BCD192" s="438"/>
      <c r="BCE192" s="486"/>
      <c r="BCF192" s="375"/>
      <c r="BCG192" s="377"/>
      <c r="BCH192" s="377"/>
      <c r="BCI192" s="377"/>
      <c r="BCJ192" s="377"/>
      <c r="BCK192" s="438"/>
      <c r="BCL192" s="486"/>
      <c r="BCM192" s="375"/>
      <c r="BCN192" s="377"/>
      <c r="BCO192" s="377"/>
      <c r="BCP192" s="377"/>
      <c r="BCQ192" s="377"/>
      <c r="BCR192" s="438"/>
      <c r="BCS192" s="486"/>
      <c r="BCT192" s="375"/>
      <c r="BCU192" s="377"/>
      <c r="BCV192" s="377"/>
      <c r="BCW192" s="377"/>
      <c r="BCX192" s="377"/>
      <c r="BCY192" s="438"/>
      <c r="BCZ192" s="486"/>
      <c r="BDA192" s="375"/>
      <c r="BDB192" s="377"/>
      <c r="BDC192" s="377"/>
      <c r="BDD192" s="377"/>
      <c r="BDE192" s="377"/>
      <c r="BDF192" s="438"/>
      <c r="BDG192" s="486"/>
      <c r="BDH192" s="375"/>
      <c r="BDI192" s="377"/>
      <c r="BDJ192" s="377"/>
      <c r="BDK192" s="377"/>
      <c r="BDL192" s="377"/>
      <c r="BDM192" s="438"/>
      <c r="BDN192" s="486"/>
      <c r="BDO192" s="375"/>
      <c r="BDP192" s="377"/>
      <c r="BDQ192" s="377"/>
      <c r="BDR192" s="377"/>
      <c r="BDS192" s="377"/>
      <c r="BDT192" s="438"/>
      <c r="BDU192" s="486"/>
      <c r="BDV192" s="375"/>
      <c r="BDW192" s="377"/>
      <c r="BDX192" s="377"/>
      <c r="BDY192" s="377"/>
      <c r="BDZ192" s="377"/>
      <c r="BEA192" s="438"/>
      <c r="BEB192" s="486"/>
      <c r="BEC192" s="375"/>
      <c r="BED192" s="377"/>
      <c r="BEE192" s="377"/>
      <c r="BEF192" s="377"/>
      <c r="BEG192" s="377"/>
      <c r="BEH192" s="438"/>
      <c r="BEI192" s="486"/>
      <c r="BEJ192" s="375"/>
      <c r="BEK192" s="377"/>
      <c r="BEL192" s="377"/>
      <c r="BEM192" s="377"/>
      <c r="BEN192" s="377"/>
      <c r="BEO192" s="438"/>
      <c r="BEP192" s="486"/>
      <c r="BEQ192" s="375"/>
      <c r="BER192" s="377"/>
      <c r="BES192" s="377"/>
      <c r="BET192" s="377"/>
      <c r="BEU192" s="377"/>
      <c r="BEV192" s="438"/>
      <c r="BEW192" s="486"/>
      <c r="BEX192" s="375"/>
      <c r="BEY192" s="377"/>
      <c r="BEZ192" s="377"/>
      <c r="BFA192" s="377"/>
      <c r="BFB192" s="377"/>
      <c r="BFC192" s="438"/>
      <c r="BFD192" s="486"/>
      <c r="BFE192" s="375"/>
      <c r="BFF192" s="377"/>
      <c r="BFG192" s="377"/>
      <c r="BFH192" s="377"/>
      <c r="BFI192" s="377"/>
      <c r="BFJ192" s="438"/>
      <c r="BFK192" s="486"/>
      <c r="BFL192" s="375"/>
      <c r="BFM192" s="377"/>
      <c r="BFN192" s="377"/>
      <c r="BFO192" s="377"/>
      <c r="BFP192" s="377"/>
      <c r="BFQ192" s="438"/>
      <c r="BFR192" s="486"/>
      <c r="BFS192" s="375"/>
      <c r="BFT192" s="377"/>
      <c r="BFU192" s="377"/>
      <c r="BFV192" s="377"/>
      <c r="BFW192" s="377"/>
      <c r="BFX192" s="438"/>
      <c r="BFY192" s="486"/>
      <c r="BFZ192" s="375"/>
      <c r="BGA192" s="377"/>
      <c r="BGB192" s="377"/>
      <c r="BGC192" s="377"/>
      <c r="BGD192" s="377"/>
      <c r="BGE192" s="438"/>
      <c r="BGF192" s="486"/>
      <c r="BGG192" s="375"/>
      <c r="BGH192" s="377"/>
      <c r="BGI192" s="377"/>
      <c r="BGJ192" s="377"/>
      <c r="BGK192" s="377"/>
      <c r="BGL192" s="438"/>
      <c r="BGM192" s="486"/>
      <c r="BGN192" s="375"/>
      <c r="BGO192" s="377"/>
      <c r="BGP192" s="377"/>
      <c r="BGQ192" s="377"/>
      <c r="BGR192" s="377"/>
      <c r="BGS192" s="438"/>
      <c r="BGT192" s="486"/>
      <c r="BGU192" s="375"/>
      <c r="BGV192" s="377"/>
      <c r="BGW192" s="377"/>
      <c r="BGX192" s="377"/>
      <c r="BGY192" s="377"/>
      <c r="BGZ192" s="438"/>
      <c r="BHA192" s="486"/>
      <c r="BHB192" s="375"/>
      <c r="BHC192" s="377"/>
      <c r="BHD192" s="377"/>
      <c r="BHE192" s="377"/>
      <c r="BHF192" s="377"/>
      <c r="BHG192" s="438"/>
      <c r="BHH192" s="486"/>
      <c r="BHI192" s="375"/>
      <c r="BHJ192" s="377"/>
      <c r="BHK192" s="377"/>
      <c r="BHL192" s="377"/>
      <c r="BHM192" s="377"/>
      <c r="BHN192" s="438"/>
      <c r="BHO192" s="486"/>
      <c r="BHP192" s="375"/>
      <c r="BHQ192" s="377"/>
      <c r="BHR192" s="377"/>
      <c r="BHS192" s="377"/>
      <c r="BHT192" s="377"/>
      <c r="BHU192" s="438"/>
      <c r="BHV192" s="486"/>
      <c r="BHW192" s="375"/>
      <c r="BHX192" s="377"/>
      <c r="BHY192" s="377"/>
      <c r="BHZ192" s="377"/>
      <c r="BIA192" s="377"/>
      <c r="BIB192" s="438"/>
      <c r="BIC192" s="486"/>
      <c r="BID192" s="375"/>
      <c r="BIE192" s="377"/>
      <c r="BIF192" s="377"/>
      <c r="BIG192" s="377"/>
      <c r="BIH192" s="377"/>
      <c r="BII192" s="438"/>
      <c r="BIJ192" s="486"/>
      <c r="BIK192" s="375"/>
      <c r="BIL192" s="377"/>
      <c r="BIM192" s="377"/>
      <c r="BIN192" s="377"/>
      <c r="BIO192" s="377"/>
      <c r="BIP192" s="438"/>
      <c r="BIQ192" s="486"/>
      <c r="BIR192" s="375"/>
      <c r="BIS192" s="377"/>
      <c r="BIT192" s="377"/>
      <c r="BIU192" s="377"/>
      <c r="BIV192" s="377"/>
      <c r="BIW192" s="438"/>
      <c r="BIX192" s="486"/>
      <c r="BIY192" s="375"/>
      <c r="BIZ192" s="377"/>
      <c r="BJA192" s="377"/>
      <c r="BJB192" s="377"/>
      <c r="BJC192" s="377"/>
      <c r="BJD192" s="438"/>
      <c r="BJE192" s="486"/>
      <c r="BJF192" s="375"/>
      <c r="BJG192" s="377"/>
      <c r="BJH192" s="377"/>
      <c r="BJI192" s="377"/>
      <c r="BJJ192" s="377"/>
      <c r="BJK192" s="438"/>
      <c r="BJL192" s="486"/>
      <c r="BJM192" s="375"/>
      <c r="BJN192" s="377"/>
      <c r="BJO192" s="377"/>
      <c r="BJP192" s="377"/>
      <c r="BJQ192" s="377"/>
      <c r="BJR192" s="438"/>
      <c r="BJS192" s="486"/>
      <c r="BJT192" s="375"/>
      <c r="BJU192" s="377"/>
      <c r="BJV192" s="377"/>
      <c r="BJW192" s="377"/>
      <c r="BJX192" s="377"/>
      <c r="BJY192" s="438"/>
      <c r="BJZ192" s="486"/>
      <c r="BKA192" s="375"/>
      <c r="BKB192" s="377"/>
      <c r="BKC192" s="377"/>
      <c r="BKD192" s="377"/>
      <c r="BKE192" s="377"/>
      <c r="BKF192" s="438"/>
      <c r="BKG192" s="486"/>
      <c r="BKH192" s="375"/>
      <c r="BKI192" s="377"/>
      <c r="BKJ192" s="377"/>
      <c r="BKK192" s="377"/>
      <c r="BKL192" s="377"/>
      <c r="BKM192" s="438"/>
      <c r="BKN192" s="486"/>
      <c r="BKO192" s="375"/>
      <c r="BKP192" s="377"/>
      <c r="BKQ192" s="377"/>
      <c r="BKR192" s="377"/>
      <c r="BKS192" s="377"/>
      <c r="BKT192" s="438"/>
      <c r="BKU192" s="486"/>
      <c r="BKV192" s="375"/>
      <c r="BKW192" s="377"/>
      <c r="BKX192" s="377"/>
      <c r="BKY192" s="377"/>
      <c r="BKZ192" s="377"/>
      <c r="BLA192" s="438"/>
      <c r="BLB192" s="486"/>
      <c r="BLC192" s="375"/>
      <c r="BLD192" s="377"/>
      <c r="BLE192" s="377"/>
      <c r="BLF192" s="377"/>
      <c r="BLG192" s="377"/>
      <c r="BLH192" s="438"/>
      <c r="BLI192" s="486"/>
      <c r="BLJ192" s="375"/>
      <c r="BLK192" s="377"/>
      <c r="BLL192" s="377"/>
      <c r="BLM192" s="377"/>
      <c r="BLN192" s="377"/>
      <c r="BLO192" s="438"/>
      <c r="BLP192" s="486"/>
      <c r="BLQ192" s="375"/>
      <c r="BLR192" s="377"/>
      <c r="BLS192" s="377"/>
      <c r="BLT192" s="377"/>
      <c r="BLU192" s="377"/>
      <c r="BLV192" s="438"/>
      <c r="BLW192" s="486"/>
      <c r="BLX192" s="375"/>
      <c r="BLY192" s="377"/>
      <c r="BLZ192" s="377"/>
      <c r="BMA192" s="377"/>
      <c r="BMB192" s="377"/>
      <c r="BMC192" s="438"/>
      <c r="BMD192" s="486"/>
      <c r="BME192" s="375"/>
      <c r="BMF192" s="377"/>
      <c r="BMG192" s="377"/>
      <c r="BMH192" s="377"/>
      <c r="BMI192" s="377"/>
      <c r="BMJ192" s="438"/>
      <c r="BMK192" s="486"/>
      <c r="BML192" s="375"/>
      <c r="BMM192" s="377"/>
      <c r="BMN192" s="377"/>
      <c r="BMO192" s="377"/>
      <c r="BMP192" s="377"/>
      <c r="BMQ192" s="438"/>
      <c r="BMR192" s="486"/>
      <c r="BMS192" s="375"/>
      <c r="BMT192" s="377"/>
      <c r="BMU192" s="377"/>
      <c r="BMV192" s="377"/>
      <c r="BMW192" s="377"/>
      <c r="BMX192" s="438"/>
      <c r="BMY192" s="486"/>
      <c r="BMZ192" s="375"/>
      <c r="BNA192" s="377"/>
      <c r="BNB192" s="377"/>
      <c r="BNC192" s="377"/>
      <c r="BND192" s="377"/>
      <c r="BNE192" s="438"/>
      <c r="BNF192" s="486"/>
      <c r="BNG192" s="375"/>
      <c r="BNH192" s="377"/>
      <c r="BNI192" s="377"/>
      <c r="BNJ192" s="377"/>
      <c r="BNK192" s="377"/>
      <c r="BNL192" s="438"/>
      <c r="BNM192" s="486"/>
      <c r="BNN192" s="375"/>
      <c r="BNO192" s="377"/>
      <c r="BNP192" s="377"/>
      <c r="BNQ192" s="377"/>
      <c r="BNR192" s="377"/>
      <c r="BNS192" s="438"/>
      <c r="BNT192" s="486"/>
      <c r="BNU192" s="375"/>
      <c r="BNV192" s="377"/>
      <c r="BNW192" s="377"/>
      <c r="BNX192" s="377"/>
      <c r="BNY192" s="377"/>
      <c r="BNZ192" s="438"/>
      <c r="BOA192" s="486"/>
      <c r="BOB192" s="375"/>
      <c r="BOC192" s="377"/>
      <c r="BOD192" s="377"/>
      <c r="BOE192" s="377"/>
      <c r="BOF192" s="377"/>
      <c r="BOG192" s="438"/>
      <c r="BOH192" s="486"/>
      <c r="BOI192" s="375"/>
      <c r="BOJ192" s="377"/>
      <c r="BOK192" s="377"/>
      <c r="BOL192" s="377"/>
      <c r="BOM192" s="377"/>
      <c r="BON192" s="438"/>
      <c r="BOO192" s="486"/>
      <c r="BOP192" s="375"/>
      <c r="BOQ192" s="377"/>
      <c r="BOR192" s="377"/>
      <c r="BOS192" s="377"/>
      <c r="BOT192" s="377"/>
      <c r="BOU192" s="438"/>
      <c r="BOV192" s="486"/>
      <c r="BOW192" s="375"/>
      <c r="BOX192" s="377"/>
      <c r="BOY192" s="377"/>
      <c r="BOZ192" s="377"/>
      <c r="BPA192" s="377"/>
      <c r="BPB192" s="438"/>
      <c r="BPC192" s="486"/>
      <c r="BPD192" s="375"/>
      <c r="BPE192" s="377"/>
      <c r="BPF192" s="377"/>
      <c r="BPG192" s="377"/>
      <c r="BPH192" s="377"/>
      <c r="BPI192" s="438"/>
      <c r="BPJ192" s="486"/>
      <c r="BPK192" s="375"/>
      <c r="BPL192" s="377"/>
      <c r="BPM192" s="377"/>
      <c r="BPN192" s="377"/>
      <c r="BPO192" s="377"/>
      <c r="BPP192" s="438"/>
      <c r="BPQ192" s="486"/>
      <c r="BPR192" s="375"/>
      <c r="BPS192" s="377"/>
      <c r="BPT192" s="377"/>
      <c r="BPU192" s="377"/>
      <c r="BPV192" s="377"/>
      <c r="BPW192" s="438"/>
      <c r="BPX192" s="486"/>
      <c r="BPY192" s="375"/>
      <c r="BPZ192" s="377"/>
      <c r="BQA192" s="377"/>
      <c r="BQB192" s="377"/>
      <c r="BQC192" s="377"/>
      <c r="BQD192" s="438"/>
      <c r="BQE192" s="486"/>
      <c r="BQF192" s="375"/>
      <c r="BQG192" s="377"/>
      <c r="BQH192" s="377"/>
      <c r="BQI192" s="377"/>
      <c r="BQJ192" s="377"/>
      <c r="BQK192" s="438"/>
      <c r="BQL192" s="486"/>
      <c r="BQM192" s="375"/>
      <c r="BQN192" s="377"/>
      <c r="BQO192" s="377"/>
      <c r="BQP192" s="377"/>
      <c r="BQQ192" s="377"/>
      <c r="BQR192" s="438"/>
      <c r="BQS192" s="486"/>
      <c r="BQT192" s="375"/>
      <c r="BQU192" s="377"/>
      <c r="BQV192" s="377"/>
      <c r="BQW192" s="377"/>
      <c r="BQX192" s="377"/>
      <c r="BQY192" s="438"/>
      <c r="BQZ192" s="486"/>
      <c r="BRA192" s="375"/>
      <c r="BRB192" s="377"/>
      <c r="BRC192" s="377"/>
      <c r="BRD192" s="377"/>
      <c r="BRE192" s="377"/>
      <c r="BRF192" s="438"/>
      <c r="BRG192" s="486"/>
      <c r="BRH192" s="375"/>
      <c r="BRI192" s="377"/>
      <c r="BRJ192" s="377"/>
      <c r="BRK192" s="377"/>
      <c r="BRL192" s="377"/>
      <c r="BRM192" s="438"/>
      <c r="BRN192" s="486"/>
      <c r="BRO192" s="375"/>
      <c r="BRP192" s="377"/>
      <c r="BRQ192" s="377"/>
      <c r="BRR192" s="377"/>
      <c r="BRS192" s="377"/>
      <c r="BRT192" s="438"/>
      <c r="BRU192" s="486"/>
      <c r="BRV192" s="375"/>
      <c r="BRW192" s="377"/>
      <c r="BRX192" s="377"/>
      <c r="BRY192" s="377"/>
      <c r="BRZ192" s="377"/>
      <c r="BSA192" s="438"/>
      <c r="BSB192" s="486"/>
      <c r="BSC192" s="375"/>
      <c r="BSD192" s="377"/>
      <c r="BSE192" s="377"/>
      <c r="BSF192" s="377"/>
      <c r="BSG192" s="377"/>
      <c r="BSH192" s="438"/>
      <c r="BSI192" s="486"/>
      <c r="BSJ192" s="375"/>
      <c r="BSK192" s="377"/>
      <c r="BSL192" s="377"/>
      <c r="BSM192" s="377"/>
      <c r="BSN192" s="377"/>
      <c r="BSO192" s="438"/>
      <c r="BSP192" s="486"/>
      <c r="BSQ192" s="375"/>
      <c r="BSR192" s="377"/>
      <c r="BSS192" s="377"/>
      <c r="BST192" s="377"/>
      <c r="BSU192" s="377"/>
      <c r="BSV192" s="438"/>
      <c r="BSW192" s="486"/>
      <c r="BSX192" s="375"/>
      <c r="BSY192" s="377"/>
      <c r="BSZ192" s="377"/>
      <c r="BTA192" s="377"/>
      <c r="BTB192" s="377"/>
      <c r="BTC192" s="438"/>
      <c r="BTD192" s="486"/>
      <c r="BTE192" s="375"/>
      <c r="BTF192" s="377"/>
      <c r="BTG192" s="377"/>
      <c r="BTH192" s="377"/>
      <c r="BTI192" s="377"/>
      <c r="BTJ192" s="438"/>
      <c r="BTK192" s="486"/>
      <c r="BTL192" s="375"/>
      <c r="BTM192" s="377"/>
      <c r="BTN192" s="377"/>
      <c r="BTO192" s="377"/>
      <c r="BTP192" s="377"/>
      <c r="BTQ192" s="438"/>
      <c r="BTR192" s="486"/>
      <c r="BTS192" s="375"/>
      <c r="BTT192" s="377"/>
      <c r="BTU192" s="377"/>
      <c r="BTV192" s="377"/>
      <c r="BTW192" s="377"/>
      <c r="BTX192" s="438"/>
      <c r="BTY192" s="486"/>
      <c r="BTZ192" s="375"/>
      <c r="BUA192" s="377"/>
      <c r="BUB192" s="377"/>
      <c r="BUC192" s="377"/>
      <c r="BUD192" s="377"/>
      <c r="BUE192" s="438"/>
      <c r="BUF192" s="486"/>
      <c r="BUG192" s="375"/>
      <c r="BUH192" s="377"/>
      <c r="BUI192" s="377"/>
      <c r="BUJ192" s="377"/>
      <c r="BUK192" s="377"/>
      <c r="BUL192" s="438"/>
      <c r="BUM192" s="486"/>
      <c r="BUN192" s="375"/>
      <c r="BUO192" s="377"/>
      <c r="BUP192" s="377"/>
      <c r="BUQ192" s="377"/>
      <c r="BUR192" s="377"/>
      <c r="BUS192" s="438"/>
      <c r="BUT192" s="486"/>
      <c r="BUU192" s="375"/>
      <c r="BUV192" s="377"/>
      <c r="BUW192" s="377"/>
      <c r="BUX192" s="377"/>
      <c r="BUY192" s="377"/>
      <c r="BUZ192" s="438"/>
      <c r="BVA192" s="486"/>
      <c r="BVB192" s="375"/>
      <c r="BVC192" s="377"/>
      <c r="BVD192" s="377"/>
      <c r="BVE192" s="377"/>
      <c r="BVF192" s="377"/>
      <c r="BVG192" s="438"/>
      <c r="BVH192" s="486"/>
      <c r="BVI192" s="375"/>
      <c r="BVJ192" s="377"/>
      <c r="BVK192" s="377"/>
      <c r="BVL192" s="377"/>
      <c r="BVM192" s="377"/>
      <c r="BVN192" s="438"/>
      <c r="BVO192" s="486"/>
      <c r="BVP192" s="375"/>
      <c r="BVQ192" s="377"/>
      <c r="BVR192" s="377"/>
      <c r="BVS192" s="377"/>
      <c r="BVT192" s="377"/>
      <c r="BVU192" s="438"/>
      <c r="BVV192" s="486"/>
      <c r="BVW192" s="375"/>
      <c r="BVX192" s="377"/>
      <c r="BVY192" s="377"/>
      <c r="BVZ192" s="377"/>
      <c r="BWA192" s="377"/>
      <c r="BWB192" s="438"/>
      <c r="BWC192" s="486"/>
      <c r="BWD192" s="375"/>
      <c r="BWE192" s="377"/>
      <c r="BWF192" s="377"/>
      <c r="BWG192" s="377"/>
      <c r="BWH192" s="377"/>
      <c r="BWI192" s="438"/>
      <c r="BWJ192" s="486"/>
      <c r="BWK192" s="375"/>
      <c r="BWL192" s="377"/>
      <c r="BWM192" s="377"/>
      <c r="BWN192" s="377"/>
      <c r="BWO192" s="377"/>
      <c r="BWP192" s="438"/>
      <c r="BWQ192" s="486"/>
      <c r="BWR192" s="375"/>
      <c r="BWS192" s="377"/>
      <c r="BWT192" s="377"/>
      <c r="BWU192" s="377"/>
      <c r="BWV192" s="377"/>
      <c r="BWW192" s="438"/>
      <c r="BWX192" s="486"/>
      <c r="BWY192" s="375"/>
      <c r="BWZ192" s="377"/>
      <c r="BXA192" s="377"/>
      <c r="BXB192" s="377"/>
      <c r="BXC192" s="377"/>
      <c r="BXD192" s="438"/>
      <c r="BXE192" s="486"/>
      <c r="BXF192" s="375"/>
      <c r="BXG192" s="377"/>
      <c r="BXH192" s="377"/>
      <c r="BXI192" s="377"/>
      <c r="BXJ192" s="377"/>
      <c r="BXK192" s="438"/>
      <c r="BXL192" s="486"/>
      <c r="BXM192" s="375"/>
      <c r="BXN192" s="377"/>
      <c r="BXO192" s="377"/>
      <c r="BXP192" s="377"/>
      <c r="BXQ192" s="377"/>
      <c r="BXR192" s="438"/>
      <c r="BXS192" s="486"/>
      <c r="BXT192" s="375"/>
      <c r="BXU192" s="377"/>
      <c r="BXV192" s="377"/>
      <c r="BXW192" s="377"/>
      <c r="BXX192" s="377"/>
      <c r="BXY192" s="438"/>
      <c r="BXZ192" s="486"/>
      <c r="BYA192" s="375"/>
      <c r="BYB192" s="377"/>
      <c r="BYC192" s="377"/>
      <c r="BYD192" s="377"/>
      <c r="BYE192" s="377"/>
      <c r="BYF192" s="438"/>
      <c r="BYG192" s="486"/>
      <c r="BYH192" s="375"/>
      <c r="BYI192" s="377"/>
      <c r="BYJ192" s="377"/>
      <c r="BYK192" s="377"/>
      <c r="BYL192" s="377"/>
      <c r="BYM192" s="438"/>
      <c r="BYN192" s="486"/>
      <c r="BYO192" s="375"/>
      <c r="BYP192" s="377"/>
      <c r="BYQ192" s="377"/>
      <c r="BYR192" s="377"/>
      <c r="BYS192" s="377"/>
      <c r="BYT192" s="438"/>
      <c r="BYU192" s="486"/>
      <c r="BYV192" s="375"/>
      <c r="BYW192" s="377"/>
      <c r="BYX192" s="377"/>
      <c r="BYY192" s="377"/>
      <c r="BYZ192" s="377"/>
      <c r="BZA192" s="438"/>
      <c r="BZB192" s="486"/>
      <c r="BZC192" s="375"/>
      <c r="BZD192" s="377"/>
      <c r="BZE192" s="377"/>
      <c r="BZF192" s="377"/>
      <c r="BZG192" s="377"/>
      <c r="BZH192" s="438"/>
      <c r="BZI192" s="486"/>
      <c r="BZJ192" s="375"/>
      <c r="BZK192" s="377"/>
      <c r="BZL192" s="377"/>
      <c r="BZM192" s="377"/>
      <c r="BZN192" s="377"/>
      <c r="BZO192" s="438"/>
      <c r="BZP192" s="486"/>
      <c r="BZQ192" s="375"/>
      <c r="BZR192" s="377"/>
      <c r="BZS192" s="377"/>
      <c r="BZT192" s="377"/>
      <c r="BZU192" s="377"/>
      <c r="BZV192" s="438"/>
      <c r="BZW192" s="486"/>
      <c r="BZX192" s="375"/>
      <c r="BZY192" s="377"/>
      <c r="BZZ192" s="377"/>
      <c r="CAA192" s="377"/>
      <c r="CAB192" s="377"/>
      <c r="CAC192" s="438"/>
      <c r="CAD192" s="486"/>
      <c r="CAE192" s="375"/>
      <c r="CAF192" s="377"/>
      <c r="CAG192" s="377"/>
      <c r="CAH192" s="377"/>
      <c r="CAI192" s="377"/>
      <c r="CAJ192" s="438"/>
      <c r="CAK192" s="486"/>
      <c r="CAL192" s="375"/>
      <c r="CAM192" s="377"/>
      <c r="CAN192" s="377"/>
      <c r="CAO192" s="377"/>
      <c r="CAP192" s="377"/>
      <c r="CAQ192" s="438"/>
      <c r="CAR192" s="486"/>
      <c r="CAS192" s="375"/>
      <c r="CAT192" s="377"/>
      <c r="CAU192" s="377"/>
      <c r="CAV192" s="377"/>
      <c r="CAW192" s="377"/>
      <c r="CAX192" s="438"/>
      <c r="CAY192" s="486"/>
      <c r="CAZ192" s="375"/>
      <c r="CBA192" s="377"/>
      <c r="CBB192" s="377"/>
      <c r="CBC192" s="377"/>
      <c r="CBD192" s="377"/>
      <c r="CBE192" s="438"/>
      <c r="CBF192" s="486"/>
      <c r="CBG192" s="375"/>
      <c r="CBH192" s="377"/>
      <c r="CBI192" s="377"/>
      <c r="CBJ192" s="377"/>
      <c r="CBK192" s="377"/>
      <c r="CBL192" s="438"/>
      <c r="CBM192" s="486"/>
      <c r="CBN192" s="375"/>
      <c r="CBO192" s="377"/>
      <c r="CBP192" s="377"/>
      <c r="CBQ192" s="377"/>
      <c r="CBR192" s="377"/>
      <c r="CBS192" s="438"/>
      <c r="CBT192" s="486"/>
      <c r="CBU192" s="375"/>
      <c r="CBV192" s="377"/>
      <c r="CBW192" s="377"/>
      <c r="CBX192" s="377"/>
      <c r="CBY192" s="377"/>
      <c r="CBZ192" s="438"/>
      <c r="CCA192" s="486"/>
      <c r="CCB192" s="375"/>
      <c r="CCC192" s="377"/>
      <c r="CCD192" s="377"/>
      <c r="CCE192" s="377"/>
      <c r="CCF192" s="377"/>
      <c r="CCG192" s="438"/>
      <c r="CCH192" s="486"/>
      <c r="CCI192" s="375"/>
      <c r="CCJ192" s="377"/>
      <c r="CCK192" s="377"/>
      <c r="CCL192" s="377"/>
      <c r="CCM192" s="377"/>
      <c r="CCN192" s="438"/>
      <c r="CCO192" s="486"/>
      <c r="CCP192" s="375"/>
      <c r="CCQ192" s="377"/>
      <c r="CCR192" s="377"/>
      <c r="CCS192" s="377"/>
      <c r="CCT192" s="377"/>
      <c r="CCU192" s="438"/>
      <c r="CCV192" s="486"/>
      <c r="CCW192" s="375"/>
      <c r="CCX192" s="377"/>
      <c r="CCY192" s="377"/>
      <c r="CCZ192" s="377"/>
      <c r="CDA192" s="377"/>
      <c r="CDB192" s="438"/>
      <c r="CDC192" s="486"/>
      <c r="CDD192" s="375"/>
      <c r="CDE192" s="377"/>
      <c r="CDF192" s="377"/>
      <c r="CDG192" s="377"/>
      <c r="CDH192" s="377"/>
      <c r="CDI192" s="438"/>
      <c r="CDJ192" s="486"/>
      <c r="CDK192" s="375"/>
      <c r="CDL192" s="377"/>
      <c r="CDM192" s="377"/>
      <c r="CDN192" s="377"/>
      <c r="CDO192" s="377"/>
      <c r="CDP192" s="438"/>
      <c r="CDQ192" s="486"/>
      <c r="CDR192" s="375"/>
      <c r="CDS192" s="377"/>
      <c r="CDT192" s="377"/>
      <c r="CDU192" s="377"/>
      <c r="CDV192" s="377"/>
      <c r="CDW192" s="438"/>
      <c r="CDX192" s="486"/>
      <c r="CDY192" s="375"/>
      <c r="CDZ192" s="377"/>
      <c r="CEA192" s="377"/>
      <c r="CEB192" s="377"/>
      <c r="CEC192" s="377"/>
      <c r="CED192" s="438"/>
      <c r="CEE192" s="486"/>
      <c r="CEF192" s="375"/>
      <c r="CEG192" s="377"/>
      <c r="CEH192" s="377"/>
      <c r="CEI192" s="377"/>
      <c r="CEJ192" s="377"/>
      <c r="CEK192" s="438"/>
      <c r="CEL192" s="486"/>
      <c r="CEM192" s="375"/>
      <c r="CEN192" s="377"/>
      <c r="CEO192" s="377"/>
      <c r="CEP192" s="377"/>
      <c r="CEQ192" s="377"/>
      <c r="CER192" s="438"/>
      <c r="CES192" s="486"/>
      <c r="CET192" s="375"/>
      <c r="CEU192" s="377"/>
      <c r="CEV192" s="377"/>
      <c r="CEW192" s="377"/>
      <c r="CEX192" s="377"/>
      <c r="CEY192" s="438"/>
      <c r="CEZ192" s="486"/>
      <c r="CFA192" s="375"/>
      <c r="CFB192" s="377"/>
      <c r="CFC192" s="377"/>
      <c r="CFD192" s="377"/>
      <c r="CFE192" s="377"/>
      <c r="CFF192" s="438"/>
      <c r="CFG192" s="486"/>
      <c r="CFH192" s="375"/>
      <c r="CFI192" s="377"/>
      <c r="CFJ192" s="377"/>
      <c r="CFK192" s="377"/>
      <c r="CFL192" s="377"/>
      <c r="CFM192" s="438"/>
      <c r="CFN192" s="486"/>
      <c r="CFO192" s="375"/>
      <c r="CFP192" s="377"/>
      <c r="CFQ192" s="377"/>
      <c r="CFR192" s="377"/>
      <c r="CFS192" s="377"/>
      <c r="CFT192" s="438"/>
      <c r="CFU192" s="486"/>
      <c r="CFV192" s="375"/>
      <c r="CFW192" s="377"/>
      <c r="CFX192" s="377"/>
      <c r="CFY192" s="377"/>
      <c r="CFZ192" s="377"/>
      <c r="CGA192" s="438"/>
      <c r="CGB192" s="486"/>
      <c r="CGC192" s="375"/>
      <c r="CGD192" s="377"/>
      <c r="CGE192" s="377"/>
      <c r="CGF192" s="377"/>
      <c r="CGG192" s="377"/>
      <c r="CGH192" s="438"/>
      <c r="CGI192" s="486"/>
      <c r="CGJ192" s="375"/>
      <c r="CGK192" s="377"/>
      <c r="CGL192" s="377"/>
      <c r="CGM192" s="377"/>
      <c r="CGN192" s="377"/>
      <c r="CGO192" s="438"/>
      <c r="CGP192" s="486"/>
      <c r="CGQ192" s="375"/>
      <c r="CGR192" s="377"/>
      <c r="CGS192" s="377"/>
      <c r="CGT192" s="377"/>
      <c r="CGU192" s="377"/>
      <c r="CGV192" s="438"/>
      <c r="CGW192" s="486"/>
      <c r="CGX192" s="375"/>
      <c r="CGY192" s="377"/>
      <c r="CGZ192" s="377"/>
      <c r="CHA192" s="377"/>
      <c r="CHB192" s="377"/>
      <c r="CHC192" s="438"/>
      <c r="CHD192" s="486"/>
      <c r="CHE192" s="375"/>
      <c r="CHF192" s="377"/>
      <c r="CHG192" s="377"/>
      <c r="CHH192" s="377"/>
      <c r="CHI192" s="377"/>
      <c r="CHJ192" s="438"/>
      <c r="CHK192" s="486"/>
      <c r="CHL192" s="375"/>
      <c r="CHM192" s="377"/>
      <c r="CHN192" s="377"/>
      <c r="CHO192" s="377"/>
      <c r="CHP192" s="377"/>
      <c r="CHQ192" s="438"/>
      <c r="CHR192" s="486"/>
      <c r="CHS192" s="375"/>
      <c r="CHT192" s="377"/>
      <c r="CHU192" s="377"/>
      <c r="CHV192" s="377"/>
      <c r="CHW192" s="377"/>
      <c r="CHX192" s="438"/>
      <c r="CHY192" s="486"/>
      <c r="CHZ192" s="375"/>
      <c r="CIA192" s="377"/>
      <c r="CIB192" s="377"/>
      <c r="CIC192" s="377"/>
      <c r="CID192" s="377"/>
      <c r="CIE192" s="438"/>
      <c r="CIF192" s="486"/>
      <c r="CIG192" s="375"/>
      <c r="CIH192" s="377"/>
      <c r="CII192" s="377"/>
      <c r="CIJ192" s="377"/>
      <c r="CIK192" s="377"/>
      <c r="CIL192" s="438"/>
      <c r="CIM192" s="486"/>
      <c r="CIN192" s="375"/>
      <c r="CIO192" s="377"/>
      <c r="CIP192" s="377"/>
      <c r="CIQ192" s="377"/>
      <c r="CIR192" s="377"/>
      <c r="CIS192" s="438"/>
      <c r="CIT192" s="486"/>
      <c r="CIU192" s="375"/>
      <c r="CIV192" s="377"/>
      <c r="CIW192" s="377"/>
      <c r="CIX192" s="377"/>
      <c r="CIY192" s="377"/>
      <c r="CIZ192" s="438"/>
      <c r="CJA192" s="486"/>
      <c r="CJB192" s="375"/>
      <c r="CJC192" s="377"/>
      <c r="CJD192" s="377"/>
      <c r="CJE192" s="377"/>
      <c r="CJF192" s="377"/>
      <c r="CJG192" s="438"/>
      <c r="CJH192" s="486"/>
      <c r="CJI192" s="375"/>
      <c r="CJJ192" s="377"/>
      <c r="CJK192" s="377"/>
      <c r="CJL192" s="377"/>
      <c r="CJM192" s="377"/>
      <c r="CJN192" s="438"/>
      <c r="CJO192" s="486"/>
      <c r="CJP192" s="375"/>
      <c r="CJQ192" s="377"/>
      <c r="CJR192" s="377"/>
      <c r="CJS192" s="377"/>
      <c r="CJT192" s="377"/>
      <c r="CJU192" s="438"/>
      <c r="CJV192" s="486"/>
      <c r="CJW192" s="375"/>
      <c r="CJX192" s="377"/>
      <c r="CJY192" s="377"/>
      <c r="CJZ192" s="377"/>
      <c r="CKA192" s="377"/>
      <c r="CKB192" s="438"/>
      <c r="CKC192" s="486"/>
      <c r="CKD192" s="375"/>
      <c r="CKE192" s="377"/>
      <c r="CKF192" s="377"/>
      <c r="CKG192" s="377"/>
      <c r="CKH192" s="377"/>
      <c r="CKI192" s="438"/>
      <c r="CKJ192" s="486"/>
      <c r="CKK192" s="375"/>
      <c r="CKL192" s="377"/>
      <c r="CKM192" s="377"/>
      <c r="CKN192" s="377"/>
      <c r="CKO192" s="377"/>
      <c r="CKP192" s="438"/>
      <c r="CKQ192" s="486"/>
      <c r="CKR192" s="375"/>
      <c r="CKS192" s="377"/>
      <c r="CKT192" s="377"/>
      <c r="CKU192" s="377"/>
      <c r="CKV192" s="377"/>
      <c r="CKW192" s="438"/>
      <c r="CKX192" s="486"/>
      <c r="CKY192" s="375"/>
      <c r="CKZ192" s="377"/>
      <c r="CLA192" s="377"/>
      <c r="CLB192" s="377"/>
      <c r="CLC192" s="377"/>
      <c r="CLD192" s="438"/>
      <c r="CLE192" s="486"/>
      <c r="CLF192" s="375"/>
      <c r="CLG192" s="377"/>
      <c r="CLH192" s="377"/>
      <c r="CLI192" s="377"/>
      <c r="CLJ192" s="377"/>
      <c r="CLK192" s="438"/>
      <c r="CLL192" s="486"/>
      <c r="CLM192" s="375"/>
      <c r="CLN192" s="377"/>
      <c r="CLO192" s="377"/>
      <c r="CLP192" s="377"/>
      <c r="CLQ192" s="377"/>
      <c r="CLR192" s="438"/>
      <c r="CLS192" s="486"/>
      <c r="CLT192" s="375"/>
      <c r="CLU192" s="377"/>
      <c r="CLV192" s="377"/>
      <c r="CLW192" s="377"/>
      <c r="CLX192" s="377"/>
      <c r="CLY192" s="438"/>
      <c r="CLZ192" s="486"/>
      <c r="CMA192" s="375"/>
      <c r="CMB192" s="377"/>
      <c r="CMC192" s="377"/>
      <c r="CMD192" s="377"/>
      <c r="CME192" s="377"/>
      <c r="CMF192" s="438"/>
      <c r="CMG192" s="486"/>
      <c r="CMH192" s="375"/>
      <c r="CMI192" s="377"/>
      <c r="CMJ192" s="377"/>
      <c r="CMK192" s="377"/>
      <c r="CML192" s="377"/>
      <c r="CMM192" s="438"/>
      <c r="CMN192" s="486"/>
      <c r="CMO192" s="375"/>
      <c r="CMP192" s="377"/>
      <c r="CMQ192" s="377"/>
      <c r="CMR192" s="377"/>
      <c r="CMS192" s="377"/>
      <c r="CMT192" s="438"/>
      <c r="CMU192" s="486"/>
      <c r="CMV192" s="375"/>
      <c r="CMW192" s="377"/>
      <c r="CMX192" s="377"/>
      <c r="CMY192" s="377"/>
      <c r="CMZ192" s="377"/>
      <c r="CNA192" s="438"/>
      <c r="CNB192" s="486"/>
      <c r="CNC192" s="375"/>
      <c r="CND192" s="377"/>
      <c r="CNE192" s="377"/>
      <c r="CNF192" s="377"/>
      <c r="CNG192" s="377"/>
      <c r="CNH192" s="438"/>
      <c r="CNI192" s="486"/>
      <c r="CNJ192" s="375"/>
      <c r="CNK192" s="377"/>
      <c r="CNL192" s="377"/>
      <c r="CNM192" s="377"/>
      <c r="CNN192" s="377"/>
      <c r="CNO192" s="438"/>
      <c r="CNP192" s="486"/>
      <c r="CNQ192" s="375"/>
      <c r="CNR192" s="377"/>
      <c r="CNS192" s="377"/>
      <c r="CNT192" s="377"/>
      <c r="CNU192" s="377"/>
      <c r="CNV192" s="438"/>
      <c r="CNW192" s="486"/>
      <c r="CNX192" s="375"/>
      <c r="CNY192" s="377"/>
      <c r="CNZ192" s="377"/>
      <c r="COA192" s="377"/>
      <c r="COB192" s="377"/>
      <c r="COC192" s="438"/>
      <c r="COD192" s="486"/>
      <c r="COE192" s="375"/>
      <c r="COF192" s="377"/>
      <c r="COG192" s="377"/>
      <c r="COH192" s="377"/>
      <c r="COI192" s="377"/>
      <c r="COJ192" s="438"/>
      <c r="COK192" s="486"/>
      <c r="COL192" s="375"/>
      <c r="COM192" s="377"/>
      <c r="CON192" s="377"/>
      <c r="COO192" s="377"/>
      <c r="COP192" s="377"/>
      <c r="COQ192" s="438"/>
      <c r="COR192" s="486"/>
      <c r="COS192" s="375"/>
      <c r="COT192" s="377"/>
      <c r="COU192" s="377"/>
      <c r="COV192" s="377"/>
      <c r="COW192" s="377"/>
      <c r="COX192" s="438"/>
      <c r="COY192" s="486"/>
      <c r="COZ192" s="375"/>
      <c r="CPA192" s="377"/>
      <c r="CPB192" s="377"/>
      <c r="CPC192" s="377"/>
      <c r="CPD192" s="377"/>
      <c r="CPE192" s="438"/>
      <c r="CPF192" s="486"/>
      <c r="CPG192" s="375"/>
      <c r="CPH192" s="377"/>
      <c r="CPI192" s="377"/>
      <c r="CPJ192" s="377"/>
      <c r="CPK192" s="377"/>
      <c r="CPL192" s="438"/>
      <c r="CPM192" s="486"/>
      <c r="CPN192" s="375"/>
      <c r="CPO192" s="377"/>
      <c r="CPP192" s="377"/>
      <c r="CPQ192" s="377"/>
      <c r="CPR192" s="377"/>
      <c r="CPS192" s="438"/>
      <c r="CPT192" s="486"/>
      <c r="CPU192" s="375"/>
      <c r="CPV192" s="377"/>
      <c r="CPW192" s="377"/>
      <c r="CPX192" s="377"/>
      <c r="CPY192" s="377"/>
      <c r="CPZ192" s="438"/>
      <c r="CQA192" s="486"/>
      <c r="CQB192" s="375"/>
      <c r="CQC192" s="377"/>
      <c r="CQD192" s="377"/>
      <c r="CQE192" s="377"/>
      <c r="CQF192" s="377"/>
      <c r="CQG192" s="438"/>
      <c r="CQH192" s="486"/>
      <c r="CQI192" s="375"/>
      <c r="CQJ192" s="377"/>
      <c r="CQK192" s="377"/>
      <c r="CQL192" s="377"/>
      <c r="CQM192" s="377"/>
      <c r="CQN192" s="438"/>
      <c r="CQO192" s="486"/>
      <c r="CQP192" s="375"/>
      <c r="CQQ192" s="377"/>
      <c r="CQR192" s="377"/>
      <c r="CQS192" s="377"/>
      <c r="CQT192" s="377"/>
      <c r="CQU192" s="438"/>
      <c r="CQV192" s="486"/>
      <c r="CQW192" s="375"/>
      <c r="CQX192" s="377"/>
      <c r="CQY192" s="377"/>
      <c r="CQZ192" s="377"/>
      <c r="CRA192" s="377"/>
      <c r="CRB192" s="438"/>
      <c r="CRC192" s="486"/>
      <c r="CRD192" s="375"/>
      <c r="CRE192" s="377"/>
      <c r="CRF192" s="377"/>
      <c r="CRG192" s="377"/>
      <c r="CRH192" s="377"/>
      <c r="CRI192" s="438"/>
      <c r="CRJ192" s="486"/>
      <c r="CRK192" s="375"/>
      <c r="CRL192" s="377"/>
      <c r="CRM192" s="377"/>
      <c r="CRN192" s="377"/>
      <c r="CRO192" s="377"/>
      <c r="CRP192" s="438"/>
      <c r="CRQ192" s="486"/>
      <c r="CRR192" s="375"/>
      <c r="CRS192" s="377"/>
      <c r="CRT192" s="377"/>
      <c r="CRU192" s="377"/>
      <c r="CRV192" s="377"/>
      <c r="CRW192" s="438"/>
      <c r="CRX192" s="486"/>
      <c r="CRY192" s="375"/>
      <c r="CRZ192" s="377"/>
      <c r="CSA192" s="377"/>
      <c r="CSB192" s="377"/>
      <c r="CSC192" s="377"/>
      <c r="CSD192" s="438"/>
      <c r="CSE192" s="486"/>
      <c r="CSF192" s="375"/>
      <c r="CSG192" s="377"/>
      <c r="CSH192" s="377"/>
      <c r="CSI192" s="377"/>
      <c r="CSJ192" s="377"/>
      <c r="CSK192" s="438"/>
      <c r="CSL192" s="486"/>
      <c r="CSM192" s="375"/>
      <c r="CSN192" s="377"/>
      <c r="CSO192" s="377"/>
      <c r="CSP192" s="377"/>
      <c r="CSQ192" s="377"/>
      <c r="CSR192" s="438"/>
      <c r="CSS192" s="486"/>
      <c r="CST192" s="375"/>
      <c r="CSU192" s="377"/>
      <c r="CSV192" s="377"/>
      <c r="CSW192" s="377"/>
      <c r="CSX192" s="377"/>
      <c r="CSY192" s="438"/>
      <c r="CSZ192" s="486"/>
      <c r="CTA192" s="375"/>
      <c r="CTB192" s="377"/>
      <c r="CTC192" s="377"/>
      <c r="CTD192" s="377"/>
      <c r="CTE192" s="377"/>
      <c r="CTF192" s="438"/>
      <c r="CTG192" s="486"/>
      <c r="CTH192" s="375"/>
      <c r="CTI192" s="377"/>
      <c r="CTJ192" s="377"/>
      <c r="CTK192" s="377"/>
      <c r="CTL192" s="377"/>
      <c r="CTM192" s="438"/>
      <c r="CTN192" s="486"/>
      <c r="CTO192" s="375"/>
      <c r="CTP192" s="377"/>
      <c r="CTQ192" s="377"/>
      <c r="CTR192" s="377"/>
      <c r="CTS192" s="377"/>
      <c r="CTT192" s="438"/>
      <c r="CTU192" s="486"/>
      <c r="CTV192" s="375"/>
      <c r="CTW192" s="377"/>
      <c r="CTX192" s="377"/>
      <c r="CTY192" s="377"/>
      <c r="CTZ192" s="377"/>
      <c r="CUA192" s="438"/>
      <c r="CUB192" s="486"/>
      <c r="CUC192" s="375"/>
      <c r="CUD192" s="377"/>
      <c r="CUE192" s="377"/>
      <c r="CUF192" s="377"/>
      <c r="CUG192" s="377"/>
      <c r="CUH192" s="438"/>
      <c r="CUI192" s="486"/>
      <c r="CUJ192" s="375"/>
      <c r="CUK192" s="377"/>
      <c r="CUL192" s="377"/>
      <c r="CUM192" s="377"/>
      <c r="CUN192" s="377"/>
      <c r="CUO192" s="438"/>
      <c r="CUP192" s="486"/>
      <c r="CUQ192" s="375"/>
      <c r="CUR192" s="377"/>
      <c r="CUS192" s="377"/>
      <c r="CUT192" s="377"/>
      <c r="CUU192" s="377"/>
      <c r="CUV192" s="438"/>
      <c r="CUW192" s="486"/>
      <c r="CUX192" s="375"/>
      <c r="CUY192" s="377"/>
      <c r="CUZ192" s="377"/>
      <c r="CVA192" s="377"/>
      <c r="CVB192" s="377"/>
      <c r="CVC192" s="438"/>
      <c r="CVD192" s="486"/>
      <c r="CVE192" s="375"/>
      <c r="CVF192" s="377"/>
      <c r="CVG192" s="377"/>
      <c r="CVH192" s="377"/>
      <c r="CVI192" s="377"/>
      <c r="CVJ192" s="438"/>
      <c r="CVK192" s="486"/>
      <c r="CVL192" s="375"/>
      <c r="CVM192" s="377"/>
      <c r="CVN192" s="377"/>
      <c r="CVO192" s="377"/>
      <c r="CVP192" s="377"/>
      <c r="CVQ192" s="438"/>
      <c r="CVR192" s="486"/>
      <c r="CVS192" s="375"/>
      <c r="CVT192" s="377"/>
      <c r="CVU192" s="377"/>
      <c r="CVV192" s="377"/>
      <c r="CVW192" s="377"/>
      <c r="CVX192" s="438"/>
      <c r="CVY192" s="486"/>
      <c r="CVZ192" s="375"/>
      <c r="CWA192" s="377"/>
      <c r="CWB192" s="377"/>
      <c r="CWC192" s="377"/>
      <c r="CWD192" s="377"/>
      <c r="CWE192" s="438"/>
      <c r="CWF192" s="486"/>
      <c r="CWG192" s="375"/>
      <c r="CWH192" s="377"/>
      <c r="CWI192" s="377"/>
      <c r="CWJ192" s="377"/>
      <c r="CWK192" s="377"/>
      <c r="CWL192" s="438"/>
      <c r="CWM192" s="486"/>
      <c r="CWN192" s="375"/>
      <c r="CWO192" s="377"/>
      <c r="CWP192" s="377"/>
      <c r="CWQ192" s="377"/>
      <c r="CWR192" s="377"/>
      <c r="CWS192" s="438"/>
      <c r="CWT192" s="486"/>
      <c r="CWU192" s="375"/>
      <c r="CWV192" s="377"/>
      <c r="CWW192" s="377"/>
      <c r="CWX192" s="377"/>
      <c r="CWY192" s="377"/>
      <c r="CWZ192" s="438"/>
      <c r="CXA192" s="486"/>
      <c r="CXB192" s="375"/>
      <c r="CXC192" s="377"/>
      <c r="CXD192" s="377"/>
      <c r="CXE192" s="377"/>
      <c r="CXF192" s="377"/>
      <c r="CXG192" s="438"/>
      <c r="CXH192" s="486"/>
      <c r="CXI192" s="375"/>
      <c r="CXJ192" s="377"/>
      <c r="CXK192" s="377"/>
      <c r="CXL192" s="377"/>
      <c r="CXM192" s="377"/>
      <c r="CXN192" s="438"/>
      <c r="CXO192" s="486"/>
      <c r="CXP192" s="375"/>
      <c r="CXQ192" s="377"/>
      <c r="CXR192" s="377"/>
      <c r="CXS192" s="377"/>
      <c r="CXT192" s="377"/>
      <c r="CXU192" s="438"/>
      <c r="CXV192" s="486"/>
      <c r="CXW192" s="375"/>
      <c r="CXX192" s="377"/>
      <c r="CXY192" s="377"/>
      <c r="CXZ192" s="377"/>
      <c r="CYA192" s="377"/>
      <c r="CYB192" s="438"/>
      <c r="CYC192" s="486"/>
      <c r="CYD192" s="375"/>
      <c r="CYE192" s="377"/>
      <c r="CYF192" s="377"/>
      <c r="CYG192" s="377"/>
      <c r="CYH192" s="377"/>
      <c r="CYI192" s="438"/>
      <c r="CYJ192" s="486"/>
      <c r="CYK192" s="375"/>
      <c r="CYL192" s="377"/>
      <c r="CYM192" s="377"/>
      <c r="CYN192" s="377"/>
      <c r="CYO192" s="377"/>
      <c r="CYP192" s="438"/>
      <c r="CYQ192" s="486"/>
      <c r="CYR192" s="375"/>
      <c r="CYS192" s="377"/>
      <c r="CYT192" s="377"/>
      <c r="CYU192" s="377"/>
      <c r="CYV192" s="377"/>
      <c r="CYW192" s="438"/>
      <c r="CYX192" s="486"/>
      <c r="CYY192" s="375"/>
      <c r="CYZ192" s="377"/>
      <c r="CZA192" s="377"/>
      <c r="CZB192" s="377"/>
      <c r="CZC192" s="377"/>
      <c r="CZD192" s="438"/>
      <c r="CZE192" s="486"/>
      <c r="CZF192" s="375"/>
      <c r="CZG192" s="377"/>
      <c r="CZH192" s="377"/>
      <c r="CZI192" s="377"/>
      <c r="CZJ192" s="377"/>
      <c r="CZK192" s="438"/>
      <c r="CZL192" s="486"/>
      <c r="CZM192" s="375"/>
      <c r="CZN192" s="377"/>
      <c r="CZO192" s="377"/>
      <c r="CZP192" s="377"/>
      <c r="CZQ192" s="377"/>
      <c r="CZR192" s="438"/>
      <c r="CZS192" s="486"/>
      <c r="CZT192" s="375"/>
      <c r="CZU192" s="377"/>
      <c r="CZV192" s="377"/>
      <c r="CZW192" s="377"/>
      <c r="CZX192" s="377"/>
      <c r="CZY192" s="438"/>
      <c r="CZZ192" s="486"/>
      <c r="DAA192" s="375"/>
      <c r="DAB192" s="377"/>
      <c r="DAC192" s="377"/>
      <c r="DAD192" s="377"/>
      <c r="DAE192" s="377"/>
      <c r="DAF192" s="438"/>
      <c r="DAG192" s="486"/>
      <c r="DAH192" s="375"/>
      <c r="DAI192" s="377"/>
      <c r="DAJ192" s="377"/>
      <c r="DAK192" s="377"/>
      <c r="DAL192" s="377"/>
      <c r="DAM192" s="438"/>
      <c r="DAN192" s="486"/>
      <c r="DAO192" s="375"/>
      <c r="DAP192" s="377"/>
      <c r="DAQ192" s="377"/>
      <c r="DAR192" s="377"/>
      <c r="DAS192" s="377"/>
      <c r="DAT192" s="438"/>
      <c r="DAU192" s="486"/>
      <c r="DAV192" s="375"/>
      <c r="DAW192" s="377"/>
      <c r="DAX192" s="377"/>
      <c r="DAY192" s="377"/>
      <c r="DAZ192" s="377"/>
      <c r="DBA192" s="438"/>
      <c r="DBB192" s="486"/>
      <c r="DBC192" s="375"/>
      <c r="DBD192" s="377"/>
      <c r="DBE192" s="377"/>
      <c r="DBF192" s="377"/>
      <c r="DBG192" s="377"/>
      <c r="DBH192" s="438"/>
      <c r="DBI192" s="486"/>
      <c r="DBJ192" s="375"/>
      <c r="DBK192" s="377"/>
      <c r="DBL192" s="377"/>
      <c r="DBM192" s="377"/>
      <c r="DBN192" s="377"/>
      <c r="DBO192" s="438"/>
      <c r="DBP192" s="486"/>
      <c r="DBQ192" s="375"/>
      <c r="DBR192" s="377"/>
      <c r="DBS192" s="377"/>
      <c r="DBT192" s="377"/>
      <c r="DBU192" s="377"/>
      <c r="DBV192" s="438"/>
      <c r="DBW192" s="486"/>
      <c r="DBX192" s="375"/>
      <c r="DBY192" s="377"/>
      <c r="DBZ192" s="377"/>
      <c r="DCA192" s="377"/>
      <c r="DCB192" s="377"/>
      <c r="DCC192" s="438"/>
      <c r="DCD192" s="486"/>
      <c r="DCE192" s="375"/>
      <c r="DCF192" s="377"/>
      <c r="DCG192" s="377"/>
      <c r="DCH192" s="377"/>
      <c r="DCI192" s="377"/>
      <c r="DCJ192" s="438"/>
      <c r="DCK192" s="486"/>
      <c r="DCL192" s="375"/>
      <c r="DCM192" s="377"/>
      <c r="DCN192" s="377"/>
      <c r="DCO192" s="377"/>
      <c r="DCP192" s="377"/>
      <c r="DCQ192" s="438"/>
      <c r="DCR192" s="486"/>
      <c r="DCS192" s="375"/>
      <c r="DCT192" s="377"/>
      <c r="DCU192" s="377"/>
      <c r="DCV192" s="377"/>
      <c r="DCW192" s="377"/>
      <c r="DCX192" s="438"/>
      <c r="DCY192" s="486"/>
      <c r="DCZ192" s="375"/>
      <c r="DDA192" s="377"/>
      <c r="DDB192" s="377"/>
      <c r="DDC192" s="377"/>
      <c r="DDD192" s="377"/>
      <c r="DDE192" s="438"/>
      <c r="DDF192" s="486"/>
      <c r="DDG192" s="375"/>
      <c r="DDH192" s="377"/>
      <c r="DDI192" s="377"/>
      <c r="DDJ192" s="377"/>
      <c r="DDK192" s="377"/>
      <c r="DDL192" s="438"/>
      <c r="DDM192" s="486"/>
      <c r="DDN192" s="375"/>
      <c r="DDO192" s="377"/>
      <c r="DDP192" s="377"/>
      <c r="DDQ192" s="377"/>
      <c r="DDR192" s="377"/>
      <c r="DDS192" s="438"/>
      <c r="DDT192" s="486"/>
      <c r="DDU192" s="375"/>
      <c r="DDV192" s="377"/>
      <c r="DDW192" s="377"/>
      <c r="DDX192" s="377"/>
      <c r="DDY192" s="377"/>
      <c r="DDZ192" s="438"/>
      <c r="DEA192" s="486"/>
      <c r="DEB192" s="375"/>
      <c r="DEC192" s="377"/>
      <c r="DED192" s="377"/>
      <c r="DEE192" s="377"/>
      <c r="DEF192" s="377"/>
      <c r="DEG192" s="438"/>
      <c r="DEH192" s="486"/>
      <c r="DEI192" s="375"/>
      <c r="DEJ192" s="377"/>
      <c r="DEK192" s="377"/>
      <c r="DEL192" s="377"/>
      <c r="DEM192" s="377"/>
      <c r="DEN192" s="438"/>
      <c r="DEO192" s="486"/>
      <c r="DEP192" s="375"/>
      <c r="DEQ192" s="377"/>
      <c r="DER192" s="377"/>
      <c r="DES192" s="377"/>
      <c r="DET192" s="377"/>
      <c r="DEU192" s="438"/>
      <c r="DEV192" s="486"/>
      <c r="DEW192" s="375"/>
      <c r="DEX192" s="377"/>
      <c r="DEY192" s="377"/>
      <c r="DEZ192" s="377"/>
      <c r="DFA192" s="377"/>
      <c r="DFB192" s="438"/>
      <c r="DFC192" s="486"/>
      <c r="DFD192" s="375"/>
      <c r="DFE192" s="377"/>
      <c r="DFF192" s="377"/>
      <c r="DFG192" s="377"/>
      <c r="DFH192" s="377"/>
      <c r="DFI192" s="438"/>
      <c r="DFJ192" s="486"/>
      <c r="DFK192" s="375"/>
      <c r="DFL192" s="377"/>
      <c r="DFM192" s="377"/>
      <c r="DFN192" s="377"/>
      <c r="DFO192" s="377"/>
      <c r="DFP192" s="438"/>
      <c r="DFQ192" s="486"/>
      <c r="DFR192" s="375"/>
      <c r="DFS192" s="377"/>
      <c r="DFT192" s="377"/>
      <c r="DFU192" s="377"/>
      <c r="DFV192" s="377"/>
      <c r="DFW192" s="438"/>
      <c r="DFX192" s="486"/>
      <c r="DFY192" s="375"/>
      <c r="DFZ192" s="377"/>
      <c r="DGA192" s="377"/>
      <c r="DGB192" s="377"/>
      <c r="DGC192" s="377"/>
      <c r="DGD192" s="438"/>
      <c r="DGE192" s="486"/>
      <c r="DGF192" s="375"/>
      <c r="DGG192" s="377"/>
      <c r="DGH192" s="377"/>
      <c r="DGI192" s="377"/>
      <c r="DGJ192" s="377"/>
      <c r="DGK192" s="438"/>
      <c r="DGL192" s="486"/>
      <c r="DGM192" s="375"/>
      <c r="DGN192" s="377"/>
      <c r="DGO192" s="377"/>
      <c r="DGP192" s="377"/>
      <c r="DGQ192" s="377"/>
      <c r="DGR192" s="438"/>
      <c r="DGS192" s="486"/>
      <c r="DGT192" s="375"/>
      <c r="DGU192" s="377"/>
      <c r="DGV192" s="377"/>
      <c r="DGW192" s="377"/>
      <c r="DGX192" s="377"/>
      <c r="DGY192" s="438"/>
      <c r="DGZ192" s="486"/>
      <c r="DHA192" s="375"/>
      <c r="DHB192" s="377"/>
      <c r="DHC192" s="377"/>
      <c r="DHD192" s="377"/>
      <c r="DHE192" s="377"/>
      <c r="DHF192" s="438"/>
      <c r="DHG192" s="486"/>
      <c r="DHH192" s="375"/>
      <c r="DHI192" s="377"/>
      <c r="DHJ192" s="377"/>
      <c r="DHK192" s="377"/>
      <c r="DHL192" s="377"/>
      <c r="DHM192" s="438"/>
      <c r="DHN192" s="486"/>
      <c r="DHO192" s="375"/>
      <c r="DHP192" s="377"/>
      <c r="DHQ192" s="377"/>
      <c r="DHR192" s="377"/>
      <c r="DHS192" s="377"/>
      <c r="DHT192" s="438"/>
      <c r="DHU192" s="486"/>
      <c r="DHV192" s="375"/>
      <c r="DHW192" s="377"/>
      <c r="DHX192" s="377"/>
      <c r="DHY192" s="377"/>
      <c r="DHZ192" s="377"/>
      <c r="DIA192" s="438"/>
      <c r="DIB192" s="486"/>
      <c r="DIC192" s="375"/>
      <c r="DID192" s="377"/>
      <c r="DIE192" s="377"/>
      <c r="DIF192" s="377"/>
      <c r="DIG192" s="377"/>
      <c r="DIH192" s="438"/>
      <c r="DII192" s="486"/>
      <c r="DIJ192" s="375"/>
      <c r="DIK192" s="377"/>
      <c r="DIL192" s="377"/>
      <c r="DIM192" s="377"/>
      <c r="DIN192" s="377"/>
      <c r="DIO192" s="438"/>
      <c r="DIP192" s="486"/>
      <c r="DIQ192" s="375"/>
      <c r="DIR192" s="377"/>
      <c r="DIS192" s="377"/>
      <c r="DIT192" s="377"/>
      <c r="DIU192" s="377"/>
      <c r="DIV192" s="438"/>
      <c r="DIW192" s="486"/>
      <c r="DIX192" s="375"/>
      <c r="DIY192" s="377"/>
      <c r="DIZ192" s="377"/>
      <c r="DJA192" s="377"/>
      <c r="DJB192" s="377"/>
      <c r="DJC192" s="438"/>
      <c r="DJD192" s="486"/>
      <c r="DJE192" s="375"/>
      <c r="DJF192" s="377"/>
      <c r="DJG192" s="377"/>
      <c r="DJH192" s="377"/>
      <c r="DJI192" s="377"/>
      <c r="DJJ192" s="438"/>
      <c r="DJK192" s="486"/>
      <c r="DJL192" s="375"/>
      <c r="DJM192" s="377"/>
      <c r="DJN192" s="377"/>
      <c r="DJO192" s="377"/>
      <c r="DJP192" s="377"/>
      <c r="DJQ192" s="438"/>
      <c r="DJR192" s="486"/>
      <c r="DJS192" s="375"/>
      <c r="DJT192" s="377"/>
      <c r="DJU192" s="377"/>
      <c r="DJV192" s="377"/>
      <c r="DJW192" s="377"/>
      <c r="DJX192" s="438"/>
      <c r="DJY192" s="486"/>
      <c r="DJZ192" s="375"/>
      <c r="DKA192" s="377"/>
      <c r="DKB192" s="377"/>
      <c r="DKC192" s="377"/>
      <c r="DKD192" s="377"/>
      <c r="DKE192" s="438"/>
      <c r="DKF192" s="486"/>
      <c r="DKG192" s="375"/>
      <c r="DKH192" s="377"/>
      <c r="DKI192" s="377"/>
      <c r="DKJ192" s="377"/>
      <c r="DKK192" s="377"/>
      <c r="DKL192" s="438"/>
      <c r="DKM192" s="486"/>
      <c r="DKN192" s="375"/>
      <c r="DKO192" s="377"/>
      <c r="DKP192" s="377"/>
      <c r="DKQ192" s="377"/>
      <c r="DKR192" s="377"/>
      <c r="DKS192" s="438"/>
      <c r="DKT192" s="486"/>
      <c r="DKU192" s="375"/>
      <c r="DKV192" s="377"/>
      <c r="DKW192" s="377"/>
      <c r="DKX192" s="377"/>
      <c r="DKY192" s="377"/>
      <c r="DKZ192" s="438"/>
      <c r="DLA192" s="486"/>
      <c r="DLB192" s="375"/>
      <c r="DLC192" s="377"/>
      <c r="DLD192" s="377"/>
      <c r="DLE192" s="377"/>
      <c r="DLF192" s="377"/>
      <c r="DLG192" s="438"/>
      <c r="DLH192" s="486"/>
      <c r="DLI192" s="375"/>
      <c r="DLJ192" s="377"/>
      <c r="DLK192" s="377"/>
      <c r="DLL192" s="377"/>
      <c r="DLM192" s="377"/>
      <c r="DLN192" s="438"/>
      <c r="DLO192" s="486"/>
      <c r="DLP192" s="375"/>
      <c r="DLQ192" s="377"/>
      <c r="DLR192" s="377"/>
      <c r="DLS192" s="377"/>
      <c r="DLT192" s="377"/>
      <c r="DLU192" s="438"/>
      <c r="DLV192" s="486"/>
      <c r="DLW192" s="375"/>
      <c r="DLX192" s="377"/>
      <c r="DLY192" s="377"/>
      <c r="DLZ192" s="377"/>
      <c r="DMA192" s="377"/>
      <c r="DMB192" s="438"/>
      <c r="DMC192" s="486"/>
      <c r="DMD192" s="375"/>
      <c r="DME192" s="377"/>
      <c r="DMF192" s="377"/>
      <c r="DMG192" s="377"/>
      <c r="DMH192" s="377"/>
      <c r="DMI192" s="438"/>
      <c r="DMJ192" s="486"/>
      <c r="DMK192" s="375"/>
      <c r="DML192" s="377"/>
      <c r="DMM192" s="377"/>
      <c r="DMN192" s="377"/>
      <c r="DMO192" s="377"/>
      <c r="DMP192" s="438"/>
      <c r="DMQ192" s="486"/>
      <c r="DMR192" s="375"/>
      <c r="DMS192" s="377"/>
      <c r="DMT192" s="377"/>
      <c r="DMU192" s="377"/>
      <c r="DMV192" s="377"/>
      <c r="DMW192" s="438"/>
      <c r="DMX192" s="486"/>
      <c r="DMY192" s="375"/>
      <c r="DMZ192" s="377"/>
      <c r="DNA192" s="377"/>
      <c r="DNB192" s="377"/>
      <c r="DNC192" s="377"/>
      <c r="DND192" s="438"/>
      <c r="DNE192" s="486"/>
      <c r="DNF192" s="375"/>
      <c r="DNG192" s="377"/>
      <c r="DNH192" s="377"/>
      <c r="DNI192" s="377"/>
      <c r="DNJ192" s="377"/>
      <c r="DNK192" s="438"/>
      <c r="DNL192" s="486"/>
      <c r="DNM192" s="375"/>
      <c r="DNN192" s="377"/>
      <c r="DNO192" s="377"/>
      <c r="DNP192" s="377"/>
      <c r="DNQ192" s="377"/>
      <c r="DNR192" s="438"/>
      <c r="DNS192" s="486"/>
      <c r="DNT192" s="375"/>
      <c r="DNU192" s="377"/>
      <c r="DNV192" s="377"/>
      <c r="DNW192" s="377"/>
      <c r="DNX192" s="377"/>
      <c r="DNY192" s="438"/>
      <c r="DNZ192" s="486"/>
      <c r="DOA192" s="375"/>
      <c r="DOB192" s="377"/>
      <c r="DOC192" s="377"/>
      <c r="DOD192" s="377"/>
      <c r="DOE192" s="377"/>
      <c r="DOF192" s="438"/>
      <c r="DOG192" s="486"/>
      <c r="DOH192" s="375"/>
      <c r="DOI192" s="377"/>
      <c r="DOJ192" s="377"/>
      <c r="DOK192" s="377"/>
      <c r="DOL192" s="377"/>
      <c r="DOM192" s="438"/>
      <c r="DON192" s="486"/>
      <c r="DOO192" s="375"/>
      <c r="DOP192" s="377"/>
      <c r="DOQ192" s="377"/>
      <c r="DOR192" s="377"/>
      <c r="DOS192" s="377"/>
      <c r="DOT192" s="438"/>
      <c r="DOU192" s="486"/>
      <c r="DOV192" s="375"/>
      <c r="DOW192" s="377"/>
      <c r="DOX192" s="377"/>
      <c r="DOY192" s="377"/>
      <c r="DOZ192" s="377"/>
      <c r="DPA192" s="438"/>
      <c r="DPB192" s="486"/>
      <c r="DPC192" s="375"/>
      <c r="DPD192" s="377"/>
      <c r="DPE192" s="377"/>
      <c r="DPF192" s="377"/>
      <c r="DPG192" s="377"/>
      <c r="DPH192" s="438"/>
      <c r="DPI192" s="486"/>
      <c r="DPJ192" s="375"/>
      <c r="DPK192" s="377"/>
      <c r="DPL192" s="377"/>
      <c r="DPM192" s="377"/>
      <c r="DPN192" s="377"/>
      <c r="DPO192" s="438"/>
      <c r="DPP192" s="486"/>
      <c r="DPQ192" s="375"/>
      <c r="DPR192" s="377"/>
      <c r="DPS192" s="377"/>
      <c r="DPT192" s="377"/>
      <c r="DPU192" s="377"/>
      <c r="DPV192" s="438"/>
      <c r="DPW192" s="486"/>
      <c r="DPX192" s="375"/>
      <c r="DPY192" s="377"/>
      <c r="DPZ192" s="377"/>
      <c r="DQA192" s="377"/>
      <c r="DQB192" s="377"/>
      <c r="DQC192" s="438"/>
      <c r="DQD192" s="486"/>
      <c r="DQE192" s="375"/>
      <c r="DQF192" s="377"/>
      <c r="DQG192" s="377"/>
      <c r="DQH192" s="377"/>
      <c r="DQI192" s="377"/>
      <c r="DQJ192" s="438"/>
      <c r="DQK192" s="486"/>
      <c r="DQL192" s="375"/>
      <c r="DQM192" s="377"/>
      <c r="DQN192" s="377"/>
      <c r="DQO192" s="377"/>
      <c r="DQP192" s="377"/>
      <c r="DQQ192" s="438"/>
      <c r="DQR192" s="486"/>
      <c r="DQS192" s="375"/>
      <c r="DQT192" s="377"/>
      <c r="DQU192" s="377"/>
      <c r="DQV192" s="377"/>
      <c r="DQW192" s="377"/>
      <c r="DQX192" s="438"/>
      <c r="DQY192" s="486"/>
      <c r="DQZ192" s="375"/>
      <c r="DRA192" s="377"/>
      <c r="DRB192" s="377"/>
      <c r="DRC192" s="377"/>
      <c r="DRD192" s="377"/>
      <c r="DRE192" s="438"/>
      <c r="DRF192" s="486"/>
      <c r="DRG192" s="375"/>
      <c r="DRH192" s="377"/>
      <c r="DRI192" s="377"/>
      <c r="DRJ192" s="377"/>
      <c r="DRK192" s="377"/>
      <c r="DRL192" s="438"/>
      <c r="DRM192" s="486"/>
      <c r="DRN192" s="375"/>
      <c r="DRO192" s="377"/>
      <c r="DRP192" s="377"/>
      <c r="DRQ192" s="377"/>
      <c r="DRR192" s="377"/>
      <c r="DRS192" s="438"/>
      <c r="DRT192" s="486"/>
      <c r="DRU192" s="375"/>
      <c r="DRV192" s="377"/>
      <c r="DRW192" s="377"/>
      <c r="DRX192" s="377"/>
      <c r="DRY192" s="377"/>
      <c r="DRZ192" s="438"/>
      <c r="DSA192" s="486"/>
      <c r="DSB192" s="375"/>
      <c r="DSC192" s="377"/>
      <c r="DSD192" s="377"/>
      <c r="DSE192" s="377"/>
      <c r="DSF192" s="377"/>
      <c r="DSG192" s="438"/>
      <c r="DSH192" s="486"/>
      <c r="DSI192" s="375"/>
      <c r="DSJ192" s="377"/>
      <c r="DSK192" s="377"/>
      <c r="DSL192" s="377"/>
      <c r="DSM192" s="377"/>
      <c r="DSN192" s="438"/>
      <c r="DSO192" s="486"/>
      <c r="DSP192" s="375"/>
      <c r="DSQ192" s="377"/>
      <c r="DSR192" s="377"/>
      <c r="DSS192" s="377"/>
      <c r="DST192" s="377"/>
      <c r="DSU192" s="438"/>
      <c r="DSV192" s="486"/>
      <c r="DSW192" s="375"/>
      <c r="DSX192" s="377"/>
      <c r="DSY192" s="377"/>
      <c r="DSZ192" s="377"/>
      <c r="DTA192" s="377"/>
      <c r="DTB192" s="438"/>
      <c r="DTC192" s="486"/>
      <c r="DTD192" s="375"/>
      <c r="DTE192" s="377"/>
      <c r="DTF192" s="377"/>
      <c r="DTG192" s="377"/>
      <c r="DTH192" s="377"/>
      <c r="DTI192" s="438"/>
      <c r="DTJ192" s="486"/>
      <c r="DTK192" s="375"/>
      <c r="DTL192" s="377"/>
      <c r="DTM192" s="377"/>
      <c r="DTN192" s="377"/>
      <c r="DTO192" s="377"/>
      <c r="DTP192" s="438"/>
      <c r="DTQ192" s="486"/>
      <c r="DTR192" s="375"/>
      <c r="DTS192" s="377"/>
      <c r="DTT192" s="377"/>
      <c r="DTU192" s="377"/>
      <c r="DTV192" s="377"/>
      <c r="DTW192" s="438"/>
      <c r="DTX192" s="486"/>
      <c r="DTY192" s="375"/>
      <c r="DTZ192" s="377"/>
      <c r="DUA192" s="377"/>
      <c r="DUB192" s="377"/>
      <c r="DUC192" s="377"/>
      <c r="DUD192" s="438"/>
      <c r="DUE192" s="486"/>
      <c r="DUF192" s="375"/>
      <c r="DUG192" s="377"/>
      <c r="DUH192" s="377"/>
      <c r="DUI192" s="377"/>
      <c r="DUJ192" s="377"/>
      <c r="DUK192" s="438"/>
      <c r="DUL192" s="486"/>
      <c r="DUM192" s="375"/>
      <c r="DUN192" s="377"/>
      <c r="DUO192" s="377"/>
      <c r="DUP192" s="377"/>
      <c r="DUQ192" s="377"/>
      <c r="DUR192" s="438"/>
      <c r="DUS192" s="486"/>
      <c r="DUT192" s="375"/>
      <c r="DUU192" s="377"/>
      <c r="DUV192" s="377"/>
      <c r="DUW192" s="377"/>
      <c r="DUX192" s="377"/>
      <c r="DUY192" s="438"/>
      <c r="DUZ192" s="486"/>
      <c r="DVA192" s="375"/>
      <c r="DVB192" s="377"/>
      <c r="DVC192" s="377"/>
      <c r="DVD192" s="377"/>
      <c r="DVE192" s="377"/>
      <c r="DVF192" s="438"/>
      <c r="DVG192" s="486"/>
      <c r="DVH192" s="375"/>
      <c r="DVI192" s="377"/>
      <c r="DVJ192" s="377"/>
      <c r="DVK192" s="377"/>
      <c r="DVL192" s="377"/>
      <c r="DVM192" s="438"/>
      <c r="DVN192" s="486"/>
      <c r="DVO192" s="375"/>
      <c r="DVP192" s="377"/>
      <c r="DVQ192" s="377"/>
      <c r="DVR192" s="377"/>
      <c r="DVS192" s="377"/>
      <c r="DVT192" s="438"/>
      <c r="DVU192" s="486"/>
      <c r="DVV192" s="375"/>
      <c r="DVW192" s="377"/>
      <c r="DVX192" s="377"/>
      <c r="DVY192" s="377"/>
      <c r="DVZ192" s="377"/>
      <c r="DWA192" s="438"/>
      <c r="DWB192" s="486"/>
      <c r="DWC192" s="375"/>
      <c r="DWD192" s="377"/>
      <c r="DWE192" s="377"/>
      <c r="DWF192" s="377"/>
      <c r="DWG192" s="377"/>
      <c r="DWH192" s="438"/>
      <c r="DWI192" s="486"/>
      <c r="DWJ192" s="375"/>
      <c r="DWK192" s="377"/>
      <c r="DWL192" s="377"/>
      <c r="DWM192" s="377"/>
      <c r="DWN192" s="377"/>
      <c r="DWO192" s="438"/>
      <c r="DWP192" s="486"/>
      <c r="DWQ192" s="375"/>
      <c r="DWR192" s="377"/>
      <c r="DWS192" s="377"/>
      <c r="DWT192" s="377"/>
      <c r="DWU192" s="377"/>
      <c r="DWV192" s="438"/>
      <c r="DWW192" s="486"/>
      <c r="DWX192" s="375"/>
      <c r="DWY192" s="377"/>
      <c r="DWZ192" s="377"/>
      <c r="DXA192" s="377"/>
      <c r="DXB192" s="377"/>
      <c r="DXC192" s="438"/>
      <c r="DXD192" s="486"/>
      <c r="DXE192" s="375"/>
      <c r="DXF192" s="377"/>
      <c r="DXG192" s="377"/>
      <c r="DXH192" s="377"/>
      <c r="DXI192" s="377"/>
      <c r="DXJ192" s="438"/>
      <c r="DXK192" s="486"/>
      <c r="DXL192" s="375"/>
      <c r="DXM192" s="377"/>
      <c r="DXN192" s="377"/>
      <c r="DXO192" s="377"/>
      <c r="DXP192" s="377"/>
      <c r="DXQ192" s="438"/>
      <c r="DXR192" s="486"/>
      <c r="DXS192" s="375"/>
      <c r="DXT192" s="377"/>
      <c r="DXU192" s="377"/>
      <c r="DXV192" s="377"/>
      <c r="DXW192" s="377"/>
      <c r="DXX192" s="438"/>
      <c r="DXY192" s="486"/>
      <c r="DXZ192" s="375"/>
      <c r="DYA192" s="377"/>
      <c r="DYB192" s="377"/>
      <c r="DYC192" s="377"/>
      <c r="DYD192" s="377"/>
      <c r="DYE192" s="438"/>
      <c r="DYF192" s="486"/>
      <c r="DYG192" s="375"/>
      <c r="DYH192" s="377"/>
      <c r="DYI192" s="377"/>
      <c r="DYJ192" s="377"/>
      <c r="DYK192" s="377"/>
      <c r="DYL192" s="438"/>
      <c r="DYM192" s="486"/>
      <c r="DYN192" s="375"/>
      <c r="DYO192" s="377"/>
      <c r="DYP192" s="377"/>
      <c r="DYQ192" s="377"/>
      <c r="DYR192" s="377"/>
      <c r="DYS192" s="438"/>
      <c r="DYT192" s="486"/>
      <c r="DYU192" s="375"/>
      <c r="DYV192" s="377"/>
      <c r="DYW192" s="377"/>
      <c r="DYX192" s="377"/>
      <c r="DYY192" s="377"/>
      <c r="DYZ192" s="438"/>
      <c r="DZA192" s="486"/>
      <c r="DZB192" s="375"/>
      <c r="DZC192" s="377"/>
      <c r="DZD192" s="377"/>
      <c r="DZE192" s="377"/>
      <c r="DZF192" s="377"/>
      <c r="DZG192" s="438"/>
      <c r="DZH192" s="486"/>
      <c r="DZI192" s="375"/>
      <c r="DZJ192" s="377"/>
      <c r="DZK192" s="377"/>
      <c r="DZL192" s="377"/>
      <c r="DZM192" s="377"/>
      <c r="DZN192" s="438"/>
      <c r="DZO192" s="486"/>
      <c r="DZP192" s="375"/>
      <c r="DZQ192" s="377"/>
      <c r="DZR192" s="377"/>
      <c r="DZS192" s="377"/>
      <c r="DZT192" s="377"/>
      <c r="DZU192" s="438"/>
      <c r="DZV192" s="486"/>
      <c r="DZW192" s="375"/>
      <c r="DZX192" s="377"/>
      <c r="DZY192" s="377"/>
      <c r="DZZ192" s="377"/>
      <c r="EAA192" s="377"/>
      <c r="EAB192" s="438"/>
      <c r="EAC192" s="486"/>
      <c r="EAD192" s="375"/>
      <c r="EAE192" s="377"/>
      <c r="EAF192" s="377"/>
      <c r="EAG192" s="377"/>
      <c r="EAH192" s="377"/>
      <c r="EAI192" s="438"/>
      <c r="EAJ192" s="486"/>
      <c r="EAK192" s="375"/>
      <c r="EAL192" s="377"/>
      <c r="EAM192" s="377"/>
      <c r="EAN192" s="377"/>
      <c r="EAO192" s="377"/>
      <c r="EAP192" s="438"/>
      <c r="EAQ192" s="486"/>
      <c r="EAR192" s="375"/>
      <c r="EAS192" s="377"/>
      <c r="EAT192" s="377"/>
      <c r="EAU192" s="377"/>
      <c r="EAV192" s="377"/>
      <c r="EAW192" s="438"/>
      <c r="EAX192" s="486"/>
      <c r="EAY192" s="375"/>
      <c r="EAZ192" s="377"/>
      <c r="EBA192" s="377"/>
      <c r="EBB192" s="377"/>
      <c r="EBC192" s="377"/>
      <c r="EBD192" s="438"/>
      <c r="EBE192" s="486"/>
      <c r="EBF192" s="375"/>
      <c r="EBG192" s="377"/>
      <c r="EBH192" s="377"/>
      <c r="EBI192" s="377"/>
      <c r="EBJ192" s="377"/>
      <c r="EBK192" s="438"/>
      <c r="EBL192" s="486"/>
      <c r="EBM192" s="375"/>
      <c r="EBN192" s="377"/>
      <c r="EBO192" s="377"/>
      <c r="EBP192" s="377"/>
      <c r="EBQ192" s="377"/>
      <c r="EBR192" s="438"/>
      <c r="EBS192" s="486"/>
      <c r="EBT192" s="375"/>
      <c r="EBU192" s="377"/>
      <c r="EBV192" s="377"/>
      <c r="EBW192" s="377"/>
      <c r="EBX192" s="377"/>
      <c r="EBY192" s="438"/>
      <c r="EBZ192" s="486"/>
      <c r="ECA192" s="375"/>
      <c r="ECB192" s="377"/>
      <c r="ECC192" s="377"/>
      <c r="ECD192" s="377"/>
      <c r="ECE192" s="377"/>
      <c r="ECF192" s="438"/>
      <c r="ECG192" s="486"/>
      <c r="ECH192" s="375"/>
      <c r="ECI192" s="377"/>
      <c r="ECJ192" s="377"/>
      <c r="ECK192" s="377"/>
      <c r="ECL192" s="377"/>
      <c r="ECM192" s="438"/>
      <c r="ECN192" s="486"/>
      <c r="ECO192" s="375"/>
      <c r="ECP192" s="377"/>
      <c r="ECQ192" s="377"/>
      <c r="ECR192" s="377"/>
      <c r="ECS192" s="377"/>
      <c r="ECT192" s="438"/>
      <c r="ECU192" s="486"/>
      <c r="ECV192" s="375"/>
      <c r="ECW192" s="377"/>
      <c r="ECX192" s="377"/>
      <c r="ECY192" s="377"/>
      <c r="ECZ192" s="377"/>
      <c r="EDA192" s="438"/>
      <c r="EDB192" s="486"/>
      <c r="EDC192" s="375"/>
      <c r="EDD192" s="377"/>
      <c r="EDE192" s="377"/>
      <c r="EDF192" s="377"/>
      <c r="EDG192" s="377"/>
      <c r="EDH192" s="438"/>
      <c r="EDI192" s="486"/>
      <c r="EDJ192" s="375"/>
      <c r="EDK192" s="377"/>
      <c r="EDL192" s="377"/>
      <c r="EDM192" s="377"/>
      <c r="EDN192" s="377"/>
      <c r="EDO192" s="438"/>
      <c r="EDP192" s="486"/>
      <c r="EDQ192" s="375"/>
      <c r="EDR192" s="377"/>
      <c r="EDS192" s="377"/>
      <c r="EDT192" s="377"/>
      <c r="EDU192" s="377"/>
      <c r="EDV192" s="438"/>
      <c r="EDW192" s="486"/>
      <c r="EDX192" s="375"/>
      <c r="EDY192" s="377"/>
      <c r="EDZ192" s="377"/>
      <c r="EEA192" s="377"/>
      <c r="EEB192" s="377"/>
      <c r="EEC192" s="438"/>
      <c r="EED192" s="486"/>
      <c r="EEE192" s="375"/>
      <c r="EEF192" s="377"/>
      <c r="EEG192" s="377"/>
      <c r="EEH192" s="377"/>
      <c r="EEI192" s="377"/>
      <c r="EEJ192" s="438"/>
      <c r="EEK192" s="486"/>
      <c r="EEL192" s="375"/>
      <c r="EEM192" s="377"/>
      <c r="EEN192" s="377"/>
      <c r="EEO192" s="377"/>
      <c r="EEP192" s="377"/>
      <c r="EEQ192" s="438"/>
      <c r="EER192" s="486"/>
      <c r="EES192" s="375"/>
      <c r="EET192" s="377"/>
      <c r="EEU192" s="377"/>
      <c r="EEV192" s="377"/>
      <c r="EEW192" s="377"/>
      <c r="EEX192" s="438"/>
      <c r="EEY192" s="486"/>
      <c r="EEZ192" s="375"/>
      <c r="EFA192" s="377"/>
      <c r="EFB192" s="377"/>
      <c r="EFC192" s="377"/>
      <c r="EFD192" s="377"/>
      <c r="EFE192" s="438"/>
      <c r="EFF192" s="486"/>
      <c r="EFG192" s="375"/>
      <c r="EFH192" s="377"/>
      <c r="EFI192" s="377"/>
      <c r="EFJ192" s="377"/>
      <c r="EFK192" s="377"/>
      <c r="EFL192" s="438"/>
      <c r="EFM192" s="486"/>
      <c r="EFN192" s="375"/>
      <c r="EFO192" s="377"/>
      <c r="EFP192" s="377"/>
      <c r="EFQ192" s="377"/>
      <c r="EFR192" s="377"/>
      <c r="EFS192" s="438"/>
      <c r="EFT192" s="486"/>
      <c r="EFU192" s="375"/>
      <c r="EFV192" s="377"/>
      <c r="EFW192" s="377"/>
      <c r="EFX192" s="377"/>
      <c r="EFY192" s="377"/>
      <c r="EFZ192" s="438"/>
      <c r="EGA192" s="486"/>
      <c r="EGB192" s="375"/>
      <c r="EGC192" s="377"/>
      <c r="EGD192" s="377"/>
      <c r="EGE192" s="377"/>
      <c r="EGF192" s="377"/>
      <c r="EGG192" s="438"/>
      <c r="EGH192" s="486"/>
      <c r="EGI192" s="375"/>
      <c r="EGJ192" s="377"/>
      <c r="EGK192" s="377"/>
      <c r="EGL192" s="377"/>
      <c r="EGM192" s="377"/>
      <c r="EGN192" s="438"/>
      <c r="EGO192" s="486"/>
      <c r="EGP192" s="375"/>
      <c r="EGQ192" s="377"/>
      <c r="EGR192" s="377"/>
      <c r="EGS192" s="377"/>
      <c r="EGT192" s="377"/>
      <c r="EGU192" s="438"/>
      <c r="EGV192" s="486"/>
      <c r="EGW192" s="375"/>
      <c r="EGX192" s="377"/>
      <c r="EGY192" s="377"/>
      <c r="EGZ192" s="377"/>
      <c r="EHA192" s="377"/>
      <c r="EHB192" s="438"/>
      <c r="EHC192" s="486"/>
      <c r="EHD192" s="375"/>
      <c r="EHE192" s="377"/>
      <c r="EHF192" s="377"/>
      <c r="EHG192" s="377"/>
      <c r="EHH192" s="377"/>
      <c r="EHI192" s="438"/>
      <c r="EHJ192" s="486"/>
      <c r="EHK192" s="375"/>
      <c r="EHL192" s="377"/>
      <c r="EHM192" s="377"/>
      <c r="EHN192" s="377"/>
      <c r="EHO192" s="377"/>
      <c r="EHP192" s="438"/>
      <c r="EHQ192" s="486"/>
      <c r="EHR192" s="375"/>
      <c r="EHS192" s="377"/>
      <c r="EHT192" s="377"/>
      <c r="EHU192" s="377"/>
      <c r="EHV192" s="377"/>
      <c r="EHW192" s="438"/>
      <c r="EHX192" s="486"/>
      <c r="EHY192" s="375"/>
      <c r="EHZ192" s="377"/>
      <c r="EIA192" s="377"/>
      <c r="EIB192" s="377"/>
      <c r="EIC192" s="377"/>
      <c r="EID192" s="438"/>
      <c r="EIE192" s="486"/>
      <c r="EIF192" s="375"/>
      <c r="EIG192" s="377"/>
      <c r="EIH192" s="377"/>
      <c r="EII192" s="377"/>
      <c r="EIJ192" s="377"/>
      <c r="EIK192" s="438"/>
      <c r="EIL192" s="486"/>
      <c r="EIM192" s="375"/>
      <c r="EIN192" s="377"/>
      <c r="EIO192" s="377"/>
      <c r="EIP192" s="377"/>
      <c r="EIQ192" s="377"/>
      <c r="EIR192" s="438"/>
      <c r="EIS192" s="486"/>
      <c r="EIT192" s="375"/>
      <c r="EIU192" s="377"/>
      <c r="EIV192" s="377"/>
      <c r="EIW192" s="377"/>
      <c r="EIX192" s="377"/>
      <c r="EIY192" s="438"/>
      <c r="EIZ192" s="486"/>
      <c r="EJA192" s="375"/>
      <c r="EJB192" s="377"/>
      <c r="EJC192" s="377"/>
      <c r="EJD192" s="377"/>
      <c r="EJE192" s="377"/>
      <c r="EJF192" s="438"/>
      <c r="EJG192" s="486"/>
      <c r="EJH192" s="375"/>
      <c r="EJI192" s="377"/>
      <c r="EJJ192" s="377"/>
      <c r="EJK192" s="377"/>
      <c r="EJL192" s="377"/>
      <c r="EJM192" s="438"/>
      <c r="EJN192" s="486"/>
      <c r="EJO192" s="375"/>
      <c r="EJP192" s="377"/>
      <c r="EJQ192" s="377"/>
      <c r="EJR192" s="377"/>
      <c r="EJS192" s="377"/>
      <c r="EJT192" s="438"/>
      <c r="EJU192" s="486"/>
      <c r="EJV192" s="375"/>
      <c r="EJW192" s="377"/>
      <c r="EJX192" s="377"/>
      <c r="EJY192" s="377"/>
      <c r="EJZ192" s="377"/>
      <c r="EKA192" s="438"/>
      <c r="EKB192" s="486"/>
      <c r="EKC192" s="375"/>
      <c r="EKD192" s="377"/>
      <c r="EKE192" s="377"/>
      <c r="EKF192" s="377"/>
      <c r="EKG192" s="377"/>
      <c r="EKH192" s="438"/>
      <c r="EKI192" s="486"/>
      <c r="EKJ192" s="375"/>
      <c r="EKK192" s="377"/>
      <c r="EKL192" s="377"/>
      <c r="EKM192" s="377"/>
      <c r="EKN192" s="377"/>
      <c r="EKO192" s="438"/>
      <c r="EKP192" s="486"/>
      <c r="EKQ192" s="375"/>
      <c r="EKR192" s="377"/>
      <c r="EKS192" s="377"/>
      <c r="EKT192" s="377"/>
      <c r="EKU192" s="377"/>
      <c r="EKV192" s="438"/>
      <c r="EKW192" s="486"/>
      <c r="EKX192" s="375"/>
      <c r="EKY192" s="377"/>
      <c r="EKZ192" s="377"/>
      <c r="ELA192" s="377"/>
      <c r="ELB192" s="377"/>
      <c r="ELC192" s="438"/>
      <c r="ELD192" s="486"/>
      <c r="ELE192" s="375"/>
      <c r="ELF192" s="377"/>
      <c r="ELG192" s="377"/>
      <c r="ELH192" s="377"/>
      <c r="ELI192" s="377"/>
      <c r="ELJ192" s="438"/>
      <c r="ELK192" s="486"/>
      <c r="ELL192" s="375"/>
      <c r="ELM192" s="377"/>
      <c r="ELN192" s="377"/>
      <c r="ELO192" s="377"/>
      <c r="ELP192" s="377"/>
      <c r="ELQ192" s="438"/>
      <c r="ELR192" s="486"/>
      <c r="ELS192" s="375"/>
      <c r="ELT192" s="377"/>
      <c r="ELU192" s="377"/>
      <c r="ELV192" s="377"/>
      <c r="ELW192" s="377"/>
      <c r="ELX192" s="438"/>
      <c r="ELY192" s="486"/>
      <c r="ELZ192" s="375"/>
      <c r="EMA192" s="377"/>
      <c r="EMB192" s="377"/>
      <c r="EMC192" s="377"/>
      <c r="EMD192" s="377"/>
      <c r="EME192" s="438"/>
      <c r="EMF192" s="486"/>
      <c r="EMG192" s="375"/>
      <c r="EMH192" s="377"/>
      <c r="EMI192" s="377"/>
      <c r="EMJ192" s="377"/>
      <c r="EMK192" s="377"/>
      <c r="EML192" s="438"/>
      <c r="EMM192" s="486"/>
      <c r="EMN192" s="375"/>
      <c r="EMO192" s="377"/>
      <c r="EMP192" s="377"/>
      <c r="EMQ192" s="377"/>
      <c r="EMR192" s="377"/>
      <c r="EMS192" s="438"/>
      <c r="EMT192" s="486"/>
      <c r="EMU192" s="375"/>
      <c r="EMV192" s="377"/>
      <c r="EMW192" s="377"/>
      <c r="EMX192" s="377"/>
      <c r="EMY192" s="377"/>
      <c r="EMZ192" s="438"/>
      <c r="ENA192" s="486"/>
      <c r="ENB192" s="375"/>
      <c r="ENC192" s="377"/>
      <c r="END192" s="377"/>
      <c r="ENE192" s="377"/>
      <c r="ENF192" s="377"/>
      <c r="ENG192" s="438"/>
      <c r="ENH192" s="486"/>
      <c r="ENI192" s="375"/>
      <c r="ENJ192" s="377"/>
      <c r="ENK192" s="377"/>
      <c r="ENL192" s="377"/>
      <c r="ENM192" s="377"/>
      <c r="ENN192" s="438"/>
      <c r="ENO192" s="486"/>
      <c r="ENP192" s="375"/>
      <c r="ENQ192" s="377"/>
      <c r="ENR192" s="377"/>
      <c r="ENS192" s="377"/>
      <c r="ENT192" s="377"/>
      <c r="ENU192" s="438"/>
      <c r="ENV192" s="486"/>
      <c r="ENW192" s="375"/>
      <c r="ENX192" s="377"/>
      <c r="ENY192" s="377"/>
      <c r="ENZ192" s="377"/>
      <c r="EOA192" s="377"/>
      <c r="EOB192" s="438"/>
      <c r="EOC192" s="486"/>
      <c r="EOD192" s="375"/>
      <c r="EOE192" s="377"/>
      <c r="EOF192" s="377"/>
      <c r="EOG192" s="377"/>
      <c r="EOH192" s="377"/>
      <c r="EOI192" s="438"/>
      <c r="EOJ192" s="486"/>
      <c r="EOK192" s="375"/>
      <c r="EOL192" s="377"/>
      <c r="EOM192" s="377"/>
      <c r="EON192" s="377"/>
      <c r="EOO192" s="377"/>
      <c r="EOP192" s="438"/>
      <c r="EOQ192" s="486"/>
      <c r="EOR192" s="375"/>
      <c r="EOS192" s="377"/>
      <c r="EOT192" s="377"/>
      <c r="EOU192" s="377"/>
      <c r="EOV192" s="377"/>
      <c r="EOW192" s="438"/>
      <c r="EOX192" s="486"/>
      <c r="EOY192" s="375"/>
      <c r="EOZ192" s="377"/>
      <c r="EPA192" s="377"/>
      <c r="EPB192" s="377"/>
      <c r="EPC192" s="377"/>
      <c r="EPD192" s="438"/>
      <c r="EPE192" s="486"/>
      <c r="EPF192" s="375"/>
      <c r="EPG192" s="377"/>
      <c r="EPH192" s="377"/>
      <c r="EPI192" s="377"/>
      <c r="EPJ192" s="377"/>
      <c r="EPK192" s="438"/>
      <c r="EPL192" s="486"/>
      <c r="EPM192" s="375"/>
      <c r="EPN192" s="377"/>
      <c r="EPO192" s="377"/>
      <c r="EPP192" s="377"/>
      <c r="EPQ192" s="377"/>
      <c r="EPR192" s="438"/>
      <c r="EPS192" s="486"/>
      <c r="EPT192" s="375"/>
      <c r="EPU192" s="377"/>
      <c r="EPV192" s="377"/>
      <c r="EPW192" s="377"/>
      <c r="EPX192" s="377"/>
      <c r="EPY192" s="438"/>
      <c r="EPZ192" s="486"/>
      <c r="EQA192" s="375"/>
      <c r="EQB192" s="377"/>
      <c r="EQC192" s="377"/>
      <c r="EQD192" s="377"/>
      <c r="EQE192" s="377"/>
      <c r="EQF192" s="438"/>
      <c r="EQG192" s="486"/>
      <c r="EQH192" s="375"/>
      <c r="EQI192" s="377"/>
      <c r="EQJ192" s="377"/>
      <c r="EQK192" s="377"/>
      <c r="EQL192" s="377"/>
      <c r="EQM192" s="438"/>
      <c r="EQN192" s="486"/>
      <c r="EQO192" s="375"/>
      <c r="EQP192" s="377"/>
      <c r="EQQ192" s="377"/>
      <c r="EQR192" s="377"/>
      <c r="EQS192" s="377"/>
      <c r="EQT192" s="438"/>
      <c r="EQU192" s="486"/>
      <c r="EQV192" s="375"/>
      <c r="EQW192" s="377"/>
      <c r="EQX192" s="377"/>
      <c r="EQY192" s="377"/>
      <c r="EQZ192" s="377"/>
      <c r="ERA192" s="438"/>
      <c r="ERB192" s="486"/>
      <c r="ERC192" s="375"/>
      <c r="ERD192" s="377"/>
      <c r="ERE192" s="377"/>
      <c r="ERF192" s="377"/>
      <c r="ERG192" s="377"/>
      <c r="ERH192" s="438"/>
      <c r="ERI192" s="486"/>
      <c r="ERJ192" s="375"/>
      <c r="ERK192" s="377"/>
      <c r="ERL192" s="377"/>
      <c r="ERM192" s="377"/>
      <c r="ERN192" s="377"/>
      <c r="ERO192" s="438"/>
      <c r="ERP192" s="486"/>
      <c r="ERQ192" s="375"/>
      <c r="ERR192" s="377"/>
      <c r="ERS192" s="377"/>
      <c r="ERT192" s="377"/>
      <c r="ERU192" s="377"/>
      <c r="ERV192" s="438"/>
      <c r="ERW192" s="486"/>
      <c r="ERX192" s="375"/>
      <c r="ERY192" s="377"/>
      <c r="ERZ192" s="377"/>
      <c r="ESA192" s="377"/>
      <c r="ESB192" s="377"/>
      <c r="ESC192" s="438"/>
      <c r="ESD192" s="486"/>
      <c r="ESE192" s="375"/>
      <c r="ESF192" s="377"/>
      <c r="ESG192" s="377"/>
      <c r="ESH192" s="377"/>
      <c r="ESI192" s="377"/>
      <c r="ESJ192" s="438"/>
      <c r="ESK192" s="486"/>
      <c r="ESL192" s="375"/>
      <c r="ESM192" s="377"/>
      <c r="ESN192" s="377"/>
      <c r="ESO192" s="377"/>
      <c r="ESP192" s="377"/>
      <c r="ESQ192" s="438"/>
      <c r="ESR192" s="486"/>
      <c r="ESS192" s="375"/>
      <c r="EST192" s="377"/>
      <c r="ESU192" s="377"/>
      <c r="ESV192" s="377"/>
      <c r="ESW192" s="377"/>
      <c r="ESX192" s="438"/>
      <c r="ESY192" s="486"/>
      <c r="ESZ192" s="375"/>
      <c r="ETA192" s="377"/>
      <c r="ETB192" s="377"/>
      <c r="ETC192" s="377"/>
      <c r="ETD192" s="377"/>
      <c r="ETE192" s="438"/>
      <c r="ETF192" s="486"/>
      <c r="ETG192" s="375"/>
      <c r="ETH192" s="377"/>
      <c r="ETI192" s="377"/>
      <c r="ETJ192" s="377"/>
      <c r="ETK192" s="377"/>
      <c r="ETL192" s="438"/>
      <c r="ETM192" s="486"/>
      <c r="ETN192" s="375"/>
      <c r="ETO192" s="377"/>
      <c r="ETP192" s="377"/>
      <c r="ETQ192" s="377"/>
      <c r="ETR192" s="377"/>
      <c r="ETS192" s="438"/>
      <c r="ETT192" s="486"/>
      <c r="ETU192" s="375"/>
      <c r="ETV192" s="377"/>
      <c r="ETW192" s="377"/>
      <c r="ETX192" s="377"/>
      <c r="ETY192" s="377"/>
      <c r="ETZ192" s="438"/>
      <c r="EUA192" s="486"/>
      <c r="EUB192" s="375"/>
      <c r="EUC192" s="377"/>
      <c r="EUD192" s="377"/>
      <c r="EUE192" s="377"/>
      <c r="EUF192" s="377"/>
      <c r="EUG192" s="438"/>
      <c r="EUH192" s="486"/>
      <c r="EUI192" s="375"/>
      <c r="EUJ192" s="377"/>
      <c r="EUK192" s="377"/>
      <c r="EUL192" s="377"/>
      <c r="EUM192" s="377"/>
      <c r="EUN192" s="438"/>
      <c r="EUO192" s="486"/>
      <c r="EUP192" s="375"/>
      <c r="EUQ192" s="377"/>
      <c r="EUR192" s="377"/>
      <c r="EUS192" s="377"/>
      <c r="EUT192" s="377"/>
      <c r="EUU192" s="438"/>
      <c r="EUV192" s="486"/>
      <c r="EUW192" s="375"/>
      <c r="EUX192" s="377"/>
      <c r="EUY192" s="377"/>
      <c r="EUZ192" s="377"/>
      <c r="EVA192" s="377"/>
      <c r="EVB192" s="438"/>
      <c r="EVC192" s="486"/>
      <c r="EVD192" s="375"/>
      <c r="EVE192" s="377"/>
      <c r="EVF192" s="377"/>
      <c r="EVG192" s="377"/>
      <c r="EVH192" s="377"/>
      <c r="EVI192" s="438"/>
      <c r="EVJ192" s="486"/>
      <c r="EVK192" s="375"/>
      <c r="EVL192" s="377"/>
      <c r="EVM192" s="377"/>
      <c r="EVN192" s="377"/>
      <c r="EVO192" s="377"/>
      <c r="EVP192" s="438"/>
      <c r="EVQ192" s="486"/>
      <c r="EVR192" s="375"/>
      <c r="EVS192" s="377"/>
      <c r="EVT192" s="377"/>
      <c r="EVU192" s="377"/>
      <c r="EVV192" s="377"/>
      <c r="EVW192" s="438"/>
      <c r="EVX192" s="486"/>
      <c r="EVY192" s="375"/>
      <c r="EVZ192" s="377"/>
      <c r="EWA192" s="377"/>
      <c r="EWB192" s="377"/>
      <c r="EWC192" s="377"/>
      <c r="EWD192" s="438"/>
      <c r="EWE192" s="486"/>
      <c r="EWF192" s="375"/>
      <c r="EWG192" s="377"/>
      <c r="EWH192" s="377"/>
      <c r="EWI192" s="377"/>
      <c r="EWJ192" s="377"/>
      <c r="EWK192" s="438"/>
      <c r="EWL192" s="486"/>
      <c r="EWM192" s="375"/>
      <c r="EWN192" s="377"/>
      <c r="EWO192" s="377"/>
      <c r="EWP192" s="377"/>
      <c r="EWQ192" s="377"/>
      <c r="EWR192" s="438"/>
      <c r="EWS192" s="486"/>
      <c r="EWT192" s="375"/>
      <c r="EWU192" s="377"/>
      <c r="EWV192" s="377"/>
      <c r="EWW192" s="377"/>
      <c r="EWX192" s="377"/>
      <c r="EWY192" s="438"/>
      <c r="EWZ192" s="486"/>
      <c r="EXA192" s="375"/>
      <c r="EXB192" s="377"/>
      <c r="EXC192" s="377"/>
      <c r="EXD192" s="377"/>
      <c r="EXE192" s="377"/>
      <c r="EXF192" s="438"/>
      <c r="EXG192" s="486"/>
      <c r="EXH192" s="375"/>
      <c r="EXI192" s="377"/>
      <c r="EXJ192" s="377"/>
      <c r="EXK192" s="377"/>
      <c r="EXL192" s="377"/>
      <c r="EXM192" s="438"/>
      <c r="EXN192" s="486"/>
      <c r="EXO192" s="375"/>
      <c r="EXP192" s="377"/>
      <c r="EXQ192" s="377"/>
      <c r="EXR192" s="377"/>
      <c r="EXS192" s="377"/>
      <c r="EXT192" s="438"/>
      <c r="EXU192" s="486"/>
      <c r="EXV192" s="375"/>
      <c r="EXW192" s="377"/>
      <c r="EXX192" s="377"/>
      <c r="EXY192" s="377"/>
      <c r="EXZ192" s="377"/>
      <c r="EYA192" s="438"/>
      <c r="EYB192" s="486"/>
      <c r="EYC192" s="375"/>
      <c r="EYD192" s="377"/>
      <c r="EYE192" s="377"/>
      <c r="EYF192" s="377"/>
      <c r="EYG192" s="377"/>
      <c r="EYH192" s="438"/>
      <c r="EYI192" s="486"/>
      <c r="EYJ192" s="375"/>
      <c r="EYK192" s="377"/>
      <c r="EYL192" s="377"/>
      <c r="EYM192" s="377"/>
      <c r="EYN192" s="377"/>
      <c r="EYO192" s="438"/>
      <c r="EYP192" s="486"/>
      <c r="EYQ192" s="375"/>
      <c r="EYR192" s="377"/>
      <c r="EYS192" s="377"/>
      <c r="EYT192" s="377"/>
      <c r="EYU192" s="377"/>
      <c r="EYV192" s="438"/>
      <c r="EYW192" s="486"/>
      <c r="EYX192" s="375"/>
      <c r="EYY192" s="377"/>
      <c r="EYZ192" s="377"/>
      <c r="EZA192" s="377"/>
      <c r="EZB192" s="377"/>
      <c r="EZC192" s="438"/>
      <c r="EZD192" s="486"/>
      <c r="EZE192" s="375"/>
      <c r="EZF192" s="377"/>
      <c r="EZG192" s="377"/>
      <c r="EZH192" s="377"/>
      <c r="EZI192" s="377"/>
      <c r="EZJ192" s="438"/>
      <c r="EZK192" s="486"/>
      <c r="EZL192" s="375"/>
      <c r="EZM192" s="377"/>
      <c r="EZN192" s="377"/>
      <c r="EZO192" s="377"/>
      <c r="EZP192" s="377"/>
      <c r="EZQ192" s="438"/>
      <c r="EZR192" s="486"/>
      <c r="EZS192" s="375"/>
      <c r="EZT192" s="377"/>
      <c r="EZU192" s="377"/>
      <c r="EZV192" s="377"/>
      <c r="EZW192" s="377"/>
      <c r="EZX192" s="438"/>
      <c r="EZY192" s="486"/>
      <c r="EZZ192" s="375"/>
      <c r="FAA192" s="377"/>
      <c r="FAB192" s="377"/>
      <c r="FAC192" s="377"/>
      <c r="FAD192" s="377"/>
      <c r="FAE192" s="438"/>
      <c r="FAF192" s="486"/>
      <c r="FAG192" s="375"/>
      <c r="FAH192" s="377"/>
      <c r="FAI192" s="377"/>
      <c r="FAJ192" s="377"/>
      <c r="FAK192" s="377"/>
      <c r="FAL192" s="438"/>
      <c r="FAM192" s="486"/>
      <c r="FAN192" s="375"/>
      <c r="FAO192" s="377"/>
      <c r="FAP192" s="377"/>
      <c r="FAQ192" s="377"/>
      <c r="FAR192" s="377"/>
      <c r="FAS192" s="438"/>
      <c r="FAT192" s="486"/>
      <c r="FAU192" s="375"/>
      <c r="FAV192" s="377"/>
      <c r="FAW192" s="377"/>
      <c r="FAX192" s="377"/>
      <c r="FAY192" s="377"/>
      <c r="FAZ192" s="438"/>
      <c r="FBA192" s="486"/>
      <c r="FBB192" s="375"/>
      <c r="FBC192" s="377"/>
      <c r="FBD192" s="377"/>
      <c r="FBE192" s="377"/>
      <c r="FBF192" s="377"/>
      <c r="FBG192" s="438"/>
      <c r="FBH192" s="486"/>
      <c r="FBI192" s="375"/>
      <c r="FBJ192" s="377"/>
      <c r="FBK192" s="377"/>
      <c r="FBL192" s="377"/>
      <c r="FBM192" s="377"/>
      <c r="FBN192" s="438"/>
      <c r="FBO192" s="486"/>
      <c r="FBP192" s="375"/>
      <c r="FBQ192" s="377"/>
      <c r="FBR192" s="377"/>
      <c r="FBS192" s="377"/>
      <c r="FBT192" s="377"/>
      <c r="FBU192" s="438"/>
      <c r="FBV192" s="486"/>
      <c r="FBW192" s="375"/>
      <c r="FBX192" s="377"/>
      <c r="FBY192" s="377"/>
      <c r="FBZ192" s="377"/>
      <c r="FCA192" s="377"/>
      <c r="FCB192" s="438"/>
      <c r="FCC192" s="486"/>
      <c r="FCD192" s="375"/>
      <c r="FCE192" s="377"/>
      <c r="FCF192" s="377"/>
      <c r="FCG192" s="377"/>
      <c r="FCH192" s="377"/>
      <c r="FCI192" s="438"/>
      <c r="FCJ192" s="486"/>
      <c r="FCK192" s="375"/>
      <c r="FCL192" s="377"/>
      <c r="FCM192" s="377"/>
      <c r="FCN192" s="377"/>
      <c r="FCO192" s="377"/>
      <c r="FCP192" s="438"/>
      <c r="FCQ192" s="486"/>
      <c r="FCR192" s="375"/>
      <c r="FCS192" s="377"/>
      <c r="FCT192" s="377"/>
      <c r="FCU192" s="377"/>
      <c r="FCV192" s="377"/>
      <c r="FCW192" s="438"/>
      <c r="FCX192" s="486"/>
      <c r="FCY192" s="375"/>
      <c r="FCZ192" s="377"/>
      <c r="FDA192" s="377"/>
      <c r="FDB192" s="377"/>
      <c r="FDC192" s="377"/>
      <c r="FDD192" s="438"/>
      <c r="FDE192" s="486"/>
      <c r="FDF192" s="375"/>
      <c r="FDG192" s="377"/>
      <c r="FDH192" s="377"/>
      <c r="FDI192" s="377"/>
      <c r="FDJ192" s="377"/>
      <c r="FDK192" s="438"/>
      <c r="FDL192" s="486"/>
      <c r="FDM192" s="375"/>
      <c r="FDN192" s="377"/>
      <c r="FDO192" s="377"/>
      <c r="FDP192" s="377"/>
      <c r="FDQ192" s="377"/>
      <c r="FDR192" s="438"/>
      <c r="FDS192" s="486"/>
      <c r="FDT192" s="375"/>
      <c r="FDU192" s="377"/>
      <c r="FDV192" s="377"/>
      <c r="FDW192" s="377"/>
      <c r="FDX192" s="377"/>
      <c r="FDY192" s="438"/>
      <c r="FDZ192" s="486"/>
      <c r="FEA192" s="375"/>
      <c r="FEB192" s="377"/>
      <c r="FEC192" s="377"/>
      <c r="FED192" s="377"/>
      <c r="FEE192" s="377"/>
      <c r="FEF192" s="438"/>
      <c r="FEG192" s="486"/>
      <c r="FEH192" s="375"/>
      <c r="FEI192" s="377"/>
      <c r="FEJ192" s="377"/>
      <c r="FEK192" s="377"/>
      <c r="FEL192" s="377"/>
      <c r="FEM192" s="438"/>
      <c r="FEN192" s="486"/>
      <c r="FEO192" s="375"/>
      <c r="FEP192" s="377"/>
      <c r="FEQ192" s="377"/>
      <c r="FER192" s="377"/>
      <c r="FES192" s="377"/>
      <c r="FET192" s="438"/>
      <c r="FEU192" s="486"/>
      <c r="FEV192" s="375"/>
      <c r="FEW192" s="377"/>
      <c r="FEX192" s="377"/>
      <c r="FEY192" s="377"/>
      <c r="FEZ192" s="377"/>
      <c r="FFA192" s="438"/>
      <c r="FFB192" s="486"/>
      <c r="FFC192" s="375"/>
      <c r="FFD192" s="377"/>
      <c r="FFE192" s="377"/>
      <c r="FFF192" s="377"/>
      <c r="FFG192" s="377"/>
      <c r="FFH192" s="438"/>
      <c r="FFI192" s="486"/>
      <c r="FFJ192" s="375"/>
      <c r="FFK192" s="377"/>
      <c r="FFL192" s="377"/>
      <c r="FFM192" s="377"/>
      <c r="FFN192" s="377"/>
      <c r="FFO192" s="438"/>
      <c r="FFP192" s="486"/>
      <c r="FFQ192" s="375"/>
      <c r="FFR192" s="377"/>
      <c r="FFS192" s="377"/>
      <c r="FFT192" s="377"/>
      <c r="FFU192" s="377"/>
      <c r="FFV192" s="438"/>
      <c r="FFW192" s="486"/>
      <c r="FFX192" s="375"/>
      <c r="FFY192" s="377"/>
      <c r="FFZ192" s="377"/>
      <c r="FGA192" s="377"/>
      <c r="FGB192" s="377"/>
      <c r="FGC192" s="438"/>
      <c r="FGD192" s="486"/>
      <c r="FGE192" s="375"/>
      <c r="FGF192" s="377"/>
      <c r="FGG192" s="377"/>
      <c r="FGH192" s="377"/>
      <c r="FGI192" s="377"/>
      <c r="FGJ192" s="438"/>
      <c r="FGK192" s="486"/>
      <c r="FGL192" s="375"/>
      <c r="FGM192" s="377"/>
      <c r="FGN192" s="377"/>
      <c r="FGO192" s="377"/>
      <c r="FGP192" s="377"/>
      <c r="FGQ192" s="438"/>
      <c r="FGR192" s="486"/>
      <c r="FGS192" s="375"/>
      <c r="FGT192" s="377"/>
      <c r="FGU192" s="377"/>
      <c r="FGV192" s="377"/>
      <c r="FGW192" s="377"/>
      <c r="FGX192" s="438"/>
      <c r="FGY192" s="486"/>
      <c r="FGZ192" s="375"/>
      <c r="FHA192" s="377"/>
      <c r="FHB192" s="377"/>
      <c r="FHC192" s="377"/>
      <c r="FHD192" s="377"/>
      <c r="FHE192" s="438"/>
      <c r="FHF192" s="486"/>
      <c r="FHG192" s="375"/>
      <c r="FHH192" s="377"/>
      <c r="FHI192" s="377"/>
      <c r="FHJ192" s="377"/>
      <c r="FHK192" s="377"/>
      <c r="FHL192" s="438"/>
      <c r="FHM192" s="486"/>
      <c r="FHN192" s="375"/>
      <c r="FHO192" s="377"/>
      <c r="FHP192" s="377"/>
      <c r="FHQ192" s="377"/>
      <c r="FHR192" s="377"/>
      <c r="FHS192" s="438"/>
      <c r="FHT192" s="486"/>
      <c r="FHU192" s="375"/>
      <c r="FHV192" s="377"/>
      <c r="FHW192" s="377"/>
      <c r="FHX192" s="377"/>
      <c r="FHY192" s="377"/>
      <c r="FHZ192" s="438"/>
      <c r="FIA192" s="486"/>
      <c r="FIB192" s="375"/>
      <c r="FIC192" s="377"/>
      <c r="FID192" s="377"/>
      <c r="FIE192" s="377"/>
      <c r="FIF192" s="377"/>
      <c r="FIG192" s="438"/>
      <c r="FIH192" s="486"/>
      <c r="FII192" s="375"/>
      <c r="FIJ192" s="377"/>
      <c r="FIK192" s="377"/>
      <c r="FIL192" s="377"/>
      <c r="FIM192" s="377"/>
      <c r="FIN192" s="438"/>
      <c r="FIO192" s="486"/>
      <c r="FIP192" s="375"/>
      <c r="FIQ192" s="377"/>
      <c r="FIR192" s="377"/>
      <c r="FIS192" s="377"/>
      <c r="FIT192" s="377"/>
      <c r="FIU192" s="438"/>
      <c r="FIV192" s="486"/>
      <c r="FIW192" s="375"/>
      <c r="FIX192" s="377"/>
      <c r="FIY192" s="377"/>
      <c r="FIZ192" s="377"/>
      <c r="FJA192" s="377"/>
      <c r="FJB192" s="438"/>
      <c r="FJC192" s="486"/>
      <c r="FJD192" s="375"/>
      <c r="FJE192" s="377"/>
      <c r="FJF192" s="377"/>
      <c r="FJG192" s="377"/>
      <c r="FJH192" s="377"/>
      <c r="FJI192" s="438"/>
      <c r="FJJ192" s="486"/>
      <c r="FJK192" s="375"/>
      <c r="FJL192" s="377"/>
      <c r="FJM192" s="377"/>
      <c r="FJN192" s="377"/>
      <c r="FJO192" s="377"/>
      <c r="FJP192" s="438"/>
      <c r="FJQ192" s="486"/>
      <c r="FJR192" s="375"/>
      <c r="FJS192" s="377"/>
      <c r="FJT192" s="377"/>
      <c r="FJU192" s="377"/>
      <c r="FJV192" s="377"/>
      <c r="FJW192" s="438"/>
      <c r="FJX192" s="486"/>
      <c r="FJY192" s="375"/>
      <c r="FJZ192" s="377"/>
      <c r="FKA192" s="377"/>
      <c r="FKB192" s="377"/>
      <c r="FKC192" s="377"/>
      <c r="FKD192" s="438"/>
      <c r="FKE192" s="486"/>
      <c r="FKF192" s="375"/>
      <c r="FKG192" s="377"/>
      <c r="FKH192" s="377"/>
      <c r="FKI192" s="377"/>
      <c r="FKJ192" s="377"/>
      <c r="FKK192" s="438"/>
      <c r="FKL192" s="486"/>
      <c r="FKM192" s="375"/>
      <c r="FKN192" s="377"/>
      <c r="FKO192" s="377"/>
      <c r="FKP192" s="377"/>
      <c r="FKQ192" s="377"/>
      <c r="FKR192" s="438"/>
      <c r="FKS192" s="486"/>
      <c r="FKT192" s="375"/>
      <c r="FKU192" s="377"/>
      <c r="FKV192" s="377"/>
      <c r="FKW192" s="377"/>
      <c r="FKX192" s="377"/>
      <c r="FKY192" s="438"/>
      <c r="FKZ192" s="486"/>
      <c r="FLA192" s="375"/>
      <c r="FLB192" s="377"/>
      <c r="FLC192" s="377"/>
      <c r="FLD192" s="377"/>
      <c r="FLE192" s="377"/>
      <c r="FLF192" s="438"/>
      <c r="FLG192" s="486"/>
      <c r="FLH192" s="375"/>
      <c r="FLI192" s="377"/>
      <c r="FLJ192" s="377"/>
      <c r="FLK192" s="377"/>
      <c r="FLL192" s="377"/>
      <c r="FLM192" s="438"/>
      <c r="FLN192" s="486"/>
      <c r="FLO192" s="375"/>
      <c r="FLP192" s="377"/>
      <c r="FLQ192" s="377"/>
      <c r="FLR192" s="377"/>
      <c r="FLS192" s="377"/>
      <c r="FLT192" s="438"/>
      <c r="FLU192" s="486"/>
      <c r="FLV192" s="375"/>
      <c r="FLW192" s="377"/>
      <c r="FLX192" s="377"/>
      <c r="FLY192" s="377"/>
      <c r="FLZ192" s="377"/>
      <c r="FMA192" s="438"/>
      <c r="FMB192" s="486"/>
      <c r="FMC192" s="375"/>
      <c r="FMD192" s="377"/>
      <c r="FME192" s="377"/>
      <c r="FMF192" s="377"/>
      <c r="FMG192" s="377"/>
      <c r="FMH192" s="438"/>
      <c r="FMI192" s="486"/>
      <c r="FMJ192" s="375"/>
      <c r="FMK192" s="377"/>
      <c r="FML192" s="377"/>
      <c r="FMM192" s="377"/>
      <c r="FMN192" s="377"/>
      <c r="FMO192" s="438"/>
      <c r="FMP192" s="486"/>
      <c r="FMQ192" s="375"/>
      <c r="FMR192" s="377"/>
      <c r="FMS192" s="377"/>
      <c r="FMT192" s="377"/>
      <c r="FMU192" s="377"/>
      <c r="FMV192" s="438"/>
      <c r="FMW192" s="486"/>
      <c r="FMX192" s="375"/>
      <c r="FMY192" s="377"/>
      <c r="FMZ192" s="377"/>
      <c r="FNA192" s="377"/>
      <c r="FNB192" s="377"/>
      <c r="FNC192" s="438"/>
      <c r="FND192" s="486"/>
      <c r="FNE192" s="375"/>
      <c r="FNF192" s="377"/>
      <c r="FNG192" s="377"/>
      <c r="FNH192" s="377"/>
      <c r="FNI192" s="377"/>
      <c r="FNJ192" s="438"/>
      <c r="FNK192" s="486"/>
      <c r="FNL192" s="375"/>
      <c r="FNM192" s="377"/>
      <c r="FNN192" s="377"/>
      <c r="FNO192" s="377"/>
      <c r="FNP192" s="377"/>
      <c r="FNQ192" s="438"/>
      <c r="FNR192" s="486"/>
      <c r="FNS192" s="375"/>
      <c r="FNT192" s="377"/>
      <c r="FNU192" s="377"/>
      <c r="FNV192" s="377"/>
      <c r="FNW192" s="377"/>
      <c r="FNX192" s="438"/>
      <c r="FNY192" s="486"/>
      <c r="FNZ192" s="375"/>
      <c r="FOA192" s="377"/>
      <c r="FOB192" s="377"/>
      <c r="FOC192" s="377"/>
      <c r="FOD192" s="377"/>
      <c r="FOE192" s="438"/>
      <c r="FOF192" s="486"/>
      <c r="FOG192" s="375"/>
      <c r="FOH192" s="377"/>
      <c r="FOI192" s="377"/>
      <c r="FOJ192" s="377"/>
      <c r="FOK192" s="377"/>
      <c r="FOL192" s="438"/>
      <c r="FOM192" s="486"/>
      <c r="FON192" s="375"/>
      <c r="FOO192" s="377"/>
      <c r="FOP192" s="377"/>
      <c r="FOQ192" s="377"/>
      <c r="FOR192" s="377"/>
      <c r="FOS192" s="438"/>
      <c r="FOT192" s="486"/>
      <c r="FOU192" s="375"/>
      <c r="FOV192" s="377"/>
      <c r="FOW192" s="377"/>
      <c r="FOX192" s="377"/>
      <c r="FOY192" s="377"/>
      <c r="FOZ192" s="438"/>
      <c r="FPA192" s="486"/>
      <c r="FPB192" s="375"/>
      <c r="FPC192" s="377"/>
      <c r="FPD192" s="377"/>
      <c r="FPE192" s="377"/>
      <c r="FPF192" s="377"/>
      <c r="FPG192" s="438"/>
      <c r="FPH192" s="486"/>
      <c r="FPI192" s="375"/>
      <c r="FPJ192" s="377"/>
      <c r="FPK192" s="377"/>
      <c r="FPL192" s="377"/>
      <c r="FPM192" s="377"/>
      <c r="FPN192" s="438"/>
      <c r="FPO192" s="486"/>
      <c r="FPP192" s="375"/>
      <c r="FPQ192" s="377"/>
      <c r="FPR192" s="377"/>
      <c r="FPS192" s="377"/>
      <c r="FPT192" s="377"/>
      <c r="FPU192" s="438"/>
      <c r="FPV192" s="486"/>
      <c r="FPW192" s="375"/>
      <c r="FPX192" s="377"/>
      <c r="FPY192" s="377"/>
      <c r="FPZ192" s="377"/>
      <c r="FQA192" s="377"/>
      <c r="FQB192" s="438"/>
      <c r="FQC192" s="486"/>
      <c r="FQD192" s="375"/>
      <c r="FQE192" s="377"/>
      <c r="FQF192" s="377"/>
      <c r="FQG192" s="377"/>
      <c r="FQH192" s="377"/>
      <c r="FQI192" s="438"/>
      <c r="FQJ192" s="486"/>
      <c r="FQK192" s="375"/>
      <c r="FQL192" s="377"/>
      <c r="FQM192" s="377"/>
      <c r="FQN192" s="377"/>
      <c r="FQO192" s="377"/>
      <c r="FQP192" s="438"/>
      <c r="FQQ192" s="486"/>
      <c r="FQR192" s="375"/>
      <c r="FQS192" s="377"/>
      <c r="FQT192" s="377"/>
      <c r="FQU192" s="377"/>
      <c r="FQV192" s="377"/>
      <c r="FQW192" s="438"/>
      <c r="FQX192" s="486"/>
      <c r="FQY192" s="375"/>
      <c r="FQZ192" s="377"/>
      <c r="FRA192" s="377"/>
      <c r="FRB192" s="377"/>
      <c r="FRC192" s="377"/>
      <c r="FRD192" s="438"/>
      <c r="FRE192" s="486"/>
      <c r="FRF192" s="375"/>
      <c r="FRG192" s="377"/>
      <c r="FRH192" s="377"/>
      <c r="FRI192" s="377"/>
      <c r="FRJ192" s="377"/>
      <c r="FRK192" s="438"/>
      <c r="FRL192" s="486"/>
      <c r="FRM192" s="375"/>
      <c r="FRN192" s="377"/>
      <c r="FRO192" s="377"/>
      <c r="FRP192" s="377"/>
      <c r="FRQ192" s="377"/>
      <c r="FRR192" s="438"/>
      <c r="FRS192" s="486"/>
      <c r="FRT192" s="375"/>
      <c r="FRU192" s="377"/>
      <c r="FRV192" s="377"/>
      <c r="FRW192" s="377"/>
      <c r="FRX192" s="377"/>
      <c r="FRY192" s="438"/>
      <c r="FRZ192" s="486"/>
      <c r="FSA192" s="375"/>
      <c r="FSB192" s="377"/>
      <c r="FSC192" s="377"/>
      <c r="FSD192" s="377"/>
      <c r="FSE192" s="377"/>
      <c r="FSF192" s="438"/>
      <c r="FSG192" s="486"/>
      <c r="FSH192" s="375"/>
      <c r="FSI192" s="377"/>
      <c r="FSJ192" s="377"/>
      <c r="FSK192" s="377"/>
      <c r="FSL192" s="377"/>
      <c r="FSM192" s="438"/>
      <c r="FSN192" s="486"/>
      <c r="FSO192" s="375"/>
      <c r="FSP192" s="377"/>
      <c r="FSQ192" s="377"/>
      <c r="FSR192" s="377"/>
      <c r="FSS192" s="377"/>
      <c r="FST192" s="438"/>
      <c r="FSU192" s="486"/>
      <c r="FSV192" s="375"/>
      <c r="FSW192" s="377"/>
      <c r="FSX192" s="377"/>
      <c r="FSY192" s="377"/>
      <c r="FSZ192" s="377"/>
      <c r="FTA192" s="438"/>
      <c r="FTB192" s="486"/>
      <c r="FTC192" s="375"/>
      <c r="FTD192" s="377"/>
      <c r="FTE192" s="377"/>
      <c r="FTF192" s="377"/>
      <c r="FTG192" s="377"/>
      <c r="FTH192" s="438"/>
      <c r="FTI192" s="486"/>
      <c r="FTJ192" s="375"/>
      <c r="FTK192" s="377"/>
      <c r="FTL192" s="377"/>
      <c r="FTM192" s="377"/>
      <c r="FTN192" s="377"/>
      <c r="FTO192" s="438"/>
      <c r="FTP192" s="486"/>
      <c r="FTQ192" s="375"/>
      <c r="FTR192" s="377"/>
      <c r="FTS192" s="377"/>
      <c r="FTT192" s="377"/>
      <c r="FTU192" s="377"/>
      <c r="FTV192" s="438"/>
      <c r="FTW192" s="486"/>
      <c r="FTX192" s="375"/>
      <c r="FTY192" s="377"/>
      <c r="FTZ192" s="377"/>
      <c r="FUA192" s="377"/>
      <c r="FUB192" s="377"/>
      <c r="FUC192" s="438"/>
      <c r="FUD192" s="486"/>
      <c r="FUE192" s="375"/>
      <c r="FUF192" s="377"/>
      <c r="FUG192" s="377"/>
      <c r="FUH192" s="377"/>
      <c r="FUI192" s="377"/>
      <c r="FUJ192" s="438"/>
      <c r="FUK192" s="486"/>
      <c r="FUL192" s="375"/>
      <c r="FUM192" s="377"/>
      <c r="FUN192" s="377"/>
      <c r="FUO192" s="377"/>
      <c r="FUP192" s="377"/>
      <c r="FUQ192" s="438"/>
      <c r="FUR192" s="486"/>
      <c r="FUS192" s="375"/>
      <c r="FUT192" s="377"/>
      <c r="FUU192" s="377"/>
      <c r="FUV192" s="377"/>
      <c r="FUW192" s="377"/>
      <c r="FUX192" s="438"/>
      <c r="FUY192" s="486"/>
      <c r="FUZ192" s="375"/>
      <c r="FVA192" s="377"/>
      <c r="FVB192" s="377"/>
      <c r="FVC192" s="377"/>
      <c r="FVD192" s="377"/>
      <c r="FVE192" s="438"/>
      <c r="FVF192" s="486"/>
      <c r="FVG192" s="375"/>
      <c r="FVH192" s="377"/>
      <c r="FVI192" s="377"/>
      <c r="FVJ192" s="377"/>
      <c r="FVK192" s="377"/>
      <c r="FVL192" s="438"/>
      <c r="FVM192" s="486"/>
      <c r="FVN192" s="375"/>
      <c r="FVO192" s="377"/>
      <c r="FVP192" s="377"/>
      <c r="FVQ192" s="377"/>
      <c r="FVR192" s="377"/>
      <c r="FVS192" s="438"/>
      <c r="FVT192" s="486"/>
      <c r="FVU192" s="375"/>
      <c r="FVV192" s="377"/>
      <c r="FVW192" s="377"/>
      <c r="FVX192" s="377"/>
      <c r="FVY192" s="377"/>
      <c r="FVZ192" s="438"/>
      <c r="FWA192" s="486"/>
      <c r="FWB192" s="375"/>
      <c r="FWC192" s="377"/>
      <c r="FWD192" s="377"/>
      <c r="FWE192" s="377"/>
      <c r="FWF192" s="377"/>
      <c r="FWG192" s="438"/>
      <c r="FWH192" s="486"/>
      <c r="FWI192" s="375"/>
      <c r="FWJ192" s="377"/>
      <c r="FWK192" s="377"/>
      <c r="FWL192" s="377"/>
      <c r="FWM192" s="377"/>
      <c r="FWN192" s="438"/>
      <c r="FWO192" s="486"/>
      <c r="FWP192" s="375"/>
      <c r="FWQ192" s="377"/>
      <c r="FWR192" s="377"/>
      <c r="FWS192" s="377"/>
      <c r="FWT192" s="377"/>
      <c r="FWU192" s="438"/>
      <c r="FWV192" s="486"/>
      <c r="FWW192" s="375"/>
      <c r="FWX192" s="377"/>
      <c r="FWY192" s="377"/>
      <c r="FWZ192" s="377"/>
      <c r="FXA192" s="377"/>
      <c r="FXB192" s="438"/>
      <c r="FXC192" s="486"/>
      <c r="FXD192" s="375"/>
      <c r="FXE192" s="377"/>
      <c r="FXF192" s="377"/>
      <c r="FXG192" s="377"/>
      <c r="FXH192" s="377"/>
      <c r="FXI192" s="438"/>
      <c r="FXJ192" s="486"/>
      <c r="FXK192" s="375"/>
      <c r="FXL192" s="377"/>
      <c r="FXM192" s="377"/>
      <c r="FXN192" s="377"/>
      <c r="FXO192" s="377"/>
      <c r="FXP192" s="438"/>
      <c r="FXQ192" s="486"/>
      <c r="FXR192" s="375"/>
      <c r="FXS192" s="377"/>
      <c r="FXT192" s="377"/>
      <c r="FXU192" s="377"/>
      <c r="FXV192" s="377"/>
      <c r="FXW192" s="438"/>
      <c r="FXX192" s="486"/>
      <c r="FXY192" s="375"/>
      <c r="FXZ192" s="377"/>
      <c r="FYA192" s="377"/>
      <c r="FYB192" s="377"/>
      <c r="FYC192" s="377"/>
      <c r="FYD192" s="438"/>
      <c r="FYE192" s="486"/>
      <c r="FYF192" s="375"/>
      <c r="FYG192" s="377"/>
      <c r="FYH192" s="377"/>
      <c r="FYI192" s="377"/>
      <c r="FYJ192" s="377"/>
      <c r="FYK192" s="438"/>
      <c r="FYL192" s="486"/>
      <c r="FYM192" s="375"/>
      <c r="FYN192" s="377"/>
      <c r="FYO192" s="377"/>
      <c r="FYP192" s="377"/>
      <c r="FYQ192" s="377"/>
      <c r="FYR192" s="438"/>
      <c r="FYS192" s="486"/>
      <c r="FYT192" s="375"/>
      <c r="FYU192" s="377"/>
      <c r="FYV192" s="377"/>
      <c r="FYW192" s="377"/>
      <c r="FYX192" s="377"/>
      <c r="FYY192" s="438"/>
      <c r="FYZ192" s="486"/>
      <c r="FZA192" s="375"/>
      <c r="FZB192" s="377"/>
      <c r="FZC192" s="377"/>
      <c r="FZD192" s="377"/>
      <c r="FZE192" s="377"/>
      <c r="FZF192" s="438"/>
      <c r="FZG192" s="486"/>
      <c r="FZH192" s="375"/>
      <c r="FZI192" s="377"/>
      <c r="FZJ192" s="377"/>
      <c r="FZK192" s="377"/>
      <c r="FZL192" s="377"/>
      <c r="FZM192" s="438"/>
      <c r="FZN192" s="486"/>
      <c r="FZO192" s="375"/>
      <c r="FZP192" s="377"/>
      <c r="FZQ192" s="377"/>
      <c r="FZR192" s="377"/>
      <c r="FZS192" s="377"/>
      <c r="FZT192" s="438"/>
      <c r="FZU192" s="486"/>
      <c r="FZV192" s="375"/>
      <c r="FZW192" s="377"/>
      <c r="FZX192" s="377"/>
      <c r="FZY192" s="377"/>
      <c r="FZZ192" s="377"/>
      <c r="GAA192" s="438"/>
      <c r="GAB192" s="486"/>
      <c r="GAC192" s="375"/>
      <c r="GAD192" s="377"/>
      <c r="GAE192" s="377"/>
      <c r="GAF192" s="377"/>
      <c r="GAG192" s="377"/>
      <c r="GAH192" s="438"/>
      <c r="GAI192" s="486"/>
      <c r="GAJ192" s="375"/>
      <c r="GAK192" s="377"/>
      <c r="GAL192" s="377"/>
      <c r="GAM192" s="377"/>
      <c r="GAN192" s="377"/>
      <c r="GAO192" s="438"/>
      <c r="GAP192" s="486"/>
      <c r="GAQ192" s="375"/>
      <c r="GAR192" s="377"/>
      <c r="GAS192" s="377"/>
      <c r="GAT192" s="377"/>
      <c r="GAU192" s="377"/>
      <c r="GAV192" s="438"/>
      <c r="GAW192" s="486"/>
      <c r="GAX192" s="375"/>
      <c r="GAY192" s="377"/>
      <c r="GAZ192" s="377"/>
      <c r="GBA192" s="377"/>
      <c r="GBB192" s="377"/>
      <c r="GBC192" s="438"/>
      <c r="GBD192" s="486"/>
      <c r="GBE192" s="375"/>
      <c r="GBF192" s="377"/>
      <c r="GBG192" s="377"/>
      <c r="GBH192" s="377"/>
      <c r="GBI192" s="377"/>
      <c r="GBJ192" s="438"/>
      <c r="GBK192" s="486"/>
      <c r="GBL192" s="375"/>
      <c r="GBM192" s="377"/>
      <c r="GBN192" s="377"/>
      <c r="GBO192" s="377"/>
      <c r="GBP192" s="377"/>
      <c r="GBQ192" s="438"/>
      <c r="GBR192" s="486"/>
      <c r="GBS192" s="375"/>
      <c r="GBT192" s="377"/>
      <c r="GBU192" s="377"/>
      <c r="GBV192" s="377"/>
      <c r="GBW192" s="377"/>
      <c r="GBX192" s="438"/>
      <c r="GBY192" s="486"/>
      <c r="GBZ192" s="375"/>
      <c r="GCA192" s="377"/>
      <c r="GCB192" s="377"/>
      <c r="GCC192" s="377"/>
      <c r="GCD192" s="377"/>
      <c r="GCE192" s="438"/>
      <c r="GCF192" s="486"/>
      <c r="GCG192" s="375"/>
      <c r="GCH192" s="377"/>
      <c r="GCI192" s="377"/>
      <c r="GCJ192" s="377"/>
      <c r="GCK192" s="377"/>
      <c r="GCL192" s="438"/>
      <c r="GCM192" s="486"/>
      <c r="GCN192" s="375"/>
      <c r="GCO192" s="377"/>
      <c r="GCP192" s="377"/>
      <c r="GCQ192" s="377"/>
      <c r="GCR192" s="377"/>
      <c r="GCS192" s="438"/>
      <c r="GCT192" s="486"/>
      <c r="GCU192" s="375"/>
      <c r="GCV192" s="377"/>
      <c r="GCW192" s="377"/>
      <c r="GCX192" s="377"/>
      <c r="GCY192" s="377"/>
      <c r="GCZ192" s="438"/>
      <c r="GDA192" s="486"/>
      <c r="GDB192" s="375"/>
      <c r="GDC192" s="377"/>
      <c r="GDD192" s="377"/>
      <c r="GDE192" s="377"/>
      <c r="GDF192" s="377"/>
      <c r="GDG192" s="438"/>
      <c r="GDH192" s="486"/>
      <c r="GDI192" s="375"/>
      <c r="GDJ192" s="377"/>
      <c r="GDK192" s="377"/>
      <c r="GDL192" s="377"/>
      <c r="GDM192" s="377"/>
      <c r="GDN192" s="438"/>
      <c r="GDO192" s="486"/>
      <c r="GDP192" s="375"/>
      <c r="GDQ192" s="377"/>
      <c r="GDR192" s="377"/>
      <c r="GDS192" s="377"/>
      <c r="GDT192" s="377"/>
      <c r="GDU192" s="438"/>
      <c r="GDV192" s="486"/>
      <c r="GDW192" s="375"/>
      <c r="GDX192" s="377"/>
      <c r="GDY192" s="377"/>
      <c r="GDZ192" s="377"/>
      <c r="GEA192" s="377"/>
      <c r="GEB192" s="438"/>
      <c r="GEC192" s="486"/>
      <c r="GED192" s="375"/>
      <c r="GEE192" s="377"/>
      <c r="GEF192" s="377"/>
      <c r="GEG192" s="377"/>
      <c r="GEH192" s="377"/>
      <c r="GEI192" s="438"/>
      <c r="GEJ192" s="486"/>
      <c r="GEK192" s="375"/>
      <c r="GEL192" s="377"/>
      <c r="GEM192" s="377"/>
      <c r="GEN192" s="377"/>
      <c r="GEO192" s="377"/>
      <c r="GEP192" s="438"/>
      <c r="GEQ192" s="486"/>
      <c r="GER192" s="375"/>
      <c r="GES192" s="377"/>
      <c r="GET192" s="377"/>
      <c r="GEU192" s="377"/>
      <c r="GEV192" s="377"/>
      <c r="GEW192" s="438"/>
      <c r="GEX192" s="486"/>
      <c r="GEY192" s="375"/>
      <c r="GEZ192" s="377"/>
      <c r="GFA192" s="377"/>
      <c r="GFB192" s="377"/>
      <c r="GFC192" s="377"/>
      <c r="GFD192" s="438"/>
      <c r="GFE192" s="486"/>
      <c r="GFF192" s="375"/>
      <c r="GFG192" s="377"/>
      <c r="GFH192" s="377"/>
      <c r="GFI192" s="377"/>
      <c r="GFJ192" s="377"/>
      <c r="GFK192" s="438"/>
      <c r="GFL192" s="486"/>
      <c r="GFM192" s="375"/>
      <c r="GFN192" s="377"/>
      <c r="GFO192" s="377"/>
      <c r="GFP192" s="377"/>
      <c r="GFQ192" s="377"/>
      <c r="GFR192" s="438"/>
      <c r="GFS192" s="486"/>
      <c r="GFT192" s="375"/>
      <c r="GFU192" s="377"/>
      <c r="GFV192" s="377"/>
      <c r="GFW192" s="377"/>
      <c r="GFX192" s="377"/>
      <c r="GFY192" s="438"/>
      <c r="GFZ192" s="486"/>
      <c r="GGA192" s="375"/>
      <c r="GGB192" s="377"/>
      <c r="GGC192" s="377"/>
      <c r="GGD192" s="377"/>
      <c r="GGE192" s="377"/>
      <c r="GGF192" s="438"/>
      <c r="GGG192" s="486"/>
      <c r="GGH192" s="375"/>
      <c r="GGI192" s="377"/>
      <c r="GGJ192" s="377"/>
      <c r="GGK192" s="377"/>
      <c r="GGL192" s="377"/>
      <c r="GGM192" s="438"/>
      <c r="GGN192" s="486"/>
      <c r="GGO192" s="375"/>
      <c r="GGP192" s="377"/>
      <c r="GGQ192" s="377"/>
      <c r="GGR192" s="377"/>
      <c r="GGS192" s="377"/>
      <c r="GGT192" s="438"/>
      <c r="GGU192" s="486"/>
      <c r="GGV192" s="375"/>
      <c r="GGW192" s="377"/>
      <c r="GGX192" s="377"/>
      <c r="GGY192" s="377"/>
      <c r="GGZ192" s="377"/>
      <c r="GHA192" s="438"/>
      <c r="GHB192" s="486"/>
      <c r="GHC192" s="375"/>
      <c r="GHD192" s="377"/>
      <c r="GHE192" s="377"/>
      <c r="GHF192" s="377"/>
      <c r="GHG192" s="377"/>
      <c r="GHH192" s="438"/>
      <c r="GHI192" s="486"/>
      <c r="GHJ192" s="375"/>
      <c r="GHK192" s="377"/>
      <c r="GHL192" s="377"/>
      <c r="GHM192" s="377"/>
      <c r="GHN192" s="377"/>
      <c r="GHO192" s="438"/>
      <c r="GHP192" s="486"/>
      <c r="GHQ192" s="375"/>
      <c r="GHR192" s="377"/>
      <c r="GHS192" s="377"/>
      <c r="GHT192" s="377"/>
      <c r="GHU192" s="377"/>
      <c r="GHV192" s="438"/>
      <c r="GHW192" s="486"/>
      <c r="GHX192" s="375"/>
      <c r="GHY192" s="377"/>
      <c r="GHZ192" s="377"/>
      <c r="GIA192" s="377"/>
      <c r="GIB192" s="377"/>
      <c r="GIC192" s="438"/>
      <c r="GID192" s="486"/>
      <c r="GIE192" s="375"/>
      <c r="GIF192" s="377"/>
      <c r="GIG192" s="377"/>
      <c r="GIH192" s="377"/>
      <c r="GII192" s="377"/>
      <c r="GIJ192" s="438"/>
      <c r="GIK192" s="486"/>
      <c r="GIL192" s="375"/>
      <c r="GIM192" s="377"/>
      <c r="GIN192" s="377"/>
      <c r="GIO192" s="377"/>
      <c r="GIP192" s="377"/>
      <c r="GIQ192" s="438"/>
      <c r="GIR192" s="486"/>
      <c r="GIS192" s="375"/>
      <c r="GIT192" s="377"/>
      <c r="GIU192" s="377"/>
      <c r="GIV192" s="377"/>
      <c r="GIW192" s="377"/>
      <c r="GIX192" s="438"/>
      <c r="GIY192" s="486"/>
      <c r="GIZ192" s="375"/>
      <c r="GJA192" s="377"/>
      <c r="GJB192" s="377"/>
      <c r="GJC192" s="377"/>
      <c r="GJD192" s="377"/>
      <c r="GJE192" s="438"/>
      <c r="GJF192" s="486"/>
      <c r="GJG192" s="375"/>
      <c r="GJH192" s="377"/>
      <c r="GJI192" s="377"/>
      <c r="GJJ192" s="377"/>
      <c r="GJK192" s="377"/>
      <c r="GJL192" s="438"/>
      <c r="GJM192" s="486"/>
      <c r="GJN192" s="375"/>
      <c r="GJO192" s="377"/>
      <c r="GJP192" s="377"/>
      <c r="GJQ192" s="377"/>
      <c r="GJR192" s="377"/>
      <c r="GJS192" s="438"/>
      <c r="GJT192" s="486"/>
      <c r="GJU192" s="375"/>
      <c r="GJV192" s="377"/>
      <c r="GJW192" s="377"/>
      <c r="GJX192" s="377"/>
      <c r="GJY192" s="377"/>
      <c r="GJZ192" s="438"/>
      <c r="GKA192" s="486"/>
      <c r="GKB192" s="375"/>
      <c r="GKC192" s="377"/>
      <c r="GKD192" s="377"/>
      <c r="GKE192" s="377"/>
      <c r="GKF192" s="377"/>
      <c r="GKG192" s="438"/>
      <c r="GKH192" s="486"/>
      <c r="GKI192" s="375"/>
      <c r="GKJ192" s="377"/>
      <c r="GKK192" s="377"/>
      <c r="GKL192" s="377"/>
      <c r="GKM192" s="377"/>
      <c r="GKN192" s="438"/>
      <c r="GKO192" s="486"/>
      <c r="GKP192" s="375"/>
      <c r="GKQ192" s="377"/>
      <c r="GKR192" s="377"/>
      <c r="GKS192" s="377"/>
      <c r="GKT192" s="377"/>
      <c r="GKU192" s="438"/>
      <c r="GKV192" s="486"/>
      <c r="GKW192" s="375"/>
      <c r="GKX192" s="377"/>
      <c r="GKY192" s="377"/>
      <c r="GKZ192" s="377"/>
      <c r="GLA192" s="377"/>
      <c r="GLB192" s="438"/>
      <c r="GLC192" s="486"/>
      <c r="GLD192" s="375"/>
      <c r="GLE192" s="377"/>
      <c r="GLF192" s="377"/>
      <c r="GLG192" s="377"/>
      <c r="GLH192" s="377"/>
      <c r="GLI192" s="438"/>
      <c r="GLJ192" s="486"/>
      <c r="GLK192" s="375"/>
      <c r="GLL192" s="377"/>
      <c r="GLM192" s="377"/>
      <c r="GLN192" s="377"/>
      <c r="GLO192" s="377"/>
      <c r="GLP192" s="438"/>
      <c r="GLQ192" s="486"/>
      <c r="GLR192" s="375"/>
      <c r="GLS192" s="377"/>
      <c r="GLT192" s="377"/>
      <c r="GLU192" s="377"/>
      <c r="GLV192" s="377"/>
      <c r="GLW192" s="438"/>
      <c r="GLX192" s="486"/>
      <c r="GLY192" s="375"/>
      <c r="GLZ192" s="377"/>
      <c r="GMA192" s="377"/>
      <c r="GMB192" s="377"/>
      <c r="GMC192" s="377"/>
      <c r="GMD192" s="438"/>
      <c r="GME192" s="486"/>
      <c r="GMF192" s="375"/>
      <c r="GMG192" s="377"/>
      <c r="GMH192" s="377"/>
      <c r="GMI192" s="377"/>
      <c r="GMJ192" s="377"/>
      <c r="GMK192" s="438"/>
      <c r="GML192" s="486"/>
      <c r="GMM192" s="375"/>
      <c r="GMN192" s="377"/>
      <c r="GMO192" s="377"/>
      <c r="GMP192" s="377"/>
      <c r="GMQ192" s="377"/>
      <c r="GMR192" s="438"/>
      <c r="GMS192" s="486"/>
      <c r="GMT192" s="375"/>
      <c r="GMU192" s="377"/>
      <c r="GMV192" s="377"/>
      <c r="GMW192" s="377"/>
      <c r="GMX192" s="377"/>
      <c r="GMY192" s="438"/>
      <c r="GMZ192" s="486"/>
      <c r="GNA192" s="375"/>
      <c r="GNB192" s="377"/>
      <c r="GNC192" s="377"/>
      <c r="GND192" s="377"/>
      <c r="GNE192" s="377"/>
      <c r="GNF192" s="438"/>
      <c r="GNG192" s="486"/>
      <c r="GNH192" s="375"/>
      <c r="GNI192" s="377"/>
      <c r="GNJ192" s="377"/>
      <c r="GNK192" s="377"/>
      <c r="GNL192" s="377"/>
      <c r="GNM192" s="438"/>
      <c r="GNN192" s="486"/>
      <c r="GNO192" s="375"/>
      <c r="GNP192" s="377"/>
      <c r="GNQ192" s="377"/>
      <c r="GNR192" s="377"/>
      <c r="GNS192" s="377"/>
      <c r="GNT192" s="438"/>
      <c r="GNU192" s="486"/>
      <c r="GNV192" s="375"/>
      <c r="GNW192" s="377"/>
      <c r="GNX192" s="377"/>
      <c r="GNY192" s="377"/>
      <c r="GNZ192" s="377"/>
      <c r="GOA192" s="438"/>
      <c r="GOB192" s="486"/>
      <c r="GOC192" s="375"/>
      <c r="GOD192" s="377"/>
      <c r="GOE192" s="377"/>
      <c r="GOF192" s="377"/>
      <c r="GOG192" s="377"/>
      <c r="GOH192" s="438"/>
      <c r="GOI192" s="486"/>
      <c r="GOJ192" s="375"/>
      <c r="GOK192" s="377"/>
      <c r="GOL192" s="377"/>
      <c r="GOM192" s="377"/>
      <c r="GON192" s="377"/>
      <c r="GOO192" s="438"/>
      <c r="GOP192" s="486"/>
      <c r="GOQ192" s="375"/>
      <c r="GOR192" s="377"/>
      <c r="GOS192" s="377"/>
      <c r="GOT192" s="377"/>
      <c r="GOU192" s="377"/>
      <c r="GOV192" s="438"/>
      <c r="GOW192" s="486"/>
      <c r="GOX192" s="375"/>
      <c r="GOY192" s="377"/>
      <c r="GOZ192" s="377"/>
      <c r="GPA192" s="377"/>
      <c r="GPB192" s="377"/>
      <c r="GPC192" s="438"/>
      <c r="GPD192" s="486"/>
      <c r="GPE192" s="375"/>
      <c r="GPF192" s="377"/>
      <c r="GPG192" s="377"/>
      <c r="GPH192" s="377"/>
      <c r="GPI192" s="377"/>
      <c r="GPJ192" s="438"/>
      <c r="GPK192" s="486"/>
      <c r="GPL192" s="375"/>
      <c r="GPM192" s="377"/>
      <c r="GPN192" s="377"/>
      <c r="GPO192" s="377"/>
      <c r="GPP192" s="377"/>
      <c r="GPQ192" s="438"/>
      <c r="GPR192" s="486"/>
      <c r="GPS192" s="375"/>
      <c r="GPT192" s="377"/>
      <c r="GPU192" s="377"/>
      <c r="GPV192" s="377"/>
      <c r="GPW192" s="377"/>
      <c r="GPX192" s="438"/>
      <c r="GPY192" s="486"/>
      <c r="GPZ192" s="375"/>
      <c r="GQA192" s="377"/>
      <c r="GQB192" s="377"/>
      <c r="GQC192" s="377"/>
      <c r="GQD192" s="377"/>
      <c r="GQE192" s="438"/>
      <c r="GQF192" s="486"/>
      <c r="GQG192" s="375"/>
      <c r="GQH192" s="377"/>
      <c r="GQI192" s="377"/>
      <c r="GQJ192" s="377"/>
      <c r="GQK192" s="377"/>
      <c r="GQL192" s="438"/>
      <c r="GQM192" s="486"/>
      <c r="GQN192" s="375"/>
      <c r="GQO192" s="377"/>
      <c r="GQP192" s="377"/>
      <c r="GQQ192" s="377"/>
      <c r="GQR192" s="377"/>
      <c r="GQS192" s="438"/>
      <c r="GQT192" s="486"/>
      <c r="GQU192" s="375"/>
      <c r="GQV192" s="377"/>
      <c r="GQW192" s="377"/>
      <c r="GQX192" s="377"/>
      <c r="GQY192" s="377"/>
      <c r="GQZ192" s="438"/>
      <c r="GRA192" s="486"/>
      <c r="GRB192" s="375"/>
      <c r="GRC192" s="377"/>
      <c r="GRD192" s="377"/>
      <c r="GRE192" s="377"/>
      <c r="GRF192" s="377"/>
      <c r="GRG192" s="438"/>
      <c r="GRH192" s="486"/>
      <c r="GRI192" s="375"/>
      <c r="GRJ192" s="377"/>
      <c r="GRK192" s="377"/>
      <c r="GRL192" s="377"/>
      <c r="GRM192" s="377"/>
      <c r="GRN192" s="438"/>
      <c r="GRO192" s="486"/>
      <c r="GRP192" s="375"/>
      <c r="GRQ192" s="377"/>
      <c r="GRR192" s="377"/>
      <c r="GRS192" s="377"/>
      <c r="GRT192" s="377"/>
      <c r="GRU192" s="438"/>
      <c r="GRV192" s="486"/>
      <c r="GRW192" s="375"/>
      <c r="GRX192" s="377"/>
      <c r="GRY192" s="377"/>
      <c r="GRZ192" s="377"/>
      <c r="GSA192" s="377"/>
      <c r="GSB192" s="438"/>
      <c r="GSC192" s="486"/>
      <c r="GSD192" s="375"/>
      <c r="GSE192" s="377"/>
      <c r="GSF192" s="377"/>
      <c r="GSG192" s="377"/>
      <c r="GSH192" s="377"/>
      <c r="GSI192" s="438"/>
      <c r="GSJ192" s="486"/>
      <c r="GSK192" s="375"/>
      <c r="GSL192" s="377"/>
      <c r="GSM192" s="377"/>
      <c r="GSN192" s="377"/>
      <c r="GSO192" s="377"/>
      <c r="GSP192" s="438"/>
      <c r="GSQ192" s="486"/>
      <c r="GSR192" s="375"/>
      <c r="GSS192" s="377"/>
      <c r="GST192" s="377"/>
      <c r="GSU192" s="377"/>
      <c r="GSV192" s="377"/>
      <c r="GSW192" s="438"/>
      <c r="GSX192" s="486"/>
      <c r="GSY192" s="375"/>
      <c r="GSZ192" s="377"/>
      <c r="GTA192" s="377"/>
      <c r="GTB192" s="377"/>
      <c r="GTC192" s="377"/>
      <c r="GTD192" s="438"/>
      <c r="GTE192" s="486"/>
      <c r="GTF192" s="375"/>
      <c r="GTG192" s="377"/>
      <c r="GTH192" s="377"/>
      <c r="GTI192" s="377"/>
      <c r="GTJ192" s="377"/>
      <c r="GTK192" s="438"/>
      <c r="GTL192" s="486"/>
      <c r="GTM192" s="375"/>
      <c r="GTN192" s="377"/>
      <c r="GTO192" s="377"/>
      <c r="GTP192" s="377"/>
      <c r="GTQ192" s="377"/>
      <c r="GTR192" s="438"/>
      <c r="GTS192" s="486"/>
      <c r="GTT192" s="375"/>
      <c r="GTU192" s="377"/>
      <c r="GTV192" s="377"/>
      <c r="GTW192" s="377"/>
      <c r="GTX192" s="377"/>
      <c r="GTY192" s="438"/>
      <c r="GTZ192" s="486"/>
      <c r="GUA192" s="375"/>
      <c r="GUB192" s="377"/>
      <c r="GUC192" s="377"/>
      <c r="GUD192" s="377"/>
      <c r="GUE192" s="377"/>
      <c r="GUF192" s="438"/>
      <c r="GUG192" s="486"/>
      <c r="GUH192" s="375"/>
      <c r="GUI192" s="377"/>
      <c r="GUJ192" s="377"/>
      <c r="GUK192" s="377"/>
      <c r="GUL192" s="377"/>
      <c r="GUM192" s="438"/>
      <c r="GUN192" s="486"/>
      <c r="GUO192" s="375"/>
      <c r="GUP192" s="377"/>
      <c r="GUQ192" s="377"/>
      <c r="GUR192" s="377"/>
      <c r="GUS192" s="377"/>
      <c r="GUT192" s="438"/>
      <c r="GUU192" s="486"/>
      <c r="GUV192" s="375"/>
      <c r="GUW192" s="377"/>
      <c r="GUX192" s="377"/>
      <c r="GUY192" s="377"/>
      <c r="GUZ192" s="377"/>
      <c r="GVA192" s="438"/>
      <c r="GVB192" s="486"/>
      <c r="GVC192" s="375"/>
      <c r="GVD192" s="377"/>
      <c r="GVE192" s="377"/>
      <c r="GVF192" s="377"/>
      <c r="GVG192" s="377"/>
      <c r="GVH192" s="438"/>
      <c r="GVI192" s="486"/>
      <c r="GVJ192" s="375"/>
      <c r="GVK192" s="377"/>
      <c r="GVL192" s="377"/>
      <c r="GVM192" s="377"/>
      <c r="GVN192" s="377"/>
      <c r="GVO192" s="438"/>
      <c r="GVP192" s="486"/>
      <c r="GVQ192" s="375"/>
      <c r="GVR192" s="377"/>
      <c r="GVS192" s="377"/>
      <c r="GVT192" s="377"/>
      <c r="GVU192" s="377"/>
      <c r="GVV192" s="438"/>
      <c r="GVW192" s="486"/>
      <c r="GVX192" s="375"/>
      <c r="GVY192" s="377"/>
      <c r="GVZ192" s="377"/>
      <c r="GWA192" s="377"/>
      <c r="GWB192" s="377"/>
      <c r="GWC192" s="438"/>
      <c r="GWD192" s="486"/>
      <c r="GWE192" s="375"/>
      <c r="GWF192" s="377"/>
      <c r="GWG192" s="377"/>
      <c r="GWH192" s="377"/>
      <c r="GWI192" s="377"/>
      <c r="GWJ192" s="438"/>
      <c r="GWK192" s="486"/>
      <c r="GWL192" s="375"/>
      <c r="GWM192" s="377"/>
      <c r="GWN192" s="377"/>
      <c r="GWO192" s="377"/>
      <c r="GWP192" s="377"/>
      <c r="GWQ192" s="438"/>
      <c r="GWR192" s="486"/>
      <c r="GWS192" s="375"/>
      <c r="GWT192" s="377"/>
      <c r="GWU192" s="377"/>
      <c r="GWV192" s="377"/>
      <c r="GWW192" s="377"/>
      <c r="GWX192" s="438"/>
      <c r="GWY192" s="486"/>
      <c r="GWZ192" s="375"/>
      <c r="GXA192" s="377"/>
      <c r="GXB192" s="377"/>
      <c r="GXC192" s="377"/>
      <c r="GXD192" s="377"/>
      <c r="GXE192" s="438"/>
      <c r="GXF192" s="486"/>
      <c r="GXG192" s="375"/>
      <c r="GXH192" s="377"/>
      <c r="GXI192" s="377"/>
      <c r="GXJ192" s="377"/>
      <c r="GXK192" s="377"/>
      <c r="GXL192" s="438"/>
      <c r="GXM192" s="486"/>
      <c r="GXN192" s="375"/>
      <c r="GXO192" s="377"/>
      <c r="GXP192" s="377"/>
      <c r="GXQ192" s="377"/>
      <c r="GXR192" s="377"/>
      <c r="GXS192" s="438"/>
      <c r="GXT192" s="486"/>
      <c r="GXU192" s="375"/>
      <c r="GXV192" s="377"/>
      <c r="GXW192" s="377"/>
      <c r="GXX192" s="377"/>
      <c r="GXY192" s="377"/>
      <c r="GXZ192" s="438"/>
      <c r="GYA192" s="486"/>
      <c r="GYB192" s="375"/>
      <c r="GYC192" s="377"/>
      <c r="GYD192" s="377"/>
      <c r="GYE192" s="377"/>
      <c r="GYF192" s="377"/>
      <c r="GYG192" s="438"/>
      <c r="GYH192" s="486"/>
      <c r="GYI192" s="375"/>
      <c r="GYJ192" s="377"/>
      <c r="GYK192" s="377"/>
      <c r="GYL192" s="377"/>
      <c r="GYM192" s="377"/>
      <c r="GYN192" s="438"/>
      <c r="GYO192" s="486"/>
      <c r="GYP192" s="375"/>
      <c r="GYQ192" s="377"/>
      <c r="GYR192" s="377"/>
      <c r="GYS192" s="377"/>
      <c r="GYT192" s="377"/>
      <c r="GYU192" s="438"/>
      <c r="GYV192" s="486"/>
      <c r="GYW192" s="375"/>
      <c r="GYX192" s="377"/>
      <c r="GYY192" s="377"/>
      <c r="GYZ192" s="377"/>
      <c r="GZA192" s="377"/>
      <c r="GZB192" s="438"/>
      <c r="GZC192" s="486"/>
      <c r="GZD192" s="375"/>
      <c r="GZE192" s="377"/>
      <c r="GZF192" s="377"/>
      <c r="GZG192" s="377"/>
      <c r="GZH192" s="377"/>
      <c r="GZI192" s="438"/>
      <c r="GZJ192" s="486"/>
      <c r="GZK192" s="375"/>
      <c r="GZL192" s="377"/>
      <c r="GZM192" s="377"/>
      <c r="GZN192" s="377"/>
      <c r="GZO192" s="377"/>
      <c r="GZP192" s="438"/>
      <c r="GZQ192" s="486"/>
      <c r="GZR192" s="375"/>
      <c r="GZS192" s="377"/>
      <c r="GZT192" s="377"/>
      <c r="GZU192" s="377"/>
      <c r="GZV192" s="377"/>
      <c r="GZW192" s="438"/>
      <c r="GZX192" s="486"/>
      <c r="GZY192" s="375"/>
      <c r="GZZ192" s="377"/>
      <c r="HAA192" s="377"/>
      <c r="HAB192" s="377"/>
      <c r="HAC192" s="377"/>
      <c r="HAD192" s="438"/>
      <c r="HAE192" s="486"/>
      <c r="HAF192" s="375"/>
      <c r="HAG192" s="377"/>
      <c r="HAH192" s="377"/>
      <c r="HAI192" s="377"/>
      <c r="HAJ192" s="377"/>
      <c r="HAK192" s="438"/>
      <c r="HAL192" s="486"/>
      <c r="HAM192" s="375"/>
      <c r="HAN192" s="377"/>
      <c r="HAO192" s="377"/>
      <c r="HAP192" s="377"/>
      <c r="HAQ192" s="377"/>
      <c r="HAR192" s="438"/>
      <c r="HAS192" s="486"/>
      <c r="HAT192" s="375"/>
      <c r="HAU192" s="377"/>
      <c r="HAV192" s="377"/>
      <c r="HAW192" s="377"/>
      <c r="HAX192" s="377"/>
      <c r="HAY192" s="438"/>
      <c r="HAZ192" s="486"/>
      <c r="HBA192" s="375"/>
      <c r="HBB192" s="377"/>
      <c r="HBC192" s="377"/>
      <c r="HBD192" s="377"/>
      <c r="HBE192" s="377"/>
      <c r="HBF192" s="438"/>
      <c r="HBG192" s="486"/>
      <c r="HBH192" s="375"/>
      <c r="HBI192" s="377"/>
      <c r="HBJ192" s="377"/>
      <c r="HBK192" s="377"/>
      <c r="HBL192" s="377"/>
      <c r="HBM192" s="438"/>
      <c r="HBN192" s="486"/>
      <c r="HBO192" s="375"/>
      <c r="HBP192" s="377"/>
      <c r="HBQ192" s="377"/>
      <c r="HBR192" s="377"/>
      <c r="HBS192" s="377"/>
      <c r="HBT192" s="438"/>
      <c r="HBU192" s="486"/>
      <c r="HBV192" s="375"/>
      <c r="HBW192" s="377"/>
      <c r="HBX192" s="377"/>
      <c r="HBY192" s="377"/>
      <c r="HBZ192" s="377"/>
      <c r="HCA192" s="438"/>
      <c r="HCB192" s="486"/>
      <c r="HCC192" s="375"/>
      <c r="HCD192" s="377"/>
      <c r="HCE192" s="377"/>
      <c r="HCF192" s="377"/>
      <c r="HCG192" s="377"/>
      <c r="HCH192" s="438"/>
      <c r="HCI192" s="486"/>
      <c r="HCJ192" s="375"/>
      <c r="HCK192" s="377"/>
      <c r="HCL192" s="377"/>
      <c r="HCM192" s="377"/>
      <c r="HCN192" s="377"/>
      <c r="HCO192" s="438"/>
      <c r="HCP192" s="486"/>
      <c r="HCQ192" s="375"/>
      <c r="HCR192" s="377"/>
      <c r="HCS192" s="377"/>
      <c r="HCT192" s="377"/>
      <c r="HCU192" s="377"/>
      <c r="HCV192" s="438"/>
      <c r="HCW192" s="486"/>
      <c r="HCX192" s="375"/>
      <c r="HCY192" s="377"/>
      <c r="HCZ192" s="377"/>
      <c r="HDA192" s="377"/>
      <c r="HDB192" s="377"/>
      <c r="HDC192" s="438"/>
      <c r="HDD192" s="486"/>
      <c r="HDE192" s="375"/>
      <c r="HDF192" s="377"/>
      <c r="HDG192" s="377"/>
      <c r="HDH192" s="377"/>
      <c r="HDI192" s="377"/>
      <c r="HDJ192" s="438"/>
      <c r="HDK192" s="486"/>
      <c r="HDL192" s="375"/>
      <c r="HDM192" s="377"/>
      <c r="HDN192" s="377"/>
      <c r="HDO192" s="377"/>
      <c r="HDP192" s="377"/>
      <c r="HDQ192" s="438"/>
      <c r="HDR192" s="486"/>
      <c r="HDS192" s="375"/>
      <c r="HDT192" s="377"/>
      <c r="HDU192" s="377"/>
      <c r="HDV192" s="377"/>
      <c r="HDW192" s="377"/>
      <c r="HDX192" s="438"/>
      <c r="HDY192" s="486"/>
      <c r="HDZ192" s="375"/>
      <c r="HEA192" s="377"/>
      <c r="HEB192" s="377"/>
      <c r="HEC192" s="377"/>
      <c r="HED192" s="377"/>
      <c r="HEE192" s="438"/>
      <c r="HEF192" s="486"/>
      <c r="HEG192" s="375"/>
      <c r="HEH192" s="377"/>
      <c r="HEI192" s="377"/>
      <c r="HEJ192" s="377"/>
      <c r="HEK192" s="377"/>
      <c r="HEL192" s="438"/>
      <c r="HEM192" s="486"/>
      <c r="HEN192" s="375"/>
      <c r="HEO192" s="377"/>
      <c r="HEP192" s="377"/>
      <c r="HEQ192" s="377"/>
      <c r="HER192" s="377"/>
      <c r="HES192" s="438"/>
      <c r="HET192" s="486"/>
      <c r="HEU192" s="375"/>
      <c r="HEV192" s="377"/>
      <c r="HEW192" s="377"/>
      <c r="HEX192" s="377"/>
      <c r="HEY192" s="377"/>
      <c r="HEZ192" s="438"/>
      <c r="HFA192" s="486"/>
      <c r="HFB192" s="375"/>
      <c r="HFC192" s="377"/>
      <c r="HFD192" s="377"/>
      <c r="HFE192" s="377"/>
      <c r="HFF192" s="377"/>
      <c r="HFG192" s="438"/>
      <c r="HFH192" s="486"/>
      <c r="HFI192" s="375"/>
      <c r="HFJ192" s="377"/>
      <c r="HFK192" s="377"/>
      <c r="HFL192" s="377"/>
      <c r="HFM192" s="377"/>
      <c r="HFN192" s="438"/>
      <c r="HFO192" s="486"/>
      <c r="HFP192" s="375"/>
      <c r="HFQ192" s="377"/>
      <c r="HFR192" s="377"/>
      <c r="HFS192" s="377"/>
      <c r="HFT192" s="377"/>
      <c r="HFU192" s="438"/>
      <c r="HFV192" s="486"/>
      <c r="HFW192" s="375"/>
      <c r="HFX192" s="377"/>
      <c r="HFY192" s="377"/>
      <c r="HFZ192" s="377"/>
      <c r="HGA192" s="377"/>
      <c r="HGB192" s="438"/>
      <c r="HGC192" s="486"/>
      <c r="HGD192" s="375"/>
      <c r="HGE192" s="377"/>
      <c r="HGF192" s="377"/>
      <c r="HGG192" s="377"/>
      <c r="HGH192" s="377"/>
      <c r="HGI192" s="438"/>
      <c r="HGJ192" s="486"/>
      <c r="HGK192" s="375"/>
      <c r="HGL192" s="377"/>
      <c r="HGM192" s="377"/>
      <c r="HGN192" s="377"/>
      <c r="HGO192" s="377"/>
      <c r="HGP192" s="438"/>
      <c r="HGQ192" s="486"/>
      <c r="HGR192" s="375"/>
      <c r="HGS192" s="377"/>
      <c r="HGT192" s="377"/>
      <c r="HGU192" s="377"/>
      <c r="HGV192" s="377"/>
      <c r="HGW192" s="438"/>
      <c r="HGX192" s="486"/>
      <c r="HGY192" s="375"/>
      <c r="HGZ192" s="377"/>
      <c r="HHA192" s="377"/>
      <c r="HHB192" s="377"/>
      <c r="HHC192" s="377"/>
      <c r="HHD192" s="438"/>
      <c r="HHE192" s="486"/>
      <c r="HHF192" s="375"/>
      <c r="HHG192" s="377"/>
      <c r="HHH192" s="377"/>
      <c r="HHI192" s="377"/>
      <c r="HHJ192" s="377"/>
      <c r="HHK192" s="438"/>
      <c r="HHL192" s="486"/>
      <c r="HHM192" s="375"/>
      <c r="HHN192" s="377"/>
      <c r="HHO192" s="377"/>
      <c r="HHP192" s="377"/>
      <c r="HHQ192" s="377"/>
      <c r="HHR192" s="438"/>
      <c r="HHS192" s="486"/>
      <c r="HHT192" s="375"/>
      <c r="HHU192" s="377"/>
      <c r="HHV192" s="377"/>
      <c r="HHW192" s="377"/>
      <c r="HHX192" s="377"/>
      <c r="HHY192" s="438"/>
      <c r="HHZ192" s="486"/>
      <c r="HIA192" s="375"/>
      <c r="HIB192" s="377"/>
      <c r="HIC192" s="377"/>
      <c r="HID192" s="377"/>
      <c r="HIE192" s="377"/>
      <c r="HIF192" s="438"/>
      <c r="HIG192" s="486"/>
      <c r="HIH192" s="375"/>
      <c r="HII192" s="377"/>
      <c r="HIJ192" s="377"/>
      <c r="HIK192" s="377"/>
      <c r="HIL192" s="377"/>
      <c r="HIM192" s="438"/>
      <c r="HIN192" s="486"/>
      <c r="HIO192" s="375"/>
      <c r="HIP192" s="377"/>
      <c r="HIQ192" s="377"/>
      <c r="HIR192" s="377"/>
      <c r="HIS192" s="377"/>
      <c r="HIT192" s="438"/>
      <c r="HIU192" s="486"/>
      <c r="HIV192" s="375"/>
      <c r="HIW192" s="377"/>
      <c r="HIX192" s="377"/>
      <c r="HIY192" s="377"/>
      <c r="HIZ192" s="377"/>
      <c r="HJA192" s="438"/>
      <c r="HJB192" s="486"/>
      <c r="HJC192" s="375"/>
      <c r="HJD192" s="377"/>
      <c r="HJE192" s="377"/>
      <c r="HJF192" s="377"/>
      <c r="HJG192" s="377"/>
      <c r="HJH192" s="438"/>
      <c r="HJI192" s="486"/>
      <c r="HJJ192" s="375"/>
      <c r="HJK192" s="377"/>
      <c r="HJL192" s="377"/>
      <c r="HJM192" s="377"/>
      <c r="HJN192" s="377"/>
      <c r="HJO192" s="438"/>
      <c r="HJP192" s="486"/>
      <c r="HJQ192" s="375"/>
      <c r="HJR192" s="377"/>
      <c r="HJS192" s="377"/>
      <c r="HJT192" s="377"/>
      <c r="HJU192" s="377"/>
      <c r="HJV192" s="438"/>
      <c r="HJW192" s="486"/>
      <c r="HJX192" s="375"/>
      <c r="HJY192" s="377"/>
      <c r="HJZ192" s="377"/>
      <c r="HKA192" s="377"/>
      <c r="HKB192" s="377"/>
      <c r="HKC192" s="438"/>
      <c r="HKD192" s="486"/>
      <c r="HKE192" s="375"/>
      <c r="HKF192" s="377"/>
      <c r="HKG192" s="377"/>
      <c r="HKH192" s="377"/>
      <c r="HKI192" s="377"/>
      <c r="HKJ192" s="438"/>
      <c r="HKK192" s="486"/>
      <c r="HKL192" s="375"/>
      <c r="HKM192" s="377"/>
      <c r="HKN192" s="377"/>
      <c r="HKO192" s="377"/>
      <c r="HKP192" s="377"/>
      <c r="HKQ192" s="438"/>
      <c r="HKR192" s="486"/>
      <c r="HKS192" s="375"/>
      <c r="HKT192" s="377"/>
      <c r="HKU192" s="377"/>
      <c r="HKV192" s="377"/>
      <c r="HKW192" s="377"/>
      <c r="HKX192" s="438"/>
      <c r="HKY192" s="486"/>
      <c r="HKZ192" s="375"/>
      <c r="HLA192" s="377"/>
      <c r="HLB192" s="377"/>
      <c r="HLC192" s="377"/>
      <c r="HLD192" s="377"/>
      <c r="HLE192" s="438"/>
      <c r="HLF192" s="486"/>
      <c r="HLG192" s="375"/>
      <c r="HLH192" s="377"/>
      <c r="HLI192" s="377"/>
      <c r="HLJ192" s="377"/>
      <c r="HLK192" s="377"/>
      <c r="HLL192" s="438"/>
      <c r="HLM192" s="486"/>
      <c r="HLN192" s="375"/>
      <c r="HLO192" s="377"/>
      <c r="HLP192" s="377"/>
      <c r="HLQ192" s="377"/>
      <c r="HLR192" s="377"/>
      <c r="HLS192" s="438"/>
      <c r="HLT192" s="486"/>
      <c r="HLU192" s="375"/>
      <c r="HLV192" s="377"/>
      <c r="HLW192" s="377"/>
      <c r="HLX192" s="377"/>
      <c r="HLY192" s="377"/>
      <c r="HLZ192" s="438"/>
      <c r="HMA192" s="486"/>
      <c r="HMB192" s="375"/>
      <c r="HMC192" s="377"/>
      <c r="HMD192" s="377"/>
      <c r="HME192" s="377"/>
      <c r="HMF192" s="377"/>
      <c r="HMG192" s="438"/>
      <c r="HMH192" s="486"/>
      <c r="HMI192" s="375"/>
      <c r="HMJ192" s="377"/>
      <c r="HMK192" s="377"/>
      <c r="HML192" s="377"/>
      <c r="HMM192" s="377"/>
      <c r="HMN192" s="438"/>
      <c r="HMO192" s="486"/>
      <c r="HMP192" s="375"/>
      <c r="HMQ192" s="377"/>
      <c r="HMR192" s="377"/>
      <c r="HMS192" s="377"/>
      <c r="HMT192" s="377"/>
      <c r="HMU192" s="438"/>
      <c r="HMV192" s="486"/>
      <c r="HMW192" s="375"/>
      <c r="HMX192" s="377"/>
      <c r="HMY192" s="377"/>
      <c r="HMZ192" s="377"/>
      <c r="HNA192" s="377"/>
      <c r="HNB192" s="438"/>
      <c r="HNC192" s="486"/>
      <c r="HND192" s="375"/>
      <c r="HNE192" s="377"/>
      <c r="HNF192" s="377"/>
      <c r="HNG192" s="377"/>
      <c r="HNH192" s="377"/>
      <c r="HNI192" s="438"/>
      <c r="HNJ192" s="486"/>
      <c r="HNK192" s="375"/>
      <c r="HNL192" s="377"/>
      <c r="HNM192" s="377"/>
      <c r="HNN192" s="377"/>
      <c r="HNO192" s="377"/>
      <c r="HNP192" s="438"/>
      <c r="HNQ192" s="486"/>
      <c r="HNR192" s="375"/>
      <c r="HNS192" s="377"/>
      <c r="HNT192" s="377"/>
      <c r="HNU192" s="377"/>
      <c r="HNV192" s="377"/>
      <c r="HNW192" s="438"/>
      <c r="HNX192" s="486"/>
      <c r="HNY192" s="375"/>
      <c r="HNZ192" s="377"/>
      <c r="HOA192" s="377"/>
      <c r="HOB192" s="377"/>
      <c r="HOC192" s="377"/>
      <c r="HOD192" s="438"/>
      <c r="HOE192" s="486"/>
      <c r="HOF192" s="375"/>
      <c r="HOG192" s="377"/>
      <c r="HOH192" s="377"/>
      <c r="HOI192" s="377"/>
      <c r="HOJ192" s="377"/>
      <c r="HOK192" s="438"/>
      <c r="HOL192" s="486"/>
      <c r="HOM192" s="375"/>
      <c r="HON192" s="377"/>
      <c r="HOO192" s="377"/>
      <c r="HOP192" s="377"/>
      <c r="HOQ192" s="377"/>
      <c r="HOR192" s="438"/>
      <c r="HOS192" s="486"/>
      <c r="HOT192" s="375"/>
      <c r="HOU192" s="377"/>
      <c r="HOV192" s="377"/>
      <c r="HOW192" s="377"/>
      <c r="HOX192" s="377"/>
      <c r="HOY192" s="438"/>
      <c r="HOZ192" s="486"/>
      <c r="HPA192" s="375"/>
      <c r="HPB192" s="377"/>
      <c r="HPC192" s="377"/>
      <c r="HPD192" s="377"/>
      <c r="HPE192" s="377"/>
      <c r="HPF192" s="438"/>
      <c r="HPG192" s="486"/>
      <c r="HPH192" s="375"/>
      <c r="HPI192" s="377"/>
      <c r="HPJ192" s="377"/>
      <c r="HPK192" s="377"/>
      <c r="HPL192" s="377"/>
      <c r="HPM192" s="438"/>
      <c r="HPN192" s="486"/>
      <c r="HPO192" s="375"/>
      <c r="HPP192" s="377"/>
      <c r="HPQ192" s="377"/>
      <c r="HPR192" s="377"/>
      <c r="HPS192" s="377"/>
      <c r="HPT192" s="438"/>
      <c r="HPU192" s="486"/>
      <c r="HPV192" s="375"/>
      <c r="HPW192" s="377"/>
      <c r="HPX192" s="377"/>
      <c r="HPY192" s="377"/>
      <c r="HPZ192" s="377"/>
      <c r="HQA192" s="438"/>
      <c r="HQB192" s="486"/>
      <c r="HQC192" s="375"/>
      <c r="HQD192" s="377"/>
      <c r="HQE192" s="377"/>
      <c r="HQF192" s="377"/>
      <c r="HQG192" s="377"/>
      <c r="HQH192" s="438"/>
      <c r="HQI192" s="486"/>
      <c r="HQJ192" s="375"/>
      <c r="HQK192" s="377"/>
      <c r="HQL192" s="377"/>
      <c r="HQM192" s="377"/>
      <c r="HQN192" s="377"/>
      <c r="HQO192" s="438"/>
      <c r="HQP192" s="486"/>
      <c r="HQQ192" s="375"/>
      <c r="HQR192" s="377"/>
      <c r="HQS192" s="377"/>
      <c r="HQT192" s="377"/>
      <c r="HQU192" s="377"/>
      <c r="HQV192" s="438"/>
      <c r="HQW192" s="486"/>
      <c r="HQX192" s="375"/>
      <c r="HQY192" s="377"/>
      <c r="HQZ192" s="377"/>
      <c r="HRA192" s="377"/>
      <c r="HRB192" s="377"/>
      <c r="HRC192" s="438"/>
      <c r="HRD192" s="486"/>
      <c r="HRE192" s="375"/>
      <c r="HRF192" s="377"/>
      <c r="HRG192" s="377"/>
      <c r="HRH192" s="377"/>
      <c r="HRI192" s="377"/>
      <c r="HRJ192" s="438"/>
      <c r="HRK192" s="486"/>
      <c r="HRL192" s="375"/>
      <c r="HRM192" s="377"/>
      <c r="HRN192" s="377"/>
      <c r="HRO192" s="377"/>
      <c r="HRP192" s="377"/>
      <c r="HRQ192" s="438"/>
      <c r="HRR192" s="486"/>
      <c r="HRS192" s="375"/>
      <c r="HRT192" s="377"/>
      <c r="HRU192" s="377"/>
      <c r="HRV192" s="377"/>
      <c r="HRW192" s="377"/>
      <c r="HRX192" s="438"/>
      <c r="HRY192" s="486"/>
      <c r="HRZ192" s="375"/>
      <c r="HSA192" s="377"/>
      <c r="HSB192" s="377"/>
      <c r="HSC192" s="377"/>
      <c r="HSD192" s="377"/>
      <c r="HSE192" s="438"/>
      <c r="HSF192" s="486"/>
      <c r="HSG192" s="375"/>
      <c r="HSH192" s="377"/>
      <c r="HSI192" s="377"/>
      <c r="HSJ192" s="377"/>
      <c r="HSK192" s="377"/>
      <c r="HSL192" s="438"/>
      <c r="HSM192" s="486"/>
      <c r="HSN192" s="375"/>
      <c r="HSO192" s="377"/>
      <c r="HSP192" s="377"/>
      <c r="HSQ192" s="377"/>
      <c r="HSR192" s="377"/>
      <c r="HSS192" s="438"/>
      <c r="HST192" s="486"/>
      <c r="HSU192" s="375"/>
      <c r="HSV192" s="377"/>
      <c r="HSW192" s="377"/>
      <c r="HSX192" s="377"/>
      <c r="HSY192" s="377"/>
      <c r="HSZ192" s="438"/>
      <c r="HTA192" s="486"/>
      <c r="HTB192" s="375"/>
      <c r="HTC192" s="377"/>
      <c r="HTD192" s="377"/>
      <c r="HTE192" s="377"/>
      <c r="HTF192" s="377"/>
      <c r="HTG192" s="438"/>
      <c r="HTH192" s="486"/>
      <c r="HTI192" s="375"/>
      <c r="HTJ192" s="377"/>
      <c r="HTK192" s="377"/>
      <c r="HTL192" s="377"/>
      <c r="HTM192" s="377"/>
      <c r="HTN192" s="438"/>
      <c r="HTO192" s="486"/>
      <c r="HTP192" s="375"/>
      <c r="HTQ192" s="377"/>
      <c r="HTR192" s="377"/>
      <c r="HTS192" s="377"/>
      <c r="HTT192" s="377"/>
      <c r="HTU192" s="438"/>
      <c r="HTV192" s="486"/>
      <c r="HTW192" s="375"/>
      <c r="HTX192" s="377"/>
      <c r="HTY192" s="377"/>
      <c r="HTZ192" s="377"/>
      <c r="HUA192" s="377"/>
      <c r="HUB192" s="438"/>
      <c r="HUC192" s="486"/>
      <c r="HUD192" s="375"/>
      <c r="HUE192" s="377"/>
      <c r="HUF192" s="377"/>
      <c r="HUG192" s="377"/>
      <c r="HUH192" s="377"/>
      <c r="HUI192" s="438"/>
      <c r="HUJ192" s="486"/>
      <c r="HUK192" s="375"/>
      <c r="HUL192" s="377"/>
      <c r="HUM192" s="377"/>
      <c r="HUN192" s="377"/>
      <c r="HUO192" s="377"/>
      <c r="HUP192" s="438"/>
      <c r="HUQ192" s="486"/>
      <c r="HUR192" s="375"/>
      <c r="HUS192" s="377"/>
      <c r="HUT192" s="377"/>
      <c r="HUU192" s="377"/>
      <c r="HUV192" s="377"/>
      <c r="HUW192" s="438"/>
      <c r="HUX192" s="486"/>
      <c r="HUY192" s="375"/>
      <c r="HUZ192" s="377"/>
      <c r="HVA192" s="377"/>
      <c r="HVB192" s="377"/>
      <c r="HVC192" s="377"/>
      <c r="HVD192" s="438"/>
      <c r="HVE192" s="486"/>
      <c r="HVF192" s="375"/>
      <c r="HVG192" s="377"/>
      <c r="HVH192" s="377"/>
      <c r="HVI192" s="377"/>
      <c r="HVJ192" s="377"/>
      <c r="HVK192" s="438"/>
      <c r="HVL192" s="486"/>
      <c r="HVM192" s="375"/>
      <c r="HVN192" s="377"/>
      <c r="HVO192" s="377"/>
      <c r="HVP192" s="377"/>
      <c r="HVQ192" s="377"/>
      <c r="HVR192" s="438"/>
      <c r="HVS192" s="486"/>
      <c r="HVT192" s="375"/>
      <c r="HVU192" s="377"/>
      <c r="HVV192" s="377"/>
      <c r="HVW192" s="377"/>
      <c r="HVX192" s="377"/>
      <c r="HVY192" s="438"/>
      <c r="HVZ192" s="486"/>
      <c r="HWA192" s="375"/>
      <c r="HWB192" s="377"/>
      <c r="HWC192" s="377"/>
      <c r="HWD192" s="377"/>
      <c r="HWE192" s="377"/>
      <c r="HWF192" s="438"/>
      <c r="HWG192" s="486"/>
      <c r="HWH192" s="375"/>
      <c r="HWI192" s="377"/>
      <c r="HWJ192" s="377"/>
      <c r="HWK192" s="377"/>
      <c r="HWL192" s="377"/>
      <c r="HWM192" s="438"/>
      <c r="HWN192" s="486"/>
      <c r="HWO192" s="375"/>
      <c r="HWP192" s="377"/>
      <c r="HWQ192" s="377"/>
      <c r="HWR192" s="377"/>
      <c r="HWS192" s="377"/>
      <c r="HWT192" s="438"/>
      <c r="HWU192" s="486"/>
      <c r="HWV192" s="375"/>
      <c r="HWW192" s="377"/>
      <c r="HWX192" s="377"/>
      <c r="HWY192" s="377"/>
      <c r="HWZ192" s="377"/>
      <c r="HXA192" s="438"/>
      <c r="HXB192" s="486"/>
      <c r="HXC192" s="375"/>
      <c r="HXD192" s="377"/>
      <c r="HXE192" s="377"/>
      <c r="HXF192" s="377"/>
      <c r="HXG192" s="377"/>
      <c r="HXH192" s="438"/>
      <c r="HXI192" s="486"/>
      <c r="HXJ192" s="375"/>
      <c r="HXK192" s="377"/>
      <c r="HXL192" s="377"/>
      <c r="HXM192" s="377"/>
      <c r="HXN192" s="377"/>
      <c r="HXO192" s="438"/>
      <c r="HXP192" s="486"/>
      <c r="HXQ192" s="375"/>
      <c r="HXR192" s="377"/>
      <c r="HXS192" s="377"/>
      <c r="HXT192" s="377"/>
      <c r="HXU192" s="377"/>
      <c r="HXV192" s="438"/>
      <c r="HXW192" s="486"/>
      <c r="HXX192" s="375"/>
      <c r="HXY192" s="377"/>
      <c r="HXZ192" s="377"/>
      <c r="HYA192" s="377"/>
      <c r="HYB192" s="377"/>
      <c r="HYC192" s="438"/>
      <c r="HYD192" s="486"/>
      <c r="HYE192" s="375"/>
      <c r="HYF192" s="377"/>
      <c r="HYG192" s="377"/>
      <c r="HYH192" s="377"/>
      <c r="HYI192" s="377"/>
      <c r="HYJ192" s="438"/>
      <c r="HYK192" s="486"/>
      <c r="HYL192" s="375"/>
      <c r="HYM192" s="377"/>
      <c r="HYN192" s="377"/>
      <c r="HYO192" s="377"/>
      <c r="HYP192" s="377"/>
      <c r="HYQ192" s="438"/>
      <c r="HYR192" s="486"/>
      <c r="HYS192" s="375"/>
      <c r="HYT192" s="377"/>
      <c r="HYU192" s="377"/>
      <c r="HYV192" s="377"/>
      <c r="HYW192" s="377"/>
      <c r="HYX192" s="438"/>
      <c r="HYY192" s="486"/>
      <c r="HYZ192" s="375"/>
      <c r="HZA192" s="377"/>
      <c r="HZB192" s="377"/>
      <c r="HZC192" s="377"/>
      <c r="HZD192" s="377"/>
      <c r="HZE192" s="438"/>
      <c r="HZF192" s="486"/>
      <c r="HZG192" s="375"/>
      <c r="HZH192" s="377"/>
      <c r="HZI192" s="377"/>
      <c r="HZJ192" s="377"/>
      <c r="HZK192" s="377"/>
      <c r="HZL192" s="438"/>
      <c r="HZM192" s="486"/>
      <c r="HZN192" s="375"/>
      <c r="HZO192" s="377"/>
      <c r="HZP192" s="377"/>
      <c r="HZQ192" s="377"/>
      <c r="HZR192" s="377"/>
      <c r="HZS192" s="438"/>
      <c r="HZT192" s="486"/>
      <c r="HZU192" s="375"/>
      <c r="HZV192" s="377"/>
      <c r="HZW192" s="377"/>
      <c r="HZX192" s="377"/>
      <c r="HZY192" s="377"/>
      <c r="HZZ192" s="438"/>
      <c r="IAA192" s="486"/>
      <c r="IAB192" s="375"/>
      <c r="IAC192" s="377"/>
      <c r="IAD192" s="377"/>
      <c r="IAE192" s="377"/>
      <c r="IAF192" s="377"/>
      <c r="IAG192" s="438"/>
      <c r="IAH192" s="486"/>
      <c r="IAI192" s="375"/>
      <c r="IAJ192" s="377"/>
      <c r="IAK192" s="377"/>
      <c r="IAL192" s="377"/>
      <c r="IAM192" s="377"/>
      <c r="IAN192" s="438"/>
      <c r="IAO192" s="486"/>
      <c r="IAP192" s="375"/>
      <c r="IAQ192" s="377"/>
      <c r="IAR192" s="377"/>
      <c r="IAS192" s="377"/>
      <c r="IAT192" s="377"/>
      <c r="IAU192" s="438"/>
      <c r="IAV192" s="486"/>
      <c r="IAW192" s="375"/>
      <c r="IAX192" s="377"/>
      <c r="IAY192" s="377"/>
      <c r="IAZ192" s="377"/>
      <c r="IBA192" s="377"/>
      <c r="IBB192" s="438"/>
      <c r="IBC192" s="486"/>
      <c r="IBD192" s="375"/>
      <c r="IBE192" s="377"/>
      <c r="IBF192" s="377"/>
      <c r="IBG192" s="377"/>
      <c r="IBH192" s="377"/>
      <c r="IBI192" s="438"/>
      <c r="IBJ192" s="486"/>
      <c r="IBK192" s="375"/>
      <c r="IBL192" s="377"/>
      <c r="IBM192" s="377"/>
      <c r="IBN192" s="377"/>
      <c r="IBO192" s="377"/>
      <c r="IBP192" s="438"/>
      <c r="IBQ192" s="486"/>
      <c r="IBR192" s="375"/>
      <c r="IBS192" s="377"/>
      <c r="IBT192" s="377"/>
      <c r="IBU192" s="377"/>
      <c r="IBV192" s="377"/>
      <c r="IBW192" s="438"/>
      <c r="IBX192" s="486"/>
      <c r="IBY192" s="375"/>
      <c r="IBZ192" s="377"/>
      <c r="ICA192" s="377"/>
      <c r="ICB192" s="377"/>
      <c r="ICC192" s="377"/>
      <c r="ICD192" s="438"/>
      <c r="ICE192" s="486"/>
      <c r="ICF192" s="375"/>
      <c r="ICG192" s="377"/>
      <c r="ICH192" s="377"/>
      <c r="ICI192" s="377"/>
      <c r="ICJ192" s="377"/>
      <c r="ICK192" s="438"/>
      <c r="ICL192" s="486"/>
      <c r="ICM192" s="375"/>
      <c r="ICN192" s="377"/>
      <c r="ICO192" s="377"/>
      <c r="ICP192" s="377"/>
      <c r="ICQ192" s="377"/>
      <c r="ICR192" s="438"/>
      <c r="ICS192" s="486"/>
      <c r="ICT192" s="375"/>
      <c r="ICU192" s="377"/>
      <c r="ICV192" s="377"/>
      <c r="ICW192" s="377"/>
      <c r="ICX192" s="377"/>
      <c r="ICY192" s="438"/>
      <c r="ICZ192" s="486"/>
      <c r="IDA192" s="375"/>
      <c r="IDB192" s="377"/>
      <c r="IDC192" s="377"/>
      <c r="IDD192" s="377"/>
      <c r="IDE192" s="377"/>
      <c r="IDF192" s="438"/>
      <c r="IDG192" s="486"/>
      <c r="IDH192" s="375"/>
      <c r="IDI192" s="377"/>
      <c r="IDJ192" s="377"/>
      <c r="IDK192" s="377"/>
      <c r="IDL192" s="377"/>
      <c r="IDM192" s="438"/>
      <c r="IDN192" s="486"/>
      <c r="IDO192" s="375"/>
      <c r="IDP192" s="377"/>
      <c r="IDQ192" s="377"/>
      <c r="IDR192" s="377"/>
      <c r="IDS192" s="377"/>
      <c r="IDT192" s="438"/>
      <c r="IDU192" s="486"/>
      <c r="IDV192" s="375"/>
      <c r="IDW192" s="377"/>
      <c r="IDX192" s="377"/>
      <c r="IDY192" s="377"/>
      <c r="IDZ192" s="377"/>
      <c r="IEA192" s="438"/>
      <c r="IEB192" s="486"/>
      <c r="IEC192" s="375"/>
      <c r="IED192" s="377"/>
      <c r="IEE192" s="377"/>
      <c r="IEF192" s="377"/>
      <c r="IEG192" s="377"/>
      <c r="IEH192" s="438"/>
      <c r="IEI192" s="486"/>
      <c r="IEJ192" s="375"/>
      <c r="IEK192" s="377"/>
      <c r="IEL192" s="377"/>
      <c r="IEM192" s="377"/>
      <c r="IEN192" s="377"/>
      <c r="IEO192" s="438"/>
      <c r="IEP192" s="486"/>
      <c r="IEQ192" s="375"/>
      <c r="IER192" s="377"/>
      <c r="IES192" s="377"/>
      <c r="IET192" s="377"/>
      <c r="IEU192" s="377"/>
      <c r="IEV192" s="438"/>
      <c r="IEW192" s="486"/>
      <c r="IEX192" s="375"/>
      <c r="IEY192" s="377"/>
      <c r="IEZ192" s="377"/>
      <c r="IFA192" s="377"/>
      <c r="IFB192" s="377"/>
      <c r="IFC192" s="438"/>
      <c r="IFD192" s="486"/>
      <c r="IFE192" s="375"/>
      <c r="IFF192" s="377"/>
      <c r="IFG192" s="377"/>
      <c r="IFH192" s="377"/>
      <c r="IFI192" s="377"/>
      <c r="IFJ192" s="438"/>
      <c r="IFK192" s="486"/>
      <c r="IFL192" s="375"/>
      <c r="IFM192" s="377"/>
      <c r="IFN192" s="377"/>
      <c r="IFO192" s="377"/>
      <c r="IFP192" s="377"/>
      <c r="IFQ192" s="438"/>
      <c r="IFR192" s="486"/>
      <c r="IFS192" s="375"/>
      <c r="IFT192" s="377"/>
      <c r="IFU192" s="377"/>
      <c r="IFV192" s="377"/>
      <c r="IFW192" s="377"/>
      <c r="IFX192" s="438"/>
      <c r="IFY192" s="486"/>
      <c r="IFZ192" s="375"/>
      <c r="IGA192" s="377"/>
      <c r="IGB192" s="377"/>
      <c r="IGC192" s="377"/>
      <c r="IGD192" s="377"/>
      <c r="IGE192" s="438"/>
      <c r="IGF192" s="486"/>
      <c r="IGG192" s="375"/>
      <c r="IGH192" s="377"/>
      <c r="IGI192" s="377"/>
      <c r="IGJ192" s="377"/>
      <c r="IGK192" s="377"/>
      <c r="IGL192" s="438"/>
      <c r="IGM192" s="486"/>
      <c r="IGN192" s="375"/>
      <c r="IGO192" s="377"/>
      <c r="IGP192" s="377"/>
      <c r="IGQ192" s="377"/>
      <c r="IGR192" s="377"/>
      <c r="IGS192" s="438"/>
      <c r="IGT192" s="486"/>
      <c r="IGU192" s="375"/>
      <c r="IGV192" s="377"/>
      <c r="IGW192" s="377"/>
      <c r="IGX192" s="377"/>
      <c r="IGY192" s="377"/>
      <c r="IGZ192" s="438"/>
      <c r="IHA192" s="486"/>
      <c r="IHB192" s="375"/>
      <c r="IHC192" s="377"/>
      <c r="IHD192" s="377"/>
      <c r="IHE192" s="377"/>
      <c r="IHF192" s="377"/>
      <c r="IHG192" s="438"/>
      <c r="IHH192" s="486"/>
      <c r="IHI192" s="375"/>
      <c r="IHJ192" s="377"/>
      <c r="IHK192" s="377"/>
      <c r="IHL192" s="377"/>
      <c r="IHM192" s="377"/>
      <c r="IHN192" s="438"/>
      <c r="IHO192" s="486"/>
      <c r="IHP192" s="375"/>
      <c r="IHQ192" s="377"/>
      <c r="IHR192" s="377"/>
      <c r="IHS192" s="377"/>
      <c r="IHT192" s="377"/>
      <c r="IHU192" s="438"/>
      <c r="IHV192" s="486"/>
      <c r="IHW192" s="375"/>
      <c r="IHX192" s="377"/>
      <c r="IHY192" s="377"/>
      <c r="IHZ192" s="377"/>
      <c r="IIA192" s="377"/>
      <c r="IIB192" s="438"/>
      <c r="IIC192" s="486"/>
      <c r="IID192" s="375"/>
      <c r="IIE192" s="377"/>
      <c r="IIF192" s="377"/>
      <c r="IIG192" s="377"/>
      <c r="IIH192" s="377"/>
      <c r="III192" s="438"/>
      <c r="IIJ192" s="486"/>
      <c r="IIK192" s="375"/>
      <c r="IIL192" s="377"/>
      <c r="IIM192" s="377"/>
      <c r="IIN192" s="377"/>
      <c r="IIO192" s="377"/>
      <c r="IIP192" s="438"/>
      <c r="IIQ192" s="486"/>
      <c r="IIR192" s="375"/>
      <c r="IIS192" s="377"/>
      <c r="IIT192" s="377"/>
      <c r="IIU192" s="377"/>
      <c r="IIV192" s="377"/>
      <c r="IIW192" s="438"/>
      <c r="IIX192" s="486"/>
      <c r="IIY192" s="375"/>
      <c r="IIZ192" s="377"/>
      <c r="IJA192" s="377"/>
      <c r="IJB192" s="377"/>
      <c r="IJC192" s="377"/>
      <c r="IJD192" s="438"/>
      <c r="IJE192" s="486"/>
      <c r="IJF192" s="375"/>
      <c r="IJG192" s="377"/>
      <c r="IJH192" s="377"/>
      <c r="IJI192" s="377"/>
      <c r="IJJ192" s="377"/>
      <c r="IJK192" s="438"/>
      <c r="IJL192" s="486"/>
      <c r="IJM192" s="375"/>
      <c r="IJN192" s="377"/>
      <c r="IJO192" s="377"/>
      <c r="IJP192" s="377"/>
      <c r="IJQ192" s="377"/>
      <c r="IJR192" s="438"/>
      <c r="IJS192" s="486"/>
      <c r="IJT192" s="375"/>
      <c r="IJU192" s="377"/>
      <c r="IJV192" s="377"/>
      <c r="IJW192" s="377"/>
      <c r="IJX192" s="377"/>
      <c r="IJY192" s="438"/>
      <c r="IJZ192" s="486"/>
      <c r="IKA192" s="375"/>
      <c r="IKB192" s="377"/>
      <c r="IKC192" s="377"/>
      <c r="IKD192" s="377"/>
      <c r="IKE192" s="377"/>
      <c r="IKF192" s="438"/>
      <c r="IKG192" s="486"/>
      <c r="IKH192" s="375"/>
      <c r="IKI192" s="377"/>
      <c r="IKJ192" s="377"/>
      <c r="IKK192" s="377"/>
      <c r="IKL192" s="377"/>
      <c r="IKM192" s="438"/>
      <c r="IKN192" s="486"/>
      <c r="IKO192" s="375"/>
      <c r="IKP192" s="377"/>
      <c r="IKQ192" s="377"/>
      <c r="IKR192" s="377"/>
      <c r="IKS192" s="377"/>
      <c r="IKT192" s="438"/>
      <c r="IKU192" s="486"/>
      <c r="IKV192" s="375"/>
      <c r="IKW192" s="377"/>
      <c r="IKX192" s="377"/>
      <c r="IKY192" s="377"/>
      <c r="IKZ192" s="377"/>
      <c r="ILA192" s="438"/>
      <c r="ILB192" s="486"/>
      <c r="ILC192" s="375"/>
      <c r="ILD192" s="377"/>
      <c r="ILE192" s="377"/>
      <c r="ILF192" s="377"/>
      <c r="ILG192" s="377"/>
      <c r="ILH192" s="438"/>
      <c r="ILI192" s="486"/>
      <c r="ILJ192" s="375"/>
      <c r="ILK192" s="377"/>
      <c r="ILL192" s="377"/>
      <c r="ILM192" s="377"/>
      <c r="ILN192" s="377"/>
      <c r="ILO192" s="438"/>
      <c r="ILP192" s="486"/>
      <c r="ILQ192" s="375"/>
      <c r="ILR192" s="377"/>
      <c r="ILS192" s="377"/>
      <c r="ILT192" s="377"/>
      <c r="ILU192" s="377"/>
      <c r="ILV192" s="438"/>
      <c r="ILW192" s="486"/>
      <c r="ILX192" s="375"/>
      <c r="ILY192" s="377"/>
      <c r="ILZ192" s="377"/>
      <c r="IMA192" s="377"/>
      <c r="IMB192" s="377"/>
      <c r="IMC192" s="438"/>
      <c r="IMD192" s="486"/>
      <c r="IME192" s="375"/>
      <c r="IMF192" s="377"/>
      <c r="IMG192" s="377"/>
      <c r="IMH192" s="377"/>
      <c r="IMI192" s="377"/>
      <c r="IMJ192" s="438"/>
      <c r="IMK192" s="486"/>
      <c r="IML192" s="375"/>
      <c r="IMM192" s="377"/>
      <c r="IMN192" s="377"/>
      <c r="IMO192" s="377"/>
      <c r="IMP192" s="377"/>
      <c r="IMQ192" s="438"/>
      <c r="IMR192" s="486"/>
      <c r="IMS192" s="375"/>
      <c r="IMT192" s="377"/>
      <c r="IMU192" s="377"/>
      <c r="IMV192" s="377"/>
      <c r="IMW192" s="377"/>
      <c r="IMX192" s="438"/>
      <c r="IMY192" s="486"/>
      <c r="IMZ192" s="375"/>
      <c r="INA192" s="377"/>
      <c r="INB192" s="377"/>
      <c r="INC192" s="377"/>
      <c r="IND192" s="377"/>
      <c r="INE192" s="438"/>
      <c r="INF192" s="486"/>
      <c r="ING192" s="375"/>
      <c r="INH192" s="377"/>
      <c r="INI192" s="377"/>
      <c r="INJ192" s="377"/>
      <c r="INK192" s="377"/>
      <c r="INL192" s="438"/>
      <c r="INM192" s="486"/>
      <c r="INN192" s="375"/>
      <c r="INO192" s="377"/>
      <c r="INP192" s="377"/>
      <c r="INQ192" s="377"/>
      <c r="INR192" s="377"/>
      <c r="INS192" s="438"/>
      <c r="INT192" s="486"/>
      <c r="INU192" s="375"/>
      <c r="INV192" s="377"/>
      <c r="INW192" s="377"/>
      <c r="INX192" s="377"/>
      <c r="INY192" s="377"/>
      <c r="INZ192" s="438"/>
      <c r="IOA192" s="486"/>
      <c r="IOB192" s="375"/>
      <c r="IOC192" s="377"/>
      <c r="IOD192" s="377"/>
      <c r="IOE192" s="377"/>
      <c r="IOF192" s="377"/>
      <c r="IOG192" s="438"/>
      <c r="IOH192" s="486"/>
      <c r="IOI192" s="375"/>
      <c r="IOJ192" s="377"/>
      <c r="IOK192" s="377"/>
      <c r="IOL192" s="377"/>
      <c r="IOM192" s="377"/>
      <c r="ION192" s="438"/>
      <c r="IOO192" s="486"/>
      <c r="IOP192" s="375"/>
      <c r="IOQ192" s="377"/>
      <c r="IOR192" s="377"/>
      <c r="IOS192" s="377"/>
      <c r="IOT192" s="377"/>
      <c r="IOU192" s="438"/>
      <c r="IOV192" s="486"/>
      <c r="IOW192" s="375"/>
      <c r="IOX192" s="377"/>
      <c r="IOY192" s="377"/>
      <c r="IOZ192" s="377"/>
      <c r="IPA192" s="377"/>
      <c r="IPB192" s="438"/>
      <c r="IPC192" s="486"/>
      <c r="IPD192" s="375"/>
      <c r="IPE192" s="377"/>
      <c r="IPF192" s="377"/>
      <c r="IPG192" s="377"/>
      <c r="IPH192" s="377"/>
      <c r="IPI192" s="438"/>
      <c r="IPJ192" s="486"/>
      <c r="IPK192" s="375"/>
      <c r="IPL192" s="377"/>
      <c r="IPM192" s="377"/>
      <c r="IPN192" s="377"/>
      <c r="IPO192" s="377"/>
      <c r="IPP192" s="438"/>
      <c r="IPQ192" s="486"/>
      <c r="IPR192" s="375"/>
      <c r="IPS192" s="377"/>
      <c r="IPT192" s="377"/>
      <c r="IPU192" s="377"/>
      <c r="IPV192" s="377"/>
      <c r="IPW192" s="438"/>
      <c r="IPX192" s="486"/>
      <c r="IPY192" s="375"/>
      <c r="IPZ192" s="377"/>
      <c r="IQA192" s="377"/>
      <c r="IQB192" s="377"/>
      <c r="IQC192" s="377"/>
      <c r="IQD192" s="438"/>
      <c r="IQE192" s="486"/>
      <c r="IQF192" s="375"/>
      <c r="IQG192" s="377"/>
      <c r="IQH192" s="377"/>
      <c r="IQI192" s="377"/>
      <c r="IQJ192" s="377"/>
      <c r="IQK192" s="438"/>
      <c r="IQL192" s="486"/>
      <c r="IQM192" s="375"/>
      <c r="IQN192" s="377"/>
      <c r="IQO192" s="377"/>
      <c r="IQP192" s="377"/>
      <c r="IQQ192" s="377"/>
      <c r="IQR192" s="438"/>
      <c r="IQS192" s="486"/>
      <c r="IQT192" s="375"/>
      <c r="IQU192" s="377"/>
      <c r="IQV192" s="377"/>
      <c r="IQW192" s="377"/>
      <c r="IQX192" s="377"/>
      <c r="IQY192" s="438"/>
      <c r="IQZ192" s="486"/>
      <c r="IRA192" s="375"/>
      <c r="IRB192" s="377"/>
      <c r="IRC192" s="377"/>
      <c r="IRD192" s="377"/>
      <c r="IRE192" s="377"/>
      <c r="IRF192" s="438"/>
      <c r="IRG192" s="486"/>
      <c r="IRH192" s="375"/>
      <c r="IRI192" s="377"/>
      <c r="IRJ192" s="377"/>
      <c r="IRK192" s="377"/>
      <c r="IRL192" s="377"/>
      <c r="IRM192" s="438"/>
      <c r="IRN192" s="486"/>
      <c r="IRO192" s="375"/>
      <c r="IRP192" s="377"/>
      <c r="IRQ192" s="377"/>
      <c r="IRR192" s="377"/>
      <c r="IRS192" s="377"/>
      <c r="IRT192" s="438"/>
      <c r="IRU192" s="486"/>
      <c r="IRV192" s="375"/>
      <c r="IRW192" s="377"/>
      <c r="IRX192" s="377"/>
      <c r="IRY192" s="377"/>
      <c r="IRZ192" s="377"/>
      <c r="ISA192" s="438"/>
      <c r="ISB192" s="486"/>
      <c r="ISC192" s="375"/>
      <c r="ISD192" s="377"/>
      <c r="ISE192" s="377"/>
      <c r="ISF192" s="377"/>
      <c r="ISG192" s="377"/>
      <c r="ISH192" s="438"/>
      <c r="ISI192" s="486"/>
      <c r="ISJ192" s="375"/>
      <c r="ISK192" s="377"/>
      <c r="ISL192" s="377"/>
      <c r="ISM192" s="377"/>
      <c r="ISN192" s="377"/>
      <c r="ISO192" s="438"/>
      <c r="ISP192" s="486"/>
      <c r="ISQ192" s="375"/>
      <c r="ISR192" s="377"/>
      <c r="ISS192" s="377"/>
      <c r="IST192" s="377"/>
      <c r="ISU192" s="377"/>
      <c r="ISV192" s="438"/>
      <c r="ISW192" s="486"/>
      <c r="ISX192" s="375"/>
      <c r="ISY192" s="377"/>
      <c r="ISZ192" s="377"/>
      <c r="ITA192" s="377"/>
      <c r="ITB192" s="377"/>
      <c r="ITC192" s="438"/>
      <c r="ITD192" s="486"/>
      <c r="ITE192" s="375"/>
      <c r="ITF192" s="377"/>
      <c r="ITG192" s="377"/>
      <c r="ITH192" s="377"/>
      <c r="ITI192" s="377"/>
      <c r="ITJ192" s="438"/>
      <c r="ITK192" s="486"/>
      <c r="ITL192" s="375"/>
      <c r="ITM192" s="377"/>
      <c r="ITN192" s="377"/>
      <c r="ITO192" s="377"/>
      <c r="ITP192" s="377"/>
      <c r="ITQ192" s="438"/>
      <c r="ITR192" s="486"/>
      <c r="ITS192" s="375"/>
      <c r="ITT192" s="377"/>
      <c r="ITU192" s="377"/>
      <c r="ITV192" s="377"/>
      <c r="ITW192" s="377"/>
      <c r="ITX192" s="438"/>
      <c r="ITY192" s="486"/>
      <c r="ITZ192" s="375"/>
      <c r="IUA192" s="377"/>
      <c r="IUB192" s="377"/>
      <c r="IUC192" s="377"/>
      <c r="IUD192" s="377"/>
      <c r="IUE192" s="438"/>
      <c r="IUF192" s="486"/>
      <c r="IUG192" s="375"/>
      <c r="IUH192" s="377"/>
      <c r="IUI192" s="377"/>
      <c r="IUJ192" s="377"/>
      <c r="IUK192" s="377"/>
      <c r="IUL192" s="438"/>
      <c r="IUM192" s="486"/>
      <c r="IUN192" s="375"/>
      <c r="IUO192" s="377"/>
      <c r="IUP192" s="377"/>
      <c r="IUQ192" s="377"/>
      <c r="IUR192" s="377"/>
      <c r="IUS192" s="438"/>
      <c r="IUT192" s="486"/>
      <c r="IUU192" s="375"/>
      <c r="IUV192" s="377"/>
      <c r="IUW192" s="377"/>
      <c r="IUX192" s="377"/>
      <c r="IUY192" s="377"/>
      <c r="IUZ192" s="438"/>
      <c r="IVA192" s="486"/>
      <c r="IVB192" s="375"/>
      <c r="IVC192" s="377"/>
      <c r="IVD192" s="377"/>
      <c r="IVE192" s="377"/>
      <c r="IVF192" s="377"/>
      <c r="IVG192" s="438"/>
      <c r="IVH192" s="486"/>
      <c r="IVI192" s="375"/>
      <c r="IVJ192" s="377"/>
      <c r="IVK192" s="377"/>
      <c r="IVL192" s="377"/>
      <c r="IVM192" s="377"/>
      <c r="IVN192" s="438"/>
      <c r="IVO192" s="486"/>
      <c r="IVP192" s="375"/>
      <c r="IVQ192" s="377"/>
      <c r="IVR192" s="377"/>
      <c r="IVS192" s="377"/>
      <c r="IVT192" s="377"/>
      <c r="IVU192" s="438"/>
      <c r="IVV192" s="486"/>
      <c r="IVW192" s="375"/>
      <c r="IVX192" s="377"/>
      <c r="IVY192" s="377"/>
      <c r="IVZ192" s="377"/>
      <c r="IWA192" s="377"/>
      <c r="IWB192" s="438"/>
      <c r="IWC192" s="486"/>
      <c r="IWD192" s="375"/>
      <c r="IWE192" s="377"/>
      <c r="IWF192" s="377"/>
      <c r="IWG192" s="377"/>
      <c r="IWH192" s="377"/>
      <c r="IWI192" s="438"/>
      <c r="IWJ192" s="486"/>
      <c r="IWK192" s="375"/>
      <c r="IWL192" s="377"/>
      <c r="IWM192" s="377"/>
      <c r="IWN192" s="377"/>
      <c r="IWO192" s="377"/>
      <c r="IWP192" s="438"/>
      <c r="IWQ192" s="486"/>
      <c r="IWR192" s="375"/>
      <c r="IWS192" s="377"/>
      <c r="IWT192" s="377"/>
      <c r="IWU192" s="377"/>
      <c r="IWV192" s="377"/>
      <c r="IWW192" s="438"/>
      <c r="IWX192" s="486"/>
      <c r="IWY192" s="375"/>
      <c r="IWZ192" s="377"/>
      <c r="IXA192" s="377"/>
      <c r="IXB192" s="377"/>
      <c r="IXC192" s="377"/>
      <c r="IXD192" s="438"/>
      <c r="IXE192" s="486"/>
      <c r="IXF192" s="375"/>
      <c r="IXG192" s="377"/>
      <c r="IXH192" s="377"/>
      <c r="IXI192" s="377"/>
      <c r="IXJ192" s="377"/>
      <c r="IXK192" s="438"/>
      <c r="IXL192" s="486"/>
      <c r="IXM192" s="375"/>
      <c r="IXN192" s="377"/>
      <c r="IXO192" s="377"/>
      <c r="IXP192" s="377"/>
      <c r="IXQ192" s="377"/>
      <c r="IXR192" s="438"/>
      <c r="IXS192" s="486"/>
      <c r="IXT192" s="375"/>
      <c r="IXU192" s="377"/>
      <c r="IXV192" s="377"/>
      <c r="IXW192" s="377"/>
      <c r="IXX192" s="377"/>
      <c r="IXY192" s="438"/>
      <c r="IXZ192" s="486"/>
      <c r="IYA192" s="375"/>
      <c r="IYB192" s="377"/>
      <c r="IYC192" s="377"/>
      <c r="IYD192" s="377"/>
      <c r="IYE192" s="377"/>
      <c r="IYF192" s="438"/>
      <c r="IYG192" s="486"/>
      <c r="IYH192" s="375"/>
      <c r="IYI192" s="377"/>
      <c r="IYJ192" s="377"/>
      <c r="IYK192" s="377"/>
      <c r="IYL192" s="377"/>
      <c r="IYM192" s="438"/>
      <c r="IYN192" s="486"/>
      <c r="IYO192" s="375"/>
      <c r="IYP192" s="377"/>
      <c r="IYQ192" s="377"/>
      <c r="IYR192" s="377"/>
      <c r="IYS192" s="377"/>
      <c r="IYT192" s="438"/>
      <c r="IYU192" s="486"/>
      <c r="IYV192" s="375"/>
      <c r="IYW192" s="377"/>
      <c r="IYX192" s="377"/>
      <c r="IYY192" s="377"/>
      <c r="IYZ192" s="377"/>
      <c r="IZA192" s="438"/>
      <c r="IZB192" s="486"/>
      <c r="IZC192" s="375"/>
      <c r="IZD192" s="377"/>
      <c r="IZE192" s="377"/>
      <c r="IZF192" s="377"/>
      <c r="IZG192" s="377"/>
      <c r="IZH192" s="438"/>
      <c r="IZI192" s="486"/>
      <c r="IZJ192" s="375"/>
      <c r="IZK192" s="377"/>
      <c r="IZL192" s="377"/>
      <c r="IZM192" s="377"/>
      <c r="IZN192" s="377"/>
      <c r="IZO192" s="438"/>
      <c r="IZP192" s="486"/>
      <c r="IZQ192" s="375"/>
      <c r="IZR192" s="377"/>
      <c r="IZS192" s="377"/>
      <c r="IZT192" s="377"/>
      <c r="IZU192" s="377"/>
      <c r="IZV192" s="438"/>
      <c r="IZW192" s="486"/>
      <c r="IZX192" s="375"/>
      <c r="IZY192" s="377"/>
      <c r="IZZ192" s="377"/>
      <c r="JAA192" s="377"/>
      <c r="JAB192" s="377"/>
      <c r="JAC192" s="438"/>
      <c r="JAD192" s="486"/>
      <c r="JAE192" s="375"/>
      <c r="JAF192" s="377"/>
      <c r="JAG192" s="377"/>
      <c r="JAH192" s="377"/>
      <c r="JAI192" s="377"/>
      <c r="JAJ192" s="438"/>
      <c r="JAK192" s="486"/>
      <c r="JAL192" s="375"/>
      <c r="JAM192" s="377"/>
      <c r="JAN192" s="377"/>
      <c r="JAO192" s="377"/>
      <c r="JAP192" s="377"/>
      <c r="JAQ192" s="438"/>
      <c r="JAR192" s="486"/>
      <c r="JAS192" s="375"/>
      <c r="JAT192" s="377"/>
      <c r="JAU192" s="377"/>
      <c r="JAV192" s="377"/>
      <c r="JAW192" s="377"/>
      <c r="JAX192" s="438"/>
      <c r="JAY192" s="486"/>
      <c r="JAZ192" s="375"/>
      <c r="JBA192" s="377"/>
      <c r="JBB192" s="377"/>
      <c r="JBC192" s="377"/>
      <c r="JBD192" s="377"/>
      <c r="JBE192" s="438"/>
      <c r="JBF192" s="486"/>
      <c r="JBG192" s="375"/>
      <c r="JBH192" s="377"/>
      <c r="JBI192" s="377"/>
      <c r="JBJ192" s="377"/>
      <c r="JBK192" s="377"/>
      <c r="JBL192" s="438"/>
      <c r="JBM192" s="486"/>
      <c r="JBN192" s="375"/>
      <c r="JBO192" s="377"/>
      <c r="JBP192" s="377"/>
      <c r="JBQ192" s="377"/>
      <c r="JBR192" s="377"/>
      <c r="JBS192" s="438"/>
      <c r="JBT192" s="486"/>
      <c r="JBU192" s="375"/>
      <c r="JBV192" s="377"/>
      <c r="JBW192" s="377"/>
      <c r="JBX192" s="377"/>
      <c r="JBY192" s="377"/>
      <c r="JBZ192" s="438"/>
      <c r="JCA192" s="486"/>
      <c r="JCB192" s="375"/>
      <c r="JCC192" s="377"/>
      <c r="JCD192" s="377"/>
      <c r="JCE192" s="377"/>
      <c r="JCF192" s="377"/>
      <c r="JCG192" s="438"/>
      <c r="JCH192" s="486"/>
      <c r="JCI192" s="375"/>
      <c r="JCJ192" s="377"/>
      <c r="JCK192" s="377"/>
      <c r="JCL192" s="377"/>
      <c r="JCM192" s="377"/>
      <c r="JCN192" s="438"/>
      <c r="JCO192" s="486"/>
      <c r="JCP192" s="375"/>
      <c r="JCQ192" s="377"/>
      <c r="JCR192" s="377"/>
      <c r="JCS192" s="377"/>
      <c r="JCT192" s="377"/>
      <c r="JCU192" s="438"/>
      <c r="JCV192" s="486"/>
      <c r="JCW192" s="375"/>
      <c r="JCX192" s="377"/>
      <c r="JCY192" s="377"/>
      <c r="JCZ192" s="377"/>
      <c r="JDA192" s="377"/>
      <c r="JDB192" s="438"/>
      <c r="JDC192" s="486"/>
      <c r="JDD192" s="375"/>
      <c r="JDE192" s="377"/>
      <c r="JDF192" s="377"/>
      <c r="JDG192" s="377"/>
      <c r="JDH192" s="377"/>
      <c r="JDI192" s="438"/>
      <c r="JDJ192" s="486"/>
      <c r="JDK192" s="375"/>
      <c r="JDL192" s="377"/>
      <c r="JDM192" s="377"/>
      <c r="JDN192" s="377"/>
      <c r="JDO192" s="377"/>
      <c r="JDP192" s="438"/>
      <c r="JDQ192" s="486"/>
      <c r="JDR192" s="375"/>
      <c r="JDS192" s="377"/>
      <c r="JDT192" s="377"/>
      <c r="JDU192" s="377"/>
      <c r="JDV192" s="377"/>
      <c r="JDW192" s="438"/>
      <c r="JDX192" s="486"/>
      <c r="JDY192" s="375"/>
      <c r="JDZ192" s="377"/>
      <c r="JEA192" s="377"/>
      <c r="JEB192" s="377"/>
      <c r="JEC192" s="377"/>
      <c r="JED192" s="438"/>
      <c r="JEE192" s="486"/>
      <c r="JEF192" s="375"/>
      <c r="JEG192" s="377"/>
      <c r="JEH192" s="377"/>
      <c r="JEI192" s="377"/>
      <c r="JEJ192" s="377"/>
      <c r="JEK192" s="438"/>
      <c r="JEL192" s="486"/>
      <c r="JEM192" s="375"/>
      <c r="JEN192" s="377"/>
      <c r="JEO192" s="377"/>
      <c r="JEP192" s="377"/>
      <c r="JEQ192" s="377"/>
      <c r="JER192" s="438"/>
      <c r="JES192" s="486"/>
      <c r="JET192" s="375"/>
      <c r="JEU192" s="377"/>
      <c r="JEV192" s="377"/>
      <c r="JEW192" s="377"/>
      <c r="JEX192" s="377"/>
      <c r="JEY192" s="438"/>
      <c r="JEZ192" s="486"/>
      <c r="JFA192" s="375"/>
      <c r="JFB192" s="377"/>
      <c r="JFC192" s="377"/>
      <c r="JFD192" s="377"/>
      <c r="JFE192" s="377"/>
      <c r="JFF192" s="438"/>
      <c r="JFG192" s="486"/>
      <c r="JFH192" s="375"/>
      <c r="JFI192" s="377"/>
      <c r="JFJ192" s="377"/>
      <c r="JFK192" s="377"/>
      <c r="JFL192" s="377"/>
      <c r="JFM192" s="438"/>
      <c r="JFN192" s="486"/>
      <c r="JFO192" s="375"/>
      <c r="JFP192" s="377"/>
      <c r="JFQ192" s="377"/>
      <c r="JFR192" s="377"/>
      <c r="JFS192" s="377"/>
      <c r="JFT192" s="438"/>
      <c r="JFU192" s="486"/>
      <c r="JFV192" s="375"/>
      <c r="JFW192" s="377"/>
      <c r="JFX192" s="377"/>
      <c r="JFY192" s="377"/>
      <c r="JFZ192" s="377"/>
      <c r="JGA192" s="438"/>
      <c r="JGB192" s="486"/>
      <c r="JGC192" s="375"/>
      <c r="JGD192" s="377"/>
      <c r="JGE192" s="377"/>
      <c r="JGF192" s="377"/>
      <c r="JGG192" s="377"/>
      <c r="JGH192" s="438"/>
      <c r="JGI192" s="486"/>
      <c r="JGJ192" s="375"/>
      <c r="JGK192" s="377"/>
      <c r="JGL192" s="377"/>
      <c r="JGM192" s="377"/>
      <c r="JGN192" s="377"/>
      <c r="JGO192" s="438"/>
      <c r="JGP192" s="486"/>
      <c r="JGQ192" s="375"/>
      <c r="JGR192" s="377"/>
      <c r="JGS192" s="377"/>
      <c r="JGT192" s="377"/>
      <c r="JGU192" s="377"/>
      <c r="JGV192" s="438"/>
      <c r="JGW192" s="486"/>
      <c r="JGX192" s="375"/>
      <c r="JGY192" s="377"/>
      <c r="JGZ192" s="377"/>
      <c r="JHA192" s="377"/>
      <c r="JHB192" s="377"/>
      <c r="JHC192" s="438"/>
      <c r="JHD192" s="486"/>
      <c r="JHE192" s="375"/>
      <c r="JHF192" s="377"/>
      <c r="JHG192" s="377"/>
      <c r="JHH192" s="377"/>
      <c r="JHI192" s="377"/>
      <c r="JHJ192" s="438"/>
      <c r="JHK192" s="486"/>
      <c r="JHL192" s="375"/>
      <c r="JHM192" s="377"/>
      <c r="JHN192" s="377"/>
      <c r="JHO192" s="377"/>
      <c r="JHP192" s="377"/>
      <c r="JHQ192" s="438"/>
      <c r="JHR192" s="486"/>
      <c r="JHS192" s="375"/>
      <c r="JHT192" s="377"/>
      <c r="JHU192" s="377"/>
      <c r="JHV192" s="377"/>
      <c r="JHW192" s="377"/>
      <c r="JHX192" s="438"/>
      <c r="JHY192" s="486"/>
      <c r="JHZ192" s="375"/>
      <c r="JIA192" s="377"/>
      <c r="JIB192" s="377"/>
      <c r="JIC192" s="377"/>
      <c r="JID192" s="377"/>
      <c r="JIE192" s="438"/>
      <c r="JIF192" s="486"/>
      <c r="JIG192" s="375"/>
      <c r="JIH192" s="377"/>
      <c r="JII192" s="377"/>
      <c r="JIJ192" s="377"/>
      <c r="JIK192" s="377"/>
      <c r="JIL192" s="438"/>
      <c r="JIM192" s="486"/>
      <c r="JIN192" s="375"/>
      <c r="JIO192" s="377"/>
      <c r="JIP192" s="377"/>
      <c r="JIQ192" s="377"/>
      <c r="JIR192" s="377"/>
      <c r="JIS192" s="438"/>
      <c r="JIT192" s="486"/>
      <c r="JIU192" s="375"/>
      <c r="JIV192" s="377"/>
      <c r="JIW192" s="377"/>
      <c r="JIX192" s="377"/>
      <c r="JIY192" s="377"/>
      <c r="JIZ192" s="438"/>
      <c r="JJA192" s="486"/>
      <c r="JJB192" s="375"/>
      <c r="JJC192" s="377"/>
      <c r="JJD192" s="377"/>
      <c r="JJE192" s="377"/>
      <c r="JJF192" s="377"/>
      <c r="JJG192" s="438"/>
      <c r="JJH192" s="486"/>
      <c r="JJI192" s="375"/>
      <c r="JJJ192" s="377"/>
      <c r="JJK192" s="377"/>
      <c r="JJL192" s="377"/>
      <c r="JJM192" s="377"/>
      <c r="JJN192" s="438"/>
      <c r="JJO192" s="486"/>
      <c r="JJP192" s="375"/>
      <c r="JJQ192" s="377"/>
      <c r="JJR192" s="377"/>
      <c r="JJS192" s="377"/>
      <c r="JJT192" s="377"/>
      <c r="JJU192" s="438"/>
      <c r="JJV192" s="486"/>
      <c r="JJW192" s="375"/>
      <c r="JJX192" s="377"/>
      <c r="JJY192" s="377"/>
      <c r="JJZ192" s="377"/>
      <c r="JKA192" s="377"/>
      <c r="JKB192" s="438"/>
      <c r="JKC192" s="486"/>
      <c r="JKD192" s="375"/>
      <c r="JKE192" s="377"/>
      <c r="JKF192" s="377"/>
      <c r="JKG192" s="377"/>
      <c r="JKH192" s="377"/>
      <c r="JKI192" s="438"/>
      <c r="JKJ192" s="486"/>
      <c r="JKK192" s="375"/>
      <c r="JKL192" s="377"/>
      <c r="JKM192" s="377"/>
      <c r="JKN192" s="377"/>
      <c r="JKO192" s="377"/>
      <c r="JKP192" s="438"/>
      <c r="JKQ192" s="486"/>
      <c r="JKR192" s="375"/>
      <c r="JKS192" s="377"/>
      <c r="JKT192" s="377"/>
      <c r="JKU192" s="377"/>
      <c r="JKV192" s="377"/>
      <c r="JKW192" s="438"/>
      <c r="JKX192" s="486"/>
      <c r="JKY192" s="375"/>
      <c r="JKZ192" s="377"/>
      <c r="JLA192" s="377"/>
      <c r="JLB192" s="377"/>
      <c r="JLC192" s="377"/>
      <c r="JLD192" s="438"/>
      <c r="JLE192" s="486"/>
      <c r="JLF192" s="375"/>
      <c r="JLG192" s="377"/>
      <c r="JLH192" s="377"/>
      <c r="JLI192" s="377"/>
      <c r="JLJ192" s="377"/>
      <c r="JLK192" s="438"/>
      <c r="JLL192" s="486"/>
      <c r="JLM192" s="375"/>
      <c r="JLN192" s="377"/>
      <c r="JLO192" s="377"/>
      <c r="JLP192" s="377"/>
      <c r="JLQ192" s="377"/>
      <c r="JLR192" s="438"/>
      <c r="JLS192" s="486"/>
      <c r="JLT192" s="375"/>
      <c r="JLU192" s="377"/>
      <c r="JLV192" s="377"/>
      <c r="JLW192" s="377"/>
      <c r="JLX192" s="377"/>
      <c r="JLY192" s="438"/>
      <c r="JLZ192" s="486"/>
      <c r="JMA192" s="375"/>
      <c r="JMB192" s="377"/>
      <c r="JMC192" s="377"/>
      <c r="JMD192" s="377"/>
      <c r="JME192" s="377"/>
      <c r="JMF192" s="438"/>
      <c r="JMG192" s="486"/>
      <c r="JMH192" s="375"/>
      <c r="JMI192" s="377"/>
      <c r="JMJ192" s="377"/>
      <c r="JMK192" s="377"/>
      <c r="JML192" s="377"/>
      <c r="JMM192" s="438"/>
      <c r="JMN192" s="486"/>
      <c r="JMO192" s="375"/>
      <c r="JMP192" s="377"/>
      <c r="JMQ192" s="377"/>
      <c r="JMR192" s="377"/>
      <c r="JMS192" s="377"/>
      <c r="JMT192" s="438"/>
      <c r="JMU192" s="486"/>
      <c r="JMV192" s="375"/>
      <c r="JMW192" s="377"/>
      <c r="JMX192" s="377"/>
      <c r="JMY192" s="377"/>
      <c r="JMZ192" s="377"/>
      <c r="JNA192" s="438"/>
      <c r="JNB192" s="486"/>
      <c r="JNC192" s="375"/>
      <c r="JND192" s="377"/>
      <c r="JNE192" s="377"/>
      <c r="JNF192" s="377"/>
      <c r="JNG192" s="377"/>
      <c r="JNH192" s="438"/>
      <c r="JNI192" s="486"/>
      <c r="JNJ192" s="375"/>
      <c r="JNK192" s="377"/>
      <c r="JNL192" s="377"/>
      <c r="JNM192" s="377"/>
      <c r="JNN192" s="377"/>
      <c r="JNO192" s="438"/>
      <c r="JNP192" s="486"/>
      <c r="JNQ192" s="375"/>
      <c r="JNR192" s="377"/>
      <c r="JNS192" s="377"/>
      <c r="JNT192" s="377"/>
      <c r="JNU192" s="377"/>
      <c r="JNV192" s="438"/>
      <c r="JNW192" s="486"/>
      <c r="JNX192" s="375"/>
      <c r="JNY192" s="377"/>
      <c r="JNZ192" s="377"/>
      <c r="JOA192" s="377"/>
      <c r="JOB192" s="377"/>
      <c r="JOC192" s="438"/>
      <c r="JOD192" s="486"/>
      <c r="JOE192" s="375"/>
      <c r="JOF192" s="377"/>
      <c r="JOG192" s="377"/>
      <c r="JOH192" s="377"/>
      <c r="JOI192" s="377"/>
      <c r="JOJ192" s="438"/>
      <c r="JOK192" s="486"/>
      <c r="JOL192" s="375"/>
      <c r="JOM192" s="377"/>
      <c r="JON192" s="377"/>
      <c r="JOO192" s="377"/>
      <c r="JOP192" s="377"/>
      <c r="JOQ192" s="438"/>
      <c r="JOR192" s="486"/>
      <c r="JOS192" s="375"/>
      <c r="JOT192" s="377"/>
      <c r="JOU192" s="377"/>
      <c r="JOV192" s="377"/>
      <c r="JOW192" s="377"/>
      <c r="JOX192" s="438"/>
      <c r="JOY192" s="486"/>
      <c r="JOZ192" s="375"/>
      <c r="JPA192" s="377"/>
      <c r="JPB192" s="377"/>
      <c r="JPC192" s="377"/>
      <c r="JPD192" s="377"/>
      <c r="JPE192" s="438"/>
      <c r="JPF192" s="486"/>
      <c r="JPG192" s="375"/>
      <c r="JPH192" s="377"/>
      <c r="JPI192" s="377"/>
      <c r="JPJ192" s="377"/>
      <c r="JPK192" s="377"/>
      <c r="JPL192" s="438"/>
      <c r="JPM192" s="486"/>
      <c r="JPN192" s="375"/>
      <c r="JPO192" s="377"/>
      <c r="JPP192" s="377"/>
      <c r="JPQ192" s="377"/>
      <c r="JPR192" s="377"/>
      <c r="JPS192" s="438"/>
      <c r="JPT192" s="486"/>
      <c r="JPU192" s="375"/>
      <c r="JPV192" s="377"/>
      <c r="JPW192" s="377"/>
      <c r="JPX192" s="377"/>
      <c r="JPY192" s="377"/>
      <c r="JPZ192" s="438"/>
      <c r="JQA192" s="486"/>
      <c r="JQB192" s="375"/>
      <c r="JQC192" s="377"/>
      <c r="JQD192" s="377"/>
      <c r="JQE192" s="377"/>
      <c r="JQF192" s="377"/>
      <c r="JQG192" s="438"/>
      <c r="JQH192" s="486"/>
      <c r="JQI192" s="375"/>
      <c r="JQJ192" s="377"/>
      <c r="JQK192" s="377"/>
      <c r="JQL192" s="377"/>
      <c r="JQM192" s="377"/>
      <c r="JQN192" s="438"/>
      <c r="JQO192" s="486"/>
      <c r="JQP192" s="375"/>
      <c r="JQQ192" s="377"/>
      <c r="JQR192" s="377"/>
      <c r="JQS192" s="377"/>
      <c r="JQT192" s="377"/>
      <c r="JQU192" s="438"/>
      <c r="JQV192" s="486"/>
      <c r="JQW192" s="375"/>
      <c r="JQX192" s="377"/>
      <c r="JQY192" s="377"/>
      <c r="JQZ192" s="377"/>
      <c r="JRA192" s="377"/>
      <c r="JRB192" s="438"/>
      <c r="JRC192" s="486"/>
      <c r="JRD192" s="375"/>
      <c r="JRE192" s="377"/>
      <c r="JRF192" s="377"/>
      <c r="JRG192" s="377"/>
      <c r="JRH192" s="377"/>
      <c r="JRI192" s="438"/>
      <c r="JRJ192" s="486"/>
      <c r="JRK192" s="375"/>
      <c r="JRL192" s="377"/>
      <c r="JRM192" s="377"/>
      <c r="JRN192" s="377"/>
      <c r="JRO192" s="377"/>
      <c r="JRP192" s="438"/>
      <c r="JRQ192" s="486"/>
      <c r="JRR192" s="375"/>
      <c r="JRS192" s="377"/>
      <c r="JRT192" s="377"/>
      <c r="JRU192" s="377"/>
      <c r="JRV192" s="377"/>
      <c r="JRW192" s="438"/>
      <c r="JRX192" s="486"/>
      <c r="JRY192" s="375"/>
      <c r="JRZ192" s="377"/>
      <c r="JSA192" s="377"/>
      <c r="JSB192" s="377"/>
      <c r="JSC192" s="377"/>
      <c r="JSD192" s="438"/>
      <c r="JSE192" s="486"/>
      <c r="JSF192" s="375"/>
      <c r="JSG192" s="377"/>
      <c r="JSH192" s="377"/>
      <c r="JSI192" s="377"/>
      <c r="JSJ192" s="377"/>
      <c r="JSK192" s="438"/>
      <c r="JSL192" s="486"/>
      <c r="JSM192" s="375"/>
      <c r="JSN192" s="377"/>
      <c r="JSO192" s="377"/>
      <c r="JSP192" s="377"/>
      <c r="JSQ192" s="377"/>
      <c r="JSR192" s="438"/>
      <c r="JSS192" s="486"/>
      <c r="JST192" s="375"/>
      <c r="JSU192" s="377"/>
      <c r="JSV192" s="377"/>
      <c r="JSW192" s="377"/>
      <c r="JSX192" s="377"/>
      <c r="JSY192" s="438"/>
      <c r="JSZ192" s="486"/>
      <c r="JTA192" s="375"/>
      <c r="JTB192" s="377"/>
      <c r="JTC192" s="377"/>
      <c r="JTD192" s="377"/>
      <c r="JTE192" s="377"/>
      <c r="JTF192" s="438"/>
      <c r="JTG192" s="486"/>
      <c r="JTH192" s="375"/>
      <c r="JTI192" s="377"/>
      <c r="JTJ192" s="377"/>
      <c r="JTK192" s="377"/>
      <c r="JTL192" s="377"/>
      <c r="JTM192" s="438"/>
      <c r="JTN192" s="486"/>
      <c r="JTO192" s="375"/>
      <c r="JTP192" s="377"/>
      <c r="JTQ192" s="377"/>
      <c r="JTR192" s="377"/>
      <c r="JTS192" s="377"/>
      <c r="JTT192" s="438"/>
      <c r="JTU192" s="486"/>
      <c r="JTV192" s="375"/>
      <c r="JTW192" s="377"/>
      <c r="JTX192" s="377"/>
      <c r="JTY192" s="377"/>
      <c r="JTZ192" s="377"/>
      <c r="JUA192" s="438"/>
      <c r="JUB192" s="486"/>
      <c r="JUC192" s="375"/>
      <c r="JUD192" s="377"/>
      <c r="JUE192" s="377"/>
      <c r="JUF192" s="377"/>
      <c r="JUG192" s="377"/>
      <c r="JUH192" s="438"/>
      <c r="JUI192" s="486"/>
      <c r="JUJ192" s="375"/>
      <c r="JUK192" s="377"/>
      <c r="JUL192" s="377"/>
      <c r="JUM192" s="377"/>
      <c r="JUN192" s="377"/>
      <c r="JUO192" s="438"/>
      <c r="JUP192" s="486"/>
      <c r="JUQ192" s="375"/>
      <c r="JUR192" s="377"/>
      <c r="JUS192" s="377"/>
      <c r="JUT192" s="377"/>
      <c r="JUU192" s="377"/>
      <c r="JUV192" s="438"/>
      <c r="JUW192" s="486"/>
      <c r="JUX192" s="375"/>
      <c r="JUY192" s="377"/>
      <c r="JUZ192" s="377"/>
      <c r="JVA192" s="377"/>
      <c r="JVB192" s="377"/>
      <c r="JVC192" s="438"/>
      <c r="JVD192" s="486"/>
      <c r="JVE192" s="375"/>
      <c r="JVF192" s="377"/>
      <c r="JVG192" s="377"/>
      <c r="JVH192" s="377"/>
      <c r="JVI192" s="377"/>
      <c r="JVJ192" s="438"/>
      <c r="JVK192" s="486"/>
      <c r="JVL192" s="375"/>
      <c r="JVM192" s="377"/>
      <c r="JVN192" s="377"/>
      <c r="JVO192" s="377"/>
      <c r="JVP192" s="377"/>
      <c r="JVQ192" s="438"/>
      <c r="JVR192" s="486"/>
      <c r="JVS192" s="375"/>
      <c r="JVT192" s="377"/>
      <c r="JVU192" s="377"/>
      <c r="JVV192" s="377"/>
      <c r="JVW192" s="377"/>
      <c r="JVX192" s="438"/>
      <c r="JVY192" s="486"/>
      <c r="JVZ192" s="375"/>
      <c r="JWA192" s="377"/>
      <c r="JWB192" s="377"/>
      <c r="JWC192" s="377"/>
      <c r="JWD192" s="377"/>
      <c r="JWE192" s="438"/>
      <c r="JWF192" s="486"/>
      <c r="JWG192" s="375"/>
      <c r="JWH192" s="377"/>
      <c r="JWI192" s="377"/>
      <c r="JWJ192" s="377"/>
      <c r="JWK192" s="377"/>
      <c r="JWL192" s="438"/>
      <c r="JWM192" s="486"/>
      <c r="JWN192" s="375"/>
      <c r="JWO192" s="377"/>
      <c r="JWP192" s="377"/>
      <c r="JWQ192" s="377"/>
      <c r="JWR192" s="377"/>
      <c r="JWS192" s="438"/>
      <c r="JWT192" s="486"/>
      <c r="JWU192" s="375"/>
      <c r="JWV192" s="377"/>
      <c r="JWW192" s="377"/>
      <c r="JWX192" s="377"/>
      <c r="JWY192" s="377"/>
      <c r="JWZ192" s="438"/>
      <c r="JXA192" s="486"/>
      <c r="JXB192" s="375"/>
      <c r="JXC192" s="377"/>
      <c r="JXD192" s="377"/>
      <c r="JXE192" s="377"/>
      <c r="JXF192" s="377"/>
      <c r="JXG192" s="438"/>
      <c r="JXH192" s="486"/>
      <c r="JXI192" s="375"/>
      <c r="JXJ192" s="377"/>
      <c r="JXK192" s="377"/>
      <c r="JXL192" s="377"/>
      <c r="JXM192" s="377"/>
      <c r="JXN192" s="438"/>
      <c r="JXO192" s="486"/>
      <c r="JXP192" s="375"/>
      <c r="JXQ192" s="377"/>
      <c r="JXR192" s="377"/>
      <c r="JXS192" s="377"/>
      <c r="JXT192" s="377"/>
      <c r="JXU192" s="438"/>
      <c r="JXV192" s="486"/>
      <c r="JXW192" s="375"/>
      <c r="JXX192" s="377"/>
      <c r="JXY192" s="377"/>
      <c r="JXZ192" s="377"/>
      <c r="JYA192" s="377"/>
      <c r="JYB192" s="438"/>
      <c r="JYC192" s="486"/>
      <c r="JYD192" s="375"/>
      <c r="JYE192" s="377"/>
      <c r="JYF192" s="377"/>
      <c r="JYG192" s="377"/>
      <c r="JYH192" s="377"/>
      <c r="JYI192" s="438"/>
      <c r="JYJ192" s="486"/>
      <c r="JYK192" s="375"/>
      <c r="JYL192" s="377"/>
      <c r="JYM192" s="377"/>
      <c r="JYN192" s="377"/>
      <c r="JYO192" s="377"/>
      <c r="JYP192" s="438"/>
      <c r="JYQ192" s="486"/>
      <c r="JYR192" s="375"/>
      <c r="JYS192" s="377"/>
      <c r="JYT192" s="377"/>
      <c r="JYU192" s="377"/>
      <c r="JYV192" s="377"/>
      <c r="JYW192" s="438"/>
      <c r="JYX192" s="486"/>
      <c r="JYY192" s="375"/>
      <c r="JYZ192" s="377"/>
      <c r="JZA192" s="377"/>
      <c r="JZB192" s="377"/>
      <c r="JZC192" s="377"/>
      <c r="JZD192" s="438"/>
      <c r="JZE192" s="486"/>
      <c r="JZF192" s="375"/>
      <c r="JZG192" s="377"/>
      <c r="JZH192" s="377"/>
      <c r="JZI192" s="377"/>
      <c r="JZJ192" s="377"/>
      <c r="JZK192" s="438"/>
      <c r="JZL192" s="486"/>
      <c r="JZM192" s="375"/>
      <c r="JZN192" s="377"/>
      <c r="JZO192" s="377"/>
      <c r="JZP192" s="377"/>
      <c r="JZQ192" s="377"/>
      <c r="JZR192" s="438"/>
      <c r="JZS192" s="486"/>
      <c r="JZT192" s="375"/>
      <c r="JZU192" s="377"/>
      <c r="JZV192" s="377"/>
      <c r="JZW192" s="377"/>
      <c r="JZX192" s="377"/>
      <c r="JZY192" s="438"/>
      <c r="JZZ192" s="486"/>
      <c r="KAA192" s="375"/>
      <c r="KAB192" s="377"/>
      <c r="KAC192" s="377"/>
      <c r="KAD192" s="377"/>
      <c r="KAE192" s="377"/>
      <c r="KAF192" s="438"/>
      <c r="KAG192" s="486"/>
      <c r="KAH192" s="375"/>
      <c r="KAI192" s="377"/>
      <c r="KAJ192" s="377"/>
      <c r="KAK192" s="377"/>
      <c r="KAL192" s="377"/>
      <c r="KAM192" s="438"/>
      <c r="KAN192" s="486"/>
      <c r="KAO192" s="375"/>
      <c r="KAP192" s="377"/>
      <c r="KAQ192" s="377"/>
      <c r="KAR192" s="377"/>
      <c r="KAS192" s="377"/>
      <c r="KAT192" s="438"/>
      <c r="KAU192" s="486"/>
      <c r="KAV192" s="375"/>
      <c r="KAW192" s="377"/>
      <c r="KAX192" s="377"/>
      <c r="KAY192" s="377"/>
      <c r="KAZ192" s="377"/>
      <c r="KBA192" s="438"/>
      <c r="KBB192" s="486"/>
      <c r="KBC192" s="375"/>
      <c r="KBD192" s="377"/>
      <c r="KBE192" s="377"/>
      <c r="KBF192" s="377"/>
      <c r="KBG192" s="377"/>
      <c r="KBH192" s="438"/>
      <c r="KBI192" s="486"/>
      <c r="KBJ192" s="375"/>
      <c r="KBK192" s="377"/>
      <c r="KBL192" s="377"/>
      <c r="KBM192" s="377"/>
      <c r="KBN192" s="377"/>
      <c r="KBO192" s="438"/>
      <c r="KBP192" s="486"/>
      <c r="KBQ192" s="375"/>
      <c r="KBR192" s="377"/>
      <c r="KBS192" s="377"/>
      <c r="KBT192" s="377"/>
      <c r="KBU192" s="377"/>
      <c r="KBV192" s="438"/>
      <c r="KBW192" s="486"/>
      <c r="KBX192" s="375"/>
      <c r="KBY192" s="377"/>
      <c r="KBZ192" s="377"/>
      <c r="KCA192" s="377"/>
      <c r="KCB192" s="377"/>
      <c r="KCC192" s="438"/>
      <c r="KCD192" s="486"/>
      <c r="KCE192" s="375"/>
      <c r="KCF192" s="377"/>
      <c r="KCG192" s="377"/>
      <c r="KCH192" s="377"/>
      <c r="KCI192" s="377"/>
      <c r="KCJ192" s="438"/>
      <c r="KCK192" s="486"/>
      <c r="KCL192" s="375"/>
      <c r="KCM192" s="377"/>
      <c r="KCN192" s="377"/>
      <c r="KCO192" s="377"/>
      <c r="KCP192" s="377"/>
      <c r="KCQ192" s="438"/>
      <c r="KCR192" s="486"/>
      <c r="KCS192" s="375"/>
      <c r="KCT192" s="377"/>
      <c r="KCU192" s="377"/>
      <c r="KCV192" s="377"/>
      <c r="KCW192" s="377"/>
      <c r="KCX192" s="438"/>
      <c r="KCY192" s="486"/>
      <c r="KCZ192" s="375"/>
      <c r="KDA192" s="377"/>
      <c r="KDB192" s="377"/>
      <c r="KDC192" s="377"/>
      <c r="KDD192" s="377"/>
      <c r="KDE192" s="438"/>
      <c r="KDF192" s="486"/>
      <c r="KDG192" s="375"/>
      <c r="KDH192" s="377"/>
      <c r="KDI192" s="377"/>
      <c r="KDJ192" s="377"/>
      <c r="KDK192" s="377"/>
      <c r="KDL192" s="438"/>
      <c r="KDM192" s="486"/>
      <c r="KDN192" s="375"/>
      <c r="KDO192" s="377"/>
      <c r="KDP192" s="377"/>
      <c r="KDQ192" s="377"/>
      <c r="KDR192" s="377"/>
      <c r="KDS192" s="438"/>
      <c r="KDT192" s="486"/>
      <c r="KDU192" s="375"/>
      <c r="KDV192" s="377"/>
      <c r="KDW192" s="377"/>
      <c r="KDX192" s="377"/>
      <c r="KDY192" s="377"/>
      <c r="KDZ192" s="438"/>
      <c r="KEA192" s="486"/>
      <c r="KEB192" s="375"/>
      <c r="KEC192" s="377"/>
      <c r="KED192" s="377"/>
      <c r="KEE192" s="377"/>
      <c r="KEF192" s="377"/>
      <c r="KEG192" s="438"/>
      <c r="KEH192" s="486"/>
      <c r="KEI192" s="375"/>
      <c r="KEJ192" s="377"/>
      <c r="KEK192" s="377"/>
      <c r="KEL192" s="377"/>
      <c r="KEM192" s="377"/>
      <c r="KEN192" s="438"/>
      <c r="KEO192" s="486"/>
      <c r="KEP192" s="375"/>
      <c r="KEQ192" s="377"/>
      <c r="KER192" s="377"/>
      <c r="KES192" s="377"/>
      <c r="KET192" s="377"/>
      <c r="KEU192" s="438"/>
      <c r="KEV192" s="486"/>
      <c r="KEW192" s="375"/>
      <c r="KEX192" s="377"/>
      <c r="KEY192" s="377"/>
      <c r="KEZ192" s="377"/>
      <c r="KFA192" s="377"/>
      <c r="KFB192" s="438"/>
      <c r="KFC192" s="486"/>
      <c r="KFD192" s="375"/>
      <c r="KFE192" s="377"/>
      <c r="KFF192" s="377"/>
      <c r="KFG192" s="377"/>
      <c r="KFH192" s="377"/>
      <c r="KFI192" s="438"/>
      <c r="KFJ192" s="486"/>
      <c r="KFK192" s="375"/>
      <c r="KFL192" s="377"/>
      <c r="KFM192" s="377"/>
      <c r="KFN192" s="377"/>
      <c r="KFO192" s="377"/>
      <c r="KFP192" s="438"/>
      <c r="KFQ192" s="486"/>
      <c r="KFR192" s="375"/>
      <c r="KFS192" s="377"/>
      <c r="KFT192" s="377"/>
      <c r="KFU192" s="377"/>
      <c r="KFV192" s="377"/>
      <c r="KFW192" s="438"/>
      <c r="KFX192" s="486"/>
      <c r="KFY192" s="375"/>
      <c r="KFZ192" s="377"/>
      <c r="KGA192" s="377"/>
      <c r="KGB192" s="377"/>
      <c r="KGC192" s="377"/>
      <c r="KGD192" s="438"/>
      <c r="KGE192" s="486"/>
      <c r="KGF192" s="375"/>
      <c r="KGG192" s="377"/>
      <c r="KGH192" s="377"/>
      <c r="KGI192" s="377"/>
      <c r="KGJ192" s="377"/>
      <c r="KGK192" s="438"/>
      <c r="KGL192" s="486"/>
      <c r="KGM192" s="375"/>
      <c r="KGN192" s="377"/>
      <c r="KGO192" s="377"/>
      <c r="KGP192" s="377"/>
      <c r="KGQ192" s="377"/>
      <c r="KGR192" s="438"/>
      <c r="KGS192" s="486"/>
      <c r="KGT192" s="375"/>
      <c r="KGU192" s="377"/>
      <c r="KGV192" s="377"/>
      <c r="KGW192" s="377"/>
      <c r="KGX192" s="377"/>
      <c r="KGY192" s="438"/>
      <c r="KGZ192" s="486"/>
      <c r="KHA192" s="375"/>
      <c r="KHB192" s="377"/>
      <c r="KHC192" s="377"/>
      <c r="KHD192" s="377"/>
      <c r="KHE192" s="377"/>
      <c r="KHF192" s="438"/>
      <c r="KHG192" s="486"/>
      <c r="KHH192" s="375"/>
      <c r="KHI192" s="377"/>
      <c r="KHJ192" s="377"/>
      <c r="KHK192" s="377"/>
      <c r="KHL192" s="377"/>
      <c r="KHM192" s="438"/>
      <c r="KHN192" s="486"/>
      <c r="KHO192" s="375"/>
      <c r="KHP192" s="377"/>
      <c r="KHQ192" s="377"/>
      <c r="KHR192" s="377"/>
      <c r="KHS192" s="377"/>
      <c r="KHT192" s="438"/>
      <c r="KHU192" s="486"/>
      <c r="KHV192" s="375"/>
      <c r="KHW192" s="377"/>
      <c r="KHX192" s="377"/>
      <c r="KHY192" s="377"/>
      <c r="KHZ192" s="377"/>
      <c r="KIA192" s="438"/>
      <c r="KIB192" s="486"/>
      <c r="KIC192" s="375"/>
      <c r="KID192" s="377"/>
      <c r="KIE192" s="377"/>
      <c r="KIF192" s="377"/>
      <c r="KIG192" s="377"/>
      <c r="KIH192" s="438"/>
      <c r="KII192" s="486"/>
      <c r="KIJ192" s="375"/>
      <c r="KIK192" s="377"/>
      <c r="KIL192" s="377"/>
      <c r="KIM192" s="377"/>
      <c r="KIN192" s="377"/>
      <c r="KIO192" s="438"/>
      <c r="KIP192" s="486"/>
      <c r="KIQ192" s="375"/>
      <c r="KIR192" s="377"/>
      <c r="KIS192" s="377"/>
      <c r="KIT192" s="377"/>
      <c r="KIU192" s="377"/>
      <c r="KIV192" s="438"/>
      <c r="KIW192" s="486"/>
      <c r="KIX192" s="375"/>
      <c r="KIY192" s="377"/>
      <c r="KIZ192" s="377"/>
      <c r="KJA192" s="377"/>
      <c r="KJB192" s="377"/>
      <c r="KJC192" s="438"/>
      <c r="KJD192" s="486"/>
      <c r="KJE192" s="375"/>
      <c r="KJF192" s="377"/>
      <c r="KJG192" s="377"/>
      <c r="KJH192" s="377"/>
      <c r="KJI192" s="377"/>
      <c r="KJJ192" s="438"/>
      <c r="KJK192" s="486"/>
      <c r="KJL192" s="375"/>
      <c r="KJM192" s="377"/>
      <c r="KJN192" s="377"/>
      <c r="KJO192" s="377"/>
      <c r="KJP192" s="377"/>
      <c r="KJQ192" s="438"/>
      <c r="KJR192" s="486"/>
      <c r="KJS192" s="375"/>
      <c r="KJT192" s="377"/>
      <c r="KJU192" s="377"/>
      <c r="KJV192" s="377"/>
      <c r="KJW192" s="377"/>
      <c r="KJX192" s="438"/>
      <c r="KJY192" s="486"/>
      <c r="KJZ192" s="375"/>
      <c r="KKA192" s="377"/>
      <c r="KKB192" s="377"/>
      <c r="KKC192" s="377"/>
      <c r="KKD192" s="377"/>
      <c r="KKE192" s="438"/>
      <c r="KKF192" s="486"/>
      <c r="KKG192" s="375"/>
      <c r="KKH192" s="377"/>
      <c r="KKI192" s="377"/>
      <c r="KKJ192" s="377"/>
      <c r="KKK192" s="377"/>
      <c r="KKL192" s="438"/>
      <c r="KKM192" s="486"/>
      <c r="KKN192" s="375"/>
      <c r="KKO192" s="377"/>
      <c r="KKP192" s="377"/>
      <c r="KKQ192" s="377"/>
      <c r="KKR192" s="377"/>
      <c r="KKS192" s="438"/>
      <c r="KKT192" s="486"/>
      <c r="KKU192" s="375"/>
      <c r="KKV192" s="377"/>
      <c r="KKW192" s="377"/>
      <c r="KKX192" s="377"/>
      <c r="KKY192" s="377"/>
      <c r="KKZ192" s="438"/>
      <c r="KLA192" s="486"/>
      <c r="KLB192" s="375"/>
      <c r="KLC192" s="377"/>
      <c r="KLD192" s="377"/>
      <c r="KLE192" s="377"/>
      <c r="KLF192" s="377"/>
      <c r="KLG192" s="438"/>
      <c r="KLH192" s="486"/>
      <c r="KLI192" s="375"/>
      <c r="KLJ192" s="377"/>
      <c r="KLK192" s="377"/>
      <c r="KLL192" s="377"/>
      <c r="KLM192" s="377"/>
      <c r="KLN192" s="438"/>
      <c r="KLO192" s="486"/>
      <c r="KLP192" s="375"/>
      <c r="KLQ192" s="377"/>
      <c r="KLR192" s="377"/>
      <c r="KLS192" s="377"/>
      <c r="KLT192" s="377"/>
      <c r="KLU192" s="438"/>
      <c r="KLV192" s="486"/>
      <c r="KLW192" s="375"/>
      <c r="KLX192" s="377"/>
      <c r="KLY192" s="377"/>
      <c r="KLZ192" s="377"/>
      <c r="KMA192" s="377"/>
      <c r="KMB192" s="438"/>
      <c r="KMC192" s="486"/>
      <c r="KMD192" s="375"/>
      <c r="KME192" s="377"/>
      <c r="KMF192" s="377"/>
      <c r="KMG192" s="377"/>
      <c r="KMH192" s="377"/>
      <c r="KMI192" s="438"/>
      <c r="KMJ192" s="486"/>
      <c r="KMK192" s="375"/>
      <c r="KML192" s="377"/>
      <c r="KMM192" s="377"/>
      <c r="KMN192" s="377"/>
      <c r="KMO192" s="377"/>
      <c r="KMP192" s="438"/>
      <c r="KMQ192" s="486"/>
      <c r="KMR192" s="375"/>
      <c r="KMS192" s="377"/>
      <c r="KMT192" s="377"/>
      <c r="KMU192" s="377"/>
      <c r="KMV192" s="377"/>
      <c r="KMW192" s="438"/>
      <c r="KMX192" s="486"/>
      <c r="KMY192" s="375"/>
      <c r="KMZ192" s="377"/>
      <c r="KNA192" s="377"/>
      <c r="KNB192" s="377"/>
      <c r="KNC192" s="377"/>
      <c r="KND192" s="438"/>
      <c r="KNE192" s="486"/>
      <c r="KNF192" s="375"/>
      <c r="KNG192" s="377"/>
      <c r="KNH192" s="377"/>
      <c r="KNI192" s="377"/>
      <c r="KNJ192" s="377"/>
      <c r="KNK192" s="438"/>
      <c r="KNL192" s="486"/>
      <c r="KNM192" s="375"/>
      <c r="KNN192" s="377"/>
      <c r="KNO192" s="377"/>
      <c r="KNP192" s="377"/>
      <c r="KNQ192" s="377"/>
      <c r="KNR192" s="438"/>
      <c r="KNS192" s="486"/>
      <c r="KNT192" s="375"/>
      <c r="KNU192" s="377"/>
      <c r="KNV192" s="377"/>
      <c r="KNW192" s="377"/>
      <c r="KNX192" s="377"/>
      <c r="KNY192" s="438"/>
      <c r="KNZ192" s="486"/>
      <c r="KOA192" s="375"/>
      <c r="KOB192" s="377"/>
      <c r="KOC192" s="377"/>
      <c r="KOD192" s="377"/>
      <c r="KOE192" s="377"/>
      <c r="KOF192" s="438"/>
      <c r="KOG192" s="486"/>
      <c r="KOH192" s="375"/>
      <c r="KOI192" s="377"/>
      <c r="KOJ192" s="377"/>
      <c r="KOK192" s="377"/>
      <c r="KOL192" s="377"/>
      <c r="KOM192" s="438"/>
      <c r="KON192" s="486"/>
      <c r="KOO192" s="375"/>
      <c r="KOP192" s="377"/>
      <c r="KOQ192" s="377"/>
      <c r="KOR192" s="377"/>
      <c r="KOS192" s="377"/>
      <c r="KOT192" s="438"/>
      <c r="KOU192" s="486"/>
      <c r="KOV192" s="375"/>
      <c r="KOW192" s="377"/>
      <c r="KOX192" s="377"/>
      <c r="KOY192" s="377"/>
      <c r="KOZ192" s="377"/>
      <c r="KPA192" s="438"/>
      <c r="KPB192" s="486"/>
      <c r="KPC192" s="375"/>
      <c r="KPD192" s="377"/>
      <c r="KPE192" s="377"/>
      <c r="KPF192" s="377"/>
      <c r="KPG192" s="377"/>
      <c r="KPH192" s="438"/>
      <c r="KPI192" s="486"/>
      <c r="KPJ192" s="375"/>
      <c r="KPK192" s="377"/>
      <c r="KPL192" s="377"/>
      <c r="KPM192" s="377"/>
      <c r="KPN192" s="377"/>
      <c r="KPO192" s="438"/>
      <c r="KPP192" s="486"/>
      <c r="KPQ192" s="375"/>
      <c r="KPR192" s="377"/>
      <c r="KPS192" s="377"/>
      <c r="KPT192" s="377"/>
      <c r="KPU192" s="377"/>
      <c r="KPV192" s="438"/>
      <c r="KPW192" s="486"/>
      <c r="KPX192" s="375"/>
      <c r="KPY192" s="377"/>
      <c r="KPZ192" s="377"/>
      <c r="KQA192" s="377"/>
      <c r="KQB192" s="377"/>
      <c r="KQC192" s="438"/>
      <c r="KQD192" s="486"/>
      <c r="KQE192" s="375"/>
      <c r="KQF192" s="377"/>
      <c r="KQG192" s="377"/>
      <c r="KQH192" s="377"/>
      <c r="KQI192" s="377"/>
      <c r="KQJ192" s="438"/>
      <c r="KQK192" s="486"/>
      <c r="KQL192" s="375"/>
      <c r="KQM192" s="377"/>
      <c r="KQN192" s="377"/>
      <c r="KQO192" s="377"/>
      <c r="KQP192" s="377"/>
      <c r="KQQ192" s="438"/>
      <c r="KQR192" s="486"/>
      <c r="KQS192" s="375"/>
      <c r="KQT192" s="377"/>
      <c r="KQU192" s="377"/>
      <c r="KQV192" s="377"/>
      <c r="KQW192" s="377"/>
      <c r="KQX192" s="438"/>
      <c r="KQY192" s="486"/>
      <c r="KQZ192" s="375"/>
      <c r="KRA192" s="377"/>
      <c r="KRB192" s="377"/>
      <c r="KRC192" s="377"/>
      <c r="KRD192" s="377"/>
      <c r="KRE192" s="438"/>
      <c r="KRF192" s="486"/>
      <c r="KRG192" s="375"/>
      <c r="KRH192" s="377"/>
      <c r="KRI192" s="377"/>
      <c r="KRJ192" s="377"/>
      <c r="KRK192" s="377"/>
      <c r="KRL192" s="438"/>
      <c r="KRM192" s="486"/>
      <c r="KRN192" s="375"/>
      <c r="KRO192" s="377"/>
      <c r="KRP192" s="377"/>
      <c r="KRQ192" s="377"/>
      <c r="KRR192" s="377"/>
      <c r="KRS192" s="438"/>
      <c r="KRT192" s="486"/>
      <c r="KRU192" s="375"/>
      <c r="KRV192" s="377"/>
      <c r="KRW192" s="377"/>
      <c r="KRX192" s="377"/>
      <c r="KRY192" s="377"/>
      <c r="KRZ192" s="438"/>
      <c r="KSA192" s="486"/>
      <c r="KSB192" s="375"/>
      <c r="KSC192" s="377"/>
      <c r="KSD192" s="377"/>
      <c r="KSE192" s="377"/>
      <c r="KSF192" s="377"/>
      <c r="KSG192" s="438"/>
      <c r="KSH192" s="486"/>
      <c r="KSI192" s="375"/>
      <c r="KSJ192" s="377"/>
      <c r="KSK192" s="377"/>
      <c r="KSL192" s="377"/>
      <c r="KSM192" s="377"/>
      <c r="KSN192" s="438"/>
      <c r="KSO192" s="486"/>
      <c r="KSP192" s="375"/>
      <c r="KSQ192" s="377"/>
      <c r="KSR192" s="377"/>
      <c r="KSS192" s="377"/>
      <c r="KST192" s="377"/>
      <c r="KSU192" s="438"/>
      <c r="KSV192" s="486"/>
      <c r="KSW192" s="375"/>
      <c r="KSX192" s="377"/>
      <c r="KSY192" s="377"/>
      <c r="KSZ192" s="377"/>
      <c r="KTA192" s="377"/>
      <c r="KTB192" s="438"/>
      <c r="KTC192" s="486"/>
      <c r="KTD192" s="375"/>
      <c r="KTE192" s="377"/>
      <c r="KTF192" s="377"/>
      <c r="KTG192" s="377"/>
      <c r="KTH192" s="377"/>
      <c r="KTI192" s="438"/>
      <c r="KTJ192" s="486"/>
      <c r="KTK192" s="375"/>
      <c r="KTL192" s="377"/>
      <c r="KTM192" s="377"/>
      <c r="KTN192" s="377"/>
      <c r="KTO192" s="377"/>
      <c r="KTP192" s="438"/>
      <c r="KTQ192" s="486"/>
      <c r="KTR192" s="375"/>
      <c r="KTS192" s="377"/>
      <c r="KTT192" s="377"/>
      <c r="KTU192" s="377"/>
      <c r="KTV192" s="377"/>
      <c r="KTW192" s="438"/>
      <c r="KTX192" s="486"/>
      <c r="KTY192" s="375"/>
      <c r="KTZ192" s="377"/>
      <c r="KUA192" s="377"/>
      <c r="KUB192" s="377"/>
      <c r="KUC192" s="377"/>
      <c r="KUD192" s="438"/>
      <c r="KUE192" s="486"/>
      <c r="KUF192" s="375"/>
      <c r="KUG192" s="377"/>
      <c r="KUH192" s="377"/>
      <c r="KUI192" s="377"/>
      <c r="KUJ192" s="377"/>
      <c r="KUK192" s="438"/>
      <c r="KUL192" s="486"/>
      <c r="KUM192" s="375"/>
      <c r="KUN192" s="377"/>
      <c r="KUO192" s="377"/>
      <c r="KUP192" s="377"/>
      <c r="KUQ192" s="377"/>
      <c r="KUR192" s="438"/>
      <c r="KUS192" s="486"/>
      <c r="KUT192" s="375"/>
      <c r="KUU192" s="377"/>
      <c r="KUV192" s="377"/>
      <c r="KUW192" s="377"/>
      <c r="KUX192" s="377"/>
      <c r="KUY192" s="438"/>
      <c r="KUZ192" s="486"/>
      <c r="KVA192" s="375"/>
      <c r="KVB192" s="377"/>
      <c r="KVC192" s="377"/>
      <c r="KVD192" s="377"/>
      <c r="KVE192" s="377"/>
      <c r="KVF192" s="438"/>
      <c r="KVG192" s="486"/>
      <c r="KVH192" s="375"/>
      <c r="KVI192" s="377"/>
      <c r="KVJ192" s="377"/>
      <c r="KVK192" s="377"/>
      <c r="KVL192" s="377"/>
      <c r="KVM192" s="438"/>
      <c r="KVN192" s="486"/>
      <c r="KVO192" s="375"/>
      <c r="KVP192" s="377"/>
      <c r="KVQ192" s="377"/>
      <c r="KVR192" s="377"/>
      <c r="KVS192" s="377"/>
      <c r="KVT192" s="438"/>
      <c r="KVU192" s="486"/>
      <c r="KVV192" s="375"/>
      <c r="KVW192" s="377"/>
      <c r="KVX192" s="377"/>
      <c r="KVY192" s="377"/>
      <c r="KVZ192" s="377"/>
      <c r="KWA192" s="438"/>
      <c r="KWB192" s="486"/>
      <c r="KWC192" s="375"/>
      <c r="KWD192" s="377"/>
      <c r="KWE192" s="377"/>
      <c r="KWF192" s="377"/>
      <c r="KWG192" s="377"/>
      <c r="KWH192" s="438"/>
      <c r="KWI192" s="486"/>
      <c r="KWJ192" s="375"/>
      <c r="KWK192" s="377"/>
      <c r="KWL192" s="377"/>
      <c r="KWM192" s="377"/>
      <c r="KWN192" s="377"/>
      <c r="KWO192" s="438"/>
      <c r="KWP192" s="486"/>
      <c r="KWQ192" s="375"/>
      <c r="KWR192" s="377"/>
      <c r="KWS192" s="377"/>
      <c r="KWT192" s="377"/>
      <c r="KWU192" s="377"/>
      <c r="KWV192" s="438"/>
      <c r="KWW192" s="486"/>
      <c r="KWX192" s="375"/>
      <c r="KWY192" s="377"/>
      <c r="KWZ192" s="377"/>
      <c r="KXA192" s="377"/>
      <c r="KXB192" s="377"/>
      <c r="KXC192" s="438"/>
      <c r="KXD192" s="486"/>
      <c r="KXE192" s="375"/>
      <c r="KXF192" s="377"/>
      <c r="KXG192" s="377"/>
      <c r="KXH192" s="377"/>
      <c r="KXI192" s="377"/>
      <c r="KXJ192" s="438"/>
      <c r="KXK192" s="486"/>
      <c r="KXL192" s="375"/>
      <c r="KXM192" s="377"/>
      <c r="KXN192" s="377"/>
      <c r="KXO192" s="377"/>
      <c r="KXP192" s="377"/>
      <c r="KXQ192" s="438"/>
      <c r="KXR192" s="486"/>
      <c r="KXS192" s="375"/>
      <c r="KXT192" s="377"/>
      <c r="KXU192" s="377"/>
      <c r="KXV192" s="377"/>
      <c r="KXW192" s="377"/>
      <c r="KXX192" s="438"/>
      <c r="KXY192" s="486"/>
      <c r="KXZ192" s="375"/>
      <c r="KYA192" s="377"/>
      <c r="KYB192" s="377"/>
      <c r="KYC192" s="377"/>
      <c r="KYD192" s="377"/>
      <c r="KYE192" s="438"/>
      <c r="KYF192" s="486"/>
      <c r="KYG192" s="375"/>
      <c r="KYH192" s="377"/>
      <c r="KYI192" s="377"/>
      <c r="KYJ192" s="377"/>
      <c r="KYK192" s="377"/>
      <c r="KYL192" s="438"/>
      <c r="KYM192" s="486"/>
      <c r="KYN192" s="375"/>
      <c r="KYO192" s="377"/>
      <c r="KYP192" s="377"/>
      <c r="KYQ192" s="377"/>
      <c r="KYR192" s="377"/>
      <c r="KYS192" s="438"/>
      <c r="KYT192" s="486"/>
      <c r="KYU192" s="375"/>
      <c r="KYV192" s="377"/>
      <c r="KYW192" s="377"/>
      <c r="KYX192" s="377"/>
      <c r="KYY192" s="377"/>
      <c r="KYZ192" s="438"/>
      <c r="KZA192" s="486"/>
      <c r="KZB192" s="375"/>
      <c r="KZC192" s="377"/>
      <c r="KZD192" s="377"/>
      <c r="KZE192" s="377"/>
      <c r="KZF192" s="377"/>
      <c r="KZG192" s="438"/>
      <c r="KZH192" s="486"/>
      <c r="KZI192" s="375"/>
      <c r="KZJ192" s="377"/>
      <c r="KZK192" s="377"/>
      <c r="KZL192" s="377"/>
      <c r="KZM192" s="377"/>
      <c r="KZN192" s="438"/>
      <c r="KZO192" s="486"/>
      <c r="KZP192" s="375"/>
      <c r="KZQ192" s="377"/>
      <c r="KZR192" s="377"/>
      <c r="KZS192" s="377"/>
      <c r="KZT192" s="377"/>
      <c r="KZU192" s="438"/>
      <c r="KZV192" s="486"/>
      <c r="KZW192" s="375"/>
      <c r="KZX192" s="377"/>
      <c r="KZY192" s="377"/>
      <c r="KZZ192" s="377"/>
      <c r="LAA192" s="377"/>
      <c r="LAB192" s="438"/>
      <c r="LAC192" s="486"/>
      <c r="LAD192" s="375"/>
      <c r="LAE192" s="377"/>
      <c r="LAF192" s="377"/>
      <c r="LAG192" s="377"/>
      <c r="LAH192" s="377"/>
      <c r="LAI192" s="438"/>
      <c r="LAJ192" s="486"/>
      <c r="LAK192" s="375"/>
      <c r="LAL192" s="377"/>
      <c r="LAM192" s="377"/>
      <c r="LAN192" s="377"/>
      <c r="LAO192" s="377"/>
      <c r="LAP192" s="438"/>
      <c r="LAQ192" s="486"/>
      <c r="LAR192" s="375"/>
      <c r="LAS192" s="377"/>
      <c r="LAT192" s="377"/>
      <c r="LAU192" s="377"/>
      <c r="LAV192" s="377"/>
      <c r="LAW192" s="438"/>
      <c r="LAX192" s="486"/>
      <c r="LAY192" s="375"/>
      <c r="LAZ192" s="377"/>
      <c r="LBA192" s="377"/>
      <c r="LBB192" s="377"/>
      <c r="LBC192" s="377"/>
      <c r="LBD192" s="438"/>
      <c r="LBE192" s="486"/>
      <c r="LBF192" s="375"/>
      <c r="LBG192" s="377"/>
      <c r="LBH192" s="377"/>
      <c r="LBI192" s="377"/>
      <c r="LBJ192" s="377"/>
      <c r="LBK192" s="438"/>
      <c r="LBL192" s="486"/>
      <c r="LBM192" s="375"/>
      <c r="LBN192" s="377"/>
      <c r="LBO192" s="377"/>
      <c r="LBP192" s="377"/>
      <c r="LBQ192" s="377"/>
      <c r="LBR192" s="438"/>
      <c r="LBS192" s="486"/>
      <c r="LBT192" s="375"/>
      <c r="LBU192" s="377"/>
      <c r="LBV192" s="377"/>
      <c r="LBW192" s="377"/>
      <c r="LBX192" s="377"/>
      <c r="LBY192" s="438"/>
      <c r="LBZ192" s="486"/>
      <c r="LCA192" s="375"/>
      <c r="LCB192" s="377"/>
      <c r="LCC192" s="377"/>
      <c r="LCD192" s="377"/>
      <c r="LCE192" s="377"/>
      <c r="LCF192" s="438"/>
      <c r="LCG192" s="486"/>
      <c r="LCH192" s="375"/>
      <c r="LCI192" s="377"/>
      <c r="LCJ192" s="377"/>
      <c r="LCK192" s="377"/>
      <c r="LCL192" s="377"/>
      <c r="LCM192" s="438"/>
      <c r="LCN192" s="486"/>
      <c r="LCO192" s="375"/>
      <c r="LCP192" s="377"/>
      <c r="LCQ192" s="377"/>
      <c r="LCR192" s="377"/>
      <c r="LCS192" s="377"/>
      <c r="LCT192" s="438"/>
      <c r="LCU192" s="486"/>
      <c r="LCV192" s="375"/>
      <c r="LCW192" s="377"/>
      <c r="LCX192" s="377"/>
      <c r="LCY192" s="377"/>
      <c r="LCZ192" s="377"/>
      <c r="LDA192" s="438"/>
      <c r="LDB192" s="486"/>
      <c r="LDC192" s="375"/>
      <c r="LDD192" s="377"/>
      <c r="LDE192" s="377"/>
      <c r="LDF192" s="377"/>
      <c r="LDG192" s="377"/>
      <c r="LDH192" s="438"/>
      <c r="LDI192" s="486"/>
      <c r="LDJ192" s="375"/>
      <c r="LDK192" s="377"/>
      <c r="LDL192" s="377"/>
      <c r="LDM192" s="377"/>
      <c r="LDN192" s="377"/>
      <c r="LDO192" s="438"/>
      <c r="LDP192" s="486"/>
      <c r="LDQ192" s="375"/>
      <c r="LDR192" s="377"/>
      <c r="LDS192" s="377"/>
      <c r="LDT192" s="377"/>
      <c r="LDU192" s="377"/>
      <c r="LDV192" s="438"/>
      <c r="LDW192" s="486"/>
      <c r="LDX192" s="375"/>
      <c r="LDY192" s="377"/>
      <c r="LDZ192" s="377"/>
      <c r="LEA192" s="377"/>
      <c r="LEB192" s="377"/>
      <c r="LEC192" s="438"/>
      <c r="LED192" s="486"/>
      <c r="LEE192" s="375"/>
      <c r="LEF192" s="377"/>
      <c r="LEG192" s="377"/>
      <c r="LEH192" s="377"/>
      <c r="LEI192" s="377"/>
      <c r="LEJ192" s="438"/>
      <c r="LEK192" s="486"/>
      <c r="LEL192" s="375"/>
      <c r="LEM192" s="377"/>
      <c r="LEN192" s="377"/>
      <c r="LEO192" s="377"/>
      <c r="LEP192" s="377"/>
      <c r="LEQ192" s="438"/>
      <c r="LER192" s="486"/>
      <c r="LES192" s="375"/>
      <c r="LET192" s="377"/>
      <c r="LEU192" s="377"/>
      <c r="LEV192" s="377"/>
      <c r="LEW192" s="377"/>
      <c r="LEX192" s="438"/>
      <c r="LEY192" s="486"/>
      <c r="LEZ192" s="375"/>
      <c r="LFA192" s="377"/>
      <c r="LFB192" s="377"/>
      <c r="LFC192" s="377"/>
      <c r="LFD192" s="377"/>
      <c r="LFE192" s="438"/>
      <c r="LFF192" s="486"/>
      <c r="LFG192" s="375"/>
      <c r="LFH192" s="377"/>
      <c r="LFI192" s="377"/>
      <c r="LFJ192" s="377"/>
      <c r="LFK192" s="377"/>
      <c r="LFL192" s="438"/>
      <c r="LFM192" s="486"/>
      <c r="LFN192" s="375"/>
      <c r="LFO192" s="377"/>
      <c r="LFP192" s="377"/>
      <c r="LFQ192" s="377"/>
      <c r="LFR192" s="377"/>
      <c r="LFS192" s="438"/>
      <c r="LFT192" s="486"/>
      <c r="LFU192" s="375"/>
      <c r="LFV192" s="377"/>
      <c r="LFW192" s="377"/>
      <c r="LFX192" s="377"/>
      <c r="LFY192" s="377"/>
      <c r="LFZ192" s="438"/>
      <c r="LGA192" s="486"/>
      <c r="LGB192" s="375"/>
      <c r="LGC192" s="377"/>
      <c r="LGD192" s="377"/>
      <c r="LGE192" s="377"/>
      <c r="LGF192" s="377"/>
      <c r="LGG192" s="438"/>
      <c r="LGH192" s="486"/>
      <c r="LGI192" s="375"/>
      <c r="LGJ192" s="377"/>
      <c r="LGK192" s="377"/>
      <c r="LGL192" s="377"/>
      <c r="LGM192" s="377"/>
      <c r="LGN192" s="438"/>
      <c r="LGO192" s="486"/>
      <c r="LGP192" s="375"/>
      <c r="LGQ192" s="377"/>
      <c r="LGR192" s="377"/>
      <c r="LGS192" s="377"/>
      <c r="LGT192" s="377"/>
      <c r="LGU192" s="438"/>
      <c r="LGV192" s="486"/>
      <c r="LGW192" s="375"/>
      <c r="LGX192" s="377"/>
      <c r="LGY192" s="377"/>
      <c r="LGZ192" s="377"/>
      <c r="LHA192" s="377"/>
      <c r="LHB192" s="438"/>
      <c r="LHC192" s="486"/>
      <c r="LHD192" s="375"/>
      <c r="LHE192" s="377"/>
      <c r="LHF192" s="377"/>
      <c r="LHG192" s="377"/>
      <c r="LHH192" s="377"/>
      <c r="LHI192" s="438"/>
      <c r="LHJ192" s="486"/>
      <c r="LHK192" s="375"/>
      <c r="LHL192" s="377"/>
      <c r="LHM192" s="377"/>
      <c r="LHN192" s="377"/>
      <c r="LHO192" s="377"/>
      <c r="LHP192" s="438"/>
      <c r="LHQ192" s="486"/>
      <c r="LHR192" s="375"/>
      <c r="LHS192" s="377"/>
      <c r="LHT192" s="377"/>
      <c r="LHU192" s="377"/>
      <c r="LHV192" s="377"/>
      <c r="LHW192" s="438"/>
      <c r="LHX192" s="486"/>
      <c r="LHY192" s="375"/>
      <c r="LHZ192" s="377"/>
      <c r="LIA192" s="377"/>
      <c r="LIB192" s="377"/>
      <c r="LIC192" s="377"/>
      <c r="LID192" s="438"/>
      <c r="LIE192" s="486"/>
      <c r="LIF192" s="375"/>
      <c r="LIG192" s="377"/>
      <c r="LIH192" s="377"/>
      <c r="LII192" s="377"/>
      <c r="LIJ192" s="377"/>
      <c r="LIK192" s="438"/>
      <c r="LIL192" s="486"/>
      <c r="LIM192" s="375"/>
      <c r="LIN192" s="377"/>
      <c r="LIO192" s="377"/>
      <c r="LIP192" s="377"/>
      <c r="LIQ192" s="377"/>
      <c r="LIR192" s="438"/>
      <c r="LIS192" s="486"/>
      <c r="LIT192" s="375"/>
      <c r="LIU192" s="377"/>
      <c r="LIV192" s="377"/>
      <c r="LIW192" s="377"/>
      <c r="LIX192" s="377"/>
      <c r="LIY192" s="438"/>
      <c r="LIZ192" s="486"/>
      <c r="LJA192" s="375"/>
      <c r="LJB192" s="377"/>
      <c r="LJC192" s="377"/>
      <c r="LJD192" s="377"/>
      <c r="LJE192" s="377"/>
      <c r="LJF192" s="438"/>
      <c r="LJG192" s="486"/>
      <c r="LJH192" s="375"/>
      <c r="LJI192" s="377"/>
      <c r="LJJ192" s="377"/>
      <c r="LJK192" s="377"/>
      <c r="LJL192" s="377"/>
      <c r="LJM192" s="438"/>
      <c r="LJN192" s="486"/>
      <c r="LJO192" s="375"/>
      <c r="LJP192" s="377"/>
      <c r="LJQ192" s="377"/>
      <c r="LJR192" s="377"/>
      <c r="LJS192" s="377"/>
      <c r="LJT192" s="438"/>
      <c r="LJU192" s="486"/>
      <c r="LJV192" s="375"/>
      <c r="LJW192" s="377"/>
      <c r="LJX192" s="377"/>
      <c r="LJY192" s="377"/>
      <c r="LJZ192" s="377"/>
      <c r="LKA192" s="438"/>
      <c r="LKB192" s="486"/>
      <c r="LKC192" s="375"/>
      <c r="LKD192" s="377"/>
      <c r="LKE192" s="377"/>
      <c r="LKF192" s="377"/>
      <c r="LKG192" s="377"/>
      <c r="LKH192" s="438"/>
      <c r="LKI192" s="486"/>
      <c r="LKJ192" s="375"/>
      <c r="LKK192" s="377"/>
      <c r="LKL192" s="377"/>
      <c r="LKM192" s="377"/>
      <c r="LKN192" s="377"/>
      <c r="LKO192" s="438"/>
      <c r="LKP192" s="486"/>
      <c r="LKQ192" s="375"/>
      <c r="LKR192" s="377"/>
      <c r="LKS192" s="377"/>
      <c r="LKT192" s="377"/>
      <c r="LKU192" s="377"/>
      <c r="LKV192" s="438"/>
      <c r="LKW192" s="486"/>
      <c r="LKX192" s="375"/>
      <c r="LKY192" s="377"/>
      <c r="LKZ192" s="377"/>
      <c r="LLA192" s="377"/>
      <c r="LLB192" s="377"/>
      <c r="LLC192" s="438"/>
      <c r="LLD192" s="486"/>
      <c r="LLE192" s="375"/>
      <c r="LLF192" s="377"/>
      <c r="LLG192" s="377"/>
      <c r="LLH192" s="377"/>
      <c r="LLI192" s="377"/>
      <c r="LLJ192" s="438"/>
      <c r="LLK192" s="486"/>
      <c r="LLL192" s="375"/>
      <c r="LLM192" s="377"/>
      <c r="LLN192" s="377"/>
      <c r="LLO192" s="377"/>
      <c r="LLP192" s="377"/>
      <c r="LLQ192" s="438"/>
      <c r="LLR192" s="486"/>
      <c r="LLS192" s="375"/>
      <c r="LLT192" s="377"/>
      <c r="LLU192" s="377"/>
      <c r="LLV192" s="377"/>
      <c r="LLW192" s="377"/>
      <c r="LLX192" s="438"/>
      <c r="LLY192" s="486"/>
      <c r="LLZ192" s="375"/>
      <c r="LMA192" s="377"/>
      <c r="LMB192" s="377"/>
      <c r="LMC192" s="377"/>
      <c r="LMD192" s="377"/>
      <c r="LME192" s="438"/>
      <c r="LMF192" s="486"/>
      <c r="LMG192" s="375"/>
      <c r="LMH192" s="377"/>
      <c r="LMI192" s="377"/>
      <c r="LMJ192" s="377"/>
      <c r="LMK192" s="377"/>
      <c r="LML192" s="438"/>
      <c r="LMM192" s="486"/>
      <c r="LMN192" s="375"/>
      <c r="LMO192" s="377"/>
      <c r="LMP192" s="377"/>
      <c r="LMQ192" s="377"/>
      <c r="LMR192" s="377"/>
      <c r="LMS192" s="438"/>
      <c r="LMT192" s="486"/>
      <c r="LMU192" s="375"/>
      <c r="LMV192" s="377"/>
      <c r="LMW192" s="377"/>
      <c r="LMX192" s="377"/>
      <c r="LMY192" s="377"/>
      <c r="LMZ192" s="438"/>
      <c r="LNA192" s="486"/>
      <c r="LNB192" s="375"/>
      <c r="LNC192" s="377"/>
      <c r="LND192" s="377"/>
      <c r="LNE192" s="377"/>
      <c r="LNF192" s="377"/>
      <c r="LNG192" s="438"/>
      <c r="LNH192" s="486"/>
      <c r="LNI192" s="375"/>
      <c r="LNJ192" s="377"/>
      <c r="LNK192" s="377"/>
      <c r="LNL192" s="377"/>
      <c r="LNM192" s="377"/>
      <c r="LNN192" s="438"/>
      <c r="LNO192" s="486"/>
      <c r="LNP192" s="375"/>
      <c r="LNQ192" s="377"/>
      <c r="LNR192" s="377"/>
      <c r="LNS192" s="377"/>
      <c r="LNT192" s="377"/>
      <c r="LNU192" s="438"/>
      <c r="LNV192" s="486"/>
      <c r="LNW192" s="375"/>
      <c r="LNX192" s="377"/>
      <c r="LNY192" s="377"/>
      <c r="LNZ192" s="377"/>
      <c r="LOA192" s="377"/>
      <c r="LOB192" s="438"/>
      <c r="LOC192" s="486"/>
      <c r="LOD192" s="375"/>
      <c r="LOE192" s="377"/>
      <c r="LOF192" s="377"/>
      <c r="LOG192" s="377"/>
      <c r="LOH192" s="377"/>
      <c r="LOI192" s="438"/>
      <c r="LOJ192" s="486"/>
      <c r="LOK192" s="375"/>
      <c r="LOL192" s="377"/>
      <c r="LOM192" s="377"/>
      <c r="LON192" s="377"/>
      <c r="LOO192" s="377"/>
      <c r="LOP192" s="438"/>
      <c r="LOQ192" s="486"/>
      <c r="LOR192" s="375"/>
      <c r="LOS192" s="377"/>
      <c r="LOT192" s="377"/>
      <c r="LOU192" s="377"/>
      <c r="LOV192" s="377"/>
      <c r="LOW192" s="438"/>
      <c r="LOX192" s="486"/>
      <c r="LOY192" s="375"/>
      <c r="LOZ192" s="377"/>
      <c r="LPA192" s="377"/>
      <c r="LPB192" s="377"/>
      <c r="LPC192" s="377"/>
      <c r="LPD192" s="438"/>
      <c r="LPE192" s="486"/>
      <c r="LPF192" s="375"/>
      <c r="LPG192" s="377"/>
      <c r="LPH192" s="377"/>
      <c r="LPI192" s="377"/>
      <c r="LPJ192" s="377"/>
      <c r="LPK192" s="438"/>
      <c r="LPL192" s="486"/>
      <c r="LPM192" s="375"/>
      <c r="LPN192" s="377"/>
      <c r="LPO192" s="377"/>
      <c r="LPP192" s="377"/>
      <c r="LPQ192" s="377"/>
      <c r="LPR192" s="438"/>
      <c r="LPS192" s="486"/>
      <c r="LPT192" s="375"/>
      <c r="LPU192" s="377"/>
      <c r="LPV192" s="377"/>
      <c r="LPW192" s="377"/>
      <c r="LPX192" s="377"/>
      <c r="LPY192" s="438"/>
      <c r="LPZ192" s="486"/>
      <c r="LQA192" s="375"/>
      <c r="LQB192" s="377"/>
      <c r="LQC192" s="377"/>
      <c r="LQD192" s="377"/>
      <c r="LQE192" s="377"/>
      <c r="LQF192" s="438"/>
      <c r="LQG192" s="486"/>
      <c r="LQH192" s="375"/>
      <c r="LQI192" s="377"/>
      <c r="LQJ192" s="377"/>
      <c r="LQK192" s="377"/>
      <c r="LQL192" s="377"/>
      <c r="LQM192" s="438"/>
      <c r="LQN192" s="486"/>
      <c r="LQO192" s="375"/>
      <c r="LQP192" s="377"/>
      <c r="LQQ192" s="377"/>
      <c r="LQR192" s="377"/>
      <c r="LQS192" s="377"/>
      <c r="LQT192" s="438"/>
      <c r="LQU192" s="486"/>
      <c r="LQV192" s="375"/>
      <c r="LQW192" s="377"/>
      <c r="LQX192" s="377"/>
      <c r="LQY192" s="377"/>
      <c r="LQZ192" s="377"/>
      <c r="LRA192" s="438"/>
      <c r="LRB192" s="486"/>
      <c r="LRC192" s="375"/>
      <c r="LRD192" s="377"/>
      <c r="LRE192" s="377"/>
      <c r="LRF192" s="377"/>
      <c r="LRG192" s="377"/>
      <c r="LRH192" s="438"/>
      <c r="LRI192" s="486"/>
      <c r="LRJ192" s="375"/>
      <c r="LRK192" s="377"/>
      <c r="LRL192" s="377"/>
      <c r="LRM192" s="377"/>
      <c r="LRN192" s="377"/>
      <c r="LRO192" s="438"/>
      <c r="LRP192" s="486"/>
      <c r="LRQ192" s="375"/>
      <c r="LRR192" s="377"/>
      <c r="LRS192" s="377"/>
      <c r="LRT192" s="377"/>
      <c r="LRU192" s="377"/>
      <c r="LRV192" s="438"/>
      <c r="LRW192" s="486"/>
      <c r="LRX192" s="375"/>
      <c r="LRY192" s="377"/>
      <c r="LRZ192" s="377"/>
      <c r="LSA192" s="377"/>
      <c r="LSB192" s="377"/>
      <c r="LSC192" s="438"/>
      <c r="LSD192" s="486"/>
      <c r="LSE192" s="375"/>
      <c r="LSF192" s="377"/>
      <c r="LSG192" s="377"/>
      <c r="LSH192" s="377"/>
      <c r="LSI192" s="377"/>
      <c r="LSJ192" s="438"/>
      <c r="LSK192" s="486"/>
      <c r="LSL192" s="375"/>
      <c r="LSM192" s="377"/>
      <c r="LSN192" s="377"/>
      <c r="LSO192" s="377"/>
      <c r="LSP192" s="377"/>
      <c r="LSQ192" s="438"/>
      <c r="LSR192" s="486"/>
      <c r="LSS192" s="375"/>
      <c r="LST192" s="377"/>
      <c r="LSU192" s="377"/>
      <c r="LSV192" s="377"/>
      <c r="LSW192" s="377"/>
      <c r="LSX192" s="438"/>
      <c r="LSY192" s="486"/>
      <c r="LSZ192" s="375"/>
      <c r="LTA192" s="377"/>
      <c r="LTB192" s="377"/>
      <c r="LTC192" s="377"/>
      <c r="LTD192" s="377"/>
      <c r="LTE192" s="438"/>
      <c r="LTF192" s="486"/>
      <c r="LTG192" s="375"/>
      <c r="LTH192" s="377"/>
      <c r="LTI192" s="377"/>
      <c r="LTJ192" s="377"/>
      <c r="LTK192" s="377"/>
      <c r="LTL192" s="438"/>
      <c r="LTM192" s="486"/>
      <c r="LTN192" s="375"/>
      <c r="LTO192" s="377"/>
      <c r="LTP192" s="377"/>
      <c r="LTQ192" s="377"/>
      <c r="LTR192" s="377"/>
      <c r="LTS192" s="438"/>
      <c r="LTT192" s="486"/>
      <c r="LTU192" s="375"/>
      <c r="LTV192" s="377"/>
      <c r="LTW192" s="377"/>
      <c r="LTX192" s="377"/>
      <c r="LTY192" s="377"/>
      <c r="LTZ192" s="438"/>
      <c r="LUA192" s="486"/>
      <c r="LUB192" s="375"/>
      <c r="LUC192" s="377"/>
      <c r="LUD192" s="377"/>
      <c r="LUE192" s="377"/>
      <c r="LUF192" s="377"/>
      <c r="LUG192" s="438"/>
      <c r="LUH192" s="486"/>
      <c r="LUI192" s="375"/>
      <c r="LUJ192" s="377"/>
      <c r="LUK192" s="377"/>
      <c r="LUL192" s="377"/>
      <c r="LUM192" s="377"/>
      <c r="LUN192" s="438"/>
      <c r="LUO192" s="486"/>
      <c r="LUP192" s="375"/>
      <c r="LUQ192" s="377"/>
      <c r="LUR192" s="377"/>
      <c r="LUS192" s="377"/>
      <c r="LUT192" s="377"/>
      <c r="LUU192" s="438"/>
      <c r="LUV192" s="486"/>
      <c r="LUW192" s="375"/>
      <c r="LUX192" s="377"/>
      <c r="LUY192" s="377"/>
      <c r="LUZ192" s="377"/>
      <c r="LVA192" s="377"/>
      <c r="LVB192" s="438"/>
      <c r="LVC192" s="486"/>
      <c r="LVD192" s="375"/>
      <c r="LVE192" s="377"/>
      <c r="LVF192" s="377"/>
      <c r="LVG192" s="377"/>
      <c r="LVH192" s="377"/>
      <c r="LVI192" s="438"/>
      <c r="LVJ192" s="486"/>
      <c r="LVK192" s="375"/>
      <c r="LVL192" s="377"/>
      <c r="LVM192" s="377"/>
      <c r="LVN192" s="377"/>
      <c r="LVO192" s="377"/>
      <c r="LVP192" s="438"/>
      <c r="LVQ192" s="486"/>
      <c r="LVR192" s="375"/>
      <c r="LVS192" s="377"/>
      <c r="LVT192" s="377"/>
      <c r="LVU192" s="377"/>
      <c r="LVV192" s="377"/>
      <c r="LVW192" s="438"/>
      <c r="LVX192" s="486"/>
      <c r="LVY192" s="375"/>
      <c r="LVZ192" s="377"/>
      <c r="LWA192" s="377"/>
      <c r="LWB192" s="377"/>
      <c r="LWC192" s="377"/>
      <c r="LWD192" s="438"/>
      <c r="LWE192" s="486"/>
      <c r="LWF192" s="375"/>
      <c r="LWG192" s="377"/>
      <c r="LWH192" s="377"/>
      <c r="LWI192" s="377"/>
      <c r="LWJ192" s="377"/>
      <c r="LWK192" s="438"/>
      <c r="LWL192" s="486"/>
      <c r="LWM192" s="375"/>
      <c r="LWN192" s="377"/>
      <c r="LWO192" s="377"/>
      <c r="LWP192" s="377"/>
      <c r="LWQ192" s="377"/>
      <c r="LWR192" s="438"/>
      <c r="LWS192" s="486"/>
      <c r="LWT192" s="375"/>
      <c r="LWU192" s="377"/>
      <c r="LWV192" s="377"/>
      <c r="LWW192" s="377"/>
      <c r="LWX192" s="377"/>
      <c r="LWY192" s="438"/>
      <c r="LWZ192" s="486"/>
      <c r="LXA192" s="375"/>
      <c r="LXB192" s="377"/>
      <c r="LXC192" s="377"/>
      <c r="LXD192" s="377"/>
      <c r="LXE192" s="377"/>
      <c r="LXF192" s="438"/>
      <c r="LXG192" s="486"/>
      <c r="LXH192" s="375"/>
      <c r="LXI192" s="377"/>
      <c r="LXJ192" s="377"/>
      <c r="LXK192" s="377"/>
      <c r="LXL192" s="377"/>
      <c r="LXM192" s="438"/>
      <c r="LXN192" s="486"/>
      <c r="LXO192" s="375"/>
      <c r="LXP192" s="377"/>
      <c r="LXQ192" s="377"/>
      <c r="LXR192" s="377"/>
      <c r="LXS192" s="377"/>
      <c r="LXT192" s="438"/>
      <c r="LXU192" s="486"/>
      <c r="LXV192" s="375"/>
      <c r="LXW192" s="377"/>
      <c r="LXX192" s="377"/>
      <c r="LXY192" s="377"/>
      <c r="LXZ192" s="377"/>
      <c r="LYA192" s="438"/>
      <c r="LYB192" s="486"/>
      <c r="LYC192" s="375"/>
      <c r="LYD192" s="377"/>
      <c r="LYE192" s="377"/>
      <c r="LYF192" s="377"/>
      <c r="LYG192" s="377"/>
      <c r="LYH192" s="438"/>
      <c r="LYI192" s="486"/>
      <c r="LYJ192" s="375"/>
      <c r="LYK192" s="377"/>
      <c r="LYL192" s="377"/>
      <c r="LYM192" s="377"/>
      <c r="LYN192" s="377"/>
      <c r="LYO192" s="438"/>
      <c r="LYP192" s="486"/>
      <c r="LYQ192" s="375"/>
      <c r="LYR192" s="377"/>
      <c r="LYS192" s="377"/>
      <c r="LYT192" s="377"/>
      <c r="LYU192" s="377"/>
      <c r="LYV192" s="438"/>
      <c r="LYW192" s="486"/>
      <c r="LYX192" s="375"/>
      <c r="LYY192" s="377"/>
      <c r="LYZ192" s="377"/>
      <c r="LZA192" s="377"/>
      <c r="LZB192" s="377"/>
      <c r="LZC192" s="438"/>
      <c r="LZD192" s="486"/>
      <c r="LZE192" s="375"/>
      <c r="LZF192" s="377"/>
      <c r="LZG192" s="377"/>
      <c r="LZH192" s="377"/>
      <c r="LZI192" s="377"/>
      <c r="LZJ192" s="438"/>
      <c r="LZK192" s="486"/>
      <c r="LZL192" s="375"/>
      <c r="LZM192" s="377"/>
      <c r="LZN192" s="377"/>
      <c r="LZO192" s="377"/>
      <c r="LZP192" s="377"/>
      <c r="LZQ192" s="438"/>
      <c r="LZR192" s="486"/>
      <c r="LZS192" s="375"/>
      <c r="LZT192" s="377"/>
      <c r="LZU192" s="377"/>
      <c r="LZV192" s="377"/>
      <c r="LZW192" s="377"/>
      <c r="LZX192" s="438"/>
      <c r="LZY192" s="486"/>
      <c r="LZZ192" s="375"/>
      <c r="MAA192" s="377"/>
      <c r="MAB192" s="377"/>
      <c r="MAC192" s="377"/>
      <c r="MAD192" s="377"/>
      <c r="MAE192" s="438"/>
      <c r="MAF192" s="486"/>
      <c r="MAG192" s="375"/>
      <c r="MAH192" s="377"/>
      <c r="MAI192" s="377"/>
      <c r="MAJ192" s="377"/>
      <c r="MAK192" s="377"/>
      <c r="MAL192" s="438"/>
      <c r="MAM192" s="486"/>
      <c r="MAN192" s="375"/>
      <c r="MAO192" s="377"/>
      <c r="MAP192" s="377"/>
      <c r="MAQ192" s="377"/>
      <c r="MAR192" s="377"/>
      <c r="MAS192" s="438"/>
      <c r="MAT192" s="486"/>
      <c r="MAU192" s="375"/>
      <c r="MAV192" s="377"/>
      <c r="MAW192" s="377"/>
      <c r="MAX192" s="377"/>
      <c r="MAY192" s="377"/>
      <c r="MAZ192" s="438"/>
      <c r="MBA192" s="486"/>
      <c r="MBB192" s="375"/>
      <c r="MBC192" s="377"/>
      <c r="MBD192" s="377"/>
      <c r="MBE192" s="377"/>
      <c r="MBF192" s="377"/>
      <c r="MBG192" s="438"/>
      <c r="MBH192" s="486"/>
      <c r="MBI192" s="375"/>
      <c r="MBJ192" s="377"/>
      <c r="MBK192" s="377"/>
      <c r="MBL192" s="377"/>
      <c r="MBM192" s="377"/>
      <c r="MBN192" s="438"/>
      <c r="MBO192" s="486"/>
      <c r="MBP192" s="375"/>
      <c r="MBQ192" s="377"/>
      <c r="MBR192" s="377"/>
      <c r="MBS192" s="377"/>
      <c r="MBT192" s="377"/>
      <c r="MBU192" s="438"/>
      <c r="MBV192" s="486"/>
      <c r="MBW192" s="375"/>
      <c r="MBX192" s="377"/>
      <c r="MBY192" s="377"/>
      <c r="MBZ192" s="377"/>
      <c r="MCA192" s="377"/>
      <c r="MCB192" s="438"/>
      <c r="MCC192" s="486"/>
      <c r="MCD192" s="375"/>
      <c r="MCE192" s="377"/>
      <c r="MCF192" s="377"/>
      <c r="MCG192" s="377"/>
      <c r="MCH192" s="377"/>
      <c r="MCI192" s="438"/>
      <c r="MCJ192" s="486"/>
      <c r="MCK192" s="375"/>
      <c r="MCL192" s="377"/>
      <c r="MCM192" s="377"/>
      <c r="MCN192" s="377"/>
      <c r="MCO192" s="377"/>
      <c r="MCP192" s="438"/>
      <c r="MCQ192" s="486"/>
      <c r="MCR192" s="375"/>
      <c r="MCS192" s="377"/>
      <c r="MCT192" s="377"/>
      <c r="MCU192" s="377"/>
      <c r="MCV192" s="377"/>
      <c r="MCW192" s="438"/>
      <c r="MCX192" s="486"/>
      <c r="MCY192" s="375"/>
      <c r="MCZ192" s="377"/>
      <c r="MDA192" s="377"/>
      <c r="MDB192" s="377"/>
      <c r="MDC192" s="377"/>
      <c r="MDD192" s="438"/>
      <c r="MDE192" s="486"/>
      <c r="MDF192" s="375"/>
      <c r="MDG192" s="377"/>
      <c r="MDH192" s="377"/>
      <c r="MDI192" s="377"/>
      <c r="MDJ192" s="377"/>
      <c r="MDK192" s="438"/>
      <c r="MDL192" s="486"/>
      <c r="MDM192" s="375"/>
      <c r="MDN192" s="377"/>
      <c r="MDO192" s="377"/>
      <c r="MDP192" s="377"/>
      <c r="MDQ192" s="377"/>
      <c r="MDR192" s="438"/>
      <c r="MDS192" s="486"/>
      <c r="MDT192" s="375"/>
      <c r="MDU192" s="377"/>
      <c r="MDV192" s="377"/>
      <c r="MDW192" s="377"/>
      <c r="MDX192" s="377"/>
      <c r="MDY192" s="438"/>
      <c r="MDZ192" s="486"/>
      <c r="MEA192" s="375"/>
      <c r="MEB192" s="377"/>
      <c r="MEC192" s="377"/>
      <c r="MED192" s="377"/>
      <c r="MEE192" s="377"/>
      <c r="MEF192" s="438"/>
      <c r="MEG192" s="486"/>
      <c r="MEH192" s="375"/>
      <c r="MEI192" s="377"/>
      <c r="MEJ192" s="377"/>
      <c r="MEK192" s="377"/>
      <c r="MEL192" s="377"/>
      <c r="MEM192" s="438"/>
      <c r="MEN192" s="486"/>
      <c r="MEO192" s="375"/>
      <c r="MEP192" s="377"/>
      <c r="MEQ192" s="377"/>
      <c r="MER192" s="377"/>
      <c r="MES192" s="377"/>
      <c r="MET192" s="438"/>
      <c r="MEU192" s="486"/>
      <c r="MEV192" s="375"/>
      <c r="MEW192" s="377"/>
      <c r="MEX192" s="377"/>
      <c r="MEY192" s="377"/>
      <c r="MEZ192" s="377"/>
      <c r="MFA192" s="438"/>
      <c r="MFB192" s="486"/>
      <c r="MFC192" s="375"/>
      <c r="MFD192" s="377"/>
      <c r="MFE192" s="377"/>
      <c r="MFF192" s="377"/>
      <c r="MFG192" s="377"/>
      <c r="MFH192" s="438"/>
      <c r="MFI192" s="486"/>
      <c r="MFJ192" s="375"/>
      <c r="MFK192" s="377"/>
      <c r="MFL192" s="377"/>
      <c r="MFM192" s="377"/>
      <c r="MFN192" s="377"/>
      <c r="MFO192" s="438"/>
      <c r="MFP192" s="486"/>
      <c r="MFQ192" s="375"/>
      <c r="MFR192" s="377"/>
      <c r="MFS192" s="377"/>
      <c r="MFT192" s="377"/>
      <c r="MFU192" s="377"/>
      <c r="MFV192" s="438"/>
      <c r="MFW192" s="486"/>
      <c r="MFX192" s="375"/>
      <c r="MFY192" s="377"/>
      <c r="MFZ192" s="377"/>
      <c r="MGA192" s="377"/>
      <c r="MGB192" s="377"/>
      <c r="MGC192" s="438"/>
      <c r="MGD192" s="486"/>
      <c r="MGE192" s="375"/>
      <c r="MGF192" s="377"/>
      <c r="MGG192" s="377"/>
      <c r="MGH192" s="377"/>
      <c r="MGI192" s="377"/>
      <c r="MGJ192" s="438"/>
      <c r="MGK192" s="486"/>
      <c r="MGL192" s="375"/>
      <c r="MGM192" s="377"/>
      <c r="MGN192" s="377"/>
      <c r="MGO192" s="377"/>
      <c r="MGP192" s="377"/>
      <c r="MGQ192" s="438"/>
      <c r="MGR192" s="486"/>
      <c r="MGS192" s="375"/>
      <c r="MGT192" s="377"/>
      <c r="MGU192" s="377"/>
      <c r="MGV192" s="377"/>
      <c r="MGW192" s="377"/>
      <c r="MGX192" s="438"/>
      <c r="MGY192" s="486"/>
      <c r="MGZ192" s="375"/>
      <c r="MHA192" s="377"/>
      <c r="MHB192" s="377"/>
      <c r="MHC192" s="377"/>
      <c r="MHD192" s="377"/>
      <c r="MHE192" s="438"/>
      <c r="MHF192" s="486"/>
      <c r="MHG192" s="375"/>
      <c r="MHH192" s="377"/>
      <c r="MHI192" s="377"/>
      <c r="MHJ192" s="377"/>
      <c r="MHK192" s="377"/>
      <c r="MHL192" s="438"/>
      <c r="MHM192" s="486"/>
      <c r="MHN192" s="375"/>
      <c r="MHO192" s="377"/>
      <c r="MHP192" s="377"/>
      <c r="MHQ192" s="377"/>
      <c r="MHR192" s="377"/>
      <c r="MHS192" s="438"/>
      <c r="MHT192" s="486"/>
      <c r="MHU192" s="375"/>
      <c r="MHV192" s="377"/>
      <c r="MHW192" s="377"/>
      <c r="MHX192" s="377"/>
      <c r="MHY192" s="377"/>
      <c r="MHZ192" s="438"/>
      <c r="MIA192" s="486"/>
      <c r="MIB192" s="375"/>
      <c r="MIC192" s="377"/>
      <c r="MID192" s="377"/>
      <c r="MIE192" s="377"/>
      <c r="MIF192" s="377"/>
      <c r="MIG192" s="438"/>
      <c r="MIH192" s="486"/>
      <c r="MII192" s="375"/>
      <c r="MIJ192" s="377"/>
      <c r="MIK192" s="377"/>
      <c r="MIL192" s="377"/>
      <c r="MIM192" s="377"/>
      <c r="MIN192" s="438"/>
      <c r="MIO192" s="486"/>
      <c r="MIP192" s="375"/>
      <c r="MIQ192" s="377"/>
      <c r="MIR192" s="377"/>
      <c r="MIS192" s="377"/>
      <c r="MIT192" s="377"/>
      <c r="MIU192" s="438"/>
      <c r="MIV192" s="486"/>
      <c r="MIW192" s="375"/>
      <c r="MIX192" s="377"/>
      <c r="MIY192" s="377"/>
      <c r="MIZ192" s="377"/>
      <c r="MJA192" s="377"/>
      <c r="MJB192" s="438"/>
      <c r="MJC192" s="486"/>
      <c r="MJD192" s="375"/>
      <c r="MJE192" s="377"/>
      <c r="MJF192" s="377"/>
      <c r="MJG192" s="377"/>
      <c r="MJH192" s="377"/>
      <c r="MJI192" s="438"/>
      <c r="MJJ192" s="486"/>
      <c r="MJK192" s="375"/>
      <c r="MJL192" s="377"/>
      <c r="MJM192" s="377"/>
      <c r="MJN192" s="377"/>
      <c r="MJO192" s="377"/>
      <c r="MJP192" s="438"/>
      <c r="MJQ192" s="486"/>
      <c r="MJR192" s="375"/>
      <c r="MJS192" s="377"/>
      <c r="MJT192" s="377"/>
      <c r="MJU192" s="377"/>
      <c r="MJV192" s="377"/>
      <c r="MJW192" s="438"/>
      <c r="MJX192" s="486"/>
      <c r="MJY192" s="375"/>
      <c r="MJZ192" s="377"/>
      <c r="MKA192" s="377"/>
      <c r="MKB192" s="377"/>
      <c r="MKC192" s="377"/>
      <c r="MKD192" s="438"/>
      <c r="MKE192" s="486"/>
      <c r="MKF192" s="375"/>
      <c r="MKG192" s="377"/>
      <c r="MKH192" s="377"/>
      <c r="MKI192" s="377"/>
      <c r="MKJ192" s="377"/>
      <c r="MKK192" s="438"/>
      <c r="MKL192" s="486"/>
      <c r="MKM192" s="375"/>
      <c r="MKN192" s="377"/>
      <c r="MKO192" s="377"/>
      <c r="MKP192" s="377"/>
      <c r="MKQ192" s="377"/>
      <c r="MKR192" s="438"/>
      <c r="MKS192" s="486"/>
      <c r="MKT192" s="375"/>
      <c r="MKU192" s="377"/>
      <c r="MKV192" s="377"/>
      <c r="MKW192" s="377"/>
      <c r="MKX192" s="377"/>
      <c r="MKY192" s="438"/>
      <c r="MKZ192" s="486"/>
      <c r="MLA192" s="375"/>
      <c r="MLB192" s="377"/>
      <c r="MLC192" s="377"/>
      <c r="MLD192" s="377"/>
      <c r="MLE192" s="377"/>
      <c r="MLF192" s="438"/>
      <c r="MLG192" s="486"/>
      <c r="MLH192" s="375"/>
      <c r="MLI192" s="377"/>
      <c r="MLJ192" s="377"/>
      <c r="MLK192" s="377"/>
      <c r="MLL192" s="377"/>
      <c r="MLM192" s="438"/>
      <c r="MLN192" s="486"/>
      <c r="MLO192" s="375"/>
      <c r="MLP192" s="377"/>
      <c r="MLQ192" s="377"/>
      <c r="MLR192" s="377"/>
      <c r="MLS192" s="377"/>
      <c r="MLT192" s="438"/>
      <c r="MLU192" s="486"/>
      <c r="MLV192" s="375"/>
      <c r="MLW192" s="377"/>
      <c r="MLX192" s="377"/>
      <c r="MLY192" s="377"/>
      <c r="MLZ192" s="377"/>
      <c r="MMA192" s="438"/>
      <c r="MMB192" s="486"/>
      <c r="MMC192" s="375"/>
      <c r="MMD192" s="377"/>
      <c r="MME192" s="377"/>
      <c r="MMF192" s="377"/>
      <c r="MMG192" s="377"/>
      <c r="MMH192" s="438"/>
      <c r="MMI192" s="486"/>
      <c r="MMJ192" s="375"/>
      <c r="MMK192" s="377"/>
      <c r="MML192" s="377"/>
      <c r="MMM192" s="377"/>
      <c r="MMN192" s="377"/>
      <c r="MMO192" s="438"/>
      <c r="MMP192" s="486"/>
      <c r="MMQ192" s="375"/>
      <c r="MMR192" s="377"/>
      <c r="MMS192" s="377"/>
      <c r="MMT192" s="377"/>
      <c r="MMU192" s="377"/>
      <c r="MMV192" s="438"/>
      <c r="MMW192" s="486"/>
      <c r="MMX192" s="375"/>
      <c r="MMY192" s="377"/>
      <c r="MMZ192" s="377"/>
      <c r="MNA192" s="377"/>
      <c r="MNB192" s="377"/>
      <c r="MNC192" s="438"/>
      <c r="MND192" s="486"/>
      <c r="MNE192" s="375"/>
      <c r="MNF192" s="377"/>
      <c r="MNG192" s="377"/>
      <c r="MNH192" s="377"/>
      <c r="MNI192" s="377"/>
      <c r="MNJ192" s="438"/>
      <c r="MNK192" s="486"/>
      <c r="MNL192" s="375"/>
      <c r="MNM192" s="377"/>
      <c r="MNN192" s="377"/>
      <c r="MNO192" s="377"/>
      <c r="MNP192" s="377"/>
      <c r="MNQ192" s="438"/>
      <c r="MNR192" s="486"/>
      <c r="MNS192" s="375"/>
      <c r="MNT192" s="377"/>
      <c r="MNU192" s="377"/>
      <c r="MNV192" s="377"/>
      <c r="MNW192" s="377"/>
      <c r="MNX192" s="438"/>
      <c r="MNY192" s="486"/>
      <c r="MNZ192" s="375"/>
      <c r="MOA192" s="377"/>
      <c r="MOB192" s="377"/>
      <c r="MOC192" s="377"/>
      <c r="MOD192" s="377"/>
      <c r="MOE192" s="438"/>
      <c r="MOF192" s="486"/>
      <c r="MOG192" s="375"/>
      <c r="MOH192" s="377"/>
      <c r="MOI192" s="377"/>
      <c r="MOJ192" s="377"/>
      <c r="MOK192" s="377"/>
      <c r="MOL192" s="438"/>
      <c r="MOM192" s="486"/>
      <c r="MON192" s="375"/>
      <c r="MOO192" s="377"/>
      <c r="MOP192" s="377"/>
      <c r="MOQ192" s="377"/>
      <c r="MOR192" s="377"/>
      <c r="MOS192" s="438"/>
      <c r="MOT192" s="486"/>
      <c r="MOU192" s="375"/>
      <c r="MOV192" s="377"/>
      <c r="MOW192" s="377"/>
      <c r="MOX192" s="377"/>
      <c r="MOY192" s="377"/>
      <c r="MOZ192" s="438"/>
      <c r="MPA192" s="486"/>
      <c r="MPB192" s="375"/>
      <c r="MPC192" s="377"/>
      <c r="MPD192" s="377"/>
      <c r="MPE192" s="377"/>
      <c r="MPF192" s="377"/>
      <c r="MPG192" s="438"/>
      <c r="MPH192" s="486"/>
      <c r="MPI192" s="375"/>
      <c r="MPJ192" s="377"/>
      <c r="MPK192" s="377"/>
      <c r="MPL192" s="377"/>
      <c r="MPM192" s="377"/>
      <c r="MPN192" s="438"/>
      <c r="MPO192" s="486"/>
      <c r="MPP192" s="375"/>
      <c r="MPQ192" s="377"/>
      <c r="MPR192" s="377"/>
      <c r="MPS192" s="377"/>
      <c r="MPT192" s="377"/>
      <c r="MPU192" s="438"/>
      <c r="MPV192" s="486"/>
      <c r="MPW192" s="375"/>
      <c r="MPX192" s="377"/>
      <c r="MPY192" s="377"/>
      <c r="MPZ192" s="377"/>
      <c r="MQA192" s="377"/>
      <c r="MQB192" s="438"/>
      <c r="MQC192" s="486"/>
      <c r="MQD192" s="375"/>
      <c r="MQE192" s="377"/>
      <c r="MQF192" s="377"/>
      <c r="MQG192" s="377"/>
      <c r="MQH192" s="377"/>
      <c r="MQI192" s="438"/>
      <c r="MQJ192" s="486"/>
      <c r="MQK192" s="375"/>
      <c r="MQL192" s="377"/>
      <c r="MQM192" s="377"/>
      <c r="MQN192" s="377"/>
      <c r="MQO192" s="377"/>
      <c r="MQP192" s="438"/>
      <c r="MQQ192" s="486"/>
      <c r="MQR192" s="375"/>
      <c r="MQS192" s="377"/>
      <c r="MQT192" s="377"/>
      <c r="MQU192" s="377"/>
      <c r="MQV192" s="377"/>
      <c r="MQW192" s="438"/>
      <c r="MQX192" s="486"/>
      <c r="MQY192" s="375"/>
      <c r="MQZ192" s="377"/>
      <c r="MRA192" s="377"/>
      <c r="MRB192" s="377"/>
      <c r="MRC192" s="377"/>
      <c r="MRD192" s="438"/>
      <c r="MRE192" s="486"/>
      <c r="MRF192" s="375"/>
      <c r="MRG192" s="377"/>
      <c r="MRH192" s="377"/>
      <c r="MRI192" s="377"/>
      <c r="MRJ192" s="377"/>
      <c r="MRK192" s="438"/>
      <c r="MRL192" s="486"/>
      <c r="MRM192" s="375"/>
      <c r="MRN192" s="377"/>
      <c r="MRO192" s="377"/>
      <c r="MRP192" s="377"/>
      <c r="MRQ192" s="377"/>
      <c r="MRR192" s="438"/>
      <c r="MRS192" s="486"/>
      <c r="MRT192" s="375"/>
      <c r="MRU192" s="377"/>
      <c r="MRV192" s="377"/>
      <c r="MRW192" s="377"/>
      <c r="MRX192" s="377"/>
      <c r="MRY192" s="438"/>
      <c r="MRZ192" s="486"/>
      <c r="MSA192" s="375"/>
      <c r="MSB192" s="377"/>
      <c r="MSC192" s="377"/>
      <c r="MSD192" s="377"/>
      <c r="MSE192" s="377"/>
      <c r="MSF192" s="438"/>
      <c r="MSG192" s="486"/>
      <c r="MSH192" s="375"/>
      <c r="MSI192" s="377"/>
      <c r="MSJ192" s="377"/>
      <c r="MSK192" s="377"/>
      <c r="MSL192" s="377"/>
      <c r="MSM192" s="438"/>
      <c r="MSN192" s="486"/>
      <c r="MSO192" s="375"/>
      <c r="MSP192" s="377"/>
      <c r="MSQ192" s="377"/>
      <c r="MSR192" s="377"/>
      <c r="MSS192" s="377"/>
      <c r="MST192" s="438"/>
      <c r="MSU192" s="486"/>
      <c r="MSV192" s="375"/>
      <c r="MSW192" s="377"/>
      <c r="MSX192" s="377"/>
      <c r="MSY192" s="377"/>
      <c r="MSZ192" s="377"/>
      <c r="MTA192" s="438"/>
      <c r="MTB192" s="486"/>
      <c r="MTC192" s="375"/>
      <c r="MTD192" s="377"/>
      <c r="MTE192" s="377"/>
      <c r="MTF192" s="377"/>
      <c r="MTG192" s="377"/>
      <c r="MTH192" s="438"/>
      <c r="MTI192" s="486"/>
      <c r="MTJ192" s="375"/>
      <c r="MTK192" s="377"/>
      <c r="MTL192" s="377"/>
      <c r="MTM192" s="377"/>
      <c r="MTN192" s="377"/>
      <c r="MTO192" s="438"/>
      <c r="MTP192" s="486"/>
      <c r="MTQ192" s="375"/>
      <c r="MTR192" s="377"/>
      <c r="MTS192" s="377"/>
      <c r="MTT192" s="377"/>
      <c r="MTU192" s="377"/>
      <c r="MTV192" s="438"/>
      <c r="MTW192" s="486"/>
      <c r="MTX192" s="375"/>
      <c r="MTY192" s="377"/>
      <c r="MTZ192" s="377"/>
      <c r="MUA192" s="377"/>
      <c r="MUB192" s="377"/>
      <c r="MUC192" s="438"/>
      <c r="MUD192" s="486"/>
      <c r="MUE192" s="375"/>
      <c r="MUF192" s="377"/>
      <c r="MUG192" s="377"/>
      <c r="MUH192" s="377"/>
      <c r="MUI192" s="377"/>
      <c r="MUJ192" s="438"/>
      <c r="MUK192" s="486"/>
      <c r="MUL192" s="375"/>
      <c r="MUM192" s="377"/>
      <c r="MUN192" s="377"/>
      <c r="MUO192" s="377"/>
      <c r="MUP192" s="377"/>
      <c r="MUQ192" s="438"/>
      <c r="MUR192" s="486"/>
      <c r="MUS192" s="375"/>
      <c r="MUT192" s="377"/>
      <c r="MUU192" s="377"/>
      <c r="MUV192" s="377"/>
      <c r="MUW192" s="377"/>
      <c r="MUX192" s="438"/>
      <c r="MUY192" s="486"/>
      <c r="MUZ192" s="375"/>
      <c r="MVA192" s="377"/>
      <c r="MVB192" s="377"/>
      <c r="MVC192" s="377"/>
      <c r="MVD192" s="377"/>
      <c r="MVE192" s="438"/>
      <c r="MVF192" s="486"/>
      <c r="MVG192" s="375"/>
      <c r="MVH192" s="377"/>
      <c r="MVI192" s="377"/>
      <c r="MVJ192" s="377"/>
      <c r="MVK192" s="377"/>
      <c r="MVL192" s="438"/>
      <c r="MVM192" s="486"/>
      <c r="MVN192" s="375"/>
      <c r="MVO192" s="377"/>
      <c r="MVP192" s="377"/>
      <c r="MVQ192" s="377"/>
      <c r="MVR192" s="377"/>
      <c r="MVS192" s="438"/>
      <c r="MVT192" s="486"/>
      <c r="MVU192" s="375"/>
      <c r="MVV192" s="377"/>
      <c r="MVW192" s="377"/>
      <c r="MVX192" s="377"/>
      <c r="MVY192" s="377"/>
      <c r="MVZ192" s="438"/>
      <c r="MWA192" s="486"/>
      <c r="MWB192" s="375"/>
      <c r="MWC192" s="377"/>
      <c r="MWD192" s="377"/>
      <c r="MWE192" s="377"/>
      <c r="MWF192" s="377"/>
      <c r="MWG192" s="438"/>
      <c r="MWH192" s="486"/>
      <c r="MWI192" s="375"/>
      <c r="MWJ192" s="377"/>
      <c r="MWK192" s="377"/>
      <c r="MWL192" s="377"/>
      <c r="MWM192" s="377"/>
      <c r="MWN192" s="438"/>
      <c r="MWO192" s="486"/>
      <c r="MWP192" s="375"/>
      <c r="MWQ192" s="377"/>
      <c r="MWR192" s="377"/>
      <c r="MWS192" s="377"/>
      <c r="MWT192" s="377"/>
      <c r="MWU192" s="438"/>
      <c r="MWV192" s="486"/>
      <c r="MWW192" s="375"/>
      <c r="MWX192" s="377"/>
      <c r="MWY192" s="377"/>
      <c r="MWZ192" s="377"/>
      <c r="MXA192" s="377"/>
      <c r="MXB192" s="438"/>
      <c r="MXC192" s="486"/>
      <c r="MXD192" s="375"/>
      <c r="MXE192" s="377"/>
      <c r="MXF192" s="377"/>
      <c r="MXG192" s="377"/>
      <c r="MXH192" s="377"/>
      <c r="MXI192" s="438"/>
      <c r="MXJ192" s="486"/>
      <c r="MXK192" s="375"/>
      <c r="MXL192" s="377"/>
      <c r="MXM192" s="377"/>
      <c r="MXN192" s="377"/>
      <c r="MXO192" s="377"/>
      <c r="MXP192" s="438"/>
      <c r="MXQ192" s="486"/>
      <c r="MXR192" s="375"/>
      <c r="MXS192" s="377"/>
      <c r="MXT192" s="377"/>
      <c r="MXU192" s="377"/>
      <c r="MXV192" s="377"/>
      <c r="MXW192" s="438"/>
      <c r="MXX192" s="486"/>
      <c r="MXY192" s="375"/>
      <c r="MXZ192" s="377"/>
      <c r="MYA192" s="377"/>
      <c r="MYB192" s="377"/>
      <c r="MYC192" s="377"/>
      <c r="MYD192" s="438"/>
      <c r="MYE192" s="486"/>
      <c r="MYF192" s="375"/>
      <c r="MYG192" s="377"/>
      <c r="MYH192" s="377"/>
      <c r="MYI192" s="377"/>
      <c r="MYJ192" s="377"/>
      <c r="MYK192" s="438"/>
      <c r="MYL192" s="486"/>
      <c r="MYM192" s="375"/>
      <c r="MYN192" s="377"/>
      <c r="MYO192" s="377"/>
      <c r="MYP192" s="377"/>
      <c r="MYQ192" s="377"/>
      <c r="MYR192" s="438"/>
      <c r="MYS192" s="486"/>
      <c r="MYT192" s="375"/>
      <c r="MYU192" s="377"/>
      <c r="MYV192" s="377"/>
      <c r="MYW192" s="377"/>
      <c r="MYX192" s="377"/>
      <c r="MYY192" s="438"/>
      <c r="MYZ192" s="486"/>
      <c r="MZA192" s="375"/>
      <c r="MZB192" s="377"/>
      <c r="MZC192" s="377"/>
      <c r="MZD192" s="377"/>
      <c r="MZE192" s="377"/>
      <c r="MZF192" s="438"/>
      <c r="MZG192" s="486"/>
      <c r="MZH192" s="375"/>
      <c r="MZI192" s="377"/>
      <c r="MZJ192" s="377"/>
      <c r="MZK192" s="377"/>
      <c r="MZL192" s="377"/>
      <c r="MZM192" s="438"/>
      <c r="MZN192" s="486"/>
      <c r="MZO192" s="375"/>
      <c r="MZP192" s="377"/>
      <c r="MZQ192" s="377"/>
      <c r="MZR192" s="377"/>
      <c r="MZS192" s="377"/>
      <c r="MZT192" s="438"/>
      <c r="MZU192" s="486"/>
      <c r="MZV192" s="375"/>
      <c r="MZW192" s="377"/>
      <c r="MZX192" s="377"/>
      <c r="MZY192" s="377"/>
      <c r="MZZ192" s="377"/>
      <c r="NAA192" s="438"/>
      <c r="NAB192" s="486"/>
      <c r="NAC192" s="375"/>
      <c r="NAD192" s="377"/>
      <c r="NAE192" s="377"/>
      <c r="NAF192" s="377"/>
      <c r="NAG192" s="377"/>
      <c r="NAH192" s="438"/>
      <c r="NAI192" s="486"/>
      <c r="NAJ192" s="375"/>
      <c r="NAK192" s="377"/>
      <c r="NAL192" s="377"/>
      <c r="NAM192" s="377"/>
      <c r="NAN192" s="377"/>
      <c r="NAO192" s="438"/>
      <c r="NAP192" s="486"/>
      <c r="NAQ192" s="375"/>
      <c r="NAR192" s="377"/>
      <c r="NAS192" s="377"/>
      <c r="NAT192" s="377"/>
      <c r="NAU192" s="377"/>
      <c r="NAV192" s="438"/>
      <c r="NAW192" s="486"/>
      <c r="NAX192" s="375"/>
      <c r="NAY192" s="377"/>
      <c r="NAZ192" s="377"/>
      <c r="NBA192" s="377"/>
      <c r="NBB192" s="377"/>
      <c r="NBC192" s="438"/>
      <c r="NBD192" s="486"/>
      <c r="NBE192" s="375"/>
      <c r="NBF192" s="377"/>
      <c r="NBG192" s="377"/>
      <c r="NBH192" s="377"/>
      <c r="NBI192" s="377"/>
      <c r="NBJ192" s="438"/>
      <c r="NBK192" s="486"/>
      <c r="NBL192" s="375"/>
      <c r="NBM192" s="377"/>
      <c r="NBN192" s="377"/>
      <c r="NBO192" s="377"/>
      <c r="NBP192" s="377"/>
      <c r="NBQ192" s="438"/>
      <c r="NBR192" s="486"/>
      <c r="NBS192" s="375"/>
      <c r="NBT192" s="377"/>
      <c r="NBU192" s="377"/>
      <c r="NBV192" s="377"/>
      <c r="NBW192" s="377"/>
      <c r="NBX192" s="438"/>
      <c r="NBY192" s="486"/>
      <c r="NBZ192" s="375"/>
      <c r="NCA192" s="377"/>
      <c r="NCB192" s="377"/>
      <c r="NCC192" s="377"/>
      <c r="NCD192" s="377"/>
      <c r="NCE192" s="438"/>
      <c r="NCF192" s="486"/>
      <c r="NCG192" s="375"/>
      <c r="NCH192" s="377"/>
      <c r="NCI192" s="377"/>
      <c r="NCJ192" s="377"/>
      <c r="NCK192" s="377"/>
      <c r="NCL192" s="438"/>
      <c r="NCM192" s="486"/>
      <c r="NCN192" s="375"/>
      <c r="NCO192" s="377"/>
      <c r="NCP192" s="377"/>
      <c r="NCQ192" s="377"/>
      <c r="NCR192" s="377"/>
      <c r="NCS192" s="438"/>
      <c r="NCT192" s="486"/>
      <c r="NCU192" s="375"/>
      <c r="NCV192" s="377"/>
      <c r="NCW192" s="377"/>
      <c r="NCX192" s="377"/>
      <c r="NCY192" s="377"/>
      <c r="NCZ192" s="438"/>
      <c r="NDA192" s="486"/>
      <c r="NDB192" s="375"/>
      <c r="NDC192" s="377"/>
      <c r="NDD192" s="377"/>
      <c r="NDE192" s="377"/>
      <c r="NDF192" s="377"/>
      <c r="NDG192" s="438"/>
      <c r="NDH192" s="486"/>
      <c r="NDI192" s="375"/>
      <c r="NDJ192" s="377"/>
      <c r="NDK192" s="377"/>
      <c r="NDL192" s="377"/>
      <c r="NDM192" s="377"/>
      <c r="NDN192" s="438"/>
      <c r="NDO192" s="486"/>
      <c r="NDP192" s="375"/>
      <c r="NDQ192" s="377"/>
      <c r="NDR192" s="377"/>
      <c r="NDS192" s="377"/>
      <c r="NDT192" s="377"/>
      <c r="NDU192" s="438"/>
      <c r="NDV192" s="486"/>
      <c r="NDW192" s="375"/>
      <c r="NDX192" s="377"/>
      <c r="NDY192" s="377"/>
      <c r="NDZ192" s="377"/>
      <c r="NEA192" s="377"/>
      <c r="NEB192" s="438"/>
      <c r="NEC192" s="486"/>
      <c r="NED192" s="375"/>
      <c r="NEE192" s="377"/>
      <c r="NEF192" s="377"/>
      <c r="NEG192" s="377"/>
      <c r="NEH192" s="377"/>
      <c r="NEI192" s="438"/>
      <c r="NEJ192" s="486"/>
      <c r="NEK192" s="375"/>
      <c r="NEL192" s="377"/>
      <c r="NEM192" s="377"/>
      <c r="NEN192" s="377"/>
      <c r="NEO192" s="377"/>
      <c r="NEP192" s="438"/>
      <c r="NEQ192" s="486"/>
      <c r="NER192" s="375"/>
      <c r="NES192" s="377"/>
      <c r="NET192" s="377"/>
      <c r="NEU192" s="377"/>
      <c r="NEV192" s="377"/>
      <c r="NEW192" s="438"/>
      <c r="NEX192" s="486"/>
      <c r="NEY192" s="375"/>
      <c r="NEZ192" s="377"/>
      <c r="NFA192" s="377"/>
      <c r="NFB192" s="377"/>
      <c r="NFC192" s="377"/>
      <c r="NFD192" s="438"/>
      <c r="NFE192" s="486"/>
      <c r="NFF192" s="375"/>
      <c r="NFG192" s="377"/>
      <c r="NFH192" s="377"/>
      <c r="NFI192" s="377"/>
      <c r="NFJ192" s="377"/>
      <c r="NFK192" s="438"/>
      <c r="NFL192" s="486"/>
      <c r="NFM192" s="375"/>
      <c r="NFN192" s="377"/>
      <c r="NFO192" s="377"/>
      <c r="NFP192" s="377"/>
      <c r="NFQ192" s="377"/>
      <c r="NFR192" s="438"/>
      <c r="NFS192" s="486"/>
      <c r="NFT192" s="375"/>
      <c r="NFU192" s="377"/>
      <c r="NFV192" s="377"/>
      <c r="NFW192" s="377"/>
      <c r="NFX192" s="377"/>
      <c r="NFY192" s="438"/>
      <c r="NFZ192" s="486"/>
      <c r="NGA192" s="375"/>
      <c r="NGB192" s="377"/>
      <c r="NGC192" s="377"/>
      <c r="NGD192" s="377"/>
      <c r="NGE192" s="377"/>
      <c r="NGF192" s="438"/>
      <c r="NGG192" s="486"/>
      <c r="NGH192" s="375"/>
      <c r="NGI192" s="377"/>
      <c r="NGJ192" s="377"/>
      <c r="NGK192" s="377"/>
      <c r="NGL192" s="377"/>
      <c r="NGM192" s="438"/>
      <c r="NGN192" s="486"/>
      <c r="NGO192" s="375"/>
      <c r="NGP192" s="377"/>
      <c r="NGQ192" s="377"/>
      <c r="NGR192" s="377"/>
      <c r="NGS192" s="377"/>
      <c r="NGT192" s="438"/>
      <c r="NGU192" s="486"/>
      <c r="NGV192" s="375"/>
      <c r="NGW192" s="377"/>
      <c r="NGX192" s="377"/>
      <c r="NGY192" s="377"/>
      <c r="NGZ192" s="377"/>
      <c r="NHA192" s="438"/>
      <c r="NHB192" s="486"/>
      <c r="NHC192" s="375"/>
      <c r="NHD192" s="377"/>
      <c r="NHE192" s="377"/>
      <c r="NHF192" s="377"/>
      <c r="NHG192" s="377"/>
      <c r="NHH192" s="438"/>
      <c r="NHI192" s="486"/>
      <c r="NHJ192" s="375"/>
      <c r="NHK192" s="377"/>
      <c r="NHL192" s="377"/>
      <c r="NHM192" s="377"/>
      <c r="NHN192" s="377"/>
      <c r="NHO192" s="438"/>
      <c r="NHP192" s="486"/>
      <c r="NHQ192" s="375"/>
      <c r="NHR192" s="377"/>
      <c r="NHS192" s="377"/>
      <c r="NHT192" s="377"/>
      <c r="NHU192" s="377"/>
      <c r="NHV192" s="438"/>
      <c r="NHW192" s="486"/>
      <c r="NHX192" s="375"/>
      <c r="NHY192" s="377"/>
      <c r="NHZ192" s="377"/>
      <c r="NIA192" s="377"/>
      <c r="NIB192" s="377"/>
      <c r="NIC192" s="438"/>
      <c r="NID192" s="486"/>
      <c r="NIE192" s="375"/>
      <c r="NIF192" s="377"/>
      <c r="NIG192" s="377"/>
      <c r="NIH192" s="377"/>
      <c r="NII192" s="377"/>
      <c r="NIJ192" s="438"/>
      <c r="NIK192" s="486"/>
      <c r="NIL192" s="375"/>
      <c r="NIM192" s="377"/>
      <c r="NIN192" s="377"/>
      <c r="NIO192" s="377"/>
      <c r="NIP192" s="377"/>
      <c r="NIQ192" s="438"/>
      <c r="NIR192" s="486"/>
      <c r="NIS192" s="375"/>
      <c r="NIT192" s="377"/>
      <c r="NIU192" s="377"/>
      <c r="NIV192" s="377"/>
      <c r="NIW192" s="377"/>
      <c r="NIX192" s="438"/>
      <c r="NIY192" s="486"/>
      <c r="NIZ192" s="375"/>
      <c r="NJA192" s="377"/>
      <c r="NJB192" s="377"/>
      <c r="NJC192" s="377"/>
      <c r="NJD192" s="377"/>
      <c r="NJE192" s="438"/>
      <c r="NJF192" s="486"/>
      <c r="NJG192" s="375"/>
      <c r="NJH192" s="377"/>
      <c r="NJI192" s="377"/>
      <c r="NJJ192" s="377"/>
      <c r="NJK192" s="377"/>
      <c r="NJL192" s="438"/>
      <c r="NJM192" s="486"/>
      <c r="NJN192" s="375"/>
      <c r="NJO192" s="377"/>
      <c r="NJP192" s="377"/>
      <c r="NJQ192" s="377"/>
      <c r="NJR192" s="377"/>
      <c r="NJS192" s="438"/>
      <c r="NJT192" s="486"/>
      <c r="NJU192" s="375"/>
      <c r="NJV192" s="377"/>
      <c r="NJW192" s="377"/>
      <c r="NJX192" s="377"/>
      <c r="NJY192" s="377"/>
      <c r="NJZ192" s="438"/>
      <c r="NKA192" s="486"/>
      <c r="NKB192" s="375"/>
      <c r="NKC192" s="377"/>
      <c r="NKD192" s="377"/>
      <c r="NKE192" s="377"/>
      <c r="NKF192" s="377"/>
      <c r="NKG192" s="438"/>
      <c r="NKH192" s="486"/>
      <c r="NKI192" s="375"/>
      <c r="NKJ192" s="377"/>
      <c r="NKK192" s="377"/>
      <c r="NKL192" s="377"/>
      <c r="NKM192" s="377"/>
      <c r="NKN192" s="438"/>
      <c r="NKO192" s="486"/>
      <c r="NKP192" s="375"/>
      <c r="NKQ192" s="377"/>
      <c r="NKR192" s="377"/>
      <c r="NKS192" s="377"/>
      <c r="NKT192" s="377"/>
      <c r="NKU192" s="438"/>
      <c r="NKV192" s="486"/>
      <c r="NKW192" s="375"/>
      <c r="NKX192" s="377"/>
      <c r="NKY192" s="377"/>
      <c r="NKZ192" s="377"/>
      <c r="NLA192" s="377"/>
      <c r="NLB192" s="438"/>
      <c r="NLC192" s="486"/>
      <c r="NLD192" s="375"/>
      <c r="NLE192" s="377"/>
      <c r="NLF192" s="377"/>
      <c r="NLG192" s="377"/>
      <c r="NLH192" s="377"/>
      <c r="NLI192" s="438"/>
      <c r="NLJ192" s="486"/>
      <c r="NLK192" s="375"/>
      <c r="NLL192" s="377"/>
      <c r="NLM192" s="377"/>
      <c r="NLN192" s="377"/>
      <c r="NLO192" s="377"/>
      <c r="NLP192" s="438"/>
      <c r="NLQ192" s="486"/>
      <c r="NLR192" s="375"/>
      <c r="NLS192" s="377"/>
      <c r="NLT192" s="377"/>
      <c r="NLU192" s="377"/>
      <c r="NLV192" s="377"/>
      <c r="NLW192" s="438"/>
      <c r="NLX192" s="486"/>
      <c r="NLY192" s="375"/>
      <c r="NLZ192" s="377"/>
      <c r="NMA192" s="377"/>
      <c r="NMB192" s="377"/>
      <c r="NMC192" s="377"/>
      <c r="NMD192" s="438"/>
      <c r="NME192" s="486"/>
      <c r="NMF192" s="375"/>
      <c r="NMG192" s="377"/>
      <c r="NMH192" s="377"/>
      <c r="NMI192" s="377"/>
      <c r="NMJ192" s="377"/>
      <c r="NMK192" s="438"/>
      <c r="NML192" s="486"/>
      <c r="NMM192" s="375"/>
      <c r="NMN192" s="377"/>
      <c r="NMO192" s="377"/>
      <c r="NMP192" s="377"/>
      <c r="NMQ192" s="377"/>
      <c r="NMR192" s="438"/>
      <c r="NMS192" s="486"/>
      <c r="NMT192" s="375"/>
      <c r="NMU192" s="377"/>
      <c r="NMV192" s="377"/>
      <c r="NMW192" s="377"/>
      <c r="NMX192" s="377"/>
      <c r="NMY192" s="438"/>
      <c r="NMZ192" s="486"/>
      <c r="NNA192" s="375"/>
      <c r="NNB192" s="377"/>
      <c r="NNC192" s="377"/>
      <c r="NND192" s="377"/>
      <c r="NNE192" s="377"/>
      <c r="NNF192" s="438"/>
      <c r="NNG192" s="486"/>
      <c r="NNH192" s="375"/>
      <c r="NNI192" s="377"/>
      <c r="NNJ192" s="377"/>
      <c r="NNK192" s="377"/>
      <c r="NNL192" s="377"/>
      <c r="NNM192" s="438"/>
      <c r="NNN192" s="486"/>
      <c r="NNO192" s="375"/>
      <c r="NNP192" s="377"/>
      <c r="NNQ192" s="377"/>
      <c r="NNR192" s="377"/>
      <c r="NNS192" s="377"/>
      <c r="NNT192" s="438"/>
      <c r="NNU192" s="486"/>
      <c r="NNV192" s="375"/>
      <c r="NNW192" s="377"/>
      <c r="NNX192" s="377"/>
      <c r="NNY192" s="377"/>
      <c r="NNZ192" s="377"/>
      <c r="NOA192" s="438"/>
      <c r="NOB192" s="486"/>
      <c r="NOC192" s="375"/>
      <c r="NOD192" s="377"/>
      <c r="NOE192" s="377"/>
      <c r="NOF192" s="377"/>
      <c r="NOG192" s="377"/>
      <c r="NOH192" s="438"/>
      <c r="NOI192" s="486"/>
      <c r="NOJ192" s="375"/>
      <c r="NOK192" s="377"/>
      <c r="NOL192" s="377"/>
      <c r="NOM192" s="377"/>
      <c r="NON192" s="377"/>
      <c r="NOO192" s="438"/>
      <c r="NOP192" s="486"/>
      <c r="NOQ192" s="375"/>
      <c r="NOR192" s="377"/>
      <c r="NOS192" s="377"/>
      <c r="NOT192" s="377"/>
      <c r="NOU192" s="377"/>
      <c r="NOV192" s="438"/>
      <c r="NOW192" s="486"/>
      <c r="NOX192" s="375"/>
      <c r="NOY192" s="377"/>
      <c r="NOZ192" s="377"/>
      <c r="NPA192" s="377"/>
      <c r="NPB192" s="377"/>
      <c r="NPC192" s="438"/>
      <c r="NPD192" s="486"/>
      <c r="NPE192" s="375"/>
      <c r="NPF192" s="377"/>
      <c r="NPG192" s="377"/>
      <c r="NPH192" s="377"/>
      <c r="NPI192" s="377"/>
      <c r="NPJ192" s="438"/>
      <c r="NPK192" s="486"/>
      <c r="NPL192" s="375"/>
      <c r="NPM192" s="377"/>
      <c r="NPN192" s="377"/>
      <c r="NPO192" s="377"/>
      <c r="NPP192" s="377"/>
      <c r="NPQ192" s="438"/>
      <c r="NPR192" s="486"/>
      <c r="NPS192" s="375"/>
      <c r="NPT192" s="377"/>
      <c r="NPU192" s="377"/>
      <c r="NPV192" s="377"/>
      <c r="NPW192" s="377"/>
      <c r="NPX192" s="438"/>
      <c r="NPY192" s="486"/>
      <c r="NPZ192" s="375"/>
      <c r="NQA192" s="377"/>
      <c r="NQB192" s="377"/>
      <c r="NQC192" s="377"/>
      <c r="NQD192" s="377"/>
      <c r="NQE192" s="438"/>
      <c r="NQF192" s="486"/>
      <c r="NQG192" s="375"/>
      <c r="NQH192" s="377"/>
      <c r="NQI192" s="377"/>
      <c r="NQJ192" s="377"/>
      <c r="NQK192" s="377"/>
      <c r="NQL192" s="438"/>
      <c r="NQM192" s="486"/>
      <c r="NQN192" s="375"/>
      <c r="NQO192" s="377"/>
      <c r="NQP192" s="377"/>
      <c r="NQQ192" s="377"/>
      <c r="NQR192" s="377"/>
      <c r="NQS192" s="438"/>
      <c r="NQT192" s="486"/>
      <c r="NQU192" s="375"/>
      <c r="NQV192" s="377"/>
      <c r="NQW192" s="377"/>
      <c r="NQX192" s="377"/>
      <c r="NQY192" s="377"/>
      <c r="NQZ192" s="438"/>
      <c r="NRA192" s="486"/>
      <c r="NRB192" s="375"/>
      <c r="NRC192" s="377"/>
      <c r="NRD192" s="377"/>
      <c r="NRE192" s="377"/>
      <c r="NRF192" s="377"/>
      <c r="NRG192" s="438"/>
      <c r="NRH192" s="486"/>
      <c r="NRI192" s="375"/>
      <c r="NRJ192" s="377"/>
      <c r="NRK192" s="377"/>
      <c r="NRL192" s="377"/>
      <c r="NRM192" s="377"/>
      <c r="NRN192" s="438"/>
      <c r="NRO192" s="486"/>
      <c r="NRP192" s="375"/>
      <c r="NRQ192" s="377"/>
      <c r="NRR192" s="377"/>
      <c r="NRS192" s="377"/>
      <c r="NRT192" s="377"/>
      <c r="NRU192" s="438"/>
      <c r="NRV192" s="486"/>
      <c r="NRW192" s="375"/>
      <c r="NRX192" s="377"/>
      <c r="NRY192" s="377"/>
      <c r="NRZ192" s="377"/>
      <c r="NSA192" s="377"/>
      <c r="NSB192" s="438"/>
      <c r="NSC192" s="486"/>
      <c r="NSD192" s="375"/>
      <c r="NSE192" s="377"/>
      <c r="NSF192" s="377"/>
      <c r="NSG192" s="377"/>
      <c r="NSH192" s="377"/>
      <c r="NSI192" s="438"/>
      <c r="NSJ192" s="486"/>
      <c r="NSK192" s="375"/>
      <c r="NSL192" s="377"/>
      <c r="NSM192" s="377"/>
      <c r="NSN192" s="377"/>
      <c r="NSO192" s="377"/>
      <c r="NSP192" s="438"/>
      <c r="NSQ192" s="486"/>
      <c r="NSR192" s="375"/>
      <c r="NSS192" s="377"/>
      <c r="NST192" s="377"/>
      <c r="NSU192" s="377"/>
      <c r="NSV192" s="377"/>
      <c r="NSW192" s="438"/>
      <c r="NSX192" s="486"/>
      <c r="NSY192" s="375"/>
      <c r="NSZ192" s="377"/>
      <c r="NTA192" s="377"/>
      <c r="NTB192" s="377"/>
      <c r="NTC192" s="377"/>
      <c r="NTD192" s="438"/>
      <c r="NTE192" s="486"/>
      <c r="NTF192" s="375"/>
      <c r="NTG192" s="377"/>
      <c r="NTH192" s="377"/>
      <c r="NTI192" s="377"/>
      <c r="NTJ192" s="377"/>
      <c r="NTK192" s="438"/>
      <c r="NTL192" s="486"/>
      <c r="NTM192" s="375"/>
      <c r="NTN192" s="377"/>
      <c r="NTO192" s="377"/>
      <c r="NTP192" s="377"/>
      <c r="NTQ192" s="377"/>
      <c r="NTR192" s="438"/>
      <c r="NTS192" s="486"/>
      <c r="NTT192" s="375"/>
      <c r="NTU192" s="377"/>
      <c r="NTV192" s="377"/>
      <c r="NTW192" s="377"/>
      <c r="NTX192" s="377"/>
      <c r="NTY192" s="438"/>
      <c r="NTZ192" s="486"/>
      <c r="NUA192" s="375"/>
      <c r="NUB192" s="377"/>
      <c r="NUC192" s="377"/>
      <c r="NUD192" s="377"/>
      <c r="NUE192" s="377"/>
      <c r="NUF192" s="438"/>
      <c r="NUG192" s="486"/>
      <c r="NUH192" s="375"/>
      <c r="NUI192" s="377"/>
      <c r="NUJ192" s="377"/>
      <c r="NUK192" s="377"/>
      <c r="NUL192" s="377"/>
      <c r="NUM192" s="438"/>
      <c r="NUN192" s="486"/>
      <c r="NUO192" s="375"/>
      <c r="NUP192" s="377"/>
      <c r="NUQ192" s="377"/>
      <c r="NUR192" s="377"/>
      <c r="NUS192" s="377"/>
      <c r="NUT192" s="438"/>
      <c r="NUU192" s="486"/>
      <c r="NUV192" s="375"/>
      <c r="NUW192" s="377"/>
      <c r="NUX192" s="377"/>
      <c r="NUY192" s="377"/>
      <c r="NUZ192" s="377"/>
      <c r="NVA192" s="438"/>
      <c r="NVB192" s="486"/>
      <c r="NVC192" s="375"/>
      <c r="NVD192" s="377"/>
      <c r="NVE192" s="377"/>
      <c r="NVF192" s="377"/>
      <c r="NVG192" s="377"/>
      <c r="NVH192" s="438"/>
      <c r="NVI192" s="486"/>
      <c r="NVJ192" s="375"/>
      <c r="NVK192" s="377"/>
      <c r="NVL192" s="377"/>
      <c r="NVM192" s="377"/>
      <c r="NVN192" s="377"/>
      <c r="NVO192" s="438"/>
      <c r="NVP192" s="486"/>
      <c r="NVQ192" s="375"/>
      <c r="NVR192" s="377"/>
      <c r="NVS192" s="377"/>
      <c r="NVT192" s="377"/>
      <c r="NVU192" s="377"/>
      <c r="NVV192" s="438"/>
      <c r="NVW192" s="486"/>
      <c r="NVX192" s="375"/>
      <c r="NVY192" s="377"/>
      <c r="NVZ192" s="377"/>
      <c r="NWA192" s="377"/>
      <c r="NWB192" s="377"/>
      <c r="NWC192" s="438"/>
      <c r="NWD192" s="486"/>
      <c r="NWE192" s="375"/>
      <c r="NWF192" s="377"/>
      <c r="NWG192" s="377"/>
      <c r="NWH192" s="377"/>
      <c r="NWI192" s="377"/>
      <c r="NWJ192" s="438"/>
      <c r="NWK192" s="486"/>
      <c r="NWL192" s="375"/>
      <c r="NWM192" s="377"/>
      <c r="NWN192" s="377"/>
      <c r="NWO192" s="377"/>
      <c r="NWP192" s="377"/>
      <c r="NWQ192" s="438"/>
      <c r="NWR192" s="486"/>
      <c r="NWS192" s="375"/>
      <c r="NWT192" s="377"/>
      <c r="NWU192" s="377"/>
      <c r="NWV192" s="377"/>
      <c r="NWW192" s="377"/>
      <c r="NWX192" s="438"/>
      <c r="NWY192" s="486"/>
      <c r="NWZ192" s="375"/>
      <c r="NXA192" s="377"/>
      <c r="NXB192" s="377"/>
      <c r="NXC192" s="377"/>
      <c r="NXD192" s="377"/>
      <c r="NXE192" s="438"/>
      <c r="NXF192" s="486"/>
      <c r="NXG192" s="375"/>
      <c r="NXH192" s="377"/>
      <c r="NXI192" s="377"/>
      <c r="NXJ192" s="377"/>
      <c r="NXK192" s="377"/>
      <c r="NXL192" s="438"/>
      <c r="NXM192" s="486"/>
      <c r="NXN192" s="375"/>
      <c r="NXO192" s="377"/>
      <c r="NXP192" s="377"/>
      <c r="NXQ192" s="377"/>
      <c r="NXR192" s="377"/>
      <c r="NXS192" s="438"/>
      <c r="NXT192" s="486"/>
      <c r="NXU192" s="375"/>
      <c r="NXV192" s="377"/>
      <c r="NXW192" s="377"/>
      <c r="NXX192" s="377"/>
      <c r="NXY192" s="377"/>
      <c r="NXZ192" s="438"/>
      <c r="NYA192" s="486"/>
      <c r="NYB192" s="375"/>
      <c r="NYC192" s="377"/>
      <c r="NYD192" s="377"/>
      <c r="NYE192" s="377"/>
      <c r="NYF192" s="377"/>
      <c r="NYG192" s="438"/>
      <c r="NYH192" s="486"/>
      <c r="NYI192" s="375"/>
      <c r="NYJ192" s="377"/>
      <c r="NYK192" s="377"/>
      <c r="NYL192" s="377"/>
      <c r="NYM192" s="377"/>
      <c r="NYN192" s="438"/>
      <c r="NYO192" s="486"/>
      <c r="NYP192" s="375"/>
      <c r="NYQ192" s="377"/>
      <c r="NYR192" s="377"/>
      <c r="NYS192" s="377"/>
      <c r="NYT192" s="377"/>
      <c r="NYU192" s="438"/>
      <c r="NYV192" s="486"/>
      <c r="NYW192" s="375"/>
      <c r="NYX192" s="377"/>
      <c r="NYY192" s="377"/>
      <c r="NYZ192" s="377"/>
      <c r="NZA192" s="377"/>
      <c r="NZB192" s="438"/>
      <c r="NZC192" s="486"/>
      <c r="NZD192" s="375"/>
      <c r="NZE192" s="377"/>
      <c r="NZF192" s="377"/>
      <c r="NZG192" s="377"/>
      <c r="NZH192" s="377"/>
      <c r="NZI192" s="438"/>
      <c r="NZJ192" s="486"/>
      <c r="NZK192" s="375"/>
      <c r="NZL192" s="377"/>
      <c r="NZM192" s="377"/>
      <c r="NZN192" s="377"/>
      <c r="NZO192" s="377"/>
      <c r="NZP192" s="438"/>
      <c r="NZQ192" s="486"/>
      <c r="NZR192" s="375"/>
      <c r="NZS192" s="377"/>
      <c r="NZT192" s="377"/>
      <c r="NZU192" s="377"/>
      <c r="NZV192" s="377"/>
      <c r="NZW192" s="438"/>
      <c r="NZX192" s="486"/>
      <c r="NZY192" s="375"/>
      <c r="NZZ192" s="377"/>
      <c r="OAA192" s="377"/>
      <c r="OAB192" s="377"/>
      <c r="OAC192" s="377"/>
      <c r="OAD192" s="438"/>
      <c r="OAE192" s="486"/>
      <c r="OAF192" s="375"/>
      <c r="OAG192" s="377"/>
      <c r="OAH192" s="377"/>
      <c r="OAI192" s="377"/>
      <c r="OAJ192" s="377"/>
      <c r="OAK192" s="438"/>
      <c r="OAL192" s="486"/>
      <c r="OAM192" s="375"/>
      <c r="OAN192" s="377"/>
      <c r="OAO192" s="377"/>
      <c r="OAP192" s="377"/>
      <c r="OAQ192" s="377"/>
      <c r="OAR192" s="438"/>
      <c r="OAS192" s="486"/>
      <c r="OAT192" s="375"/>
      <c r="OAU192" s="377"/>
      <c r="OAV192" s="377"/>
      <c r="OAW192" s="377"/>
      <c r="OAX192" s="377"/>
      <c r="OAY192" s="438"/>
      <c r="OAZ192" s="486"/>
      <c r="OBA192" s="375"/>
      <c r="OBB192" s="377"/>
      <c r="OBC192" s="377"/>
      <c r="OBD192" s="377"/>
      <c r="OBE192" s="377"/>
      <c r="OBF192" s="438"/>
      <c r="OBG192" s="486"/>
      <c r="OBH192" s="375"/>
      <c r="OBI192" s="377"/>
      <c r="OBJ192" s="377"/>
      <c r="OBK192" s="377"/>
      <c r="OBL192" s="377"/>
      <c r="OBM192" s="438"/>
      <c r="OBN192" s="486"/>
      <c r="OBO192" s="375"/>
      <c r="OBP192" s="377"/>
      <c r="OBQ192" s="377"/>
      <c r="OBR192" s="377"/>
      <c r="OBS192" s="377"/>
      <c r="OBT192" s="438"/>
      <c r="OBU192" s="486"/>
      <c r="OBV192" s="375"/>
      <c r="OBW192" s="377"/>
      <c r="OBX192" s="377"/>
      <c r="OBY192" s="377"/>
      <c r="OBZ192" s="377"/>
      <c r="OCA192" s="438"/>
      <c r="OCB192" s="486"/>
      <c r="OCC192" s="375"/>
      <c r="OCD192" s="377"/>
      <c r="OCE192" s="377"/>
      <c r="OCF192" s="377"/>
      <c r="OCG192" s="377"/>
      <c r="OCH192" s="438"/>
      <c r="OCI192" s="486"/>
      <c r="OCJ192" s="375"/>
      <c r="OCK192" s="377"/>
      <c r="OCL192" s="377"/>
      <c r="OCM192" s="377"/>
      <c r="OCN192" s="377"/>
      <c r="OCO192" s="438"/>
      <c r="OCP192" s="486"/>
      <c r="OCQ192" s="375"/>
      <c r="OCR192" s="377"/>
      <c r="OCS192" s="377"/>
      <c r="OCT192" s="377"/>
      <c r="OCU192" s="377"/>
      <c r="OCV192" s="438"/>
      <c r="OCW192" s="486"/>
      <c r="OCX192" s="375"/>
      <c r="OCY192" s="377"/>
      <c r="OCZ192" s="377"/>
      <c r="ODA192" s="377"/>
      <c r="ODB192" s="377"/>
      <c r="ODC192" s="438"/>
      <c r="ODD192" s="486"/>
      <c r="ODE192" s="375"/>
      <c r="ODF192" s="377"/>
      <c r="ODG192" s="377"/>
      <c r="ODH192" s="377"/>
      <c r="ODI192" s="377"/>
      <c r="ODJ192" s="438"/>
      <c r="ODK192" s="486"/>
      <c r="ODL192" s="375"/>
      <c r="ODM192" s="377"/>
      <c r="ODN192" s="377"/>
      <c r="ODO192" s="377"/>
      <c r="ODP192" s="377"/>
      <c r="ODQ192" s="438"/>
      <c r="ODR192" s="486"/>
      <c r="ODS192" s="375"/>
      <c r="ODT192" s="377"/>
      <c r="ODU192" s="377"/>
      <c r="ODV192" s="377"/>
      <c r="ODW192" s="377"/>
      <c r="ODX192" s="438"/>
      <c r="ODY192" s="486"/>
      <c r="ODZ192" s="375"/>
      <c r="OEA192" s="377"/>
      <c r="OEB192" s="377"/>
      <c r="OEC192" s="377"/>
      <c r="OED192" s="377"/>
      <c r="OEE192" s="438"/>
      <c r="OEF192" s="486"/>
      <c r="OEG192" s="375"/>
      <c r="OEH192" s="377"/>
      <c r="OEI192" s="377"/>
      <c r="OEJ192" s="377"/>
      <c r="OEK192" s="377"/>
      <c r="OEL192" s="438"/>
      <c r="OEM192" s="486"/>
      <c r="OEN192" s="375"/>
      <c r="OEO192" s="377"/>
      <c r="OEP192" s="377"/>
      <c r="OEQ192" s="377"/>
      <c r="OER192" s="377"/>
      <c r="OES192" s="438"/>
      <c r="OET192" s="486"/>
      <c r="OEU192" s="375"/>
      <c r="OEV192" s="377"/>
      <c r="OEW192" s="377"/>
      <c r="OEX192" s="377"/>
      <c r="OEY192" s="377"/>
      <c r="OEZ192" s="438"/>
      <c r="OFA192" s="486"/>
      <c r="OFB192" s="375"/>
      <c r="OFC192" s="377"/>
      <c r="OFD192" s="377"/>
      <c r="OFE192" s="377"/>
      <c r="OFF192" s="377"/>
      <c r="OFG192" s="438"/>
      <c r="OFH192" s="486"/>
      <c r="OFI192" s="375"/>
      <c r="OFJ192" s="377"/>
      <c r="OFK192" s="377"/>
      <c r="OFL192" s="377"/>
      <c r="OFM192" s="377"/>
      <c r="OFN192" s="438"/>
      <c r="OFO192" s="486"/>
      <c r="OFP192" s="375"/>
      <c r="OFQ192" s="377"/>
      <c r="OFR192" s="377"/>
      <c r="OFS192" s="377"/>
      <c r="OFT192" s="377"/>
      <c r="OFU192" s="438"/>
      <c r="OFV192" s="486"/>
      <c r="OFW192" s="375"/>
      <c r="OFX192" s="377"/>
      <c r="OFY192" s="377"/>
      <c r="OFZ192" s="377"/>
      <c r="OGA192" s="377"/>
      <c r="OGB192" s="438"/>
      <c r="OGC192" s="486"/>
      <c r="OGD192" s="375"/>
      <c r="OGE192" s="377"/>
      <c r="OGF192" s="377"/>
      <c r="OGG192" s="377"/>
      <c r="OGH192" s="377"/>
      <c r="OGI192" s="438"/>
      <c r="OGJ192" s="486"/>
      <c r="OGK192" s="375"/>
      <c r="OGL192" s="377"/>
      <c r="OGM192" s="377"/>
      <c r="OGN192" s="377"/>
      <c r="OGO192" s="377"/>
      <c r="OGP192" s="438"/>
      <c r="OGQ192" s="486"/>
      <c r="OGR192" s="375"/>
      <c r="OGS192" s="377"/>
      <c r="OGT192" s="377"/>
      <c r="OGU192" s="377"/>
      <c r="OGV192" s="377"/>
      <c r="OGW192" s="438"/>
      <c r="OGX192" s="486"/>
      <c r="OGY192" s="375"/>
      <c r="OGZ192" s="377"/>
      <c r="OHA192" s="377"/>
      <c r="OHB192" s="377"/>
      <c r="OHC192" s="377"/>
      <c r="OHD192" s="438"/>
      <c r="OHE192" s="486"/>
      <c r="OHF192" s="375"/>
      <c r="OHG192" s="377"/>
      <c r="OHH192" s="377"/>
      <c r="OHI192" s="377"/>
      <c r="OHJ192" s="377"/>
      <c r="OHK192" s="438"/>
      <c r="OHL192" s="486"/>
      <c r="OHM192" s="375"/>
      <c r="OHN192" s="377"/>
      <c r="OHO192" s="377"/>
      <c r="OHP192" s="377"/>
      <c r="OHQ192" s="377"/>
      <c r="OHR192" s="438"/>
      <c r="OHS192" s="486"/>
      <c r="OHT192" s="375"/>
      <c r="OHU192" s="377"/>
      <c r="OHV192" s="377"/>
      <c r="OHW192" s="377"/>
      <c r="OHX192" s="377"/>
      <c r="OHY192" s="438"/>
      <c r="OHZ192" s="486"/>
      <c r="OIA192" s="375"/>
      <c r="OIB192" s="377"/>
      <c r="OIC192" s="377"/>
      <c r="OID192" s="377"/>
      <c r="OIE192" s="377"/>
      <c r="OIF192" s="438"/>
      <c r="OIG192" s="486"/>
      <c r="OIH192" s="375"/>
      <c r="OII192" s="377"/>
      <c r="OIJ192" s="377"/>
      <c r="OIK192" s="377"/>
      <c r="OIL192" s="377"/>
      <c r="OIM192" s="438"/>
      <c r="OIN192" s="486"/>
      <c r="OIO192" s="375"/>
      <c r="OIP192" s="377"/>
      <c r="OIQ192" s="377"/>
      <c r="OIR192" s="377"/>
      <c r="OIS192" s="377"/>
      <c r="OIT192" s="438"/>
      <c r="OIU192" s="486"/>
      <c r="OIV192" s="375"/>
      <c r="OIW192" s="377"/>
      <c r="OIX192" s="377"/>
      <c r="OIY192" s="377"/>
      <c r="OIZ192" s="377"/>
      <c r="OJA192" s="438"/>
      <c r="OJB192" s="486"/>
      <c r="OJC192" s="375"/>
      <c r="OJD192" s="377"/>
      <c r="OJE192" s="377"/>
      <c r="OJF192" s="377"/>
      <c r="OJG192" s="377"/>
      <c r="OJH192" s="438"/>
      <c r="OJI192" s="486"/>
      <c r="OJJ192" s="375"/>
      <c r="OJK192" s="377"/>
      <c r="OJL192" s="377"/>
      <c r="OJM192" s="377"/>
      <c r="OJN192" s="377"/>
      <c r="OJO192" s="438"/>
      <c r="OJP192" s="486"/>
      <c r="OJQ192" s="375"/>
      <c r="OJR192" s="377"/>
      <c r="OJS192" s="377"/>
      <c r="OJT192" s="377"/>
      <c r="OJU192" s="377"/>
      <c r="OJV192" s="438"/>
      <c r="OJW192" s="486"/>
      <c r="OJX192" s="375"/>
      <c r="OJY192" s="377"/>
      <c r="OJZ192" s="377"/>
      <c r="OKA192" s="377"/>
      <c r="OKB192" s="377"/>
      <c r="OKC192" s="438"/>
      <c r="OKD192" s="486"/>
      <c r="OKE192" s="375"/>
      <c r="OKF192" s="377"/>
      <c r="OKG192" s="377"/>
      <c r="OKH192" s="377"/>
      <c r="OKI192" s="377"/>
      <c r="OKJ192" s="438"/>
      <c r="OKK192" s="486"/>
      <c r="OKL192" s="375"/>
      <c r="OKM192" s="377"/>
      <c r="OKN192" s="377"/>
      <c r="OKO192" s="377"/>
      <c r="OKP192" s="377"/>
      <c r="OKQ192" s="438"/>
      <c r="OKR192" s="486"/>
      <c r="OKS192" s="375"/>
      <c r="OKT192" s="377"/>
      <c r="OKU192" s="377"/>
      <c r="OKV192" s="377"/>
      <c r="OKW192" s="377"/>
      <c r="OKX192" s="438"/>
      <c r="OKY192" s="486"/>
      <c r="OKZ192" s="375"/>
      <c r="OLA192" s="377"/>
      <c r="OLB192" s="377"/>
      <c r="OLC192" s="377"/>
      <c r="OLD192" s="377"/>
      <c r="OLE192" s="438"/>
      <c r="OLF192" s="486"/>
      <c r="OLG192" s="375"/>
      <c r="OLH192" s="377"/>
      <c r="OLI192" s="377"/>
      <c r="OLJ192" s="377"/>
      <c r="OLK192" s="377"/>
      <c r="OLL192" s="438"/>
      <c r="OLM192" s="486"/>
      <c r="OLN192" s="375"/>
      <c r="OLO192" s="377"/>
      <c r="OLP192" s="377"/>
      <c r="OLQ192" s="377"/>
      <c r="OLR192" s="377"/>
      <c r="OLS192" s="438"/>
      <c r="OLT192" s="486"/>
      <c r="OLU192" s="375"/>
      <c r="OLV192" s="377"/>
      <c r="OLW192" s="377"/>
      <c r="OLX192" s="377"/>
      <c r="OLY192" s="377"/>
      <c r="OLZ192" s="438"/>
      <c r="OMA192" s="486"/>
      <c r="OMB192" s="375"/>
      <c r="OMC192" s="377"/>
      <c r="OMD192" s="377"/>
      <c r="OME192" s="377"/>
      <c r="OMF192" s="377"/>
      <c r="OMG192" s="438"/>
      <c r="OMH192" s="486"/>
      <c r="OMI192" s="375"/>
      <c r="OMJ192" s="377"/>
      <c r="OMK192" s="377"/>
      <c r="OML192" s="377"/>
      <c r="OMM192" s="377"/>
      <c r="OMN192" s="438"/>
      <c r="OMO192" s="486"/>
      <c r="OMP192" s="375"/>
      <c r="OMQ192" s="377"/>
      <c r="OMR192" s="377"/>
      <c r="OMS192" s="377"/>
      <c r="OMT192" s="377"/>
      <c r="OMU192" s="438"/>
      <c r="OMV192" s="486"/>
      <c r="OMW192" s="375"/>
      <c r="OMX192" s="377"/>
      <c r="OMY192" s="377"/>
      <c r="OMZ192" s="377"/>
      <c r="ONA192" s="377"/>
      <c r="ONB192" s="438"/>
      <c r="ONC192" s="486"/>
      <c r="OND192" s="375"/>
      <c r="ONE192" s="377"/>
      <c r="ONF192" s="377"/>
      <c r="ONG192" s="377"/>
      <c r="ONH192" s="377"/>
      <c r="ONI192" s="438"/>
      <c r="ONJ192" s="486"/>
      <c r="ONK192" s="375"/>
      <c r="ONL192" s="377"/>
      <c r="ONM192" s="377"/>
      <c r="ONN192" s="377"/>
      <c r="ONO192" s="377"/>
      <c r="ONP192" s="438"/>
      <c r="ONQ192" s="486"/>
      <c r="ONR192" s="375"/>
      <c r="ONS192" s="377"/>
      <c r="ONT192" s="377"/>
      <c r="ONU192" s="377"/>
      <c r="ONV192" s="377"/>
      <c r="ONW192" s="438"/>
      <c r="ONX192" s="486"/>
      <c r="ONY192" s="375"/>
      <c r="ONZ192" s="377"/>
      <c r="OOA192" s="377"/>
      <c r="OOB192" s="377"/>
      <c r="OOC192" s="377"/>
      <c r="OOD192" s="438"/>
      <c r="OOE192" s="486"/>
      <c r="OOF192" s="375"/>
      <c r="OOG192" s="377"/>
      <c r="OOH192" s="377"/>
      <c r="OOI192" s="377"/>
      <c r="OOJ192" s="377"/>
      <c r="OOK192" s="438"/>
      <c r="OOL192" s="486"/>
      <c r="OOM192" s="375"/>
      <c r="OON192" s="377"/>
      <c r="OOO192" s="377"/>
      <c r="OOP192" s="377"/>
      <c r="OOQ192" s="377"/>
      <c r="OOR192" s="438"/>
      <c r="OOS192" s="486"/>
      <c r="OOT192" s="375"/>
      <c r="OOU192" s="377"/>
      <c r="OOV192" s="377"/>
      <c r="OOW192" s="377"/>
      <c r="OOX192" s="377"/>
      <c r="OOY192" s="438"/>
      <c r="OOZ192" s="486"/>
      <c r="OPA192" s="375"/>
      <c r="OPB192" s="377"/>
      <c r="OPC192" s="377"/>
      <c r="OPD192" s="377"/>
      <c r="OPE192" s="377"/>
      <c r="OPF192" s="438"/>
      <c r="OPG192" s="486"/>
      <c r="OPH192" s="375"/>
      <c r="OPI192" s="377"/>
      <c r="OPJ192" s="377"/>
      <c r="OPK192" s="377"/>
      <c r="OPL192" s="377"/>
      <c r="OPM192" s="438"/>
      <c r="OPN192" s="486"/>
      <c r="OPO192" s="375"/>
      <c r="OPP192" s="377"/>
      <c r="OPQ192" s="377"/>
      <c r="OPR192" s="377"/>
      <c r="OPS192" s="377"/>
      <c r="OPT192" s="438"/>
      <c r="OPU192" s="486"/>
      <c r="OPV192" s="375"/>
      <c r="OPW192" s="377"/>
      <c r="OPX192" s="377"/>
      <c r="OPY192" s="377"/>
      <c r="OPZ192" s="377"/>
      <c r="OQA192" s="438"/>
      <c r="OQB192" s="486"/>
      <c r="OQC192" s="375"/>
      <c r="OQD192" s="377"/>
      <c r="OQE192" s="377"/>
      <c r="OQF192" s="377"/>
      <c r="OQG192" s="377"/>
      <c r="OQH192" s="438"/>
      <c r="OQI192" s="486"/>
      <c r="OQJ192" s="375"/>
      <c r="OQK192" s="377"/>
      <c r="OQL192" s="377"/>
      <c r="OQM192" s="377"/>
      <c r="OQN192" s="377"/>
      <c r="OQO192" s="438"/>
      <c r="OQP192" s="486"/>
      <c r="OQQ192" s="375"/>
      <c r="OQR192" s="377"/>
      <c r="OQS192" s="377"/>
      <c r="OQT192" s="377"/>
      <c r="OQU192" s="377"/>
      <c r="OQV192" s="438"/>
      <c r="OQW192" s="486"/>
      <c r="OQX192" s="375"/>
      <c r="OQY192" s="377"/>
      <c r="OQZ192" s="377"/>
      <c r="ORA192" s="377"/>
      <c r="ORB192" s="377"/>
      <c r="ORC192" s="438"/>
      <c r="ORD192" s="486"/>
      <c r="ORE192" s="375"/>
      <c r="ORF192" s="377"/>
      <c r="ORG192" s="377"/>
      <c r="ORH192" s="377"/>
      <c r="ORI192" s="377"/>
      <c r="ORJ192" s="438"/>
      <c r="ORK192" s="486"/>
      <c r="ORL192" s="375"/>
      <c r="ORM192" s="377"/>
      <c r="ORN192" s="377"/>
      <c r="ORO192" s="377"/>
      <c r="ORP192" s="377"/>
      <c r="ORQ192" s="438"/>
      <c r="ORR192" s="486"/>
      <c r="ORS192" s="375"/>
      <c r="ORT192" s="377"/>
      <c r="ORU192" s="377"/>
      <c r="ORV192" s="377"/>
      <c r="ORW192" s="377"/>
      <c r="ORX192" s="438"/>
      <c r="ORY192" s="486"/>
      <c r="ORZ192" s="375"/>
      <c r="OSA192" s="377"/>
      <c r="OSB192" s="377"/>
      <c r="OSC192" s="377"/>
      <c r="OSD192" s="377"/>
      <c r="OSE192" s="438"/>
      <c r="OSF192" s="486"/>
      <c r="OSG192" s="375"/>
      <c r="OSH192" s="377"/>
      <c r="OSI192" s="377"/>
      <c r="OSJ192" s="377"/>
      <c r="OSK192" s="377"/>
      <c r="OSL192" s="438"/>
      <c r="OSM192" s="486"/>
      <c r="OSN192" s="375"/>
      <c r="OSO192" s="377"/>
      <c r="OSP192" s="377"/>
      <c r="OSQ192" s="377"/>
      <c r="OSR192" s="377"/>
      <c r="OSS192" s="438"/>
      <c r="OST192" s="486"/>
      <c r="OSU192" s="375"/>
      <c r="OSV192" s="377"/>
      <c r="OSW192" s="377"/>
      <c r="OSX192" s="377"/>
      <c r="OSY192" s="377"/>
      <c r="OSZ192" s="438"/>
      <c r="OTA192" s="486"/>
      <c r="OTB192" s="375"/>
      <c r="OTC192" s="377"/>
      <c r="OTD192" s="377"/>
      <c r="OTE192" s="377"/>
      <c r="OTF192" s="377"/>
      <c r="OTG192" s="438"/>
      <c r="OTH192" s="486"/>
      <c r="OTI192" s="375"/>
      <c r="OTJ192" s="377"/>
      <c r="OTK192" s="377"/>
      <c r="OTL192" s="377"/>
      <c r="OTM192" s="377"/>
      <c r="OTN192" s="438"/>
      <c r="OTO192" s="486"/>
      <c r="OTP192" s="375"/>
      <c r="OTQ192" s="377"/>
      <c r="OTR192" s="377"/>
      <c r="OTS192" s="377"/>
      <c r="OTT192" s="377"/>
      <c r="OTU192" s="438"/>
      <c r="OTV192" s="486"/>
      <c r="OTW192" s="375"/>
      <c r="OTX192" s="377"/>
      <c r="OTY192" s="377"/>
      <c r="OTZ192" s="377"/>
      <c r="OUA192" s="377"/>
      <c r="OUB192" s="438"/>
      <c r="OUC192" s="486"/>
      <c r="OUD192" s="375"/>
      <c r="OUE192" s="377"/>
      <c r="OUF192" s="377"/>
      <c r="OUG192" s="377"/>
      <c r="OUH192" s="377"/>
      <c r="OUI192" s="438"/>
      <c r="OUJ192" s="486"/>
      <c r="OUK192" s="375"/>
      <c r="OUL192" s="377"/>
      <c r="OUM192" s="377"/>
      <c r="OUN192" s="377"/>
      <c r="OUO192" s="377"/>
      <c r="OUP192" s="438"/>
      <c r="OUQ192" s="486"/>
      <c r="OUR192" s="375"/>
      <c r="OUS192" s="377"/>
      <c r="OUT192" s="377"/>
      <c r="OUU192" s="377"/>
      <c r="OUV192" s="377"/>
      <c r="OUW192" s="438"/>
      <c r="OUX192" s="486"/>
      <c r="OUY192" s="375"/>
      <c r="OUZ192" s="377"/>
      <c r="OVA192" s="377"/>
      <c r="OVB192" s="377"/>
      <c r="OVC192" s="377"/>
      <c r="OVD192" s="438"/>
      <c r="OVE192" s="486"/>
      <c r="OVF192" s="375"/>
      <c r="OVG192" s="377"/>
      <c r="OVH192" s="377"/>
      <c r="OVI192" s="377"/>
      <c r="OVJ192" s="377"/>
      <c r="OVK192" s="438"/>
      <c r="OVL192" s="486"/>
      <c r="OVM192" s="375"/>
      <c r="OVN192" s="377"/>
      <c r="OVO192" s="377"/>
      <c r="OVP192" s="377"/>
      <c r="OVQ192" s="377"/>
      <c r="OVR192" s="438"/>
      <c r="OVS192" s="486"/>
      <c r="OVT192" s="375"/>
      <c r="OVU192" s="377"/>
      <c r="OVV192" s="377"/>
      <c r="OVW192" s="377"/>
      <c r="OVX192" s="377"/>
      <c r="OVY192" s="438"/>
      <c r="OVZ192" s="486"/>
      <c r="OWA192" s="375"/>
      <c r="OWB192" s="377"/>
      <c r="OWC192" s="377"/>
      <c r="OWD192" s="377"/>
      <c r="OWE192" s="377"/>
      <c r="OWF192" s="438"/>
      <c r="OWG192" s="486"/>
      <c r="OWH192" s="375"/>
      <c r="OWI192" s="377"/>
      <c r="OWJ192" s="377"/>
      <c r="OWK192" s="377"/>
      <c r="OWL192" s="377"/>
      <c r="OWM192" s="438"/>
      <c r="OWN192" s="486"/>
      <c r="OWO192" s="375"/>
      <c r="OWP192" s="377"/>
      <c r="OWQ192" s="377"/>
      <c r="OWR192" s="377"/>
      <c r="OWS192" s="377"/>
      <c r="OWT192" s="438"/>
      <c r="OWU192" s="486"/>
      <c r="OWV192" s="375"/>
      <c r="OWW192" s="377"/>
      <c r="OWX192" s="377"/>
      <c r="OWY192" s="377"/>
      <c r="OWZ192" s="377"/>
      <c r="OXA192" s="438"/>
      <c r="OXB192" s="486"/>
      <c r="OXC192" s="375"/>
      <c r="OXD192" s="377"/>
      <c r="OXE192" s="377"/>
      <c r="OXF192" s="377"/>
      <c r="OXG192" s="377"/>
      <c r="OXH192" s="438"/>
      <c r="OXI192" s="486"/>
      <c r="OXJ192" s="375"/>
      <c r="OXK192" s="377"/>
      <c r="OXL192" s="377"/>
      <c r="OXM192" s="377"/>
      <c r="OXN192" s="377"/>
      <c r="OXO192" s="438"/>
      <c r="OXP192" s="486"/>
      <c r="OXQ192" s="375"/>
      <c r="OXR192" s="377"/>
      <c r="OXS192" s="377"/>
      <c r="OXT192" s="377"/>
      <c r="OXU192" s="377"/>
      <c r="OXV192" s="438"/>
      <c r="OXW192" s="486"/>
      <c r="OXX192" s="375"/>
      <c r="OXY192" s="377"/>
      <c r="OXZ192" s="377"/>
      <c r="OYA192" s="377"/>
      <c r="OYB192" s="377"/>
      <c r="OYC192" s="438"/>
      <c r="OYD192" s="486"/>
      <c r="OYE192" s="375"/>
      <c r="OYF192" s="377"/>
      <c r="OYG192" s="377"/>
      <c r="OYH192" s="377"/>
      <c r="OYI192" s="377"/>
      <c r="OYJ192" s="438"/>
      <c r="OYK192" s="486"/>
      <c r="OYL192" s="375"/>
      <c r="OYM192" s="377"/>
      <c r="OYN192" s="377"/>
      <c r="OYO192" s="377"/>
      <c r="OYP192" s="377"/>
      <c r="OYQ192" s="438"/>
      <c r="OYR192" s="486"/>
      <c r="OYS192" s="375"/>
      <c r="OYT192" s="377"/>
      <c r="OYU192" s="377"/>
      <c r="OYV192" s="377"/>
      <c r="OYW192" s="377"/>
      <c r="OYX192" s="438"/>
      <c r="OYY192" s="486"/>
      <c r="OYZ192" s="375"/>
      <c r="OZA192" s="377"/>
      <c r="OZB192" s="377"/>
      <c r="OZC192" s="377"/>
      <c r="OZD192" s="377"/>
      <c r="OZE192" s="438"/>
      <c r="OZF192" s="486"/>
      <c r="OZG192" s="375"/>
      <c r="OZH192" s="377"/>
      <c r="OZI192" s="377"/>
      <c r="OZJ192" s="377"/>
      <c r="OZK192" s="377"/>
      <c r="OZL192" s="438"/>
      <c r="OZM192" s="486"/>
      <c r="OZN192" s="375"/>
      <c r="OZO192" s="377"/>
      <c r="OZP192" s="377"/>
      <c r="OZQ192" s="377"/>
      <c r="OZR192" s="377"/>
      <c r="OZS192" s="438"/>
      <c r="OZT192" s="486"/>
      <c r="OZU192" s="375"/>
      <c r="OZV192" s="377"/>
      <c r="OZW192" s="377"/>
      <c r="OZX192" s="377"/>
      <c r="OZY192" s="377"/>
      <c r="OZZ192" s="438"/>
      <c r="PAA192" s="486"/>
      <c r="PAB192" s="375"/>
      <c r="PAC192" s="377"/>
      <c r="PAD192" s="377"/>
      <c r="PAE192" s="377"/>
      <c r="PAF192" s="377"/>
      <c r="PAG192" s="438"/>
      <c r="PAH192" s="486"/>
      <c r="PAI192" s="375"/>
      <c r="PAJ192" s="377"/>
      <c r="PAK192" s="377"/>
      <c r="PAL192" s="377"/>
      <c r="PAM192" s="377"/>
      <c r="PAN192" s="438"/>
      <c r="PAO192" s="486"/>
      <c r="PAP192" s="375"/>
      <c r="PAQ192" s="377"/>
      <c r="PAR192" s="377"/>
      <c r="PAS192" s="377"/>
      <c r="PAT192" s="377"/>
      <c r="PAU192" s="438"/>
      <c r="PAV192" s="486"/>
      <c r="PAW192" s="375"/>
      <c r="PAX192" s="377"/>
      <c r="PAY192" s="377"/>
      <c r="PAZ192" s="377"/>
      <c r="PBA192" s="377"/>
      <c r="PBB192" s="438"/>
      <c r="PBC192" s="486"/>
      <c r="PBD192" s="375"/>
      <c r="PBE192" s="377"/>
      <c r="PBF192" s="377"/>
      <c r="PBG192" s="377"/>
      <c r="PBH192" s="377"/>
      <c r="PBI192" s="438"/>
      <c r="PBJ192" s="486"/>
      <c r="PBK192" s="375"/>
      <c r="PBL192" s="377"/>
      <c r="PBM192" s="377"/>
      <c r="PBN192" s="377"/>
      <c r="PBO192" s="377"/>
      <c r="PBP192" s="438"/>
      <c r="PBQ192" s="486"/>
      <c r="PBR192" s="375"/>
      <c r="PBS192" s="377"/>
      <c r="PBT192" s="377"/>
      <c r="PBU192" s="377"/>
      <c r="PBV192" s="377"/>
      <c r="PBW192" s="438"/>
      <c r="PBX192" s="486"/>
      <c r="PBY192" s="375"/>
      <c r="PBZ192" s="377"/>
      <c r="PCA192" s="377"/>
      <c r="PCB192" s="377"/>
      <c r="PCC192" s="377"/>
      <c r="PCD192" s="438"/>
      <c r="PCE192" s="486"/>
      <c r="PCF192" s="375"/>
      <c r="PCG192" s="377"/>
      <c r="PCH192" s="377"/>
      <c r="PCI192" s="377"/>
      <c r="PCJ192" s="377"/>
      <c r="PCK192" s="438"/>
      <c r="PCL192" s="486"/>
      <c r="PCM192" s="375"/>
      <c r="PCN192" s="377"/>
      <c r="PCO192" s="377"/>
      <c r="PCP192" s="377"/>
      <c r="PCQ192" s="377"/>
      <c r="PCR192" s="438"/>
      <c r="PCS192" s="486"/>
      <c r="PCT192" s="375"/>
      <c r="PCU192" s="377"/>
      <c r="PCV192" s="377"/>
      <c r="PCW192" s="377"/>
      <c r="PCX192" s="377"/>
      <c r="PCY192" s="438"/>
      <c r="PCZ192" s="486"/>
      <c r="PDA192" s="375"/>
      <c r="PDB192" s="377"/>
      <c r="PDC192" s="377"/>
      <c r="PDD192" s="377"/>
      <c r="PDE192" s="377"/>
      <c r="PDF192" s="438"/>
      <c r="PDG192" s="486"/>
      <c r="PDH192" s="375"/>
      <c r="PDI192" s="377"/>
      <c r="PDJ192" s="377"/>
      <c r="PDK192" s="377"/>
      <c r="PDL192" s="377"/>
      <c r="PDM192" s="438"/>
      <c r="PDN192" s="486"/>
      <c r="PDO192" s="375"/>
      <c r="PDP192" s="377"/>
      <c r="PDQ192" s="377"/>
      <c r="PDR192" s="377"/>
      <c r="PDS192" s="377"/>
      <c r="PDT192" s="438"/>
      <c r="PDU192" s="486"/>
      <c r="PDV192" s="375"/>
      <c r="PDW192" s="377"/>
      <c r="PDX192" s="377"/>
      <c r="PDY192" s="377"/>
      <c r="PDZ192" s="377"/>
      <c r="PEA192" s="438"/>
      <c r="PEB192" s="486"/>
      <c r="PEC192" s="375"/>
      <c r="PED192" s="377"/>
      <c r="PEE192" s="377"/>
      <c r="PEF192" s="377"/>
      <c r="PEG192" s="377"/>
      <c r="PEH192" s="438"/>
      <c r="PEI192" s="486"/>
      <c r="PEJ192" s="375"/>
      <c r="PEK192" s="377"/>
      <c r="PEL192" s="377"/>
      <c r="PEM192" s="377"/>
      <c r="PEN192" s="377"/>
      <c r="PEO192" s="438"/>
      <c r="PEP192" s="486"/>
      <c r="PEQ192" s="375"/>
      <c r="PER192" s="377"/>
      <c r="PES192" s="377"/>
      <c r="PET192" s="377"/>
      <c r="PEU192" s="377"/>
      <c r="PEV192" s="438"/>
      <c r="PEW192" s="486"/>
      <c r="PEX192" s="375"/>
      <c r="PEY192" s="377"/>
      <c r="PEZ192" s="377"/>
      <c r="PFA192" s="377"/>
      <c r="PFB192" s="377"/>
      <c r="PFC192" s="438"/>
      <c r="PFD192" s="486"/>
      <c r="PFE192" s="375"/>
      <c r="PFF192" s="377"/>
      <c r="PFG192" s="377"/>
      <c r="PFH192" s="377"/>
      <c r="PFI192" s="377"/>
      <c r="PFJ192" s="438"/>
      <c r="PFK192" s="486"/>
      <c r="PFL192" s="375"/>
      <c r="PFM192" s="377"/>
      <c r="PFN192" s="377"/>
      <c r="PFO192" s="377"/>
      <c r="PFP192" s="377"/>
      <c r="PFQ192" s="438"/>
      <c r="PFR192" s="486"/>
      <c r="PFS192" s="375"/>
      <c r="PFT192" s="377"/>
      <c r="PFU192" s="377"/>
      <c r="PFV192" s="377"/>
      <c r="PFW192" s="377"/>
      <c r="PFX192" s="438"/>
      <c r="PFY192" s="486"/>
      <c r="PFZ192" s="375"/>
      <c r="PGA192" s="377"/>
      <c r="PGB192" s="377"/>
      <c r="PGC192" s="377"/>
      <c r="PGD192" s="377"/>
      <c r="PGE192" s="438"/>
      <c r="PGF192" s="486"/>
      <c r="PGG192" s="375"/>
      <c r="PGH192" s="377"/>
      <c r="PGI192" s="377"/>
      <c r="PGJ192" s="377"/>
      <c r="PGK192" s="377"/>
      <c r="PGL192" s="438"/>
      <c r="PGM192" s="486"/>
      <c r="PGN192" s="375"/>
      <c r="PGO192" s="377"/>
      <c r="PGP192" s="377"/>
      <c r="PGQ192" s="377"/>
      <c r="PGR192" s="377"/>
      <c r="PGS192" s="438"/>
      <c r="PGT192" s="486"/>
      <c r="PGU192" s="375"/>
      <c r="PGV192" s="377"/>
      <c r="PGW192" s="377"/>
      <c r="PGX192" s="377"/>
      <c r="PGY192" s="377"/>
      <c r="PGZ192" s="438"/>
      <c r="PHA192" s="486"/>
      <c r="PHB192" s="375"/>
      <c r="PHC192" s="377"/>
      <c r="PHD192" s="377"/>
      <c r="PHE192" s="377"/>
      <c r="PHF192" s="377"/>
      <c r="PHG192" s="438"/>
      <c r="PHH192" s="486"/>
      <c r="PHI192" s="375"/>
      <c r="PHJ192" s="377"/>
      <c r="PHK192" s="377"/>
      <c r="PHL192" s="377"/>
      <c r="PHM192" s="377"/>
      <c r="PHN192" s="438"/>
      <c r="PHO192" s="486"/>
      <c r="PHP192" s="375"/>
      <c r="PHQ192" s="377"/>
      <c r="PHR192" s="377"/>
      <c r="PHS192" s="377"/>
      <c r="PHT192" s="377"/>
      <c r="PHU192" s="438"/>
      <c r="PHV192" s="486"/>
      <c r="PHW192" s="375"/>
      <c r="PHX192" s="377"/>
      <c r="PHY192" s="377"/>
      <c r="PHZ192" s="377"/>
      <c r="PIA192" s="377"/>
      <c r="PIB192" s="438"/>
      <c r="PIC192" s="486"/>
      <c r="PID192" s="375"/>
      <c r="PIE192" s="377"/>
      <c r="PIF192" s="377"/>
      <c r="PIG192" s="377"/>
      <c r="PIH192" s="377"/>
      <c r="PII192" s="438"/>
      <c r="PIJ192" s="486"/>
      <c r="PIK192" s="375"/>
      <c r="PIL192" s="377"/>
      <c r="PIM192" s="377"/>
      <c r="PIN192" s="377"/>
      <c r="PIO192" s="377"/>
      <c r="PIP192" s="438"/>
      <c r="PIQ192" s="486"/>
      <c r="PIR192" s="375"/>
      <c r="PIS192" s="377"/>
      <c r="PIT192" s="377"/>
      <c r="PIU192" s="377"/>
      <c r="PIV192" s="377"/>
      <c r="PIW192" s="438"/>
      <c r="PIX192" s="486"/>
      <c r="PIY192" s="375"/>
      <c r="PIZ192" s="377"/>
      <c r="PJA192" s="377"/>
      <c r="PJB192" s="377"/>
      <c r="PJC192" s="377"/>
      <c r="PJD192" s="438"/>
      <c r="PJE192" s="486"/>
      <c r="PJF192" s="375"/>
      <c r="PJG192" s="377"/>
      <c r="PJH192" s="377"/>
      <c r="PJI192" s="377"/>
      <c r="PJJ192" s="377"/>
      <c r="PJK192" s="438"/>
      <c r="PJL192" s="486"/>
      <c r="PJM192" s="375"/>
      <c r="PJN192" s="377"/>
      <c r="PJO192" s="377"/>
      <c r="PJP192" s="377"/>
      <c r="PJQ192" s="377"/>
      <c r="PJR192" s="438"/>
      <c r="PJS192" s="486"/>
      <c r="PJT192" s="375"/>
      <c r="PJU192" s="377"/>
      <c r="PJV192" s="377"/>
      <c r="PJW192" s="377"/>
      <c r="PJX192" s="377"/>
      <c r="PJY192" s="438"/>
      <c r="PJZ192" s="486"/>
      <c r="PKA192" s="375"/>
      <c r="PKB192" s="377"/>
      <c r="PKC192" s="377"/>
      <c r="PKD192" s="377"/>
      <c r="PKE192" s="377"/>
      <c r="PKF192" s="438"/>
      <c r="PKG192" s="486"/>
      <c r="PKH192" s="375"/>
      <c r="PKI192" s="377"/>
      <c r="PKJ192" s="377"/>
      <c r="PKK192" s="377"/>
      <c r="PKL192" s="377"/>
      <c r="PKM192" s="438"/>
      <c r="PKN192" s="486"/>
      <c r="PKO192" s="375"/>
      <c r="PKP192" s="377"/>
      <c r="PKQ192" s="377"/>
      <c r="PKR192" s="377"/>
      <c r="PKS192" s="377"/>
      <c r="PKT192" s="438"/>
      <c r="PKU192" s="486"/>
      <c r="PKV192" s="375"/>
      <c r="PKW192" s="377"/>
      <c r="PKX192" s="377"/>
      <c r="PKY192" s="377"/>
      <c r="PKZ192" s="377"/>
      <c r="PLA192" s="438"/>
      <c r="PLB192" s="486"/>
      <c r="PLC192" s="375"/>
      <c r="PLD192" s="377"/>
      <c r="PLE192" s="377"/>
      <c r="PLF192" s="377"/>
      <c r="PLG192" s="377"/>
      <c r="PLH192" s="438"/>
      <c r="PLI192" s="486"/>
      <c r="PLJ192" s="375"/>
      <c r="PLK192" s="377"/>
      <c r="PLL192" s="377"/>
      <c r="PLM192" s="377"/>
      <c r="PLN192" s="377"/>
      <c r="PLO192" s="438"/>
      <c r="PLP192" s="486"/>
      <c r="PLQ192" s="375"/>
      <c r="PLR192" s="377"/>
      <c r="PLS192" s="377"/>
      <c r="PLT192" s="377"/>
      <c r="PLU192" s="377"/>
      <c r="PLV192" s="438"/>
      <c r="PLW192" s="486"/>
      <c r="PLX192" s="375"/>
      <c r="PLY192" s="377"/>
      <c r="PLZ192" s="377"/>
      <c r="PMA192" s="377"/>
      <c r="PMB192" s="377"/>
      <c r="PMC192" s="438"/>
      <c r="PMD192" s="486"/>
      <c r="PME192" s="375"/>
      <c r="PMF192" s="377"/>
      <c r="PMG192" s="377"/>
      <c r="PMH192" s="377"/>
      <c r="PMI192" s="377"/>
      <c r="PMJ192" s="438"/>
      <c r="PMK192" s="486"/>
      <c r="PML192" s="375"/>
      <c r="PMM192" s="377"/>
      <c r="PMN192" s="377"/>
      <c r="PMO192" s="377"/>
      <c r="PMP192" s="377"/>
      <c r="PMQ192" s="438"/>
      <c r="PMR192" s="486"/>
      <c r="PMS192" s="375"/>
      <c r="PMT192" s="377"/>
      <c r="PMU192" s="377"/>
      <c r="PMV192" s="377"/>
      <c r="PMW192" s="377"/>
      <c r="PMX192" s="438"/>
      <c r="PMY192" s="486"/>
      <c r="PMZ192" s="375"/>
      <c r="PNA192" s="377"/>
      <c r="PNB192" s="377"/>
      <c r="PNC192" s="377"/>
      <c r="PND192" s="377"/>
      <c r="PNE192" s="438"/>
      <c r="PNF192" s="486"/>
      <c r="PNG192" s="375"/>
      <c r="PNH192" s="377"/>
      <c r="PNI192" s="377"/>
      <c r="PNJ192" s="377"/>
      <c r="PNK192" s="377"/>
      <c r="PNL192" s="438"/>
      <c r="PNM192" s="486"/>
      <c r="PNN192" s="375"/>
      <c r="PNO192" s="377"/>
      <c r="PNP192" s="377"/>
      <c r="PNQ192" s="377"/>
      <c r="PNR192" s="377"/>
      <c r="PNS192" s="438"/>
      <c r="PNT192" s="486"/>
      <c r="PNU192" s="375"/>
      <c r="PNV192" s="377"/>
      <c r="PNW192" s="377"/>
      <c r="PNX192" s="377"/>
      <c r="PNY192" s="377"/>
      <c r="PNZ192" s="438"/>
      <c r="POA192" s="486"/>
      <c r="POB192" s="375"/>
      <c r="POC192" s="377"/>
      <c r="POD192" s="377"/>
      <c r="POE192" s="377"/>
      <c r="POF192" s="377"/>
      <c r="POG192" s="438"/>
      <c r="POH192" s="486"/>
      <c r="POI192" s="375"/>
      <c r="POJ192" s="377"/>
      <c r="POK192" s="377"/>
      <c r="POL192" s="377"/>
      <c r="POM192" s="377"/>
      <c r="PON192" s="438"/>
      <c r="POO192" s="486"/>
      <c r="POP192" s="375"/>
      <c r="POQ192" s="377"/>
      <c r="POR192" s="377"/>
      <c r="POS192" s="377"/>
      <c r="POT192" s="377"/>
      <c r="POU192" s="438"/>
      <c r="POV192" s="486"/>
      <c r="POW192" s="375"/>
      <c r="POX192" s="377"/>
      <c r="POY192" s="377"/>
      <c r="POZ192" s="377"/>
      <c r="PPA192" s="377"/>
      <c r="PPB192" s="438"/>
      <c r="PPC192" s="486"/>
      <c r="PPD192" s="375"/>
      <c r="PPE192" s="377"/>
      <c r="PPF192" s="377"/>
      <c r="PPG192" s="377"/>
      <c r="PPH192" s="377"/>
      <c r="PPI192" s="438"/>
      <c r="PPJ192" s="486"/>
      <c r="PPK192" s="375"/>
      <c r="PPL192" s="377"/>
      <c r="PPM192" s="377"/>
      <c r="PPN192" s="377"/>
      <c r="PPO192" s="377"/>
      <c r="PPP192" s="438"/>
      <c r="PPQ192" s="486"/>
      <c r="PPR192" s="375"/>
      <c r="PPS192" s="377"/>
      <c r="PPT192" s="377"/>
      <c r="PPU192" s="377"/>
      <c r="PPV192" s="377"/>
      <c r="PPW192" s="438"/>
      <c r="PPX192" s="486"/>
      <c r="PPY192" s="375"/>
      <c r="PPZ192" s="377"/>
      <c r="PQA192" s="377"/>
      <c r="PQB192" s="377"/>
      <c r="PQC192" s="377"/>
      <c r="PQD192" s="438"/>
      <c r="PQE192" s="486"/>
      <c r="PQF192" s="375"/>
      <c r="PQG192" s="377"/>
      <c r="PQH192" s="377"/>
      <c r="PQI192" s="377"/>
      <c r="PQJ192" s="377"/>
      <c r="PQK192" s="438"/>
      <c r="PQL192" s="486"/>
      <c r="PQM192" s="375"/>
      <c r="PQN192" s="377"/>
      <c r="PQO192" s="377"/>
      <c r="PQP192" s="377"/>
      <c r="PQQ192" s="377"/>
      <c r="PQR192" s="438"/>
      <c r="PQS192" s="486"/>
      <c r="PQT192" s="375"/>
      <c r="PQU192" s="377"/>
      <c r="PQV192" s="377"/>
      <c r="PQW192" s="377"/>
      <c r="PQX192" s="377"/>
      <c r="PQY192" s="438"/>
      <c r="PQZ192" s="486"/>
      <c r="PRA192" s="375"/>
      <c r="PRB192" s="377"/>
      <c r="PRC192" s="377"/>
      <c r="PRD192" s="377"/>
      <c r="PRE192" s="377"/>
      <c r="PRF192" s="438"/>
      <c r="PRG192" s="486"/>
      <c r="PRH192" s="375"/>
      <c r="PRI192" s="377"/>
      <c r="PRJ192" s="377"/>
      <c r="PRK192" s="377"/>
      <c r="PRL192" s="377"/>
      <c r="PRM192" s="438"/>
      <c r="PRN192" s="486"/>
      <c r="PRO192" s="375"/>
      <c r="PRP192" s="377"/>
      <c r="PRQ192" s="377"/>
      <c r="PRR192" s="377"/>
      <c r="PRS192" s="377"/>
      <c r="PRT192" s="438"/>
      <c r="PRU192" s="486"/>
      <c r="PRV192" s="375"/>
      <c r="PRW192" s="377"/>
      <c r="PRX192" s="377"/>
      <c r="PRY192" s="377"/>
      <c r="PRZ192" s="377"/>
      <c r="PSA192" s="438"/>
      <c r="PSB192" s="486"/>
      <c r="PSC192" s="375"/>
      <c r="PSD192" s="377"/>
      <c r="PSE192" s="377"/>
      <c r="PSF192" s="377"/>
      <c r="PSG192" s="377"/>
      <c r="PSH192" s="438"/>
      <c r="PSI192" s="486"/>
      <c r="PSJ192" s="375"/>
      <c r="PSK192" s="377"/>
      <c r="PSL192" s="377"/>
      <c r="PSM192" s="377"/>
      <c r="PSN192" s="377"/>
      <c r="PSO192" s="438"/>
      <c r="PSP192" s="486"/>
      <c r="PSQ192" s="375"/>
      <c r="PSR192" s="377"/>
      <c r="PSS192" s="377"/>
      <c r="PST192" s="377"/>
      <c r="PSU192" s="377"/>
      <c r="PSV192" s="438"/>
      <c r="PSW192" s="486"/>
      <c r="PSX192" s="375"/>
      <c r="PSY192" s="377"/>
      <c r="PSZ192" s="377"/>
      <c r="PTA192" s="377"/>
      <c r="PTB192" s="377"/>
      <c r="PTC192" s="438"/>
      <c r="PTD192" s="486"/>
      <c r="PTE192" s="375"/>
      <c r="PTF192" s="377"/>
      <c r="PTG192" s="377"/>
      <c r="PTH192" s="377"/>
      <c r="PTI192" s="377"/>
      <c r="PTJ192" s="438"/>
      <c r="PTK192" s="486"/>
      <c r="PTL192" s="375"/>
      <c r="PTM192" s="377"/>
      <c r="PTN192" s="377"/>
      <c r="PTO192" s="377"/>
      <c r="PTP192" s="377"/>
      <c r="PTQ192" s="438"/>
      <c r="PTR192" s="486"/>
      <c r="PTS192" s="375"/>
      <c r="PTT192" s="377"/>
      <c r="PTU192" s="377"/>
      <c r="PTV192" s="377"/>
      <c r="PTW192" s="377"/>
      <c r="PTX192" s="438"/>
      <c r="PTY192" s="486"/>
      <c r="PTZ192" s="375"/>
      <c r="PUA192" s="377"/>
      <c r="PUB192" s="377"/>
      <c r="PUC192" s="377"/>
      <c r="PUD192" s="377"/>
      <c r="PUE192" s="438"/>
      <c r="PUF192" s="486"/>
      <c r="PUG192" s="375"/>
      <c r="PUH192" s="377"/>
      <c r="PUI192" s="377"/>
      <c r="PUJ192" s="377"/>
      <c r="PUK192" s="377"/>
      <c r="PUL192" s="438"/>
      <c r="PUM192" s="486"/>
      <c r="PUN192" s="375"/>
      <c r="PUO192" s="377"/>
      <c r="PUP192" s="377"/>
      <c r="PUQ192" s="377"/>
      <c r="PUR192" s="377"/>
      <c r="PUS192" s="438"/>
      <c r="PUT192" s="486"/>
      <c r="PUU192" s="375"/>
      <c r="PUV192" s="377"/>
      <c r="PUW192" s="377"/>
      <c r="PUX192" s="377"/>
      <c r="PUY192" s="377"/>
      <c r="PUZ192" s="438"/>
      <c r="PVA192" s="486"/>
      <c r="PVB192" s="375"/>
      <c r="PVC192" s="377"/>
      <c r="PVD192" s="377"/>
      <c r="PVE192" s="377"/>
      <c r="PVF192" s="377"/>
      <c r="PVG192" s="438"/>
      <c r="PVH192" s="486"/>
      <c r="PVI192" s="375"/>
      <c r="PVJ192" s="377"/>
      <c r="PVK192" s="377"/>
      <c r="PVL192" s="377"/>
      <c r="PVM192" s="377"/>
      <c r="PVN192" s="438"/>
      <c r="PVO192" s="486"/>
      <c r="PVP192" s="375"/>
      <c r="PVQ192" s="377"/>
      <c r="PVR192" s="377"/>
      <c r="PVS192" s="377"/>
      <c r="PVT192" s="377"/>
      <c r="PVU192" s="438"/>
      <c r="PVV192" s="486"/>
      <c r="PVW192" s="375"/>
      <c r="PVX192" s="377"/>
      <c r="PVY192" s="377"/>
      <c r="PVZ192" s="377"/>
      <c r="PWA192" s="377"/>
      <c r="PWB192" s="438"/>
      <c r="PWC192" s="486"/>
      <c r="PWD192" s="375"/>
      <c r="PWE192" s="377"/>
      <c r="PWF192" s="377"/>
      <c r="PWG192" s="377"/>
      <c r="PWH192" s="377"/>
      <c r="PWI192" s="438"/>
      <c r="PWJ192" s="486"/>
      <c r="PWK192" s="375"/>
      <c r="PWL192" s="377"/>
      <c r="PWM192" s="377"/>
      <c r="PWN192" s="377"/>
      <c r="PWO192" s="377"/>
      <c r="PWP192" s="438"/>
      <c r="PWQ192" s="486"/>
      <c r="PWR192" s="375"/>
      <c r="PWS192" s="377"/>
      <c r="PWT192" s="377"/>
      <c r="PWU192" s="377"/>
      <c r="PWV192" s="377"/>
      <c r="PWW192" s="438"/>
      <c r="PWX192" s="486"/>
      <c r="PWY192" s="375"/>
      <c r="PWZ192" s="377"/>
      <c r="PXA192" s="377"/>
      <c r="PXB192" s="377"/>
      <c r="PXC192" s="377"/>
      <c r="PXD192" s="438"/>
      <c r="PXE192" s="486"/>
      <c r="PXF192" s="375"/>
      <c r="PXG192" s="377"/>
      <c r="PXH192" s="377"/>
      <c r="PXI192" s="377"/>
      <c r="PXJ192" s="377"/>
      <c r="PXK192" s="438"/>
      <c r="PXL192" s="486"/>
      <c r="PXM192" s="375"/>
      <c r="PXN192" s="377"/>
      <c r="PXO192" s="377"/>
      <c r="PXP192" s="377"/>
      <c r="PXQ192" s="377"/>
      <c r="PXR192" s="438"/>
      <c r="PXS192" s="486"/>
      <c r="PXT192" s="375"/>
      <c r="PXU192" s="377"/>
      <c r="PXV192" s="377"/>
      <c r="PXW192" s="377"/>
      <c r="PXX192" s="377"/>
      <c r="PXY192" s="438"/>
      <c r="PXZ192" s="486"/>
      <c r="PYA192" s="375"/>
      <c r="PYB192" s="377"/>
      <c r="PYC192" s="377"/>
      <c r="PYD192" s="377"/>
      <c r="PYE192" s="377"/>
      <c r="PYF192" s="438"/>
      <c r="PYG192" s="486"/>
      <c r="PYH192" s="375"/>
      <c r="PYI192" s="377"/>
      <c r="PYJ192" s="377"/>
      <c r="PYK192" s="377"/>
      <c r="PYL192" s="377"/>
      <c r="PYM192" s="438"/>
      <c r="PYN192" s="486"/>
      <c r="PYO192" s="375"/>
      <c r="PYP192" s="377"/>
      <c r="PYQ192" s="377"/>
      <c r="PYR192" s="377"/>
      <c r="PYS192" s="377"/>
      <c r="PYT192" s="438"/>
      <c r="PYU192" s="486"/>
      <c r="PYV192" s="375"/>
      <c r="PYW192" s="377"/>
      <c r="PYX192" s="377"/>
      <c r="PYY192" s="377"/>
      <c r="PYZ192" s="377"/>
      <c r="PZA192" s="438"/>
      <c r="PZB192" s="486"/>
      <c r="PZC192" s="375"/>
      <c r="PZD192" s="377"/>
      <c r="PZE192" s="377"/>
      <c r="PZF192" s="377"/>
      <c r="PZG192" s="377"/>
      <c r="PZH192" s="438"/>
      <c r="PZI192" s="486"/>
      <c r="PZJ192" s="375"/>
      <c r="PZK192" s="377"/>
      <c r="PZL192" s="377"/>
      <c r="PZM192" s="377"/>
      <c r="PZN192" s="377"/>
      <c r="PZO192" s="438"/>
      <c r="PZP192" s="486"/>
      <c r="PZQ192" s="375"/>
      <c r="PZR192" s="377"/>
      <c r="PZS192" s="377"/>
      <c r="PZT192" s="377"/>
      <c r="PZU192" s="377"/>
      <c r="PZV192" s="438"/>
      <c r="PZW192" s="486"/>
      <c r="PZX192" s="375"/>
      <c r="PZY192" s="377"/>
      <c r="PZZ192" s="377"/>
      <c r="QAA192" s="377"/>
      <c r="QAB192" s="377"/>
      <c r="QAC192" s="438"/>
      <c r="QAD192" s="486"/>
      <c r="QAE192" s="375"/>
      <c r="QAF192" s="377"/>
      <c r="QAG192" s="377"/>
      <c r="QAH192" s="377"/>
      <c r="QAI192" s="377"/>
      <c r="QAJ192" s="438"/>
      <c r="QAK192" s="486"/>
      <c r="QAL192" s="375"/>
      <c r="QAM192" s="377"/>
      <c r="QAN192" s="377"/>
      <c r="QAO192" s="377"/>
      <c r="QAP192" s="377"/>
      <c r="QAQ192" s="438"/>
      <c r="QAR192" s="486"/>
      <c r="QAS192" s="375"/>
      <c r="QAT192" s="377"/>
      <c r="QAU192" s="377"/>
      <c r="QAV192" s="377"/>
      <c r="QAW192" s="377"/>
      <c r="QAX192" s="438"/>
      <c r="QAY192" s="486"/>
      <c r="QAZ192" s="375"/>
      <c r="QBA192" s="377"/>
      <c r="QBB192" s="377"/>
      <c r="QBC192" s="377"/>
      <c r="QBD192" s="377"/>
      <c r="QBE192" s="438"/>
      <c r="QBF192" s="486"/>
      <c r="QBG192" s="375"/>
      <c r="QBH192" s="377"/>
      <c r="QBI192" s="377"/>
      <c r="QBJ192" s="377"/>
      <c r="QBK192" s="377"/>
      <c r="QBL192" s="438"/>
      <c r="QBM192" s="486"/>
      <c r="QBN192" s="375"/>
      <c r="QBO192" s="377"/>
      <c r="QBP192" s="377"/>
      <c r="QBQ192" s="377"/>
      <c r="QBR192" s="377"/>
      <c r="QBS192" s="438"/>
      <c r="QBT192" s="486"/>
      <c r="QBU192" s="375"/>
      <c r="QBV192" s="377"/>
      <c r="QBW192" s="377"/>
      <c r="QBX192" s="377"/>
      <c r="QBY192" s="377"/>
      <c r="QBZ192" s="438"/>
      <c r="QCA192" s="486"/>
      <c r="QCB192" s="375"/>
      <c r="QCC192" s="377"/>
      <c r="QCD192" s="377"/>
      <c r="QCE192" s="377"/>
      <c r="QCF192" s="377"/>
      <c r="QCG192" s="438"/>
      <c r="QCH192" s="486"/>
      <c r="QCI192" s="375"/>
      <c r="QCJ192" s="377"/>
      <c r="QCK192" s="377"/>
      <c r="QCL192" s="377"/>
      <c r="QCM192" s="377"/>
      <c r="QCN192" s="438"/>
      <c r="QCO192" s="486"/>
      <c r="QCP192" s="375"/>
      <c r="QCQ192" s="377"/>
      <c r="QCR192" s="377"/>
      <c r="QCS192" s="377"/>
      <c r="QCT192" s="377"/>
      <c r="QCU192" s="438"/>
      <c r="QCV192" s="486"/>
      <c r="QCW192" s="375"/>
      <c r="QCX192" s="377"/>
      <c r="QCY192" s="377"/>
      <c r="QCZ192" s="377"/>
      <c r="QDA192" s="377"/>
      <c r="QDB192" s="438"/>
      <c r="QDC192" s="486"/>
      <c r="QDD192" s="375"/>
      <c r="QDE192" s="377"/>
      <c r="QDF192" s="377"/>
      <c r="QDG192" s="377"/>
      <c r="QDH192" s="377"/>
      <c r="QDI192" s="438"/>
      <c r="QDJ192" s="486"/>
      <c r="QDK192" s="375"/>
      <c r="QDL192" s="377"/>
      <c r="QDM192" s="377"/>
      <c r="QDN192" s="377"/>
      <c r="QDO192" s="377"/>
      <c r="QDP192" s="438"/>
      <c r="QDQ192" s="486"/>
      <c r="QDR192" s="375"/>
      <c r="QDS192" s="377"/>
      <c r="QDT192" s="377"/>
      <c r="QDU192" s="377"/>
      <c r="QDV192" s="377"/>
      <c r="QDW192" s="438"/>
      <c r="QDX192" s="486"/>
      <c r="QDY192" s="375"/>
      <c r="QDZ192" s="377"/>
      <c r="QEA192" s="377"/>
      <c r="QEB192" s="377"/>
      <c r="QEC192" s="377"/>
      <c r="QED192" s="438"/>
      <c r="QEE192" s="486"/>
      <c r="QEF192" s="375"/>
      <c r="QEG192" s="377"/>
      <c r="QEH192" s="377"/>
      <c r="QEI192" s="377"/>
      <c r="QEJ192" s="377"/>
      <c r="QEK192" s="438"/>
      <c r="QEL192" s="486"/>
      <c r="QEM192" s="375"/>
      <c r="QEN192" s="377"/>
      <c r="QEO192" s="377"/>
      <c r="QEP192" s="377"/>
      <c r="QEQ192" s="377"/>
      <c r="QER192" s="438"/>
      <c r="QES192" s="486"/>
      <c r="QET192" s="375"/>
      <c r="QEU192" s="377"/>
      <c r="QEV192" s="377"/>
      <c r="QEW192" s="377"/>
      <c r="QEX192" s="377"/>
      <c r="QEY192" s="438"/>
      <c r="QEZ192" s="486"/>
      <c r="QFA192" s="375"/>
      <c r="QFB192" s="377"/>
      <c r="QFC192" s="377"/>
      <c r="QFD192" s="377"/>
      <c r="QFE192" s="377"/>
      <c r="QFF192" s="438"/>
      <c r="QFG192" s="486"/>
      <c r="QFH192" s="375"/>
      <c r="QFI192" s="377"/>
      <c r="QFJ192" s="377"/>
      <c r="QFK192" s="377"/>
      <c r="QFL192" s="377"/>
      <c r="QFM192" s="438"/>
      <c r="QFN192" s="486"/>
      <c r="QFO192" s="375"/>
      <c r="QFP192" s="377"/>
      <c r="QFQ192" s="377"/>
      <c r="QFR192" s="377"/>
      <c r="QFS192" s="377"/>
      <c r="QFT192" s="438"/>
      <c r="QFU192" s="486"/>
      <c r="QFV192" s="375"/>
      <c r="QFW192" s="377"/>
      <c r="QFX192" s="377"/>
      <c r="QFY192" s="377"/>
      <c r="QFZ192" s="377"/>
      <c r="QGA192" s="438"/>
      <c r="QGB192" s="486"/>
      <c r="QGC192" s="375"/>
      <c r="QGD192" s="377"/>
      <c r="QGE192" s="377"/>
      <c r="QGF192" s="377"/>
      <c r="QGG192" s="377"/>
      <c r="QGH192" s="438"/>
      <c r="QGI192" s="486"/>
      <c r="QGJ192" s="375"/>
      <c r="QGK192" s="377"/>
      <c r="QGL192" s="377"/>
      <c r="QGM192" s="377"/>
      <c r="QGN192" s="377"/>
      <c r="QGO192" s="438"/>
      <c r="QGP192" s="486"/>
      <c r="QGQ192" s="375"/>
      <c r="QGR192" s="377"/>
      <c r="QGS192" s="377"/>
      <c r="QGT192" s="377"/>
      <c r="QGU192" s="377"/>
      <c r="QGV192" s="438"/>
      <c r="QGW192" s="486"/>
      <c r="QGX192" s="375"/>
      <c r="QGY192" s="377"/>
      <c r="QGZ192" s="377"/>
      <c r="QHA192" s="377"/>
      <c r="QHB192" s="377"/>
      <c r="QHC192" s="438"/>
      <c r="QHD192" s="486"/>
      <c r="QHE192" s="375"/>
      <c r="QHF192" s="377"/>
      <c r="QHG192" s="377"/>
      <c r="QHH192" s="377"/>
      <c r="QHI192" s="377"/>
      <c r="QHJ192" s="438"/>
      <c r="QHK192" s="486"/>
      <c r="QHL192" s="375"/>
      <c r="QHM192" s="377"/>
      <c r="QHN192" s="377"/>
      <c r="QHO192" s="377"/>
      <c r="QHP192" s="377"/>
      <c r="QHQ192" s="438"/>
      <c r="QHR192" s="486"/>
      <c r="QHS192" s="375"/>
      <c r="QHT192" s="377"/>
      <c r="QHU192" s="377"/>
      <c r="QHV192" s="377"/>
      <c r="QHW192" s="377"/>
      <c r="QHX192" s="438"/>
      <c r="QHY192" s="486"/>
      <c r="QHZ192" s="375"/>
      <c r="QIA192" s="377"/>
      <c r="QIB192" s="377"/>
      <c r="QIC192" s="377"/>
      <c r="QID192" s="377"/>
      <c r="QIE192" s="438"/>
      <c r="QIF192" s="486"/>
      <c r="QIG192" s="375"/>
      <c r="QIH192" s="377"/>
      <c r="QII192" s="377"/>
      <c r="QIJ192" s="377"/>
      <c r="QIK192" s="377"/>
      <c r="QIL192" s="438"/>
      <c r="QIM192" s="486"/>
      <c r="QIN192" s="375"/>
      <c r="QIO192" s="377"/>
      <c r="QIP192" s="377"/>
      <c r="QIQ192" s="377"/>
      <c r="QIR192" s="377"/>
      <c r="QIS192" s="438"/>
      <c r="QIT192" s="486"/>
      <c r="QIU192" s="375"/>
      <c r="QIV192" s="377"/>
      <c r="QIW192" s="377"/>
      <c r="QIX192" s="377"/>
      <c r="QIY192" s="377"/>
      <c r="QIZ192" s="438"/>
      <c r="QJA192" s="486"/>
      <c r="QJB192" s="375"/>
      <c r="QJC192" s="377"/>
      <c r="QJD192" s="377"/>
      <c r="QJE192" s="377"/>
      <c r="QJF192" s="377"/>
      <c r="QJG192" s="438"/>
      <c r="QJH192" s="486"/>
      <c r="QJI192" s="375"/>
      <c r="QJJ192" s="377"/>
      <c r="QJK192" s="377"/>
      <c r="QJL192" s="377"/>
      <c r="QJM192" s="377"/>
      <c r="QJN192" s="438"/>
      <c r="QJO192" s="486"/>
      <c r="QJP192" s="375"/>
      <c r="QJQ192" s="377"/>
      <c r="QJR192" s="377"/>
      <c r="QJS192" s="377"/>
      <c r="QJT192" s="377"/>
      <c r="QJU192" s="438"/>
      <c r="QJV192" s="486"/>
      <c r="QJW192" s="375"/>
      <c r="QJX192" s="377"/>
      <c r="QJY192" s="377"/>
      <c r="QJZ192" s="377"/>
      <c r="QKA192" s="377"/>
      <c r="QKB192" s="438"/>
      <c r="QKC192" s="486"/>
      <c r="QKD192" s="375"/>
      <c r="QKE192" s="377"/>
      <c r="QKF192" s="377"/>
      <c r="QKG192" s="377"/>
      <c r="QKH192" s="377"/>
      <c r="QKI192" s="438"/>
      <c r="QKJ192" s="486"/>
      <c r="QKK192" s="375"/>
      <c r="QKL192" s="377"/>
      <c r="QKM192" s="377"/>
      <c r="QKN192" s="377"/>
      <c r="QKO192" s="377"/>
      <c r="QKP192" s="438"/>
      <c r="QKQ192" s="486"/>
      <c r="QKR192" s="375"/>
      <c r="QKS192" s="377"/>
      <c r="QKT192" s="377"/>
      <c r="QKU192" s="377"/>
      <c r="QKV192" s="377"/>
      <c r="QKW192" s="438"/>
      <c r="QKX192" s="486"/>
      <c r="QKY192" s="375"/>
      <c r="QKZ192" s="377"/>
      <c r="QLA192" s="377"/>
      <c r="QLB192" s="377"/>
      <c r="QLC192" s="377"/>
      <c r="QLD192" s="438"/>
      <c r="QLE192" s="486"/>
      <c r="QLF192" s="375"/>
      <c r="QLG192" s="377"/>
      <c r="QLH192" s="377"/>
      <c r="QLI192" s="377"/>
      <c r="QLJ192" s="377"/>
      <c r="QLK192" s="438"/>
      <c r="QLL192" s="486"/>
      <c r="QLM192" s="375"/>
      <c r="QLN192" s="377"/>
      <c r="QLO192" s="377"/>
      <c r="QLP192" s="377"/>
      <c r="QLQ192" s="377"/>
      <c r="QLR192" s="438"/>
      <c r="QLS192" s="486"/>
      <c r="QLT192" s="375"/>
      <c r="QLU192" s="377"/>
      <c r="QLV192" s="377"/>
      <c r="QLW192" s="377"/>
      <c r="QLX192" s="377"/>
      <c r="QLY192" s="438"/>
      <c r="QLZ192" s="486"/>
      <c r="QMA192" s="375"/>
      <c r="QMB192" s="377"/>
      <c r="QMC192" s="377"/>
      <c r="QMD192" s="377"/>
      <c r="QME192" s="377"/>
      <c r="QMF192" s="438"/>
      <c r="QMG192" s="486"/>
      <c r="QMH192" s="375"/>
      <c r="QMI192" s="377"/>
      <c r="QMJ192" s="377"/>
      <c r="QMK192" s="377"/>
      <c r="QML192" s="377"/>
      <c r="QMM192" s="438"/>
      <c r="QMN192" s="486"/>
      <c r="QMO192" s="375"/>
      <c r="QMP192" s="377"/>
      <c r="QMQ192" s="377"/>
      <c r="QMR192" s="377"/>
      <c r="QMS192" s="377"/>
      <c r="QMT192" s="438"/>
      <c r="QMU192" s="486"/>
      <c r="QMV192" s="375"/>
      <c r="QMW192" s="377"/>
      <c r="QMX192" s="377"/>
      <c r="QMY192" s="377"/>
      <c r="QMZ192" s="377"/>
      <c r="QNA192" s="438"/>
      <c r="QNB192" s="486"/>
      <c r="QNC192" s="375"/>
      <c r="QND192" s="377"/>
      <c r="QNE192" s="377"/>
      <c r="QNF192" s="377"/>
      <c r="QNG192" s="377"/>
      <c r="QNH192" s="438"/>
      <c r="QNI192" s="486"/>
      <c r="QNJ192" s="375"/>
      <c r="QNK192" s="377"/>
      <c r="QNL192" s="377"/>
      <c r="QNM192" s="377"/>
      <c r="QNN192" s="377"/>
      <c r="QNO192" s="438"/>
      <c r="QNP192" s="486"/>
      <c r="QNQ192" s="375"/>
      <c r="QNR192" s="377"/>
      <c r="QNS192" s="377"/>
      <c r="QNT192" s="377"/>
      <c r="QNU192" s="377"/>
      <c r="QNV192" s="438"/>
      <c r="QNW192" s="486"/>
      <c r="QNX192" s="375"/>
      <c r="QNY192" s="377"/>
      <c r="QNZ192" s="377"/>
      <c r="QOA192" s="377"/>
      <c r="QOB192" s="377"/>
      <c r="QOC192" s="438"/>
      <c r="QOD192" s="486"/>
      <c r="QOE192" s="375"/>
      <c r="QOF192" s="377"/>
      <c r="QOG192" s="377"/>
      <c r="QOH192" s="377"/>
      <c r="QOI192" s="377"/>
      <c r="QOJ192" s="438"/>
      <c r="QOK192" s="486"/>
      <c r="QOL192" s="375"/>
      <c r="QOM192" s="377"/>
      <c r="QON192" s="377"/>
      <c r="QOO192" s="377"/>
      <c r="QOP192" s="377"/>
      <c r="QOQ192" s="438"/>
      <c r="QOR192" s="486"/>
      <c r="QOS192" s="375"/>
      <c r="QOT192" s="377"/>
      <c r="QOU192" s="377"/>
      <c r="QOV192" s="377"/>
      <c r="QOW192" s="377"/>
      <c r="QOX192" s="438"/>
      <c r="QOY192" s="486"/>
      <c r="QOZ192" s="375"/>
      <c r="QPA192" s="377"/>
      <c r="QPB192" s="377"/>
      <c r="QPC192" s="377"/>
      <c r="QPD192" s="377"/>
      <c r="QPE192" s="438"/>
      <c r="QPF192" s="486"/>
      <c r="QPG192" s="375"/>
      <c r="QPH192" s="377"/>
      <c r="QPI192" s="377"/>
      <c r="QPJ192" s="377"/>
      <c r="QPK192" s="377"/>
      <c r="QPL192" s="438"/>
      <c r="QPM192" s="486"/>
      <c r="QPN192" s="375"/>
      <c r="QPO192" s="377"/>
      <c r="QPP192" s="377"/>
      <c r="QPQ192" s="377"/>
      <c r="QPR192" s="377"/>
      <c r="QPS192" s="438"/>
      <c r="QPT192" s="486"/>
      <c r="QPU192" s="375"/>
      <c r="QPV192" s="377"/>
      <c r="QPW192" s="377"/>
      <c r="QPX192" s="377"/>
      <c r="QPY192" s="377"/>
      <c r="QPZ192" s="438"/>
      <c r="QQA192" s="486"/>
      <c r="QQB192" s="375"/>
      <c r="QQC192" s="377"/>
      <c r="QQD192" s="377"/>
      <c r="QQE192" s="377"/>
      <c r="QQF192" s="377"/>
      <c r="QQG192" s="438"/>
      <c r="QQH192" s="486"/>
      <c r="QQI192" s="375"/>
      <c r="QQJ192" s="377"/>
      <c r="QQK192" s="377"/>
      <c r="QQL192" s="377"/>
      <c r="QQM192" s="377"/>
      <c r="QQN192" s="438"/>
      <c r="QQO192" s="486"/>
      <c r="QQP192" s="375"/>
      <c r="QQQ192" s="377"/>
      <c r="QQR192" s="377"/>
      <c r="QQS192" s="377"/>
      <c r="QQT192" s="377"/>
      <c r="QQU192" s="438"/>
      <c r="QQV192" s="486"/>
      <c r="QQW192" s="375"/>
      <c r="QQX192" s="377"/>
      <c r="QQY192" s="377"/>
      <c r="QQZ192" s="377"/>
      <c r="QRA192" s="377"/>
      <c r="QRB192" s="438"/>
      <c r="QRC192" s="486"/>
      <c r="QRD192" s="375"/>
      <c r="QRE192" s="377"/>
      <c r="QRF192" s="377"/>
      <c r="QRG192" s="377"/>
      <c r="QRH192" s="377"/>
      <c r="QRI192" s="438"/>
      <c r="QRJ192" s="486"/>
      <c r="QRK192" s="375"/>
      <c r="QRL192" s="377"/>
      <c r="QRM192" s="377"/>
      <c r="QRN192" s="377"/>
      <c r="QRO192" s="377"/>
      <c r="QRP192" s="438"/>
      <c r="QRQ192" s="486"/>
      <c r="QRR192" s="375"/>
      <c r="QRS192" s="377"/>
      <c r="QRT192" s="377"/>
      <c r="QRU192" s="377"/>
      <c r="QRV192" s="377"/>
      <c r="QRW192" s="438"/>
      <c r="QRX192" s="486"/>
      <c r="QRY192" s="375"/>
      <c r="QRZ192" s="377"/>
      <c r="QSA192" s="377"/>
      <c r="QSB192" s="377"/>
      <c r="QSC192" s="377"/>
      <c r="QSD192" s="438"/>
      <c r="QSE192" s="486"/>
      <c r="QSF192" s="375"/>
      <c r="QSG192" s="377"/>
      <c r="QSH192" s="377"/>
      <c r="QSI192" s="377"/>
      <c r="QSJ192" s="377"/>
      <c r="QSK192" s="438"/>
      <c r="QSL192" s="486"/>
      <c r="QSM192" s="375"/>
      <c r="QSN192" s="377"/>
      <c r="QSO192" s="377"/>
      <c r="QSP192" s="377"/>
      <c r="QSQ192" s="377"/>
      <c r="QSR192" s="438"/>
      <c r="QSS192" s="486"/>
      <c r="QST192" s="375"/>
      <c r="QSU192" s="377"/>
      <c r="QSV192" s="377"/>
      <c r="QSW192" s="377"/>
      <c r="QSX192" s="377"/>
      <c r="QSY192" s="438"/>
      <c r="QSZ192" s="486"/>
      <c r="QTA192" s="375"/>
      <c r="QTB192" s="377"/>
      <c r="QTC192" s="377"/>
      <c r="QTD192" s="377"/>
      <c r="QTE192" s="377"/>
      <c r="QTF192" s="438"/>
      <c r="QTG192" s="486"/>
      <c r="QTH192" s="375"/>
      <c r="QTI192" s="377"/>
      <c r="QTJ192" s="377"/>
      <c r="QTK192" s="377"/>
      <c r="QTL192" s="377"/>
      <c r="QTM192" s="438"/>
      <c r="QTN192" s="486"/>
      <c r="QTO192" s="375"/>
      <c r="QTP192" s="377"/>
      <c r="QTQ192" s="377"/>
      <c r="QTR192" s="377"/>
      <c r="QTS192" s="377"/>
      <c r="QTT192" s="438"/>
      <c r="QTU192" s="486"/>
      <c r="QTV192" s="375"/>
      <c r="QTW192" s="377"/>
      <c r="QTX192" s="377"/>
      <c r="QTY192" s="377"/>
      <c r="QTZ192" s="377"/>
      <c r="QUA192" s="438"/>
      <c r="QUB192" s="486"/>
      <c r="QUC192" s="375"/>
      <c r="QUD192" s="377"/>
      <c r="QUE192" s="377"/>
      <c r="QUF192" s="377"/>
      <c r="QUG192" s="377"/>
      <c r="QUH192" s="438"/>
      <c r="QUI192" s="486"/>
      <c r="QUJ192" s="375"/>
      <c r="QUK192" s="377"/>
      <c r="QUL192" s="377"/>
      <c r="QUM192" s="377"/>
      <c r="QUN192" s="377"/>
      <c r="QUO192" s="438"/>
      <c r="QUP192" s="486"/>
      <c r="QUQ192" s="375"/>
      <c r="QUR192" s="377"/>
      <c r="QUS192" s="377"/>
      <c r="QUT192" s="377"/>
      <c r="QUU192" s="377"/>
      <c r="QUV192" s="438"/>
      <c r="QUW192" s="486"/>
      <c r="QUX192" s="375"/>
      <c r="QUY192" s="377"/>
      <c r="QUZ192" s="377"/>
      <c r="QVA192" s="377"/>
      <c r="QVB192" s="377"/>
      <c r="QVC192" s="438"/>
      <c r="QVD192" s="486"/>
      <c r="QVE192" s="375"/>
      <c r="QVF192" s="377"/>
      <c r="QVG192" s="377"/>
      <c r="QVH192" s="377"/>
      <c r="QVI192" s="377"/>
      <c r="QVJ192" s="438"/>
      <c r="QVK192" s="486"/>
      <c r="QVL192" s="375"/>
      <c r="QVM192" s="377"/>
      <c r="QVN192" s="377"/>
      <c r="QVO192" s="377"/>
      <c r="QVP192" s="377"/>
      <c r="QVQ192" s="438"/>
      <c r="QVR192" s="486"/>
      <c r="QVS192" s="375"/>
      <c r="QVT192" s="377"/>
      <c r="QVU192" s="377"/>
      <c r="QVV192" s="377"/>
      <c r="QVW192" s="377"/>
      <c r="QVX192" s="438"/>
      <c r="QVY192" s="486"/>
      <c r="QVZ192" s="375"/>
      <c r="QWA192" s="377"/>
      <c r="QWB192" s="377"/>
      <c r="QWC192" s="377"/>
      <c r="QWD192" s="377"/>
      <c r="QWE192" s="438"/>
      <c r="QWF192" s="486"/>
      <c r="QWG192" s="375"/>
      <c r="QWH192" s="377"/>
      <c r="QWI192" s="377"/>
      <c r="QWJ192" s="377"/>
      <c r="QWK192" s="377"/>
      <c r="QWL192" s="438"/>
      <c r="QWM192" s="486"/>
      <c r="QWN192" s="375"/>
      <c r="QWO192" s="377"/>
      <c r="QWP192" s="377"/>
      <c r="QWQ192" s="377"/>
      <c r="QWR192" s="377"/>
      <c r="QWS192" s="438"/>
      <c r="QWT192" s="486"/>
      <c r="QWU192" s="375"/>
      <c r="QWV192" s="377"/>
      <c r="QWW192" s="377"/>
      <c r="QWX192" s="377"/>
      <c r="QWY192" s="377"/>
      <c r="QWZ192" s="438"/>
      <c r="QXA192" s="486"/>
      <c r="QXB192" s="375"/>
      <c r="QXC192" s="377"/>
      <c r="QXD192" s="377"/>
      <c r="QXE192" s="377"/>
      <c r="QXF192" s="377"/>
      <c r="QXG192" s="438"/>
      <c r="QXH192" s="486"/>
      <c r="QXI192" s="375"/>
      <c r="QXJ192" s="377"/>
      <c r="QXK192" s="377"/>
      <c r="QXL192" s="377"/>
      <c r="QXM192" s="377"/>
      <c r="QXN192" s="438"/>
      <c r="QXO192" s="486"/>
      <c r="QXP192" s="375"/>
      <c r="QXQ192" s="377"/>
      <c r="QXR192" s="377"/>
      <c r="QXS192" s="377"/>
      <c r="QXT192" s="377"/>
      <c r="QXU192" s="438"/>
      <c r="QXV192" s="486"/>
      <c r="QXW192" s="375"/>
      <c r="QXX192" s="377"/>
      <c r="QXY192" s="377"/>
      <c r="QXZ192" s="377"/>
      <c r="QYA192" s="377"/>
      <c r="QYB192" s="438"/>
      <c r="QYC192" s="486"/>
      <c r="QYD192" s="375"/>
      <c r="QYE192" s="377"/>
      <c r="QYF192" s="377"/>
      <c r="QYG192" s="377"/>
      <c r="QYH192" s="377"/>
      <c r="QYI192" s="438"/>
      <c r="QYJ192" s="486"/>
      <c r="QYK192" s="375"/>
      <c r="QYL192" s="377"/>
      <c r="QYM192" s="377"/>
      <c r="QYN192" s="377"/>
      <c r="QYO192" s="377"/>
      <c r="QYP192" s="438"/>
      <c r="QYQ192" s="486"/>
      <c r="QYR192" s="375"/>
      <c r="QYS192" s="377"/>
      <c r="QYT192" s="377"/>
      <c r="QYU192" s="377"/>
      <c r="QYV192" s="377"/>
      <c r="QYW192" s="438"/>
      <c r="QYX192" s="486"/>
      <c r="QYY192" s="375"/>
      <c r="QYZ192" s="377"/>
      <c r="QZA192" s="377"/>
      <c r="QZB192" s="377"/>
      <c r="QZC192" s="377"/>
      <c r="QZD192" s="438"/>
      <c r="QZE192" s="486"/>
      <c r="QZF192" s="375"/>
      <c r="QZG192" s="377"/>
      <c r="QZH192" s="377"/>
      <c r="QZI192" s="377"/>
      <c r="QZJ192" s="377"/>
      <c r="QZK192" s="438"/>
      <c r="QZL192" s="486"/>
      <c r="QZM192" s="375"/>
      <c r="QZN192" s="377"/>
      <c r="QZO192" s="377"/>
      <c r="QZP192" s="377"/>
      <c r="QZQ192" s="377"/>
      <c r="QZR192" s="438"/>
      <c r="QZS192" s="486"/>
      <c r="QZT192" s="375"/>
      <c r="QZU192" s="377"/>
      <c r="QZV192" s="377"/>
      <c r="QZW192" s="377"/>
      <c r="QZX192" s="377"/>
      <c r="QZY192" s="438"/>
      <c r="QZZ192" s="486"/>
      <c r="RAA192" s="375"/>
      <c r="RAB192" s="377"/>
      <c r="RAC192" s="377"/>
      <c r="RAD192" s="377"/>
      <c r="RAE192" s="377"/>
      <c r="RAF192" s="438"/>
      <c r="RAG192" s="486"/>
      <c r="RAH192" s="375"/>
      <c r="RAI192" s="377"/>
      <c r="RAJ192" s="377"/>
      <c r="RAK192" s="377"/>
      <c r="RAL192" s="377"/>
      <c r="RAM192" s="438"/>
      <c r="RAN192" s="486"/>
      <c r="RAO192" s="375"/>
      <c r="RAP192" s="377"/>
      <c r="RAQ192" s="377"/>
      <c r="RAR192" s="377"/>
      <c r="RAS192" s="377"/>
      <c r="RAT192" s="438"/>
      <c r="RAU192" s="486"/>
      <c r="RAV192" s="375"/>
      <c r="RAW192" s="377"/>
      <c r="RAX192" s="377"/>
      <c r="RAY192" s="377"/>
      <c r="RAZ192" s="377"/>
      <c r="RBA192" s="438"/>
      <c r="RBB192" s="486"/>
      <c r="RBC192" s="375"/>
      <c r="RBD192" s="377"/>
      <c r="RBE192" s="377"/>
      <c r="RBF192" s="377"/>
      <c r="RBG192" s="377"/>
      <c r="RBH192" s="438"/>
      <c r="RBI192" s="486"/>
      <c r="RBJ192" s="375"/>
      <c r="RBK192" s="377"/>
      <c r="RBL192" s="377"/>
      <c r="RBM192" s="377"/>
      <c r="RBN192" s="377"/>
      <c r="RBO192" s="438"/>
      <c r="RBP192" s="486"/>
      <c r="RBQ192" s="375"/>
      <c r="RBR192" s="377"/>
      <c r="RBS192" s="377"/>
      <c r="RBT192" s="377"/>
      <c r="RBU192" s="377"/>
      <c r="RBV192" s="438"/>
      <c r="RBW192" s="486"/>
      <c r="RBX192" s="375"/>
      <c r="RBY192" s="377"/>
      <c r="RBZ192" s="377"/>
      <c r="RCA192" s="377"/>
      <c r="RCB192" s="377"/>
      <c r="RCC192" s="438"/>
      <c r="RCD192" s="486"/>
      <c r="RCE192" s="375"/>
      <c r="RCF192" s="377"/>
      <c r="RCG192" s="377"/>
      <c r="RCH192" s="377"/>
      <c r="RCI192" s="377"/>
      <c r="RCJ192" s="438"/>
      <c r="RCK192" s="486"/>
      <c r="RCL192" s="375"/>
      <c r="RCM192" s="377"/>
      <c r="RCN192" s="377"/>
      <c r="RCO192" s="377"/>
      <c r="RCP192" s="377"/>
      <c r="RCQ192" s="438"/>
      <c r="RCR192" s="486"/>
      <c r="RCS192" s="375"/>
      <c r="RCT192" s="377"/>
      <c r="RCU192" s="377"/>
      <c r="RCV192" s="377"/>
      <c r="RCW192" s="377"/>
      <c r="RCX192" s="438"/>
      <c r="RCY192" s="486"/>
      <c r="RCZ192" s="375"/>
      <c r="RDA192" s="377"/>
      <c r="RDB192" s="377"/>
      <c r="RDC192" s="377"/>
      <c r="RDD192" s="377"/>
      <c r="RDE192" s="438"/>
      <c r="RDF192" s="486"/>
      <c r="RDG192" s="375"/>
      <c r="RDH192" s="377"/>
      <c r="RDI192" s="377"/>
      <c r="RDJ192" s="377"/>
      <c r="RDK192" s="377"/>
      <c r="RDL192" s="438"/>
      <c r="RDM192" s="486"/>
      <c r="RDN192" s="375"/>
      <c r="RDO192" s="377"/>
      <c r="RDP192" s="377"/>
      <c r="RDQ192" s="377"/>
      <c r="RDR192" s="377"/>
      <c r="RDS192" s="438"/>
      <c r="RDT192" s="486"/>
      <c r="RDU192" s="375"/>
      <c r="RDV192" s="377"/>
      <c r="RDW192" s="377"/>
      <c r="RDX192" s="377"/>
      <c r="RDY192" s="377"/>
      <c r="RDZ192" s="438"/>
      <c r="REA192" s="486"/>
      <c r="REB192" s="375"/>
      <c r="REC192" s="377"/>
      <c r="RED192" s="377"/>
      <c r="REE192" s="377"/>
      <c r="REF192" s="377"/>
      <c r="REG192" s="438"/>
      <c r="REH192" s="486"/>
      <c r="REI192" s="375"/>
      <c r="REJ192" s="377"/>
      <c r="REK192" s="377"/>
      <c r="REL192" s="377"/>
      <c r="REM192" s="377"/>
      <c r="REN192" s="438"/>
      <c r="REO192" s="486"/>
      <c r="REP192" s="375"/>
      <c r="REQ192" s="377"/>
      <c r="RER192" s="377"/>
      <c r="RES192" s="377"/>
      <c r="RET192" s="377"/>
      <c r="REU192" s="438"/>
      <c r="REV192" s="486"/>
      <c r="REW192" s="375"/>
      <c r="REX192" s="377"/>
      <c r="REY192" s="377"/>
      <c r="REZ192" s="377"/>
      <c r="RFA192" s="377"/>
      <c r="RFB192" s="438"/>
      <c r="RFC192" s="486"/>
      <c r="RFD192" s="375"/>
      <c r="RFE192" s="377"/>
      <c r="RFF192" s="377"/>
      <c r="RFG192" s="377"/>
      <c r="RFH192" s="377"/>
      <c r="RFI192" s="438"/>
      <c r="RFJ192" s="486"/>
      <c r="RFK192" s="375"/>
      <c r="RFL192" s="377"/>
      <c r="RFM192" s="377"/>
      <c r="RFN192" s="377"/>
      <c r="RFO192" s="377"/>
      <c r="RFP192" s="438"/>
      <c r="RFQ192" s="486"/>
      <c r="RFR192" s="375"/>
      <c r="RFS192" s="377"/>
      <c r="RFT192" s="377"/>
      <c r="RFU192" s="377"/>
      <c r="RFV192" s="377"/>
      <c r="RFW192" s="438"/>
      <c r="RFX192" s="486"/>
      <c r="RFY192" s="375"/>
      <c r="RFZ192" s="377"/>
      <c r="RGA192" s="377"/>
      <c r="RGB192" s="377"/>
      <c r="RGC192" s="377"/>
      <c r="RGD192" s="438"/>
      <c r="RGE192" s="486"/>
      <c r="RGF192" s="375"/>
      <c r="RGG192" s="377"/>
      <c r="RGH192" s="377"/>
      <c r="RGI192" s="377"/>
      <c r="RGJ192" s="377"/>
      <c r="RGK192" s="438"/>
      <c r="RGL192" s="486"/>
      <c r="RGM192" s="375"/>
      <c r="RGN192" s="377"/>
      <c r="RGO192" s="377"/>
      <c r="RGP192" s="377"/>
      <c r="RGQ192" s="377"/>
      <c r="RGR192" s="438"/>
      <c r="RGS192" s="486"/>
      <c r="RGT192" s="375"/>
      <c r="RGU192" s="377"/>
      <c r="RGV192" s="377"/>
      <c r="RGW192" s="377"/>
      <c r="RGX192" s="377"/>
      <c r="RGY192" s="438"/>
      <c r="RGZ192" s="486"/>
      <c r="RHA192" s="375"/>
      <c r="RHB192" s="377"/>
      <c r="RHC192" s="377"/>
      <c r="RHD192" s="377"/>
      <c r="RHE192" s="377"/>
      <c r="RHF192" s="438"/>
      <c r="RHG192" s="486"/>
      <c r="RHH192" s="375"/>
      <c r="RHI192" s="377"/>
      <c r="RHJ192" s="377"/>
      <c r="RHK192" s="377"/>
      <c r="RHL192" s="377"/>
      <c r="RHM192" s="438"/>
      <c r="RHN192" s="486"/>
      <c r="RHO192" s="375"/>
      <c r="RHP192" s="377"/>
      <c r="RHQ192" s="377"/>
      <c r="RHR192" s="377"/>
      <c r="RHS192" s="377"/>
      <c r="RHT192" s="438"/>
      <c r="RHU192" s="486"/>
      <c r="RHV192" s="375"/>
      <c r="RHW192" s="377"/>
      <c r="RHX192" s="377"/>
      <c r="RHY192" s="377"/>
      <c r="RHZ192" s="377"/>
      <c r="RIA192" s="438"/>
      <c r="RIB192" s="486"/>
      <c r="RIC192" s="375"/>
      <c r="RID192" s="377"/>
      <c r="RIE192" s="377"/>
      <c r="RIF192" s="377"/>
      <c r="RIG192" s="377"/>
      <c r="RIH192" s="438"/>
      <c r="RII192" s="486"/>
      <c r="RIJ192" s="375"/>
      <c r="RIK192" s="377"/>
      <c r="RIL192" s="377"/>
      <c r="RIM192" s="377"/>
      <c r="RIN192" s="377"/>
      <c r="RIO192" s="438"/>
      <c r="RIP192" s="486"/>
      <c r="RIQ192" s="375"/>
      <c r="RIR192" s="377"/>
      <c r="RIS192" s="377"/>
      <c r="RIT192" s="377"/>
      <c r="RIU192" s="377"/>
      <c r="RIV192" s="438"/>
      <c r="RIW192" s="486"/>
      <c r="RIX192" s="375"/>
      <c r="RIY192" s="377"/>
      <c r="RIZ192" s="377"/>
      <c r="RJA192" s="377"/>
      <c r="RJB192" s="377"/>
      <c r="RJC192" s="438"/>
      <c r="RJD192" s="486"/>
      <c r="RJE192" s="375"/>
      <c r="RJF192" s="377"/>
      <c r="RJG192" s="377"/>
      <c r="RJH192" s="377"/>
      <c r="RJI192" s="377"/>
      <c r="RJJ192" s="438"/>
      <c r="RJK192" s="486"/>
      <c r="RJL192" s="375"/>
      <c r="RJM192" s="377"/>
      <c r="RJN192" s="377"/>
      <c r="RJO192" s="377"/>
      <c r="RJP192" s="377"/>
      <c r="RJQ192" s="438"/>
      <c r="RJR192" s="486"/>
      <c r="RJS192" s="375"/>
      <c r="RJT192" s="377"/>
      <c r="RJU192" s="377"/>
      <c r="RJV192" s="377"/>
      <c r="RJW192" s="377"/>
      <c r="RJX192" s="438"/>
      <c r="RJY192" s="486"/>
      <c r="RJZ192" s="375"/>
      <c r="RKA192" s="377"/>
      <c r="RKB192" s="377"/>
      <c r="RKC192" s="377"/>
      <c r="RKD192" s="377"/>
      <c r="RKE192" s="438"/>
      <c r="RKF192" s="486"/>
      <c r="RKG192" s="375"/>
      <c r="RKH192" s="377"/>
      <c r="RKI192" s="377"/>
      <c r="RKJ192" s="377"/>
      <c r="RKK192" s="377"/>
      <c r="RKL192" s="438"/>
      <c r="RKM192" s="486"/>
      <c r="RKN192" s="375"/>
      <c r="RKO192" s="377"/>
      <c r="RKP192" s="377"/>
      <c r="RKQ192" s="377"/>
      <c r="RKR192" s="377"/>
      <c r="RKS192" s="438"/>
      <c r="RKT192" s="486"/>
      <c r="RKU192" s="375"/>
      <c r="RKV192" s="377"/>
      <c r="RKW192" s="377"/>
      <c r="RKX192" s="377"/>
      <c r="RKY192" s="377"/>
      <c r="RKZ192" s="438"/>
      <c r="RLA192" s="486"/>
      <c r="RLB192" s="375"/>
      <c r="RLC192" s="377"/>
      <c r="RLD192" s="377"/>
      <c r="RLE192" s="377"/>
      <c r="RLF192" s="377"/>
      <c r="RLG192" s="438"/>
      <c r="RLH192" s="486"/>
      <c r="RLI192" s="375"/>
      <c r="RLJ192" s="377"/>
      <c r="RLK192" s="377"/>
      <c r="RLL192" s="377"/>
      <c r="RLM192" s="377"/>
      <c r="RLN192" s="438"/>
      <c r="RLO192" s="486"/>
      <c r="RLP192" s="375"/>
      <c r="RLQ192" s="377"/>
      <c r="RLR192" s="377"/>
      <c r="RLS192" s="377"/>
      <c r="RLT192" s="377"/>
      <c r="RLU192" s="438"/>
      <c r="RLV192" s="486"/>
      <c r="RLW192" s="375"/>
      <c r="RLX192" s="377"/>
      <c r="RLY192" s="377"/>
      <c r="RLZ192" s="377"/>
      <c r="RMA192" s="377"/>
      <c r="RMB192" s="438"/>
      <c r="RMC192" s="486"/>
      <c r="RMD192" s="375"/>
      <c r="RME192" s="377"/>
      <c r="RMF192" s="377"/>
      <c r="RMG192" s="377"/>
      <c r="RMH192" s="377"/>
      <c r="RMI192" s="438"/>
      <c r="RMJ192" s="486"/>
      <c r="RMK192" s="375"/>
      <c r="RML192" s="377"/>
      <c r="RMM192" s="377"/>
      <c r="RMN192" s="377"/>
      <c r="RMO192" s="377"/>
      <c r="RMP192" s="438"/>
      <c r="RMQ192" s="486"/>
      <c r="RMR192" s="375"/>
      <c r="RMS192" s="377"/>
      <c r="RMT192" s="377"/>
      <c r="RMU192" s="377"/>
      <c r="RMV192" s="377"/>
      <c r="RMW192" s="438"/>
      <c r="RMX192" s="486"/>
      <c r="RMY192" s="375"/>
      <c r="RMZ192" s="377"/>
      <c r="RNA192" s="377"/>
      <c r="RNB192" s="377"/>
      <c r="RNC192" s="377"/>
      <c r="RND192" s="438"/>
      <c r="RNE192" s="486"/>
      <c r="RNF192" s="375"/>
      <c r="RNG192" s="377"/>
      <c r="RNH192" s="377"/>
      <c r="RNI192" s="377"/>
      <c r="RNJ192" s="377"/>
      <c r="RNK192" s="438"/>
      <c r="RNL192" s="486"/>
      <c r="RNM192" s="375"/>
      <c r="RNN192" s="377"/>
      <c r="RNO192" s="377"/>
      <c r="RNP192" s="377"/>
      <c r="RNQ192" s="377"/>
      <c r="RNR192" s="438"/>
      <c r="RNS192" s="486"/>
      <c r="RNT192" s="375"/>
      <c r="RNU192" s="377"/>
      <c r="RNV192" s="377"/>
      <c r="RNW192" s="377"/>
      <c r="RNX192" s="377"/>
      <c r="RNY192" s="438"/>
      <c r="RNZ192" s="486"/>
      <c r="ROA192" s="375"/>
      <c r="ROB192" s="377"/>
      <c r="ROC192" s="377"/>
      <c r="ROD192" s="377"/>
      <c r="ROE192" s="377"/>
      <c r="ROF192" s="438"/>
      <c r="ROG192" s="486"/>
      <c r="ROH192" s="375"/>
      <c r="ROI192" s="377"/>
      <c r="ROJ192" s="377"/>
      <c r="ROK192" s="377"/>
      <c r="ROL192" s="377"/>
      <c r="ROM192" s="438"/>
      <c r="RON192" s="486"/>
      <c r="ROO192" s="375"/>
      <c r="ROP192" s="377"/>
      <c r="ROQ192" s="377"/>
      <c r="ROR192" s="377"/>
      <c r="ROS192" s="377"/>
      <c r="ROT192" s="438"/>
      <c r="ROU192" s="486"/>
      <c r="ROV192" s="375"/>
      <c r="ROW192" s="377"/>
      <c r="ROX192" s="377"/>
      <c r="ROY192" s="377"/>
      <c r="ROZ192" s="377"/>
      <c r="RPA192" s="438"/>
      <c r="RPB192" s="486"/>
      <c r="RPC192" s="375"/>
      <c r="RPD192" s="377"/>
      <c r="RPE192" s="377"/>
      <c r="RPF192" s="377"/>
      <c r="RPG192" s="377"/>
      <c r="RPH192" s="438"/>
      <c r="RPI192" s="486"/>
      <c r="RPJ192" s="375"/>
      <c r="RPK192" s="377"/>
      <c r="RPL192" s="377"/>
      <c r="RPM192" s="377"/>
      <c r="RPN192" s="377"/>
      <c r="RPO192" s="438"/>
      <c r="RPP192" s="486"/>
      <c r="RPQ192" s="375"/>
      <c r="RPR192" s="377"/>
      <c r="RPS192" s="377"/>
      <c r="RPT192" s="377"/>
      <c r="RPU192" s="377"/>
      <c r="RPV192" s="438"/>
      <c r="RPW192" s="486"/>
      <c r="RPX192" s="375"/>
      <c r="RPY192" s="377"/>
      <c r="RPZ192" s="377"/>
      <c r="RQA192" s="377"/>
      <c r="RQB192" s="377"/>
      <c r="RQC192" s="438"/>
      <c r="RQD192" s="486"/>
      <c r="RQE192" s="375"/>
      <c r="RQF192" s="377"/>
      <c r="RQG192" s="377"/>
      <c r="RQH192" s="377"/>
      <c r="RQI192" s="377"/>
      <c r="RQJ192" s="438"/>
      <c r="RQK192" s="486"/>
      <c r="RQL192" s="375"/>
      <c r="RQM192" s="377"/>
      <c r="RQN192" s="377"/>
      <c r="RQO192" s="377"/>
      <c r="RQP192" s="377"/>
      <c r="RQQ192" s="438"/>
      <c r="RQR192" s="486"/>
      <c r="RQS192" s="375"/>
      <c r="RQT192" s="377"/>
      <c r="RQU192" s="377"/>
      <c r="RQV192" s="377"/>
      <c r="RQW192" s="377"/>
      <c r="RQX192" s="438"/>
      <c r="RQY192" s="486"/>
      <c r="RQZ192" s="375"/>
      <c r="RRA192" s="377"/>
      <c r="RRB192" s="377"/>
      <c r="RRC192" s="377"/>
      <c r="RRD192" s="377"/>
      <c r="RRE192" s="438"/>
      <c r="RRF192" s="486"/>
      <c r="RRG192" s="375"/>
      <c r="RRH192" s="377"/>
      <c r="RRI192" s="377"/>
      <c r="RRJ192" s="377"/>
      <c r="RRK192" s="377"/>
      <c r="RRL192" s="438"/>
      <c r="RRM192" s="486"/>
      <c r="RRN192" s="375"/>
      <c r="RRO192" s="377"/>
      <c r="RRP192" s="377"/>
      <c r="RRQ192" s="377"/>
      <c r="RRR192" s="377"/>
      <c r="RRS192" s="438"/>
      <c r="RRT192" s="486"/>
      <c r="RRU192" s="375"/>
      <c r="RRV192" s="377"/>
      <c r="RRW192" s="377"/>
      <c r="RRX192" s="377"/>
      <c r="RRY192" s="377"/>
      <c r="RRZ192" s="438"/>
      <c r="RSA192" s="486"/>
      <c r="RSB192" s="375"/>
      <c r="RSC192" s="377"/>
      <c r="RSD192" s="377"/>
      <c r="RSE192" s="377"/>
      <c r="RSF192" s="377"/>
      <c r="RSG192" s="438"/>
      <c r="RSH192" s="486"/>
      <c r="RSI192" s="375"/>
      <c r="RSJ192" s="377"/>
      <c r="RSK192" s="377"/>
      <c r="RSL192" s="377"/>
      <c r="RSM192" s="377"/>
      <c r="RSN192" s="438"/>
      <c r="RSO192" s="486"/>
      <c r="RSP192" s="375"/>
      <c r="RSQ192" s="377"/>
      <c r="RSR192" s="377"/>
      <c r="RSS192" s="377"/>
      <c r="RST192" s="377"/>
      <c r="RSU192" s="438"/>
      <c r="RSV192" s="486"/>
      <c r="RSW192" s="375"/>
      <c r="RSX192" s="377"/>
      <c r="RSY192" s="377"/>
      <c r="RSZ192" s="377"/>
      <c r="RTA192" s="377"/>
      <c r="RTB192" s="438"/>
      <c r="RTC192" s="486"/>
      <c r="RTD192" s="375"/>
      <c r="RTE192" s="377"/>
      <c r="RTF192" s="377"/>
      <c r="RTG192" s="377"/>
      <c r="RTH192" s="377"/>
      <c r="RTI192" s="438"/>
      <c r="RTJ192" s="486"/>
      <c r="RTK192" s="375"/>
      <c r="RTL192" s="377"/>
      <c r="RTM192" s="377"/>
      <c r="RTN192" s="377"/>
      <c r="RTO192" s="377"/>
      <c r="RTP192" s="438"/>
      <c r="RTQ192" s="486"/>
      <c r="RTR192" s="375"/>
      <c r="RTS192" s="377"/>
      <c r="RTT192" s="377"/>
      <c r="RTU192" s="377"/>
      <c r="RTV192" s="377"/>
      <c r="RTW192" s="438"/>
      <c r="RTX192" s="486"/>
      <c r="RTY192" s="375"/>
      <c r="RTZ192" s="377"/>
      <c r="RUA192" s="377"/>
      <c r="RUB192" s="377"/>
      <c r="RUC192" s="377"/>
      <c r="RUD192" s="438"/>
      <c r="RUE192" s="486"/>
      <c r="RUF192" s="375"/>
      <c r="RUG192" s="377"/>
      <c r="RUH192" s="377"/>
      <c r="RUI192" s="377"/>
      <c r="RUJ192" s="377"/>
      <c r="RUK192" s="438"/>
      <c r="RUL192" s="486"/>
      <c r="RUM192" s="375"/>
      <c r="RUN192" s="377"/>
      <c r="RUO192" s="377"/>
      <c r="RUP192" s="377"/>
      <c r="RUQ192" s="377"/>
      <c r="RUR192" s="438"/>
      <c r="RUS192" s="486"/>
      <c r="RUT192" s="375"/>
      <c r="RUU192" s="377"/>
      <c r="RUV192" s="377"/>
      <c r="RUW192" s="377"/>
      <c r="RUX192" s="377"/>
      <c r="RUY192" s="438"/>
      <c r="RUZ192" s="486"/>
      <c r="RVA192" s="375"/>
      <c r="RVB192" s="377"/>
      <c r="RVC192" s="377"/>
      <c r="RVD192" s="377"/>
      <c r="RVE192" s="377"/>
      <c r="RVF192" s="438"/>
      <c r="RVG192" s="486"/>
      <c r="RVH192" s="375"/>
      <c r="RVI192" s="377"/>
      <c r="RVJ192" s="377"/>
      <c r="RVK192" s="377"/>
      <c r="RVL192" s="377"/>
      <c r="RVM192" s="438"/>
      <c r="RVN192" s="486"/>
      <c r="RVO192" s="375"/>
      <c r="RVP192" s="377"/>
      <c r="RVQ192" s="377"/>
      <c r="RVR192" s="377"/>
      <c r="RVS192" s="377"/>
      <c r="RVT192" s="438"/>
      <c r="RVU192" s="486"/>
      <c r="RVV192" s="375"/>
      <c r="RVW192" s="377"/>
      <c r="RVX192" s="377"/>
      <c r="RVY192" s="377"/>
      <c r="RVZ192" s="377"/>
      <c r="RWA192" s="438"/>
      <c r="RWB192" s="486"/>
      <c r="RWC192" s="375"/>
      <c r="RWD192" s="377"/>
      <c r="RWE192" s="377"/>
      <c r="RWF192" s="377"/>
      <c r="RWG192" s="377"/>
      <c r="RWH192" s="438"/>
      <c r="RWI192" s="486"/>
      <c r="RWJ192" s="375"/>
      <c r="RWK192" s="377"/>
      <c r="RWL192" s="377"/>
      <c r="RWM192" s="377"/>
      <c r="RWN192" s="377"/>
      <c r="RWO192" s="438"/>
      <c r="RWP192" s="486"/>
      <c r="RWQ192" s="375"/>
      <c r="RWR192" s="377"/>
      <c r="RWS192" s="377"/>
      <c r="RWT192" s="377"/>
      <c r="RWU192" s="377"/>
      <c r="RWV192" s="438"/>
      <c r="RWW192" s="486"/>
      <c r="RWX192" s="375"/>
      <c r="RWY192" s="377"/>
      <c r="RWZ192" s="377"/>
      <c r="RXA192" s="377"/>
      <c r="RXB192" s="377"/>
      <c r="RXC192" s="438"/>
      <c r="RXD192" s="486"/>
      <c r="RXE192" s="375"/>
      <c r="RXF192" s="377"/>
      <c r="RXG192" s="377"/>
      <c r="RXH192" s="377"/>
      <c r="RXI192" s="377"/>
      <c r="RXJ192" s="438"/>
      <c r="RXK192" s="486"/>
      <c r="RXL192" s="375"/>
      <c r="RXM192" s="377"/>
      <c r="RXN192" s="377"/>
      <c r="RXO192" s="377"/>
      <c r="RXP192" s="377"/>
      <c r="RXQ192" s="438"/>
      <c r="RXR192" s="486"/>
      <c r="RXS192" s="375"/>
      <c r="RXT192" s="377"/>
      <c r="RXU192" s="377"/>
      <c r="RXV192" s="377"/>
      <c r="RXW192" s="377"/>
      <c r="RXX192" s="438"/>
      <c r="RXY192" s="486"/>
      <c r="RXZ192" s="375"/>
      <c r="RYA192" s="377"/>
      <c r="RYB192" s="377"/>
      <c r="RYC192" s="377"/>
      <c r="RYD192" s="377"/>
      <c r="RYE192" s="438"/>
      <c r="RYF192" s="486"/>
      <c r="RYG192" s="375"/>
      <c r="RYH192" s="377"/>
      <c r="RYI192" s="377"/>
      <c r="RYJ192" s="377"/>
      <c r="RYK192" s="377"/>
      <c r="RYL192" s="438"/>
      <c r="RYM192" s="486"/>
      <c r="RYN192" s="375"/>
      <c r="RYO192" s="377"/>
      <c r="RYP192" s="377"/>
      <c r="RYQ192" s="377"/>
      <c r="RYR192" s="377"/>
      <c r="RYS192" s="438"/>
      <c r="RYT192" s="486"/>
      <c r="RYU192" s="375"/>
      <c r="RYV192" s="377"/>
      <c r="RYW192" s="377"/>
      <c r="RYX192" s="377"/>
      <c r="RYY192" s="377"/>
      <c r="RYZ192" s="438"/>
      <c r="RZA192" s="486"/>
      <c r="RZB192" s="375"/>
      <c r="RZC192" s="377"/>
      <c r="RZD192" s="377"/>
      <c r="RZE192" s="377"/>
      <c r="RZF192" s="377"/>
      <c r="RZG192" s="438"/>
      <c r="RZH192" s="486"/>
      <c r="RZI192" s="375"/>
      <c r="RZJ192" s="377"/>
      <c r="RZK192" s="377"/>
      <c r="RZL192" s="377"/>
      <c r="RZM192" s="377"/>
      <c r="RZN192" s="438"/>
      <c r="RZO192" s="486"/>
      <c r="RZP192" s="375"/>
      <c r="RZQ192" s="377"/>
      <c r="RZR192" s="377"/>
      <c r="RZS192" s="377"/>
      <c r="RZT192" s="377"/>
      <c r="RZU192" s="438"/>
      <c r="RZV192" s="486"/>
      <c r="RZW192" s="375"/>
      <c r="RZX192" s="377"/>
      <c r="RZY192" s="377"/>
      <c r="RZZ192" s="377"/>
      <c r="SAA192" s="377"/>
      <c r="SAB192" s="438"/>
      <c r="SAC192" s="486"/>
      <c r="SAD192" s="375"/>
      <c r="SAE192" s="377"/>
      <c r="SAF192" s="377"/>
      <c r="SAG192" s="377"/>
      <c r="SAH192" s="377"/>
      <c r="SAI192" s="438"/>
      <c r="SAJ192" s="486"/>
      <c r="SAK192" s="375"/>
      <c r="SAL192" s="377"/>
      <c r="SAM192" s="377"/>
      <c r="SAN192" s="377"/>
      <c r="SAO192" s="377"/>
      <c r="SAP192" s="438"/>
      <c r="SAQ192" s="486"/>
      <c r="SAR192" s="375"/>
      <c r="SAS192" s="377"/>
      <c r="SAT192" s="377"/>
      <c r="SAU192" s="377"/>
      <c r="SAV192" s="377"/>
      <c r="SAW192" s="438"/>
      <c r="SAX192" s="486"/>
      <c r="SAY192" s="375"/>
      <c r="SAZ192" s="377"/>
      <c r="SBA192" s="377"/>
      <c r="SBB192" s="377"/>
      <c r="SBC192" s="377"/>
      <c r="SBD192" s="438"/>
      <c r="SBE192" s="486"/>
      <c r="SBF192" s="375"/>
      <c r="SBG192" s="377"/>
      <c r="SBH192" s="377"/>
      <c r="SBI192" s="377"/>
      <c r="SBJ192" s="377"/>
      <c r="SBK192" s="438"/>
      <c r="SBL192" s="486"/>
      <c r="SBM192" s="375"/>
      <c r="SBN192" s="377"/>
      <c r="SBO192" s="377"/>
      <c r="SBP192" s="377"/>
      <c r="SBQ192" s="377"/>
      <c r="SBR192" s="438"/>
      <c r="SBS192" s="486"/>
      <c r="SBT192" s="375"/>
      <c r="SBU192" s="377"/>
      <c r="SBV192" s="377"/>
      <c r="SBW192" s="377"/>
      <c r="SBX192" s="377"/>
      <c r="SBY192" s="438"/>
      <c r="SBZ192" s="486"/>
      <c r="SCA192" s="375"/>
      <c r="SCB192" s="377"/>
      <c r="SCC192" s="377"/>
      <c r="SCD192" s="377"/>
      <c r="SCE192" s="377"/>
      <c r="SCF192" s="438"/>
      <c r="SCG192" s="486"/>
      <c r="SCH192" s="375"/>
      <c r="SCI192" s="377"/>
      <c r="SCJ192" s="377"/>
      <c r="SCK192" s="377"/>
      <c r="SCL192" s="377"/>
      <c r="SCM192" s="438"/>
      <c r="SCN192" s="486"/>
      <c r="SCO192" s="375"/>
      <c r="SCP192" s="377"/>
      <c r="SCQ192" s="377"/>
      <c r="SCR192" s="377"/>
      <c r="SCS192" s="377"/>
      <c r="SCT192" s="438"/>
      <c r="SCU192" s="486"/>
      <c r="SCV192" s="375"/>
      <c r="SCW192" s="377"/>
      <c r="SCX192" s="377"/>
      <c r="SCY192" s="377"/>
      <c r="SCZ192" s="377"/>
      <c r="SDA192" s="438"/>
      <c r="SDB192" s="486"/>
      <c r="SDC192" s="375"/>
      <c r="SDD192" s="377"/>
      <c r="SDE192" s="377"/>
      <c r="SDF192" s="377"/>
      <c r="SDG192" s="377"/>
      <c r="SDH192" s="438"/>
      <c r="SDI192" s="486"/>
      <c r="SDJ192" s="375"/>
      <c r="SDK192" s="377"/>
      <c r="SDL192" s="377"/>
      <c r="SDM192" s="377"/>
      <c r="SDN192" s="377"/>
      <c r="SDO192" s="438"/>
      <c r="SDP192" s="486"/>
      <c r="SDQ192" s="375"/>
      <c r="SDR192" s="377"/>
      <c r="SDS192" s="377"/>
      <c r="SDT192" s="377"/>
      <c r="SDU192" s="377"/>
      <c r="SDV192" s="438"/>
      <c r="SDW192" s="486"/>
      <c r="SDX192" s="375"/>
      <c r="SDY192" s="377"/>
      <c r="SDZ192" s="377"/>
      <c r="SEA192" s="377"/>
      <c r="SEB192" s="377"/>
      <c r="SEC192" s="438"/>
      <c r="SED192" s="486"/>
      <c r="SEE192" s="375"/>
      <c r="SEF192" s="377"/>
      <c r="SEG192" s="377"/>
      <c r="SEH192" s="377"/>
      <c r="SEI192" s="377"/>
      <c r="SEJ192" s="438"/>
      <c r="SEK192" s="486"/>
      <c r="SEL192" s="375"/>
      <c r="SEM192" s="377"/>
      <c r="SEN192" s="377"/>
      <c r="SEO192" s="377"/>
      <c r="SEP192" s="377"/>
      <c r="SEQ192" s="438"/>
      <c r="SER192" s="486"/>
      <c r="SES192" s="375"/>
      <c r="SET192" s="377"/>
      <c r="SEU192" s="377"/>
      <c r="SEV192" s="377"/>
      <c r="SEW192" s="377"/>
      <c r="SEX192" s="438"/>
      <c r="SEY192" s="486"/>
      <c r="SEZ192" s="375"/>
      <c r="SFA192" s="377"/>
      <c r="SFB192" s="377"/>
      <c r="SFC192" s="377"/>
      <c r="SFD192" s="377"/>
      <c r="SFE192" s="438"/>
      <c r="SFF192" s="486"/>
      <c r="SFG192" s="375"/>
      <c r="SFH192" s="377"/>
      <c r="SFI192" s="377"/>
      <c r="SFJ192" s="377"/>
      <c r="SFK192" s="377"/>
      <c r="SFL192" s="438"/>
      <c r="SFM192" s="486"/>
      <c r="SFN192" s="375"/>
      <c r="SFO192" s="377"/>
      <c r="SFP192" s="377"/>
      <c r="SFQ192" s="377"/>
      <c r="SFR192" s="377"/>
      <c r="SFS192" s="438"/>
      <c r="SFT192" s="486"/>
      <c r="SFU192" s="375"/>
      <c r="SFV192" s="377"/>
      <c r="SFW192" s="377"/>
      <c r="SFX192" s="377"/>
      <c r="SFY192" s="377"/>
      <c r="SFZ192" s="438"/>
      <c r="SGA192" s="486"/>
      <c r="SGB192" s="375"/>
      <c r="SGC192" s="377"/>
      <c r="SGD192" s="377"/>
      <c r="SGE192" s="377"/>
      <c r="SGF192" s="377"/>
      <c r="SGG192" s="438"/>
      <c r="SGH192" s="486"/>
      <c r="SGI192" s="375"/>
      <c r="SGJ192" s="377"/>
      <c r="SGK192" s="377"/>
      <c r="SGL192" s="377"/>
      <c r="SGM192" s="377"/>
      <c r="SGN192" s="438"/>
      <c r="SGO192" s="486"/>
      <c r="SGP192" s="375"/>
      <c r="SGQ192" s="377"/>
      <c r="SGR192" s="377"/>
      <c r="SGS192" s="377"/>
      <c r="SGT192" s="377"/>
      <c r="SGU192" s="438"/>
      <c r="SGV192" s="486"/>
      <c r="SGW192" s="375"/>
      <c r="SGX192" s="377"/>
      <c r="SGY192" s="377"/>
      <c r="SGZ192" s="377"/>
      <c r="SHA192" s="377"/>
      <c r="SHB192" s="438"/>
      <c r="SHC192" s="486"/>
      <c r="SHD192" s="375"/>
      <c r="SHE192" s="377"/>
      <c r="SHF192" s="377"/>
      <c r="SHG192" s="377"/>
      <c r="SHH192" s="377"/>
      <c r="SHI192" s="438"/>
      <c r="SHJ192" s="486"/>
      <c r="SHK192" s="375"/>
      <c r="SHL192" s="377"/>
      <c r="SHM192" s="377"/>
      <c r="SHN192" s="377"/>
      <c r="SHO192" s="377"/>
      <c r="SHP192" s="438"/>
      <c r="SHQ192" s="486"/>
      <c r="SHR192" s="375"/>
      <c r="SHS192" s="377"/>
      <c r="SHT192" s="377"/>
      <c r="SHU192" s="377"/>
      <c r="SHV192" s="377"/>
      <c r="SHW192" s="438"/>
      <c r="SHX192" s="486"/>
      <c r="SHY192" s="375"/>
      <c r="SHZ192" s="377"/>
      <c r="SIA192" s="377"/>
      <c r="SIB192" s="377"/>
      <c r="SIC192" s="377"/>
      <c r="SID192" s="438"/>
      <c r="SIE192" s="486"/>
      <c r="SIF192" s="375"/>
      <c r="SIG192" s="377"/>
      <c r="SIH192" s="377"/>
      <c r="SII192" s="377"/>
      <c r="SIJ192" s="377"/>
      <c r="SIK192" s="438"/>
      <c r="SIL192" s="486"/>
      <c r="SIM192" s="375"/>
      <c r="SIN192" s="377"/>
      <c r="SIO192" s="377"/>
      <c r="SIP192" s="377"/>
      <c r="SIQ192" s="377"/>
      <c r="SIR192" s="438"/>
      <c r="SIS192" s="486"/>
      <c r="SIT192" s="375"/>
      <c r="SIU192" s="377"/>
      <c r="SIV192" s="377"/>
      <c r="SIW192" s="377"/>
      <c r="SIX192" s="377"/>
      <c r="SIY192" s="438"/>
      <c r="SIZ192" s="486"/>
      <c r="SJA192" s="375"/>
      <c r="SJB192" s="377"/>
      <c r="SJC192" s="377"/>
      <c r="SJD192" s="377"/>
      <c r="SJE192" s="377"/>
      <c r="SJF192" s="438"/>
      <c r="SJG192" s="486"/>
      <c r="SJH192" s="375"/>
      <c r="SJI192" s="377"/>
      <c r="SJJ192" s="377"/>
      <c r="SJK192" s="377"/>
      <c r="SJL192" s="377"/>
      <c r="SJM192" s="438"/>
      <c r="SJN192" s="486"/>
      <c r="SJO192" s="375"/>
      <c r="SJP192" s="377"/>
      <c r="SJQ192" s="377"/>
      <c r="SJR192" s="377"/>
      <c r="SJS192" s="377"/>
      <c r="SJT192" s="438"/>
      <c r="SJU192" s="486"/>
      <c r="SJV192" s="375"/>
      <c r="SJW192" s="377"/>
      <c r="SJX192" s="377"/>
      <c r="SJY192" s="377"/>
      <c r="SJZ192" s="377"/>
      <c r="SKA192" s="438"/>
      <c r="SKB192" s="486"/>
      <c r="SKC192" s="375"/>
      <c r="SKD192" s="377"/>
      <c r="SKE192" s="377"/>
      <c r="SKF192" s="377"/>
      <c r="SKG192" s="377"/>
      <c r="SKH192" s="438"/>
      <c r="SKI192" s="486"/>
      <c r="SKJ192" s="375"/>
      <c r="SKK192" s="377"/>
      <c r="SKL192" s="377"/>
      <c r="SKM192" s="377"/>
      <c r="SKN192" s="377"/>
      <c r="SKO192" s="438"/>
      <c r="SKP192" s="486"/>
      <c r="SKQ192" s="375"/>
      <c r="SKR192" s="377"/>
      <c r="SKS192" s="377"/>
      <c r="SKT192" s="377"/>
      <c r="SKU192" s="377"/>
      <c r="SKV192" s="438"/>
      <c r="SKW192" s="486"/>
      <c r="SKX192" s="375"/>
      <c r="SKY192" s="377"/>
      <c r="SKZ192" s="377"/>
      <c r="SLA192" s="377"/>
      <c r="SLB192" s="377"/>
      <c r="SLC192" s="438"/>
      <c r="SLD192" s="486"/>
      <c r="SLE192" s="375"/>
      <c r="SLF192" s="377"/>
      <c r="SLG192" s="377"/>
      <c r="SLH192" s="377"/>
      <c r="SLI192" s="377"/>
      <c r="SLJ192" s="438"/>
      <c r="SLK192" s="486"/>
      <c r="SLL192" s="375"/>
      <c r="SLM192" s="377"/>
      <c r="SLN192" s="377"/>
      <c r="SLO192" s="377"/>
      <c r="SLP192" s="377"/>
      <c r="SLQ192" s="438"/>
      <c r="SLR192" s="486"/>
      <c r="SLS192" s="375"/>
      <c r="SLT192" s="377"/>
      <c r="SLU192" s="377"/>
      <c r="SLV192" s="377"/>
      <c r="SLW192" s="377"/>
      <c r="SLX192" s="438"/>
      <c r="SLY192" s="486"/>
      <c r="SLZ192" s="375"/>
      <c r="SMA192" s="377"/>
      <c r="SMB192" s="377"/>
      <c r="SMC192" s="377"/>
      <c r="SMD192" s="377"/>
      <c r="SME192" s="438"/>
      <c r="SMF192" s="486"/>
      <c r="SMG192" s="375"/>
      <c r="SMH192" s="377"/>
      <c r="SMI192" s="377"/>
      <c r="SMJ192" s="377"/>
      <c r="SMK192" s="377"/>
      <c r="SML192" s="438"/>
      <c r="SMM192" s="486"/>
      <c r="SMN192" s="375"/>
      <c r="SMO192" s="377"/>
      <c r="SMP192" s="377"/>
      <c r="SMQ192" s="377"/>
      <c r="SMR192" s="377"/>
      <c r="SMS192" s="438"/>
      <c r="SMT192" s="486"/>
      <c r="SMU192" s="375"/>
      <c r="SMV192" s="377"/>
      <c r="SMW192" s="377"/>
      <c r="SMX192" s="377"/>
      <c r="SMY192" s="377"/>
      <c r="SMZ192" s="438"/>
      <c r="SNA192" s="486"/>
      <c r="SNB192" s="375"/>
      <c r="SNC192" s="377"/>
      <c r="SND192" s="377"/>
      <c r="SNE192" s="377"/>
      <c r="SNF192" s="377"/>
      <c r="SNG192" s="438"/>
      <c r="SNH192" s="486"/>
      <c r="SNI192" s="375"/>
      <c r="SNJ192" s="377"/>
      <c r="SNK192" s="377"/>
      <c r="SNL192" s="377"/>
      <c r="SNM192" s="377"/>
      <c r="SNN192" s="438"/>
      <c r="SNO192" s="486"/>
      <c r="SNP192" s="375"/>
      <c r="SNQ192" s="377"/>
      <c r="SNR192" s="377"/>
      <c r="SNS192" s="377"/>
      <c r="SNT192" s="377"/>
      <c r="SNU192" s="438"/>
      <c r="SNV192" s="486"/>
      <c r="SNW192" s="375"/>
      <c r="SNX192" s="377"/>
      <c r="SNY192" s="377"/>
      <c r="SNZ192" s="377"/>
      <c r="SOA192" s="377"/>
      <c r="SOB192" s="438"/>
      <c r="SOC192" s="486"/>
      <c r="SOD192" s="375"/>
      <c r="SOE192" s="377"/>
      <c r="SOF192" s="377"/>
      <c r="SOG192" s="377"/>
      <c r="SOH192" s="377"/>
      <c r="SOI192" s="438"/>
      <c r="SOJ192" s="486"/>
      <c r="SOK192" s="375"/>
      <c r="SOL192" s="377"/>
      <c r="SOM192" s="377"/>
      <c r="SON192" s="377"/>
      <c r="SOO192" s="377"/>
      <c r="SOP192" s="438"/>
      <c r="SOQ192" s="486"/>
      <c r="SOR192" s="375"/>
      <c r="SOS192" s="377"/>
      <c r="SOT192" s="377"/>
      <c r="SOU192" s="377"/>
      <c r="SOV192" s="377"/>
      <c r="SOW192" s="438"/>
      <c r="SOX192" s="486"/>
      <c r="SOY192" s="375"/>
      <c r="SOZ192" s="377"/>
      <c r="SPA192" s="377"/>
      <c r="SPB192" s="377"/>
      <c r="SPC192" s="377"/>
      <c r="SPD192" s="438"/>
      <c r="SPE192" s="486"/>
      <c r="SPF192" s="375"/>
      <c r="SPG192" s="377"/>
      <c r="SPH192" s="377"/>
      <c r="SPI192" s="377"/>
      <c r="SPJ192" s="377"/>
      <c r="SPK192" s="438"/>
      <c r="SPL192" s="486"/>
      <c r="SPM192" s="375"/>
      <c r="SPN192" s="377"/>
      <c r="SPO192" s="377"/>
      <c r="SPP192" s="377"/>
      <c r="SPQ192" s="377"/>
      <c r="SPR192" s="438"/>
      <c r="SPS192" s="486"/>
      <c r="SPT192" s="375"/>
      <c r="SPU192" s="377"/>
      <c r="SPV192" s="377"/>
      <c r="SPW192" s="377"/>
      <c r="SPX192" s="377"/>
      <c r="SPY192" s="438"/>
      <c r="SPZ192" s="486"/>
      <c r="SQA192" s="375"/>
      <c r="SQB192" s="377"/>
      <c r="SQC192" s="377"/>
      <c r="SQD192" s="377"/>
      <c r="SQE192" s="377"/>
      <c r="SQF192" s="438"/>
      <c r="SQG192" s="486"/>
      <c r="SQH192" s="375"/>
      <c r="SQI192" s="377"/>
      <c r="SQJ192" s="377"/>
      <c r="SQK192" s="377"/>
      <c r="SQL192" s="377"/>
      <c r="SQM192" s="438"/>
      <c r="SQN192" s="486"/>
      <c r="SQO192" s="375"/>
      <c r="SQP192" s="377"/>
      <c r="SQQ192" s="377"/>
      <c r="SQR192" s="377"/>
      <c r="SQS192" s="377"/>
      <c r="SQT192" s="438"/>
      <c r="SQU192" s="486"/>
      <c r="SQV192" s="375"/>
      <c r="SQW192" s="377"/>
      <c r="SQX192" s="377"/>
      <c r="SQY192" s="377"/>
      <c r="SQZ192" s="377"/>
      <c r="SRA192" s="438"/>
      <c r="SRB192" s="486"/>
      <c r="SRC192" s="375"/>
      <c r="SRD192" s="377"/>
      <c r="SRE192" s="377"/>
      <c r="SRF192" s="377"/>
      <c r="SRG192" s="377"/>
      <c r="SRH192" s="438"/>
      <c r="SRI192" s="486"/>
      <c r="SRJ192" s="375"/>
      <c r="SRK192" s="377"/>
      <c r="SRL192" s="377"/>
      <c r="SRM192" s="377"/>
      <c r="SRN192" s="377"/>
      <c r="SRO192" s="438"/>
      <c r="SRP192" s="486"/>
      <c r="SRQ192" s="375"/>
      <c r="SRR192" s="377"/>
      <c r="SRS192" s="377"/>
      <c r="SRT192" s="377"/>
      <c r="SRU192" s="377"/>
      <c r="SRV192" s="438"/>
      <c r="SRW192" s="486"/>
      <c r="SRX192" s="375"/>
      <c r="SRY192" s="377"/>
      <c r="SRZ192" s="377"/>
      <c r="SSA192" s="377"/>
      <c r="SSB192" s="377"/>
      <c r="SSC192" s="438"/>
      <c r="SSD192" s="486"/>
      <c r="SSE192" s="375"/>
      <c r="SSF192" s="377"/>
      <c r="SSG192" s="377"/>
      <c r="SSH192" s="377"/>
      <c r="SSI192" s="377"/>
      <c r="SSJ192" s="438"/>
      <c r="SSK192" s="486"/>
      <c r="SSL192" s="375"/>
      <c r="SSM192" s="377"/>
      <c r="SSN192" s="377"/>
      <c r="SSO192" s="377"/>
      <c r="SSP192" s="377"/>
      <c r="SSQ192" s="438"/>
      <c r="SSR192" s="486"/>
      <c r="SSS192" s="375"/>
      <c r="SST192" s="377"/>
      <c r="SSU192" s="377"/>
      <c r="SSV192" s="377"/>
      <c r="SSW192" s="377"/>
      <c r="SSX192" s="438"/>
      <c r="SSY192" s="486"/>
      <c r="SSZ192" s="375"/>
      <c r="STA192" s="377"/>
      <c r="STB192" s="377"/>
      <c r="STC192" s="377"/>
      <c r="STD192" s="377"/>
      <c r="STE192" s="438"/>
      <c r="STF192" s="486"/>
      <c r="STG192" s="375"/>
      <c r="STH192" s="377"/>
      <c r="STI192" s="377"/>
      <c r="STJ192" s="377"/>
      <c r="STK192" s="377"/>
      <c r="STL192" s="438"/>
      <c r="STM192" s="486"/>
      <c r="STN192" s="375"/>
      <c r="STO192" s="377"/>
      <c r="STP192" s="377"/>
      <c r="STQ192" s="377"/>
      <c r="STR192" s="377"/>
      <c r="STS192" s="438"/>
      <c r="STT192" s="486"/>
      <c r="STU192" s="375"/>
      <c r="STV192" s="377"/>
      <c r="STW192" s="377"/>
      <c r="STX192" s="377"/>
      <c r="STY192" s="377"/>
      <c r="STZ192" s="438"/>
      <c r="SUA192" s="486"/>
      <c r="SUB192" s="375"/>
      <c r="SUC192" s="377"/>
      <c r="SUD192" s="377"/>
      <c r="SUE192" s="377"/>
      <c r="SUF192" s="377"/>
      <c r="SUG192" s="438"/>
      <c r="SUH192" s="486"/>
      <c r="SUI192" s="375"/>
      <c r="SUJ192" s="377"/>
      <c r="SUK192" s="377"/>
      <c r="SUL192" s="377"/>
      <c r="SUM192" s="377"/>
      <c r="SUN192" s="438"/>
      <c r="SUO192" s="486"/>
      <c r="SUP192" s="375"/>
      <c r="SUQ192" s="377"/>
      <c r="SUR192" s="377"/>
      <c r="SUS192" s="377"/>
      <c r="SUT192" s="377"/>
      <c r="SUU192" s="438"/>
      <c r="SUV192" s="486"/>
      <c r="SUW192" s="375"/>
      <c r="SUX192" s="377"/>
      <c r="SUY192" s="377"/>
      <c r="SUZ192" s="377"/>
      <c r="SVA192" s="377"/>
      <c r="SVB192" s="438"/>
      <c r="SVC192" s="486"/>
      <c r="SVD192" s="375"/>
      <c r="SVE192" s="377"/>
      <c r="SVF192" s="377"/>
      <c r="SVG192" s="377"/>
      <c r="SVH192" s="377"/>
      <c r="SVI192" s="438"/>
      <c r="SVJ192" s="486"/>
      <c r="SVK192" s="375"/>
      <c r="SVL192" s="377"/>
      <c r="SVM192" s="377"/>
      <c r="SVN192" s="377"/>
      <c r="SVO192" s="377"/>
      <c r="SVP192" s="438"/>
      <c r="SVQ192" s="486"/>
      <c r="SVR192" s="375"/>
      <c r="SVS192" s="377"/>
      <c r="SVT192" s="377"/>
      <c r="SVU192" s="377"/>
      <c r="SVV192" s="377"/>
      <c r="SVW192" s="438"/>
      <c r="SVX192" s="486"/>
      <c r="SVY192" s="375"/>
      <c r="SVZ192" s="377"/>
      <c r="SWA192" s="377"/>
      <c r="SWB192" s="377"/>
      <c r="SWC192" s="377"/>
      <c r="SWD192" s="438"/>
      <c r="SWE192" s="486"/>
      <c r="SWF192" s="375"/>
      <c r="SWG192" s="377"/>
      <c r="SWH192" s="377"/>
      <c r="SWI192" s="377"/>
      <c r="SWJ192" s="377"/>
      <c r="SWK192" s="438"/>
      <c r="SWL192" s="486"/>
      <c r="SWM192" s="375"/>
      <c r="SWN192" s="377"/>
      <c r="SWO192" s="377"/>
      <c r="SWP192" s="377"/>
      <c r="SWQ192" s="377"/>
      <c r="SWR192" s="438"/>
      <c r="SWS192" s="486"/>
      <c r="SWT192" s="375"/>
      <c r="SWU192" s="377"/>
      <c r="SWV192" s="377"/>
      <c r="SWW192" s="377"/>
      <c r="SWX192" s="377"/>
      <c r="SWY192" s="438"/>
      <c r="SWZ192" s="486"/>
      <c r="SXA192" s="375"/>
      <c r="SXB192" s="377"/>
      <c r="SXC192" s="377"/>
      <c r="SXD192" s="377"/>
      <c r="SXE192" s="377"/>
      <c r="SXF192" s="438"/>
      <c r="SXG192" s="486"/>
      <c r="SXH192" s="375"/>
      <c r="SXI192" s="377"/>
      <c r="SXJ192" s="377"/>
      <c r="SXK192" s="377"/>
      <c r="SXL192" s="377"/>
      <c r="SXM192" s="438"/>
      <c r="SXN192" s="486"/>
      <c r="SXO192" s="375"/>
      <c r="SXP192" s="377"/>
      <c r="SXQ192" s="377"/>
      <c r="SXR192" s="377"/>
      <c r="SXS192" s="377"/>
      <c r="SXT192" s="438"/>
      <c r="SXU192" s="486"/>
      <c r="SXV192" s="375"/>
      <c r="SXW192" s="377"/>
      <c r="SXX192" s="377"/>
      <c r="SXY192" s="377"/>
      <c r="SXZ192" s="377"/>
      <c r="SYA192" s="438"/>
      <c r="SYB192" s="486"/>
      <c r="SYC192" s="375"/>
      <c r="SYD192" s="377"/>
      <c r="SYE192" s="377"/>
      <c r="SYF192" s="377"/>
      <c r="SYG192" s="377"/>
      <c r="SYH192" s="438"/>
      <c r="SYI192" s="486"/>
      <c r="SYJ192" s="375"/>
      <c r="SYK192" s="377"/>
      <c r="SYL192" s="377"/>
      <c r="SYM192" s="377"/>
      <c r="SYN192" s="377"/>
      <c r="SYO192" s="438"/>
      <c r="SYP192" s="486"/>
      <c r="SYQ192" s="375"/>
      <c r="SYR192" s="377"/>
      <c r="SYS192" s="377"/>
      <c r="SYT192" s="377"/>
      <c r="SYU192" s="377"/>
      <c r="SYV192" s="438"/>
      <c r="SYW192" s="486"/>
      <c r="SYX192" s="375"/>
      <c r="SYY192" s="377"/>
      <c r="SYZ192" s="377"/>
      <c r="SZA192" s="377"/>
      <c r="SZB192" s="377"/>
      <c r="SZC192" s="438"/>
      <c r="SZD192" s="486"/>
      <c r="SZE192" s="375"/>
      <c r="SZF192" s="377"/>
      <c r="SZG192" s="377"/>
      <c r="SZH192" s="377"/>
      <c r="SZI192" s="377"/>
      <c r="SZJ192" s="438"/>
      <c r="SZK192" s="486"/>
      <c r="SZL192" s="375"/>
      <c r="SZM192" s="377"/>
      <c r="SZN192" s="377"/>
      <c r="SZO192" s="377"/>
      <c r="SZP192" s="377"/>
      <c r="SZQ192" s="438"/>
      <c r="SZR192" s="486"/>
      <c r="SZS192" s="375"/>
      <c r="SZT192" s="377"/>
      <c r="SZU192" s="377"/>
      <c r="SZV192" s="377"/>
      <c r="SZW192" s="377"/>
      <c r="SZX192" s="438"/>
      <c r="SZY192" s="486"/>
      <c r="SZZ192" s="375"/>
      <c r="TAA192" s="377"/>
      <c r="TAB192" s="377"/>
      <c r="TAC192" s="377"/>
      <c r="TAD192" s="377"/>
      <c r="TAE192" s="438"/>
      <c r="TAF192" s="486"/>
      <c r="TAG192" s="375"/>
      <c r="TAH192" s="377"/>
      <c r="TAI192" s="377"/>
      <c r="TAJ192" s="377"/>
      <c r="TAK192" s="377"/>
      <c r="TAL192" s="438"/>
      <c r="TAM192" s="486"/>
      <c r="TAN192" s="375"/>
      <c r="TAO192" s="377"/>
      <c r="TAP192" s="377"/>
      <c r="TAQ192" s="377"/>
      <c r="TAR192" s="377"/>
      <c r="TAS192" s="438"/>
      <c r="TAT192" s="486"/>
      <c r="TAU192" s="375"/>
      <c r="TAV192" s="377"/>
      <c r="TAW192" s="377"/>
      <c r="TAX192" s="377"/>
      <c r="TAY192" s="377"/>
      <c r="TAZ192" s="438"/>
      <c r="TBA192" s="486"/>
      <c r="TBB192" s="375"/>
      <c r="TBC192" s="377"/>
      <c r="TBD192" s="377"/>
      <c r="TBE192" s="377"/>
      <c r="TBF192" s="377"/>
      <c r="TBG192" s="438"/>
      <c r="TBH192" s="486"/>
      <c r="TBI192" s="375"/>
      <c r="TBJ192" s="377"/>
      <c r="TBK192" s="377"/>
      <c r="TBL192" s="377"/>
      <c r="TBM192" s="377"/>
      <c r="TBN192" s="438"/>
      <c r="TBO192" s="486"/>
      <c r="TBP192" s="375"/>
      <c r="TBQ192" s="377"/>
      <c r="TBR192" s="377"/>
      <c r="TBS192" s="377"/>
      <c r="TBT192" s="377"/>
      <c r="TBU192" s="438"/>
      <c r="TBV192" s="486"/>
      <c r="TBW192" s="375"/>
      <c r="TBX192" s="377"/>
      <c r="TBY192" s="377"/>
      <c r="TBZ192" s="377"/>
      <c r="TCA192" s="377"/>
      <c r="TCB192" s="438"/>
      <c r="TCC192" s="486"/>
      <c r="TCD192" s="375"/>
      <c r="TCE192" s="377"/>
      <c r="TCF192" s="377"/>
      <c r="TCG192" s="377"/>
      <c r="TCH192" s="377"/>
      <c r="TCI192" s="438"/>
      <c r="TCJ192" s="486"/>
      <c r="TCK192" s="375"/>
      <c r="TCL192" s="377"/>
      <c r="TCM192" s="377"/>
      <c r="TCN192" s="377"/>
      <c r="TCO192" s="377"/>
      <c r="TCP192" s="438"/>
      <c r="TCQ192" s="486"/>
      <c r="TCR192" s="375"/>
      <c r="TCS192" s="377"/>
      <c r="TCT192" s="377"/>
      <c r="TCU192" s="377"/>
      <c r="TCV192" s="377"/>
      <c r="TCW192" s="438"/>
      <c r="TCX192" s="486"/>
      <c r="TCY192" s="375"/>
      <c r="TCZ192" s="377"/>
      <c r="TDA192" s="377"/>
      <c r="TDB192" s="377"/>
      <c r="TDC192" s="377"/>
      <c r="TDD192" s="438"/>
      <c r="TDE192" s="486"/>
      <c r="TDF192" s="375"/>
      <c r="TDG192" s="377"/>
      <c r="TDH192" s="377"/>
      <c r="TDI192" s="377"/>
      <c r="TDJ192" s="377"/>
      <c r="TDK192" s="438"/>
      <c r="TDL192" s="486"/>
      <c r="TDM192" s="375"/>
      <c r="TDN192" s="377"/>
      <c r="TDO192" s="377"/>
      <c r="TDP192" s="377"/>
      <c r="TDQ192" s="377"/>
      <c r="TDR192" s="438"/>
      <c r="TDS192" s="486"/>
      <c r="TDT192" s="375"/>
      <c r="TDU192" s="377"/>
      <c r="TDV192" s="377"/>
      <c r="TDW192" s="377"/>
      <c r="TDX192" s="377"/>
      <c r="TDY192" s="438"/>
      <c r="TDZ192" s="486"/>
      <c r="TEA192" s="375"/>
      <c r="TEB192" s="377"/>
      <c r="TEC192" s="377"/>
      <c r="TED192" s="377"/>
      <c r="TEE192" s="377"/>
      <c r="TEF192" s="438"/>
      <c r="TEG192" s="486"/>
      <c r="TEH192" s="375"/>
      <c r="TEI192" s="377"/>
      <c r="TEJ192" s="377"/>
      <c r="TEK192" s="377"/>
      <c r="TEL192" s="377"/>
      <c r="TEM192" s="438"/>
      <c r="TEN192" s="486"/>
      <c r="TEO192" s="375"/>
      <c r="TEP192" s="377"/>
      <c r="TEQ192" s="377"/>
      <c r="TER192" s="377"/>
      <c r="TES192" s="377"/>
      <c r="TET192" s="438"/>
      <c r="TEU192" s="486"/>
      <c r="TEV192" s="375"/>
      <c r="TEW192" s="377"/>
      <c r="TEX192" s="377"/>
      <c r="TEY192" s="377"/>
      <c r="TEZ192" s="377"/>
      <c r="TFA192" s="438"/>
      <c r="TFB192" s="486"/>
      <c r="TFC192" s="375"/>
      <c r="TFD192" s="377"/>
      <c r="TFE192" s="377"/>
      <c r="TFF192" s="377"/>
      <c r="TFG192" s="377"/>
      <c r="TFH192" s="438"/>
      <c r="TFI192" s="486"/>
      <c r="TFJ192" s="375"/>
      <c r="TFK192" s="377"/>
      <c r="TFL192" s="377"/>
      <c r="TFM192" s="377"/>
      <c r="TFN192" s="377"/>
      <c r="TFO192" s="438"/>
      <c r="TFP192" s="486"/>
      <c r="TFQ192" s="375"/>
      <c r="TFR192" s="377"/>
      <c r="TFS192" s="377"/>
      <c r="TFT192" s="377"/>
      <c r="TFU192" s="377"/>
      <c r="TFV192" s="438"/>
      <c r="TFW192" s="486"/>
      <c r="TFX192" s="375"/>
      <c r="TFY192" s="377"/>
      <c r="TFZ192" s="377"/>
      <c r="TGA192" s="377"/>
      <c r="TGB192" s="377"/>
      <c r="TGC192" s="438"/>
      <c r="TGD192" s="486"/>
      <c r="TGE192" s="375"/>
      <c r="TGF192" s="377"/>
      <c r="TGG192" s="377"/>
      <c r="TGH192" s="377"/>
      <c r="TGI192" s="377"/>
      <c r="TGJ192" s="438"/>
      <c r="TGK192" s="486"/>
      <c r="TGL192" s="375"/>
      <c r="TGM192" s="377"/>
      <c r="TGN192" s="377"/>
      <c r="TGO192" s="377"/>
      <c r="TGP192" s="377"/>
      <c r="TGQ192" s="438"/>
      <c r="TGR192" s="486"/>
      <c r="TGS192" s="375"/>
      <c r="TGT192" s="377"/>
      <c r="TGU192" s="377"/>
      <c r="TGV192" s="377"/>
      <c r="TGW192" s="377"/>
      <c r="TGX192" s="438"/>
      <c r="TGY192" s="486"/>
      <c r="TGZ192" s="375"/>
      <c r="THA192" s="377"/>
      <c r="THB192" s="377"/>
      <c r="THC192" s="377"/>
      <c r="THD192" s="377"/>
      <c r="THE192" s="438"/>
      <c r="THF192" s="486"/>
      <c r="THG192" s="375"/>
      <c r="THH192" s="377"/>
      <c r="THI192" s="377"/>
      <c r="THJ192" s="377"/>
      <c r="THK192" s="377"/>
      <c r="THL192" s="438"/>
      <c r="THM192" s="486"/>
      <c r="THN192" s="375"/>
      <c r="THO192" s="377"/>
      <c r="THP192" s="377"/>
      <c r="THQ192" s="377"/>
      <c r="THR192" s="377"/>
      <c r="THS192" s="438"/>
      <c r="THT192" s="486"/>
      <c r="THU192" s="375"/>
      <c r="THV192" s="377"/>
      <c r="THW192" s="377"/>
      <c r="THX192" s="377"/>
      <c r="THY192" s="377"/>
      <c r="THZ192" s="438"/>
      <c r="TIA192" s="486"/>
      <c r="TIB192" s="375"/>
      <c r="TIC192" s="377"/>
      <c r="TID192" s="377"/>
      <c r="TIE192" s="377"/>
      <c r="TIF192" s="377"/>
      <c r="TIG192" s="438"/>
      <c r="TIH192" s="486"/>
      <c r="TII192" s="375"/>
      <c r="TIJ192" s="377"/>
      <c r="TIK192" s="377"/>
      <c r="TIL192" s="377"/>
      <c r="TIM192" s="377"/>
      <c r="TIN192" s="438"/>
      <c r="TIO192" s="486"/>
      <c r="TIP192" s="375"/>
      <c r="TIQ192" s="377"/>
      <c r="TIR192" s="377"/>
      <c r="TIS192" s="377"/>
      <c r="TIT192" s="377"/>
      <c r="TIU192" s="438"/>
      <c r="TIV192" s="486"/>
      <c r="TIW192" s="375"/>
      <c r="TIX192" s="377"/>
      <c r="TIY192" s="377"/>
      <c r="TIZ192" s="377"/>
      <c r="TJA192" s="377"/>
      <c r="TJB192" s="438"/>
      <c r="TJC192" s="486"/>
      <c r="TJD192" s="375"/>
      <c r="TJE192" s="377"/>
      <c r="TJF192" s="377"/>
      <c r="TJG192" s="377"/>
      <c r="TJH192" s="377"/>
      <c r="TJI192" s="438"/>
      <c r="TJJ192" s="486"/>
      <c r="TJK192" s="375"/>
      <c r="TJL192" s="377"/>
      <c r="TJM192" s="377"/>
      <c r="TJN192" s="377"/>
      <c r="TJO192" s="377"/>
      <c r="TJP192" s="438"/>
      <c r="TJQ192" s="486"/>
      <c r="TJR192" s="375"/>
      <c r="TJS192" s="377"/>
      <c r="TJT192" s="377"/>
      <c r="TJU192" s="377"/>
      <c r="TJV192" s="377"/>
      <c r="TJW192" s="438"/>
      <c r="TJX192" s="486"/>
      <c r="TJY192" s="375"/>
      <c r="TJZ192" s="377"/>
      <c r="TKA192" s="377"/>
      <c r="TKB192" s="377"/>
      <c r="TKC192" s="377"/>
      <c r="TKD192" s="438"/>
      <c r="TKE192" s="486"/>
      <c r="TKF192" s="375"/>
      <c r="TKG192" s="377"/>
      <c r="TKH192" s="377"/>
      <c r="TKI192" s="377"/>
      <c r="TKJ192" s="377"/>
      <c r="TKK192" s="438"/>
      <c r="TKL192" s="486"/>
      <c r="TKM192" s="375"/>
      <c r="TKN192" s="377"/>
      <c r="TKO192" s="377"/>
      <c r="TKP192" s="377"/>
      <c r="TKQ192" s="377"/>
      <c r="TKR192" s="438"/>
      <c r="TKS192" s="486"/>
      <c r="TKT192" s="375"/>
      <c r="TKU192" s="377"/>
      <c r="TKV192" s="377"/>
      <c r="TKW192" s="377"/>
      <c r="TKX192" s="377"/>
      <c r="TKY192" s="438"/>
      <c r="TKZ192" s="486"/>
      <c r="TLA192" s="375"/>
      <c r="TLB192" s="377"/>
      <c r="TLC192" s="377"/>
      <c r="TLD192" s="377"/>
      <c r="TLE192" s="377"/>
      <c r="TLF192" s="438"/>
      <c r="TLG192" s="486"/>
      <c r="TLH192" s="375"/>
      <c r="TLI192" s="377"/>
      <c r="TLJ192" s="377"/>
      <c r="TLK192" s="377"/>
      <c r="TLL192" s="377"/>
      <c r="TLM192" s="438"/>
      <c r="TLN192" s="486"/>
      <c r="TLO192" s="375"/>
      <c r="TLP192" s="377"/>
      <c r="TLQ192" s="377"/>
      <c r="TLR192" s="377"/>
      <c r="TLS192" s="377"/>
      <c r="TLT192" s="438"/>
      <c r="TLU192" s="486"/>
      <c r="TLV192" s="375"/>
      <c r="TLW192" s="377"/>
      <c r="TLX192" s="377"/>
      <c r="TLY192" s="377"/>
      <c r="TLZ192" s="377"/>
      <c r="TMA192" s="438"/>
      <c r="TMB192" s="486"/>
      <c r="TMC192" s="375"/>
      <c r="TMD192" s="377"/>
      <c r="TME192" s="377"/>
      <c r="TMF192" s="377"/>
      <c r="TMG192" s="377"/>
      <c r="TMH192" s="438"/>
      <c r="TMI192" s="486"/>
      <c r="TMJ192" s="375"/>
      <c r="TMK192" s="377"/>
      <c r="TML192" s="377"/>
      <c r="TMM192" s="377"/>
      <c r="TMN192" s="377"/>
      <c r="TMO192" s="438"/>
      <c r="TMP192" s="486"/>
      <c r="TMQ192" s="375"/>
      <c r="TMR192" s="377"/>
      <c r="TMS192" s="377"/>
      <c r="TMT192" s="377"/>
      <c r="TMU192" s="377"/>
      <c r="TMV192" s="438"/>
      <c r="TMW192" s="486"/>
      <c r="TMX192" s="375"/>
      <c r="TMY192" s="377"/>
      <c r="TMZ192" s="377"/>
      <c r="TNA192" s="377"/>
      <c r="TNB192" s="377"/>
      <c r="TNC192" s="438"/>
      <c r="TND192" s="486"/>
      <c r="TNE192" s="375"/>
      <c r="TNF192" s="377"/>
      <c r="TNG192" s="377"/>
      <c r="TNH192" s="377"/>
      <c r="TNI192" s="377"/>
      <c r="TNJ192" s="438"/>
      <c r="TNK192" s="486"/>
      <c r="TNL192" s="375"/>
      <c r="TNM192" s="377"/>
      <c r="TNN192" s="377"/>
      <c r="TNO192" s="377"/>
      <c r="TNP192" s="377"/>
      <c r="TNQ192" s="438"/>
      <c r="TNR192" s="486"/>
      <c r="TNS192" s="375"/>
      <c r="TNT192" s="377"/>
      <c r="TNU192" s="377"/>
      <c r="TNV192" s="377"/>
      <c r="TNW192" s="377"/>
      <c r="TNX192" s="438"/>
      <c r="TNY192" s="486"/>
      <c r="TNZ192" s="375"/>
      <c r="TOA192" s="377"/>
      <c r="TOB192" s="377"/>
      <c r="TOC192" s="377"/>
      <c r="TOD192" s="377"/>
      <c r="TOE192" s="438"/>
      <c r="TOF192" s="486"/>
      <c r="TOG192" s="375"/>
      <c r="TOH192" s="377"/>
      <c r="TOI192" s="377"/>
      <c r="TOJ192" s="377"/>
      <c r="TOK192" s="377"/>
      <c r="TOL192" s="438"/>
      <c r="TOM192" s="486"/>
      <c r="TON192" s="375"/>
      <c r="TOO192" s="377"/>
      <c r="TOP192" s="377"/>
      <c r="TOQ192" s="377"/>
      <c r="TOR192" s="377"/>
      <c r="TOS192" s="438"/>
      <c r="TOT192" s="486"/>
      <c r="TOU192" s="375"/>
      <c r="TOV192" s="377"/>
      <c r="TOW192" s="377"/>
      <c r="TOX192" s="377"/>
      <c r="TOY192" s="377"/>
      <c r="TOZ192" s="438"/>
      <c r="TPA192" s="486"/>
      <c r="TPB192" s="375"/>
      <c r="TPC192" s="377"/>
      <c r="TPD192" s="377"/>
      <c r="TPE192" s="377"/>
      <c r="TPF192" s="377"/>
      <c r="TPG192" s="438"/>
      <c r="TPH192" s="486"/>
      <c r="TPI192" s="375"/>
      <c r="TPJ192" s="377"/>
      <c r="TPK192" s="377"/>
      <c r="TPL192" s="377"/>
      <c r="TPM192" s="377"/>
      <c r="TPN192" s="438"/>
      <c r="TPO192" s="486"/>
      <c r="TPP192" s="375"/>
      <c r="TPQ192" s="377"/>
      <c r="TPR192" s="377"/>
      <c r="TPS192" s="377"/>
      <c r="TPT192" s="377"/>
      <c r="TPU192" s="438"/>
      <c r="TPV192" s="486"/>
      <c r="TPW192" s="375"/>
      <c r="TPX192" s="377"/>
      <c r="TPY192" s="377"/>
      <c r="TPZ192" s="377"/>
      <c r="TQA192" s="377"/>
      <c r="TQB192" s="438"/>
      <c r="TQC192" s="486"/>
      <c r="TQD192" s="375"/>
      <c r="TQE192" s="377"/>
      <c r="TQF192" s="377"/>
      <c r="TQG192" s="377"/>
      <c r="TQH192" s="377"/>
      <c r="TQI192" s="438"/>
      <c r="TQJ192" s="486"/>
      <c r="TQK192" s="375"/>
      <c r="TQL192" s="377"/>
      <c r="TQM192" s="377"/>
      <c r="TQN192" s="377"/>
      <c r="TQO192" s="377"/>
      <c r="TQP192" s="438"/>
      <c r="TQQ192" s="486"/>
      <c r="TQR192" s="375"/>
      <c r="TQS192" s="377"/>
      <c r="TQT192" s="377"/>
      <c r="TQU192" s="377"/>
      <c r="TQV192" s="377"/>
      <c r="TQW192" s="438"/>
      <c r="TQX192" s="486"/>
      <c r="TQY192" s="375"/>
      <c r="TQZ192" s="377"/>
      <c r="TRA192" s="377"/>
      <c r="TRB192" s="377"/>
      <c r="TRC192" s="377"/>
      <c r="TRD192" s="438"/>
      <c r="TRE192" s="486"/>
      <c r="TRF192" s="375"/>
      <c r="TRG192" s="377"/>
      <c r="TRH192" s="377"/>
      <c r="TRI192" s="377"/>
      <c r="TRJ192" s="377"/>
      <c r="TRK192" s="438"/>
      <c r="TRL192" s="486"/>
      <c r="TRM192" s="375"/>
      <c r="TRN192" s="377"/>
      <c r="TRO192" s="377"/>
      <c r="TRP192" s="377"/>
      <c r="TRQ192" s="377"/>
      <c r="TRR192" s="438"/>
      <c r="TRS192" s="486"/>
      <c r="TRT192" s="375"/>
      <c r="TRU192" s="377"/>
      <c r="TRV192" s="377"/>
      <c r="TRW192" s="377"/>
      <c r="TRX192" s="377"/>
      <c r="TRY192" s="438"/>
      <c r="TRZ192" s="486"/>
      <c r="TSA192" s="375"/>
      <c r="TSB192" s="377"/>
      <c r="TSC192" s="377"/>
      <c r="TSD192" s="377"/>
      <c r="TSE192" s="377"/>
      <c r="TSF192" s="438"/>
      <c r="TSG192" s="486"/>
      <c r="TSH192" s="375"/>
      <c r="TSI192" s="377"/>
      <c r="TSJ192" s="377"/>
      <c r="TSK192" s="377"/>
      <c r="TSL192" s="377"/>
      <c r="TSM192" s="438"/>
      <c r="TSN192" s="486"/>
      <c r="TSO192" s="375"/>
      <c r="TSP192" s="377"/>
      <c r="TSQ192" s="377"/>
      <c r="TSR192" s="377"/>
      <c r="TSS192" s="377"/>
      <c r="TST192" s="438"/>
      <c r="TSU192" s="486"/>
      <c r="TSV192" s="375"/>
      <c r="TSW192" s="377"/>
      <c r="TSX192" s="377"/>
      <c r="TSY192" s="377"/>
      <c r="TSZ192" s="377"/>
      <c r="TTA192" s="438"/>
      <c r="TTB192" s="486"/>
      <c r="TTC192" s="375"/>
      <c r="TTD192" s="377"/>
      <c r="TTE192" s="377"/>
      <c r="TTF192" s="377"/>
      <c r="TTG192" s="377"/>
      <c r="TTH192" s="438"/>
      <c r="TTI192" s="486"/>
      <c r="TTJ192" s="375"/>
      <c r="TTK192" s="377"/>
      <c r="TTL192" s="377"/>
      <c r="TTM192" s="377"/>
      <c r="TTN192" s="377"/>
      <c r="TTO192" s="438"/>
      <c r="TTP192" s="486"/>
      <c r="TTQ192" s="375"/>
      <c r="TTR192" s="377"/>
      <c r="TTS192" s="377"/>
      <c r="TTT192" s="377"/>
      <c r="TTU192" s="377"/>
      <c r="TTV192" s="438"/>
      <c r="TTW192" s="486"/>
      <c r="TTX192" s="375"/>
      <c r="TTY192" s="377"/>
      <c r="TTZ192" s="377"/>
      <c r="TUA192" s="377"/>
      <c r="TUB192" s="377"/>
      <c r="TUC192" s="438"/>
      <c r="TUD192" s="486"/>
      <c r="TUE192" s="375"/>
      <c r="TUF192" s="377"/>
      <c r="TUG192" s="377"/>
      <c r="TUH192" s="377"/>
      <c r="TUI192" s="377"/>
      <c r="TUJ192" s="438"/>
      <c r="TUK192" s="486"/>
      <c r="TUL192" s="375"/>
      <c r="TUM192" s="377"/>
      <c r="TUN192" s="377"/>
      <c r="TUO192" s="377"/>
      <c r="TUP192" s="377"/>
      <c r="TUQ192" s="438"/>
      <c r="TUR192" s="486"/>
      <c r="TUS192" s="375"/>
      <c r="TUT192" s="377"/>
      <c r="TUU192" s="377"/>
      <c r="TUV192" s="377"/>
      <c r="TUW192" s="377"/>
      <c r="TUX192" s="438"/>
      <c r="TUY192" s="486"/>
      <c r="TUZ192" s="375"/>
      <c r="TVA192" s="377"/>
      <c r="TVB192" s="377"/>
      <c r="TVC192" s="377"/>
      <c r="TVD192" s="377"/>
      <c r="TVE192" s="438"/>
      <c r="TVF192" s="486"/>
      <c r="TVG192" s="375"/>
      <c r="TVH192" s="377"/>
      <c r="TVI192" s="377"/>
      <c r="TVJ192" s="377"/>
      <c r="TVK192" s="377"/>
      <c r="TVL192" s="438"/>
      <c r="TVM192" s="486"/>
      <c r="TVN192" s="375"/>
      <c r="TVO192" s="377"/>
      <c r="TVP192" s="377"/>
      <c r="TVQ192" s="377"/>
      <c r="TVR192" s="377"/>
      <c r="TVS192" s="438"/>
      <c r="TVT192" s="486"/>
      <c r="TVU192" s="375"/>
      <c r="TVV192" s="377"/>
      <c r="TVW192" s="377"/>
      <c r="TVX192" s="377"/>
      <c r="TVY192" s="377"/>
      <c r="TVZ192" s="438"/>
      <c r="TWA192" s="486"/>
      <c r="TWB192" s="375"/>
      <c r="TWC192" s="377"/>
      <c r="TWD192" s="377"/>
      <c r="TWE192" s="377"/>
      <c r="TWF192" s="377"/>
      <c r="TWG192" s="438"/>
      <c r="TWH192" s="486"/>
      <c r="TWI192" s="375"/>
      <c r="TWJ192" s="377"/>
      <c r="TWK192" s="377"/>
      <c r="TWL192" s="377"/>
      <c r="TWM192" s="377"/>
      <c r="TWN192" s="438"/>
      <c r="TWO192" s="486"/>
      <c r="TWP192" s="375"/>
      <c r="TWQ192" s="377"/>
      <c r="TWR192" s="377"/>
      <c r="TWS192" s="377"/>
      <c r="TWT192" s="377"/>
      <c r="TWU192" s="438"/>
      <c r="TWV192" s="486"/>
      <c r="TWW192" s="375"/>
      <c r="TWX192" s="377"/>
      <c r="TWY192" s="377"/>
      <c r="TWZ192" s="377"/>
      <c r="TXA192" s="377"/>
      <c r="TXB192" s="438"/>
      <c r="TXC192" s="486"/>
      <c r="TXD192" s="375"/>
      <c r="TXE192" s="377"/>
      <c r="TXF192" s="377"/>
      <c r="TXG192" s="377"/>
      <c r="TXH192" s="377"/>
      <c r="TXI192" s="438"/>
      <c r="TXJ192" s="486"/>
      <c r="TXK192" s="375"/>
      <c r="TXL192" s="377"/>
      <c r="TXM192" s="377"/>
      <c r="TXN192" s="377"/>
      <c r="TXO192" s="377"/>
      <c r="TXP192" s="438"/>
      <c r="TXQ192" s="486"/>
      <c r="TXR192" s="375"/>
      <c r="TXS192" s="377"/>
      <c r="TXT192" s="377"/>
      <c r="TXU192" s="377"/>
      <c r="TXV192" s="377"/>
      <c r="TXW192" s="438"/>
      <c r="TXX192" s="486"/>
      <c r="TXY192" s="375"/>
      <c r="TXZ192" s="377"/>
      <c r="TYA192" s="377"/>
      <c r="TYB192" s="377"/>
      <c r="TYC192" s="377"/>
      <c r="TYD192" s="438"/>
      <c r="TYE192" s="486"/>
      <c r="TYF192" s="375"/>
      <c r="TYG192" s="377"/>
      <c r="TYH192" s="377"/>
      <c r="TYI192" s="377"/>
      <c r="TYJ192" s="377"/>
      <c r="TYK192" s="438"/>
      <c r="TYL192" s="486"/>
      <c r="TYM192" s="375"/>
      <c r="TYN192" s="377"/>
      <c r="TYO192" s="377"/>
      <c r="TYP192" s="377"/>
      <c r="TYQ192" s="377"/>
      <c r="TYR192" s="438"/>
      <c r="TYS192" s="486"/>
      <c r="TYT192" s="375"/>
      <c r="TYU192" s="377"/>
      <c r="TYV192" s="377"/>
      <c r="TYW192" s="377"/>
      <c r="TYX192" s="377"/>
      <c r="TYY192" s="438"/>
      <c r="TYZ192" s="486"/>
      <c r="TZA192" s="375"/>
      <c r="TZB192" s="377"/>
      <c r="TZC192" s="377"/>
      <c r="TZD192" s="377"/>
      <c r="TZE192" s="377"/>
      <c r="TZF192" s="438"/>
      <c r="TZG192" s="486"/>
      <c r="TZH192" s="375"/>
      <c r="TZI192" s="377"/>
      <c r="TZJ192" s="377"/>
      <c r="TZK192" s="377"/>
      <c r="TZL192" s="377"/>
      <c r="TZM192" s="438"/>
      <c r="TZN192" s="486"/>
      <c r="TZO192" s="375"/>
      <c r="TZP192" s="377"/>
      <c r="TZQ192" s="377"/>
      <c r="TZR192" s="377"/>
      <c r="TZS192" s="377"/>
      <c r="TZT192" s="438"/>
      <c r="TZU192" s="486"/>
      <c r="TZV192" s="375"/>
      <c r="TZW192" s="377"/>
      <c r="TZX192" s="377"/>
      <c r="TZY192" s="377"/>
      <c r="TZZ192" s="377"/>
      <c r="UAA192" s="438"/>
      <c r="UAB192" s="486"/>
      <c r="UAC192" s="375"/>
      <c r="UAD192" s="377"/>
      <c r="UAE192" s="377"/>
      <c r="UAF192" s="377"/>
      <c r="UAG192" s="377"/>
      <c r="UAH192" s="438"/>
      <c r="UAI192" s="486"/>
      <c r="UAJ192" s="375"/>
      <c r="UAK192" s="377"/>
      <c r="UAL192" s="377"/>
      <c r="UAM192" s="377"/>
      <c r="UAN192" s="377"/>
      <c r="UAO192" s="438"/>
      <c r="UAP192" s="486"/>
      <c r="UAQ192" s="375"/>
      <c r="UAR192" s="377"/>
      <c r="UAS192" s="377"/>
      <c r="UAT192" s="377"/>
      <c r="UAU192" s="377"/>
      <c r="UAV192" s="438"/>
      <c r="UAW192" s="486"/>
      <c r="UAX192" s="375"/>
      <c r="UAY192" s="377"/>
      <c r="UAZ192" s="377"/>
      <c r="UBA192" s="377"/>
      <c r="UBB192" s="377"/>
      <c r="UBC192" s="438"/>
      <c r="UBD192" s="486"/>
      <c r="UBE192" s="375"/>
      <c r="UBF192" s="377"/>
      <c r="UBG192" s="377"/>
      <c r="UBH192" s="377"/>
      <c r="UBI192" s="377"/>
      <c r="UBJ192" s="438"/>
      <c r="UBK192" s="486"/>
      <c r="UBL192" s="375"/>
      <c r="UBM192" s="377"/>
      <c r="UBN192" s="377"/>
      <c r="UBO192" s="377"/>
      <c r="UBP192" s="377"/>
      <c r="UBQ192" s="438"/>
      <c r="UBR192" s="486"/>
      <c r="UBS192" s="375"/>
      <c r="UBT192" s="377"/>
      <c r="UBU192" s="377"/>
      <c r="UBV192" s="377"/>
      <c r="UBW192" s="377"/>
      <c r="UBX192" s="438"/>
      <c r="UBY192" s="486"/>
      <c r="UBZ192" s="375"/>
      <c r="UCA192" s="377"/>
      <c r="UCB192" s="377"/>
      <c r="UCC192" s="377"/>
      <c r="UCD192" s="377"/>
      <c r="UCE192" s="438"/>
      <c r="UCF192" s="486"/>
      <c r="UCG192" s="375"/>
      <c r="UCH192" s="377"/>
      <c r="UCI192" s="377"/>
      <c r="UCJ192" s="377"/>
      <c r="UCK192" s="377"/>
      <c r="UCL192" s="438"/>
      <c r="UCM192" s="486"/>
      <c r="UCN192" s="375"/>
      <c r="UCO192" s="377"/>
      <c r="UCP192" s="377"/>
      <c r="UCQ192" s="377"/>
      <c r="UCR192" s="377"/>
      <c r="UCS192" s="438"/>
      <c r="UCT192" s="486"/>
      <c r="UCU192" s="375"/>
      <c r="UCV192" s="377"/>
      <c r="UCW192" s="377"/>
      <c r="UCX192" s="377"/>
      <c r="UCY192" s="377"/>
      <c r="UCZ192" s="438"/>
      <c r="UDA192" s="486"/>
      <c r="UDB192" s="375"/>
      <c r="UDC192" s="377"/>
      <c r="UDD192" s="377"/>
      <c r="UDE192" s="377"/>
      <c r="UDF192" s="377"/>
      <c r="UDG192" s="438"/>
      <c r="UDH192" s="486"/>
      <c r="UDI192" s="375"/>
      <c r="UDJ192" s="377"/>
      <c r="UDK192" s="377"/>
      <c r="UDL192" s="377"/>
      <c r="UDM192" s="377"/>
      <c r="UDN192" s="438"/>
      <c r="UDO192" s="486"/>
      <c r="UDP192" s="375"/>
      <c r="UDQ192" s="377"/>
      <c r="UDR192" s="377"/>
      <c r="UDS192" s="377"/>
      <c r="UDT192" s="377"/>
      <c r="UDU192" s="438"/>
      <c r="UDV192" s="486"/>
      <c r="UDW192" s="375"/>
      <c r="UDX192" s="377"/>
      <c r="UDY192" s="377"/>
      <c r="UDZ192" s="377"/>
      <c r="UEA192" s="377"/>
      <c r="UEB192" s="438"/>
      <c r="UEC192" s="486"/>
      <c r="UED192" s="375"/>
      <c r="UEE192" s="377"/>
      <c r="UEF192" s="377"/>
      <c r="UEG192" s="377"/>
      <c r="UEH192" s="377"/>
      <c r="UEI192" s="438"/>
      <c r="UEJ192" s="486"/>
      <c r="UEK192" s="375"/>
      <c r="UEL192" s="377"/>
      <c r="UEM192" s="377"/>
      <c r="UEN192" s="377"/>
      <c r="UEO192" s="377"/>
      <c r="UEP192" s="438"/>
      <c r="UEQ192" s="486"/>
      <c r="UER192" s="375"/>
      <c r="UES192" s="377"/>
      <c r="UET192" s="377"/>
      <c r="UEU192" s="377"/>
      <c r="UEV192" s="377"/>
      <c r="UEW192" s="438"/>
      <c r="UEX192" s="486"/>
      <c r="UEY192" s="375"/>
      <c r="UEZ192" s="377"/>
      <c r="UFA192" s="377"/>
      <c r="UFB192" s="377"/>
      <c r="UFC192" s="377"/>
      <c r="UFD192" s="438"/>
      <c r="UFE192" s="486"/>
      <c r="UFF192" s="375"/>
      <c r="UFG192" s="377"/>
      <c r="UFH192" s="377"/>
      <c r="UFI192" s="377"/>
      <c r="UFJ192" s="377"/>
      <c r="UFK192" s="438"/>
      <c r="UFL192" s="486"/>
      <c r="UFM192" s="375"/>
      <c r="UFN192" s="377"/>
      <c r="UFO192" s="377"/>
      <c r="UFP192" s="377"/>
      <c r="UFQ192" s="377"/>
      <c r="UFR192" s="438"/>
      <c r="UFS192" s="486"/>
      <c r="UFT192" s="375"/>
      <c r="UFU192" s="377"/>
      <c r="UFV192" s="377"/>
      <c r="UFW192" s="377"/>
      <c r="UFX192" s="377"/>
      <c r="UFY192" s="438"/>
      <c r="UFZ192" s="486"/>
      <c r="UGA192" s="375"/>
      <c r="UGB192" s="377"/>
      <c r="UGC192" s="377"/>
      <c r="UGD192" s="377"/>
      <c r="UGE192" s="377"/>
      <c r="UGF192" s="438"/>
      <c r="UGG192" s="486"/>
      <c r="UGH192" s="375"/>
      <c r="UGI192" s="377"/>
      <c r="UGJ192" s="377"/>
      <c r="UGK192" s="377"/>
      <c r="UGL192" s="377"/>
      <c r="UGM192" s="438"/>
      <c r="UGN192" s="486"/>
      <c r="UGO192" s="375"/>
      <c r="UGP192" s="377"/>
      <c r="UGQ192" s="377"/>
      <c r="UGR192" s="377"/>
      <c r="UGS192" s="377"/>
      <c r="UGT192" s="438"/>
      <c r="UGU192" s="486"/>
      <c r="UGV192" s="375"/>
      <c r="UGW192" s="377"/>
      <c r="UGX192" s="377"/>
      <c r="UGY192" s="377"/>
      <c r="UGZ192" s="377"/>
      <c r="UHA192" s="438"/>
      <c r="UHB192" s="486"/>
      <c r="UHC192" s="375"/>
      <c r="UHD192" s="377"/>
      <c r="UHE192" s="377"/>
      <c r="UHF192" s="377"/>
      <c r="UHG192" s="377"/>
      <c r="UHH192" s="438"/>
      <c r="UHI192" s="486"/>
      <c r="UHJ192" s="375"/>
      <c r="UHK192" s="377"/>
      <c r="UHL192" s="377"/>
      <c r="UHM192" s="377"/>
      <c r="UHN192" s="377"/>
      <c r="UHO192" s="438"/>
      <c r="UHP192" s="486"/>
      <c r="UHQ192" s="375"/>
      <c r="UHR192" s="377"/>
      <c r="UHS192" s="377"/>
      <c r="UHT192" s="377"/>
      <c r="UHU192" s="377"/>
      <c r="UHV192" s="438"/>
      <c r="UHW192" s="486"/>
      <c r="UHX192" s="375"/>
      <c r="UHY192" s="377"/>
      <c r="UHZ192" s="377"/>
      <c r="UIA192" s="377"/>
      <c r="UIB192" s="377"/>
      <c r="UIC192" s="438"/>
      <c r="UID192" s="486"/>
      <c r="UIE192" s="375"/>
      <c r="UIF192" s="377"/>
      <c r="UIG192" s="377"/>
      <c r="UIH192" s="377"/>
      <c r="UII192" s="377"/>
      <c r="UIJ192" s="438"/>
      <c r="UIK192" s="486"/>
      <c r="UIL192" s="375"/>
      <c r="UIM192" s="377"/>
      <c r="UIN192" s="377"/>
      <c r="UIO192" s="377"/>
      <c r="UIP192" s="377"/>
      <c r="UIQ192" s="438"/>
      <c r="UIR192" s="486"/>
      <c r="UIS192" s="375"/>
      <c r="UIT192" s="377"/>
      <c r="UIU192" s="377"/>
      <c r="UIV192" s="377"/>
      <c r="UIW192" s="377"/>
      <c r="UIX192" s="438"/>
      <c r="UIY192" s="486"/>
      <c r="UIZ192" s="375"/>
      <c r="UJA192" s="377"/>
      <c r="UJB192" s="377"/>
      <c r="UJC192" s="377"/>
      <c r="UJD192" s="377"/>
      <c r="UJE192" s="438"/>
      <c r="UJF192" s="486"/>
      <c r="UJG192" s="375"/>
      <c r="UJH192" s="377"/>
      <c r="UJI192" s="377"/>
      <c r="UJJ192" s="377"/>
      <c r="UJK192" s="377"/>
      <c r="UJL192" s="438"/>
      <c r="UJM192" s="486"/>
      <c r="UJN192" s="375"/>
      <c r="UJO192" s="377"/>
      <c r="UJP192" s="377"/>
      <c r="UJQ192" s="377"/>
      <c r="UJR192" s="377"/>
      <c r="UJS192" s="438"/>
      <c r="UJT192" s="486"/>
      <c r="UJU192" s="375"/>
      <c r="UJV192" s="377"/>
      <c r="UJW192" s="377"/>
      <c r="UJX192" s="377"/>
      <c r="UJY192" s="377"/>
      <c r="UJZ192" s="438"/>
      <c r="UKA192" s="486"/>
      <c r="UKB192" s="375"/>
      <c r="UKC192" s="377"/>
      <c r="UKD192" s="377"/>
      <c r="UKE192" s="377"/>
      <c r="UKF192" s="377"/>
      <c r="UKG192" s="438"/>
      <c r="UKH192" s="486"/>
      <c r="UKI192" s="375"/>
      <c r="UKJ192" s="377"/>
      <c r="UKK192" s="377"/>
      <c r="UKL192" s="377"/>
      <c r="UKM192" s="377"/>
      <c r="UKN192" s="438"/>
      <c r="UKO192" s="486"/>
      <c r="UKP192" s="375"/>
      <c r="UKQ192" s="377"/>
      <c r="UKR192" s="377"/>
      <c r="UKS192" s="377"/>
      <c r="UKT192" s="377"/>
      <c r="UKU192" s="438"/>
      <c r="UKV192" s="486"/>
      <c r="UKW192" s="375"/>
      <c r="UKX192" s="377"/>
      <c r="UKY192" s="377"/>
      <c r="UKZ192" s="377"/>
      <c r="ULA192" s="377"/>
      <c r="ULB192" s="438"/>
      <c r="ULC192" s="486"/>
      <c r="ULD192" s="375"/>
      <c r="ULE192" s="377"/>
      <c r="ULF192" s="377"/>
      <c r="ULG192" s="377"/>
      <c r="ULH192" s="377"/>
      <c r="ULI192" s="438"/>
      <c r="ULJ192" s="486"/>
      <c r="ULK192" s="375"/>
      <c r="ULL192" s="377"/>
      <c r="ULM192" s="377"/>
      <c r="ULN192" s="377"/>
      <c r="ULO192" s="377"/>
      <c r="ULP192" s="438"/>
      <c r="ULQ192" s="486"/>
      <c r="ULR192" s="375"/>
      <c r="ULS192" s="377"/>
      <c r="ULT192" s="377"/>
      <c r="ULU192" s="377"/>
      <c r="ULV192" s="377"/>
      <c r="ULW192" s="438"/>
      <c r="ULX192" s="486"/>
      <c r="ULY192" s="375"/>
      <c r="ULZ192" s="377"/>
      <c r="UMA192" s="377"/>
      <c r="UMB192" s="377"/>
      <c r="UMC192" s="377"/>
      <c r="UMD192" s="438"/>
      <c r="UME192" s="486"/>
      <c r="UMF192" s="375"/>
      <c r="UMG192" s="377"/>
      <c r="UMH192" s="377"/>
      <c r="UMI192" s="377"/>
      <c r="UMJ192" s="377"/>
      <c r="UMK192" s="438"/>
      <c r="UML192" s="486"/>
      <c r="UMM192" s="375"/>
      <c r="UMN192" s="377"/>
      <c r="UMO192" s="377"/>
      <c r="UMP192" s="377"/>
      <c r="UMQ192" s="377"/>
      <c r="UMR192" s="438"/>
      <c r="UMS192" s="486"/>
      <c r="UMT192" s="375"/>
      <c r="UMU192" s="377"/>
      <c r="UMV192" s="377"/>
      <c r="UMW192" s="377"/>
      <c r="UMX192" s="377"/>
      <c r="UMY192" s="438"/>
      <c r="UMZ192" s="486"/>
      <c r="UNA192" s="375"/>
      <c r="UNB192" s="377"/>
      <c r="UNC192" s="377"/>
      <c r="UND192" s="377"/>
      <c r="UNE192" s="377"/>
      <c r="UNF192" s="438"/>
      <c r="UNG192" s="486"/>
      <c r="UNH192" s="375"/>
      <c r="UNI192" s="377"/>
      <c r="UNJ192" s="377"/>
      <c r="UNK192" s="377"/>
      <c r="UNL192" s="377"/>
      <c r="UNM192" s="438"/>
      <c r="UNN192" s="486"/>
      <c r="UNO192" s="375"/>
      <c r="UNP192" s="377"/>
      <c r="UNQ192" s="377"/>
      <c r="UNR192" s="377"/>
      <c r="UNS192" s="377"/>
      <c r="UNT192" s="438"/>
      <c r="UNU192" s="486"/>
      <c r="UNV192" s="375"/>
      <c r="UNW192" s="377"/>
      <c r="UNX192" s="377"/>
      <c r="UNY192" s="377"/>
      <c r="UNZ192" s="377"/>
      <c r="UOA192" s="438"/>
      <c r="UOB192" s="486"/>
      <c r="UOC192" s="375"/>
      <c r="UOD192" s="377"/>
      <c r="UOE192" s="377"/>
      <c r="UOF192" s="377"/>
      <c r="UOG192" s="377"/>
      <c r="UOH192" s="438"/>
      <c r="UOI192" s="486"/>
      <c r="UOJ192" s="375"/>
      <c r="UOK192" s="377"/>
      <c r="UOL192" s="377"/>
      <c r="UOM192" s="377"/>
      <c r="UON192" s="377"/>
      <c r="UOO192" s="438"/>
      <c r="UOP192" s="486"/>
      <c r="UOQ192" s="375"/>
      <c r="UOR192" s="377"/>
      <c r="UOS192" s="377"/>
      <c r="UOT192" s="377"/>
      <c r="UOU192" s="377"/>
      <c r="UOV192" s="438"/>
      <c r="UOW192" s="486"/>
      <c r="UOX192" s="375"/>
      <c r="UOY192" s="377"/>
      <c r="UOZ192" s="377"/>
      <c r="UPA192" s="377"/>
      <c r="UPB192" s="377"/>
      <c r="UPC192" s="438"/>
      <c r="UPD192" s="486"/>
      <c r="UPE192" s="375"/>
      <c r="UPF192" s="377"/>
      <c r="UPG192" s="377"/>
      <c r="UPH192" s="377"/>
      <c r="UPI192" s="377"/>
      <c r="UPJ192" s="438"/>
      <c r="UPK192" s="486"/>
      <c r="UPL192" s="375"/>
      <c r="UPM192" s="377"/>
      <c r="UPN192" s="377"/>
      <c r="UPO192" s="377"/>
      <c r="UPP192" s="377"/>
      <c r="UPQ192" s="438"/>
      <c r="UPR192" s="486"/>
      <c r="UPS192" s="375"/>
      <c r="UPT192" s="377"/>
      <c r="UPU192" s="377"/>
      <c r="UPV192" s="377"/>
      <c r="UPW192" s="377"/>
      <c r="UPX192" s="438"/>
      <c r="UPY192" s="486"/>
      <c r="UPZ192" s="375"/>
      <c r="UQA192" s="377"/>
      <c r="UQB192" s="377"/>
      <c r="UQC192" s="377"/>
      <c r="UQD192" s="377"/>
      <c r="UQE192" s="438"/>
      <c r="UQF192" s="486"/>
      <c r="UQG192" s="375"/>
      <c r="UQH192" s="377"/>
      <c r="UQI192" s="377"/>
      <c r="UQJ192" s="377"/>
      <c r="UQK192" s="377"/>
      <c r="UQL192" s="438"/>
      <c r="UQM192" s="486"/>
      <c r="UQN192" s="375"/>
      <c r="UQO192" s="377"/>
      <c r="UQP192" s="377"/>
      <c r="UQQ192" s="377"/>
      <c r="UQR192" s="377"/>
      <c r="UQS192" s="438"/>
      <c r="UQT192" s="486"/>
      <c r="UQU192" s="375"/>
      <c r="UQV192" s="377"/>
      <c r="UQW192" s="377"/>
      <c r="UQX192" s="377"/>
      <c r="UQY192" s="377"/>
      <c r="UQZ192" s="438"/>
      <c r="URA192" s="486"/>
      <c r="URB192" s="375"/>
      <c r="URC192" s="377"/>
      <c r="URD192" s="377"/>
      <c r="URE192" s="377"/>
      <c r="URF192" s="377"/>
      <c r="URG192" s="438"/>
      <c r="URH192" s="486"/>
      <c r="URI192" s="375"/>
      <c r="URJ192" s="377"/>
      <c r="URK192" s="377"/>
      <c r="URL192" s="377"/>
      <c r="URM192" s="377"/>
      <c r="URN192" s="438"/>
      <c r="URO192" s="486"/>
      <c r="URP192" s="375"/>
      <c r="URQ192" s="377"/>
      <c r="URR192" s="377"/>
      <c r="URS192" s="377"/>
      <c r="URT192" s="377"/>
      <c r="URU192" s="438"/>
      <c r="URV192" s="486"/>
      <c r="URW192" s="375"/>
      <c r="URX192" s="377"/>
      <c r="URY192" s="377"/>
      <c r="URZ192" s="377"/>
      <c r="USA192" s="377"/>
      <c r="USB192" s="438"/>
      <c r="USC192" s="486"/>
      <c r="USD192" s="375"/>
      <c r="USE192" s="377"/>
      <c r="USF192" s="377"/>
      <c r="USG192" s="377"/>
      <c r="USH192" s="377"/>
      <c r="USI192" s="438"/>
      <c r="USJ192" s="486"/>
      <c r="USK192" s="375"/>
      <c r="USL192" s="377"/>
      <c r="USM192" s="377"/>
      <c r="USN192" s="377"/>
      <c r="USO192" s="377"/>
      <c r="USP192" s="438"/>
      <c r="USQ192" s="486"/>
      <c r="USR192" s="375"/>
      <c r="USS192" s="377"/>
      <c r="UST192" s="377"/>
      <c r="USU192" s="377"/>
      <c r="USV192" s="377"/>
      <c r="USW192" s="438"/>
      <c r="USX192" s="486"/>
      <c r="USY192" s="375"/>
      <c r="USZ192" s="377"/>
      <c r="UTA192" s="377"/>
      <c r="UTB192" s="377"/>
      <c r="UTC192" s="377"/>
      <c r="UTD192" s="438"/>
      <c r="UTE192" s="486"/>
      <c r="UTF192" s="375"/>
      <c r="UTG192" s="377"/>
      <c r="UTH192" s="377"/>
      <c r="UTI192" s="377"/>
      <c r="UTJ192" s="377"/>
      <c r="UTK192" s="438"/>
      <c r="UTL192" s="486"/>
      <c r="UTM192" s="375"/>
      <c r="UTN192" s="377"/>
      <c r="UTO192" s="377"/>
      <c r="UTP192" s="377"/>
      <c r="UTQ192" s="377"/>
      <c r="UTR192" s="438"/>
      <c r="UTS192" s="486"/>
      <c r="UTT192" s="375"/>
      <c r="UTU192" s="377"/>
      <c r="UTV192" s="377"/>
      <c r="UTW192" s="377"/>
      <c r="UTX192" s="377"/>
      <c r="UTY192" s="438"/>
      <c r="UTZ192" s="486"/>
      <c r="UUA192" s="375"/>
      <c r="UUB192" s="377"/>
      <c r="UUC192" s="377"/>
      <c r="UUD192" s="377"/>
      <c r="UUE192" s="377"/>
      <c r="UUF192" s="438"/>
      <c r="UUG192" s="486"/>
      <c r="UUH192" s="375"/>
      <c r="UUI192" s="377"/>
      <c r="UUJ192" s="377"/>
      <c r="UUK192" s="377"/>
      <c r="UUL192" s="377"/>
      <c r="UUM192" s="438"/>
      <c r="UUN192" s="486"/>
      <c r="UUO192" s="375"/>
      <c r="UUP192" s="377"/>
      <c r="UUQ192" s="377"/>
      <c r="UUR192" s="377"/>
      <c r="UUS192" s="377"/>
      <c r="UUT192" s="438"/>
      <c r="UUU192" s="486"/>
      <c r="UUV192" s="375"/>
      <c r="UUW192" s="377"/>
      <c r="UUX192" s="377"/>
      <c r="UUY192" s="377"/>
      <c r="UUZ192" s="377"/>
      <c r="UVA192" s="438"/>
      <c r="UVB192" s="486"/>
      <c r="UVC192" s="375"/>
      <c r="UVD192" s="377"/>
      <c r="UVE192" s="377"/>
      <c r="UVF192" s="377"/>
      <c r="UVG192" s="377"/>
      <c r="UVH192" s="438"/>
      <c r="UVI192" s="486"/>
      <c r="UVJ192" s="375"/>
      <c r="UVK192" s="377"/>
      <c r="UVL192" s="377"/>
      <c r="UVM192" s="377"/>
      <c r="UVN192" s="377"/>
      <c r="UVO192" s="438"/>
      <c r="UVP192" s="486"/>
      <c r="UVQ192" s="375"/>
      <c r="UVR192" s="377"/>
      <c r="UVS192" s="377"/>
      <c r="UVT192" s="377"/>
      <c r="UVU192" s="377"/>
      <c r="UVV192" s="438"/>
      <c r="UVW192" s="486"/>
      <c r="UVX192" s="375"/>
      <c r="UVY192" s="377"/>
      <c r="UVZ192" s="377"/>
      <c r="UWA192" s="377"/>
      <c r="UWB192" s="377"/>
      <c r="UWC192" s="438"/>
      <c r="UWD192" s="486"/>
      <c r="UWE192" s="375"/>
      <c r="UWF192" s="377"/>
      <c r="UWG192" s="377"/>
      <c r="UWH192" s="377"/>
      <c r="UWI192" s="377"/>
      <c r="UWJ192" s="438"/>
      <c r="UWK192" s="486"/>
      <c r="UWL192" s="375"/>
      <c r="UWM192" s="377"/>
      <c r="UWN192" s="377"/>
      <c r="UWO192" s="377"/>
      <c r="UWP192" s="377"/>
      <c r="UWQ192" s="438"/>
      <c r="UWR192" s="486"/>
      <c r="UWS192" s="375"/>
      <c r="UWT192" s="377"/>
      <c r="UWU192" s="377"/>
      <c r="UWV192" s="377"/>
      <c r="UWW192" s="377"/>
      <c r="UWX192" s="438"/>
      <c r="UWY192" s="486"/>
      <c r="UWZ192" s="375"/>
      <c r="UXA192" s="377"/>
      <c r="UXB192" s="377"/>
      <c r="UXC192" s="377"/>
      <c r="UXD192" s="377"/>
      <c r="UXE192" s="438"/>
      <c r="UXF192" s="486"/>
      <c r="UXG192" s="375"/>
      <c r="UXH192" s="377"/>
      <c r="UXI192" s="377"/>
      <c r="UXJ192" s="377"/>
      <c r="UXK192" s="377"/>
      <c r="UXL192" s="438"/>
      <c r="UXM192" s="486"/>
      <c r="UXN192" s="375"/>
      <c r="UXO192" s="377"/>
      <c r="UXP192" s="377"/>
      <c r="UXQ192" s="377"/>
      <c r="UXR192" s="377"/>
      <c r="UXS192" s="438"/>
      <c r="UXT192" s="486"/>
      <c r="UXU192" s="375"/>
      <c r="UXV192" s="377"/>
      <c r="UXW192" s="377"/>
      <c r="UXX192" s="377"/>
      <c r="UXY192" s="377"/>
      <c r="UXZ192" s="438"/>
      <c r="UYA192" s="486"/>
      <c r="UYB192" s="375"/>
      <c r="UYC192" s="377"/>
      <c r="UYD192" s="377"/>
      <c r="UYE192" s="377"/>
      <c r="UYF192" s="377"/>
      <c r="UYG192" s="438"/>
      <c r="UYH192" s="486"/>
      <c r="UYI192" s="375"/>
      <c r="UYJ192" s="377"/>
      <c r="UYK192" s="377"/>
      <c r="UYL192" s="377"/>
      <c r="UYM192" s="377"/>
      <c r="UYN192" s="438"/>
      <c r="UYO192" s="486"/>
      <c r="UYP192" s="375"/>
      <c r="UYQ192" s="377"/>
      <c r="UYR192" s="377"/>
      <c r="UYS192" s="377"/>
      <c r="UYT192" s="377"/>
      <c r="UYU192" s="438"/>
      <c r="UYV192" s="486"/>
      <c r="UYW192" s="375"/>
      <c r="UYX192" s="377"/>
      <c r="UYY192" s="377"/>
      <c r="UYZ192" s="377"/>
      <c r="UZA192" s="377"/>
      <c r="UZB192" s="438"/>
      <c r="UZC192" s="486"/>
      <c r="UZD192" s="375"/>
      <c r="UZE192" s="377"/>
      <c r="UZF192" s="377"/>
      <c r="UZG192" s="377"/>
      <c r="UZH192" s="377"/>
      <c r="UZI192" s="438"/>
      <c r="UZJ192" s="486"/>
      <c r="UZK192" s="375"/>
      <c r="UZL192" s="377"/>
      <c r="UZM192" s="377"/>
      <c r="UZN192" s="377"/>
      <c r="UZO192" s="377"/>
      <c r="UZP192" s="438"/>
      <c r="UZQ192" s="486"/>
      <c r="UZR192" s="375"/>
      <c r="UZS192" s="377"/>
      <c r="UZT192" s="377"/>
      <c r="UZU192" s="377"/>
      <c r="UZV192" s="377"/>
      <c r="UZW192" s="438"/>
      <c r="UZX192" s="486"/>
      <c r="UZY192" s="375"/>
      <c r="UZZ192" s="377"/>
      <c r="VAA192" s="377"/>
      <c r="VAB192" s="377"/>
      <c r="VAC192" s="377"/>
      <c r="VAD192" s="438"/>
      <c r="VAE192" s="486"/>
      <c r="VAF192" s="375"/>
      <c r="VAG192" s="377"/>
      <c r="VAH192" s="377"/>
      <c r="VAI192" s="377"/>
      <c r="VAJ192" s="377"/>
      <c r="VAK192" s="438"/>
      <c r="VAL192" s="486"/>
      <c r="VAM192" s="375"/>
      <c r="VAN192" s="377"/>
      <c r="VAO192" s="377"/>
      <c r="VAP192" s="377"/>
      <c r="VAQ192" s="377"/>
      <c r="VAR192" s="438"/>
      <c r="VAS192" s="486"/>
      <c r="VAT192" s="375"/>
      <c r="VAU192" s="377"/>
      <c r="VAV192" s="377"/>
      <c r="VAW192" s="377"/>
      <c r="VAX192" s="377"/>
      <c r="VAY192" s="438"/>
      <c r="VAZ192" s="486"/>
      <c r="VBA192" s="375"/>
      <c r="VBB192" s="377"/>
      <c r="VBC192" s="377"/>
      <c r="VBD192" s="377"/>
      <c r="VBE192" s="377"/>
      <c r="VBF192" s="438"/>
      <c r="VBG192" s="486"/>
      <c r="VBH192" s="375"/>
      <c r="VBI192" s="377"/>
      <c r="VBJ192" s="377"/>
      <c r="VBK192" s="377"/>
      <c r="VBL192" s="377"/>
      <c r="VBM192" s="438"/>
      <c r="VBN192" s="486"/>
      <c r="VBO192" s="375"/>
      <c r="VBP192" s="377"/>
      <c r="VBQ192" s="377"/>
      <c r="VBR192" s="377"/>
      <c r="VBS192" s="377"/>
      <c r="VBT192" s="438"/>
      <c r="VBU192" s="486"/>
      <c r="VBV192" s="375"/>
      <c r="VBW192" s="377"/>
      <c r="VBX192" s="377"/>
      <c r="VBY192" s="377"/>
      <c r="VBZ192" s="377"/>
      <c r="VCA192" s="438"/>
      <c r="VCB192" s="486"/>
      <c r="VCC192" s="375"/>
      <c r="VCD192" s="377"/>
      <c r="VCE192" s="377"/>
      <c r="VCF192" s="377"/>
      <c r="VCG192" s="377"/>
      <c r="VCH192" s="438"/>
      <c r="VCI192" s="486"/>
      <c r="VCJ192" s="375"/>
      <c r="VCK192" s="377"/>
      <c r="VCL192" s="377"/>
      <c r="VCM192" s="377"/>
      <c r="VCN192" s="377"/>
      <c r="VCO192" s="438"/>
      <c r="VCP192" s="486"/>
      <c r="VCQ192" s="375"/>
      <c r="VCR192" s="377"/>
      <c r="VCS192" s="377"/>
      <c r="VCT192" s="377"/>
      <c r="VCU192" s="377"/>
      <c r="VCV192" s="438"/>
      <c r="VCW192" s="486"/>
      <c r="VCX192" s="375"/>
      <c r="VCY192" s="377"/>
      <c r="VCZ192" s="377"/>
      <c r="VDA192" s="377"/>
      <c r="VDB192" s="377"/>
      <c r="VDC192" s="438"/>
      <c r="VDD192" s="486"/>
      <c r="VDE192" s="375"/>
      <c r="VDF192" s="377"/>
      <c r="VDG192" s="377"/>
      <c r="VDH192" s="377"/>
      <c r="VDI192" s="377"/>
      <c r="VDJ192" s="438"/>
      <c r="VDK192" s="486"/>
      <c r="VDL192" s="375"/>
      <c r="VDM192" s="377"/>
      <c r="VDN192" s="377"/>
      <c r="VDO192" s="377"/>
      <c r="VDP192" s="377"/>
      <c r="VDQ192" s="438"/>
      <c r="VDR192" s="486"/>
      <c r="VDS192" s="375"/>
      <c r="VDT192" s="377"/>
      <c r="VDU192" s="377"/>
      <c r="VDV192" s="377"/>
      <c r="VDW192" s="377"/>
      <c r="VDX192" s="438"/>
      <c r="VDY192" s="486"/>
      <c r="VDZ192" s="375"/>
      <c r="VEA192" s="377"/>
      <c r="VEB192" s="377"/>
      <c r="VEC192" s="377"/>
      <c r="VED192" s="377"/>
      <c r="VEE192" s="438"/>
      <c r="VEF192" s="486"/>
      <c r="VEG192" s="375"/>
      <c r="VEH192" s="377"/>
      <c r="VEI192" s="377"/>
      <c r="VEJ192" s="377"/>
      <c r="VEK192" s="377"/>
      <c r="VEL192" s="438"/>
      <c r="VEM192" s="486"/>
      <c r="VEN192" s="375"/>
      <c r="VEO192" s="377"/>
      <c r="VEP192" s="377"/>
      <c r="VEQ192" s="377"/>
      <c r="VER192" s="377"/>
      <c r="VES192" s="438"/>
      <c r="VET192" s="486"/>
      <c r="VEU192" s="375"/>
      <c r="VEV192" s="377"/>
      <c r="VEW192" s="377"/>
      <c r="VEX192" s="377"/>
      <c r="VEY192" s="377"/>
      <c r="VEZ192" s="438"/>
      <c r="VFA192" s="486"/>
      <c r="VFB192" s="375"/>
      <c r="VFC192" s="377"/>
      <c r="VFD192" s="377"/>
      <c r="VFE192" s="377"/>
      <c r="VFF192" s="377"/>
      <c r="VFG192" s="438"/>
      <c r="VFH192" s="486"/>
      <c r="VFI192" s="375"/>
      <c r="VFJ192" s="377"/>
      <c r="VFK192" s="377"/>
      <c r="VFL192" s="377"/>
      <c r="VFM192" s="377"/>
      <c r="VFN192" s="438"/>
      <c r="VFO192" s="486"/>
      <c r="VFP192" s="375"/>
      <c r="VFQ192" s="377"/>
      <c r="VFR192" s="377"/>
      <c r="VFS192" s="377"/>
      <c r="VFT192" s="377"/>
      <c r="VFU192" s="438"/>
      <c r="VFV192" s="486"/>
      <c r="VFW192" s="375"/>
      <c r="VFX192" s="377"/>
      <c r="VFY192" s="377"/>
      <c r="VFZ192" s="377"/>
      <c r="VGA192" s="377"/>
      <c r="VGB192" s="438"/>
      <c r="VGC192" s="486"/>
      <c r="VGD192" s="375"/>
      <c r="VGE192" s="377"/>
      <c r="VGF192" s="377"/>
      <c r="VGG192" s="377"/>
      <c r="VGH192" s="377"/>
      <c r="VGI192" s="438"/>
      <c r="VGJ192" s="486"/>
      <c r="VGK192" s="375"/>
      <c r="VGL192" s="377"/>
      <c r="VGM192" s="377"/>
      <c r="VGN192" s="377"/>
      <c r="VGO192" s="377"/>
      <c r="VGP192" s="438"/>
      <c r="VGQ192" s="486"/>
      <c r="VGR192" s="375"/>
      <c r="VGS192" s="377"/>
      <c r="VGT192" s="377"/>
      <c r="VGU192" s="377"/>
      <c r="VGV192" s="377"/>
      <c r="VGW192" s="438"/>
      <c r="VGX192" s="486"/>
      <c r="VGY192" s="375"/>
      <c r="VGZ192" s="377"/>
      <c r="VHA192" s="377"/>
      <c r="VHB192" s="377"/>
      <c r="VHC192" s="377"/>
      <c r="VHD192" s="438"/>
      <c r="VHE192" s="486"/>
      <c r="VHF192" s="375"/>
      <c r="VHG192" s="377"/>
      <c r="VHH192" s="377"/>
      <c r="VHI192" s="377"/>
      <c r="VHJ192" s="377"/>
      <c r="VHK192" s="438"/>
      <c r="VHL192" s="486"/>
      <c r="VHM192" s="375"/>
      <c r="VHN192" s="377"/>
      <c r="VHO192" s="377"/>
      <c r="VHP192" s="377"/>
      <c r="VHQ192" s="377"/>
      <c r="VHR192" s="438"/>
      <c r="VHS192" s="486"/>
      <c r="VHT192" s="375"/>
      <c r="VHU192" s="377"/>
      <c r="VHV192" s="377"/>
      <c r="VHW192" s="377"/>
      <c r="VHX192" s="377"/>
      <c r="VHY192" s="438"/>
      <c r="VHZ192" s="486"/>
      <c r="VIA192" s="375"/>
      <c r="VIB192" s="377"/>
      <c r="VIC192" s="377"/>
      <c r="VID192" s="377"/>
      <c r="VIE192" s="377"/>
      <c r="VIF192" s="438"/>
      <c r="VIG192" s="486"/>
      <c r="VIH192" s="375"/>
      <c r="VII192" s="377"/>
      <c r="VIJ192" s="377"/>
      <c r="VIK192" s="377"/>
      <c r="VIL192" s="377"/>
      <c r="VIM192" s="438"/>
      <c r="VIN192" s="486"/>
      <c r="VIO192" s="375"/>
      <c r="VIP192" s="377"/>
      <c r="VIQ192" s="377"/>
      <c r="VIR192" s="377"/>
      <c r="VIS192" s="377"/>
      <c r="VIT192" s="438"/>
      <c r="VIU192" s="486"/>
      <c r="VIV192" s="375"/>
      <c r="VIW192" s="377"/>
      <c r="VIX192" s="377"/>
      <c r="VIY192" s="377"/>
      <c r="VIZ192" s="377"/>
      <c r="VJA192" s="438"/>
      <c r="VJB192" s="486"/>
      <c r="VJC192" s="375"/>
      <c r="VJD192" s="377"/>
      <c r="VJE192" s="377"/>
      <c r="VJF192" s="377"/>
      <c r="VJG192" s="377"/>
      <c r="VJH192" s="438"/>
      <c r="VJI192" s="486"/>
      <c r="VJJ192" s="375"/>
      <c r="VJK192" s="377"/>
      <c r="VJL192" s="377"/>
      <c r="VJM192" s="377"/>
      <c r="VJN192" s="377"/>
      <c r="VJO192" s="438"/>
      <c r="VJP192" s="486"/>
      <c r="VJQ192" s="375"/>
      <c r="VJR192" s="377"/>
      <c r="VJS192" s="377"/>
      <c r="VJT192" s="377"/>
      <c r="VJU192" s="377"/>
      <c r="VJV192" s="438"/>
      <c r="VJW192" s="486"/>
      <c r="VJX192" s="375"/>
      <c r="VJY192" s="377"/>
      <c r="VJZ192" s="377"/>
      <c r="VKA192" s="377"/>
      <c r="VKB192" s="377"/>
      <c r="VKC192" s="438"/>
      <c r="VKD192" s="486"/>
      <c r="VKE192" s="375"/>
      <c r="VKF192" s="377"/>
      <c r="VKG192" s="377"/>
      <c r="VKH192" s="377"/>
      <c r="VKI192" s="377"/>
      <c r="VKJ192" s="438"/>
      <c r="VKK192" s="486"/>
      <c r="VKL192" s="375"/>
      <c r="VKM192" s="377"/>
      <c r="VKN192" s="377"/>
      <c r="VKO192" s="377"/>
      <c r="VKP192" s="377"/>
      <c r="VKQ192" s="438"/>
      <c r="VKR192" s="486"/>
      <c r="VKS192" s="375"/>
      <c r="VKT192" s="377"/>
      <c r="VKU192" s="377"/>
      <c r="VKV192" s="377"/>
      <c r="VKW192" s="377"/>
      <c r="VKX192" s="438"/>
      <c r="VKY192" s="486"/>
      <c r="VKZ192" s="375"/>
      <c r="VLA192" s="377"/>
      <c r="VLB192" s="377"/>
      <c r="VLC192" s="377"/>
      <c r="VLD192" s="377"/>
      <c r="VLE192" s="438"/>
      <c r="VLF192" s="486"/>
      <c r="VLG192" s="375"/>
      <c r="VLH192" s="377"/>
      <c r="VLI192" s="377"/>
      <c r="VLJ192" s="377"/>
      <c r="VLK192" s="377"/>
      <c r="VLL192" s="438"/>
      <c r="VLM192" s="486"/>
      <c r="VLN192" s="375"/>
      <c r="VLO192" s="377"/>
      <c r="VLP192" s="377"/>
      <c r="VLQ192" s="377"/>
      <c r="VLR192" s="377"/>
      <c r="VLS192" s="438"/>
      <c r="VLT192" s="486"/>
      <c r="VLU192" s="375"/>
      <c r="VLV192" s="377"/>
      <c r="VLW192" s="377"/>
      <c r="VLX192" s="377"/>
      <c r="VLY192" s="377"/>
      <c r="VLZ192" s="438"/>
      <c r="VMA192" s="486"/>
      <c r="VMB192" s="375"/>
      <c r="VMC192" s="377"/>
      <c r="VMD192" s="377"/>
      <c r="VME192" s="377"/>
      <c r="VMF192" s="377"/>
      <c r="VMG192" s="438"/>
      <c r="VMH192" s="486"/>
      <c r="VMI192" s="375"/>
      <c r="VMJ192" s="377"/>
      <c r="VMK192" s="377"/>
      <c r="VML192" s="377"/>
      <c r="VMM192" s="377"/>
      <c r="VMN192" s="438"/>
      <c r="VMO192" s="486"/>
      <c r="VMP192" s="375"/>
      <c r="VMQ192" s="377"/>
      <c r="VMR192" s="377"/>
      <c r="VMS192" s="377"/>
      <c r="VMT192" s="377"/>
      <c r="VMU192" s="438"/>
      <c r="VMV192" s="486"/>
      <c r="VMW192" s="375"/>
      <c r="VMX192" s="377"/>
      <c r="VMY192" s="377"/>
      <c r="VMZ192" s="377"/>
      <c r="VNA192" s="377"/>
      <c r="VNB192" s="438"/>
      <c r="VNC192" s="486"/>
      <c r="VND192" s="375"/>
      <c r="VNE192" s="377"/>
      <c r="VNF192" s="377"/>
      <c r="VNG192" s="377"/>
      <c r="VNH192" s="377"/>
      <c r="VNI192" s="438"/>
      <c r="VNJ192" s="486"/>
      <c r="VNK192" s="375"/>
      <c r="VNL192" s="377"/>
      <c r="VNM192" s="377"/>
      <c r="VNN192" s="377"/>
      <c r="VNO192" s="377"/>
      <c r="VNP192" s="438"/>
      <c r="VNQ192" s="486"/>
      <c r="VNR192" s="375"/>
      <c r="VNS192" s="377"/>
      <c r="VNT192" s="377"/>
      <c r="VNU192" s="377"/>
      <c r="VNV192" s="377"/>
      <c r="VNW192" s="438"/>
      <c r="VNX192" s="486"/>
      <c r="VNY192" s="375"/>
      <c r="VNZ192" s="377"/>
      <c r="VOA192" s="377"/>
      <c r="VOB192" s="377"/>
      <c r="VOC192" s="377"/>
      <c r="VOD192" s="438"/>
      <c r="VOE192" s="486"/>
      <c r="VOF192" s="375"/>
      <c r="VOG192" s="377"/>
      <c r="VOH192" s="377"/>
      <c r="VOI192" s="377"/>
      <c r="VOJ192" s="377"/>
      <c r="VOK192" s="438"/>
      <c r="VOL192" s="486"/>
      <c r="VOM192" s="375"/>
      <c r="VON192" s="377"/>
      <c r="VOO192" s="377"/>
      <c r="VOP192" s="377"/>
      <c r="VOQ192" s="377"/>
      <c r="VOR192" s="438"/>
      <c r="VOS192" s="486"/>
      <c r="VOT192" s="375"/>
      <c r="VOU192" s="377"/>
      <c r="VOV192" s="377"/>
      <c r="VOW192" s="377"/>
      <c r="VOX192" s="377"/>
      <c r="VOY192" s="438"/>
      <c r="VOZ192" s="486"/>
      <c r="VPA192" s="375"/>
      <c r="VPB192" s="377"/>
      <c r="VPC192" s="377"/>
      <c r="VPD192" s="377"/>
      <c r="VPE192" s="377"/>
      <c r="VPF192" s="438"/>
      <c r="VPG192" s="486"/>
      <c r="VPH192" s="375"/>
      <c r="VPI192" s="377"/>
      <c r="VPJ192" s="377"/>
      <c r="VPK192" s="377"/>
      <c r="VPL192" s="377"/>
      <c r="VPM192" s="438"/>
      <c r="VPN192" s="486"/>
      <c r="VPO192" s="375"/>
      <c r="VPP192" s="377"/>
      <c r="VPQ192" s="377"/>
      <c r="VPR192" s="377"/>
      <c r="VPS192" s="377"/>
      <c r="VPT192" s="438"/>
      <c r="VPU192" s="486"/>
      <c r="VPV192" s="375"/>
      <c r="VPW192" s="377"/>
      <c r="VPX192" s="377"/>
      <c r="VPY192" s="377"/>
      <c r="VPZ192" s="377"/>
      <c r="VQA192" s="438"/>
      <c r="VQB192" s="486"/>
      <c r="VQC192" s="375"/>
      <c r="VQD192" s="377"/>
      <c r="VQE192" s="377"/>
      <c r="VQF192" s="377"/>
      <c r="VQG192" s="377"/>
      <c r="VQH192" s="438"/>
      <c r="VQI192" s="486"/>
      <c r="VQJ192" s="375"/>
      <c r="VQK192" s="377"/>
      <c r="VQL192" s="377"/>
      <c r="VQM192" s="377"/>
      <c r="VQN192" s="377"/>
      <c r="VQO192" s="438"/>
      <c r="VQP192" s="486"/>
      <c r="VQQ192" s="375"/>
      <c r="VQR192" s="377"/>
      <c r="VQS192" s="377"/>
      <c r="VQT192" s="377"/>
      <c r="VQU192" s="377"/>
      <c r="VQV192" s="438"/>
      <c r="VQW192" s="486"/>
      <c r="VQX192" s="375"/>
      <c r="VQY192" s="377"/>
      <c r="VQZ192" s="377"/>
      <c r="VRA192" s="377"/>
      <c r="VRB192" s="377"/>
      <c r="VRC192" s="438"/>
      <c r="VRD192" s="486"/>
      <c r="VRE192" s="375"/>
      <c r="VRF192" s="377"/>
      <c r="VRG192" s="377"/>
      <c r="VRH192" s="377"/>
      <c r="VRI192" s="377"/>
      <c r="VRJ192" s="438"/>
      <c r="VRK192" s="486"/>
      <c r="VRL192" s="375"/>
      <c r="VRM192" s="377"/>
      <c r="VRN192" s="377"/>
      <c r="VRO192" s="377"/>
      <c r="VRP192" s="377"/>
      <c r="VRQ192" s="438"/>
      <c r="VRR192" s="486"/>
      <c r="VRS192" s="375"/>
      <c r="VRT192" s="377"/>
      <c r="VRU192" s="377"/>
      <c r="VRV192" s="377"/>
      <c r="VRW192" s="377"/>
      <c r="VRX192" s="438"/>
      <c r="VRY192" s="486"/>
      <c r="VRZ192" s="375"/>
      <c r="VSA192" s="377"/>
      <c r="VSB192" s="377"/>
      <c r="VSC192" s="377"/>
      <c r="VSD192" s="377"/>
      <c r="VSE192" s="438"/>
      <c r="VSF192" s="486"/>
      <c r="VSG192" s="375"/>
      <c r="VSH192" s="377"/>
      <c r="VSI192" s="377"/>
      <c r="VSJ192" s="377"/>
      <c r="VSK192" s="377"/>
      <c r="VSL192" s="438"/>
      <c r="VSM192" s="486"/>
      <c r="VSN192" s="375"/>
      <c r="VSO192" s="377"/>
      <c r="VSP192" s="377"/>
      <c r="VSQ192" s="377"/>
      <c r="VSR192" s="377"/>
      <c r="VSS192" s="438"/>
      <c r="VST192" s="486"/>
      <c r="VSU192" s="375"/>
      <c r="VSV192" s="377"/>
      <c r="VSW192" s="377"/>
      <c r="VSX192" s="377"/>
      <c r="VSY192" s="377"/>
      <c r="VSZ192" s="438"/>
      <c r="VTA192" s="486"/>
      <c r="VTB192" s="375"/>
      <c r="VTC192" s="377"/>
      <c r="VTD192" s="377"/>
      <c r="VTE192" s="377"/>
      <c r="VTF192" s="377"/>
      <c r="VTG192" s="438"/>
      <c r="VTH192" s="486"/>
      <c r="VTI192" s="375"/>
      <c r="VTJ192" s="377"/>
      <c r="VTK192" s="377"/>
      <c r="VTL192" s="377"/>
      <c r="VTM192" s="377"/>
      <c r="VTN192" s="438"/>
      <c r="VTO192" s="486"/>
      <c r="VTP192" s="375"/>
      <c r="VTQ192" s="377"/>
      <c r="VTR192" s="377"/>
      <c r="VTS192" s="377"/>
      <c r="VTT192" s="377"/>
      <c r="VTU192" s="438"/>
      <c r="VTV192" s="486"/>
      <c r="VTW192" s="375"/>
      <c r="VTX192" s="377"/>
      <c r="VTY192" s="377"/>
      <c r="VTZ192" s="377"/>
      <c r="VUA192" s="377"/>
      <c r="VUB192" s="438"/>
      <c r="VUC192" s="486"/>
      <c r="VUD192" s="375"/>
      <c r="VUE192" s="377"/>
      <c r="VUF192" s="377"/>
      <c r="VUG192" s="377"/>
      <c r="VUH192" s="377"/>
      <c r="VUI192" s="438"/>
      <c r="VUJ192" s="486"/>
      <c r="VUK192" s="375"/>
      <c r="VUL192" s="377"/>
      <c r="VUM192" s="377"/>
      <c r="VUN192" s="377"/>
      <c r="VUO192" s="377"/>
      <c r="VUP192" s="438"/>
      <c r="VUQ192" s="486"/>
      <c r="VUR192" s="375"/>
      <c r="VUS192" s="377"/>
      <c r="VUT192" s="377"/>
      <c r="VUU192" s="377"/>
      <c r="VUV192" s="377"/>
      <c r="VUW192" s="438"/>
      <c r="VUX192" s="486"/>
      <c r="VUY192" s="375"/>
      <c r="VUZ192" s="377"/>
      <c r="VVA192" s="377"/>
      <c r="VVB192" s="377"/>
      <c r="VVC192" s="377"/>
      <c r="VVD192" s="438"/>
      <c r="VVE192" s="486"/>
      <c r="VVF192" s="375"/>
      <c r="VVG192" s="377"/>
      <c r="VVH192" s="377"/>
      <c r="VVI192" s="377"/>
      <c r="VVJ192" s="377"/>
      <c r="VVK192" s="438"/>
      <c r="VVL192" s="486"/>
      <c r="VVM192" s="375"/>
      <c r="VVN192" s="377"/>
      <c r="VVO192" s="377"/>
      <c r="VVP192" s="377"/>
      <c r="VVQ192" s="377"/>
      <c r="VVR192" s="438"/>
      <c r="VVS192" s="486"/>
      <c r="VVT192" s="375"/>
      <c r="VVU192" s="377"/>
      <c r="VVV192" s="377"/>
      <c r="VVW192" s="377"/>
      <c r="VVX192" s="377"/>
      <c r="VVY192" s="438"/>
      <c r="VVZ192" s="486"/>
      <c r="VWA192" s="375"/>
      <c r="VWB192" s="377"/>
      <c r="VWC192" s="377"/>
      <c r="VWD192" s="377"/>
      <c r="VWE192" s="377"/>
      <c r="VWF192" s="438"/>
      <c r="VWG192" s="486"/>
      <c r="VWH192" s="375"/>
      <c r="VWI192" s="377"/>
      <c r="VWJ192" s="377"/>
      <c r="VWK192" s="377"/>
      <c r="VWL192" s="377"/>
      <c r="VWM192" s="438"/>
      <c r="VWN192" s="486"/>
      <c r="VWO192" s="375"/>
      <c r="VWP192" s="377"/>
      <c r="VWQ192" s="377"/>
      <c r="VWR192" s="377"/>
      <c r="VWS192" s="377"/>
      <c r="VWT192" s="438"/>
      <c r="VWU192" s="486"/>
      <c r="VWV192" s="375"/>
      <c r="VWW192" s="377"/>
      <c r="VWX192" s="377"/>
      <c r="VWY192" s="377"/>
      <c r="VWZ192" s="377"/>
      <c r="VXA192" s="438"/>
      <c r="VXB192" s="486"/>
      <c r="VXC192" s="375"/>
      <c r="VXD192" s="377"/>
      <c r="VXE192" s="377"/>
      <c r="VXF192" s="377"/>
      <c r="VXG192" s="377"/>
      <c r="VXH192" s="438"/>
      <c r="VXI192" s="486"/>
      <c r="VXJ192" s="375"/>
      <c r="VXK192" s="377"/>
      <c r="VXL192" s="377"/>
      <c r="VXM192" s="377"/>
      <c r="VXN192" s="377"/>
      <c r="VXO192" s="438"/>
      <c r="VXP192" s="486"/>
      <c r="VXQ192" s="375"/>
      <c r="VXR192" s="377"/>
      <c r="VXS192" s="377"/>
      <c r="VXT192" s="377"/>
      <c r="VXU192" s="377"/>
      <c r="VXV192" s="438"/>
      <c r="VXW192" s="486"/>
      <c r="VXX192" s="375"/>
      <c r="VXY192" s="377"/>
      <c r="VXZ192" s="377"/>
      <c r="VYA192" s="377"/>
      <c r="VYB192" s="377"/>
      <c r="VYC192" s="438"/>
      <c r="VYD192" s="486"/>
      <c r="VYE192" s="375"/>
      <c r="VYF192" s="377"/>
      <c r="VYG192" s="377"/>
      <c r="VYH192" s="377"/>
      <c r="VYI192" s="377"/>
      <c r="VYJ192" s="438"/>
      <c r="VYK192" s="486"/>
      <c r="VYL192" s="375"/>
      <c r="VYM192" s="377"/>
      <c r="VYN192" s="377"/>
      <c r="VYO192" s="377"/>
      <c r="VYP192" s="377"/>
      <c r="VYQ192" s="438"/>
      <c r="VYR192" s="486"/>
      <c r="VYS192" s="375"/>
      <c r="VYT192" s="377"/>
      <c r="VYU192" s="377"/>
      <c r="VYV192" s="377"/>
      <c r="VYW192" s="377"/>
      <c r="VYX192" s="438"/>
      <c r="VYY192" s="486"/>
      <c r="VYZ192" s="375"/>
      <c r="VZA192" s="377"/>
      <c r="VZB192" s="377"/>
      <c r="VZC192" s="377"/>
      <c r="VZD192" s="377"/>
      <c r="VZE192" s="438"/>
      <c r="VZF192" s="486"/>
      <c r="VZG192" s="375"/>
      <c r="VZH192" s="377"/>
      <c r="VZI192" s="377"/>
      <c r="VZJ192" s="377"/>
      <c r="VZK192" s="377"/>
      <c r="VZL192" s="438"/>
      <c r="VZM192" s="486"/>
      <c r="VZN192" s="375"/>
      <c r="VZO192" s="377"/>
      <c r="VZP192" s="377"/>
      <c r="VZQ192" s="377"/>
      <c r="VZR192" s="377"/>
      <c r="VZS192" s="438"/>
      <c r="VZT192" s="486"/>
      <c r="VZU192" s="375"/>
      <c r="VZV192" s="377"/>
      <c r="VZW192" s="377"/>
      <c r="VZX192" s="377"/>
      <c r="VZY192" s="377"/>
      <c r="VZZ192" s="438"/>
      <c r="WAA192" s="486"/>
      <c r="WAB192" s="375"/>
      <c r="WAC192" s="377"/>
      <c r="WAD192" s="377"/>
      <c r="WAE192" s="377"/>
      <c r="WAF192" s="377"/>
      <c r="WAG192" s="438"/>
      <c r="WAH192" s="486"/>
      <c r="WAI192" s="375"/>
      <c r="WAJ192" s="377"/>
      <c r="WAK192" s="377"/>
      <c r="WAL192" s="377"/>
      <c r="WAM192" s="377"/>
      <c r="WAN192" s="438"/>
      <c r="WAO192" s="486"/>
      <c r="WAP192" s="375"/>
      <c r="WAQ192" s="377"/>
      <c r="WAR192" s="377"/>
      <c r="WAS192" s="377"/>
      <c r="WAT192" s="377"/>
      <c r="WAU192" s="438"/>
      <c r="WAV192" s="486"/>
      <c r="WAW192" s="375"/>
      <c r="WAX192" s="377"/>
      <c r="WAY192" s="377"/>
      <c r="WAZ192" s="377"/>
      <c r="WBA192" s="377"/>
      <c r="WBB192" s="438"/>
      <c r="WBC192" s="486"/>
      <c r="WBD192" s="375"/>
      <c r="WBE192" s="377"/>
      <c r="WBF192" s="377"/>
      <c r="WBG192" s="377"/>
      <c r="WBH192" s="377"/>
      <c r="WBI192" s="438"/>
      <c r="WBJ192" s="486"/>
      <c r="WBK192" s="375"/>
      <c r="WBL192" s="377"/>
      <c r="WBM192" s="377"/>
      <c r="WBN192" s="377"/>
      <c r="WBO192" s="377"/>
      <c r="WBP192" s="438"/>
      <c r="WBQ192" s="486"/>
      <c r="WBR192" s="375"/>
      <c r="WBS192" s="377"/>
      <c r="WBT192" s="377"/>
      <c r="WBU192" s="377"/>
      <c r="WBV192" s="377"/>
      <c r="WBW192" s="438"/>
      <c r="WBX192" s="486"/>
      <c r="WBY192" s="375"/>
      <c r="WBZ192" s="377"/>
      <c r="WCA192" s="377"/>
      <c r="WCB192" s="377"/>
      <c r="WCC192" s="377"/>
      <c r="WCD192" s="438"/>
      <c r="WCE192" s="486"/>
      <c r="WCF192" s="375"/>
      <c r="WCG192" s="377"/>
      <c r="WCH192" s="377"/>
      <c r="WCI192" s="377"/>
      <c r="WCJ192" s="377"/>
      <c r="WCK192" s="438"/>
      <c r="WCL192" s="486"/>
      <c r="WCM192" s="375"/>
      <c r="WCN192" s="377"/>
      <c r="WCO192" s="377"/>
      <c r="WCP192" s="377"/>
      <c r="WCQ192" s="377"/>
      <c r="WCR192" s="438"/>
      <c r="WCS192" s="486"/>
      <c r="WCT192" s="375"/>
      <c r="WCU192" s="377"/>
      <c r="WCV192" s="377"/>
      <c r="WCW192" s="377"/>
      <c r="WCX192" s="377"/>
      <c r="WCY192" s="438"/>
      <c r="WCZ192" s="486"/>
      <c r="WDA192" s="375"/>
      <c r="WDB192" s="377"/>
      <c r="WDC192" s="377"/>
      <c r="WDD192" s="377"/>
      <c r="WDE192" s="377"/>
      <c r="WDF192" s="438"/>
      <c r="WDG192" s="486"/>
      <c r="WDH192" s="375"/>
      <c r="WDI192" s="377"/>
      <c r="WDJ192" s="377"/>
      <c r="WDK192" s="377"/>
      <c r="WDL192" s="377"/>
      <c r="WDM192" s="438"/>
      <c r="WDN192" s="486"/>
      <c r="WDO192" s="375"/>
      <c r="WDP192" s="377"/>
      <c r="WDQ192" s="377"/>
      <c r="WDR192" s="377"/>
      <c r="WDS192" s="377"/>
      <c r="WDT192" s="438"/>
      <c r="WDU192" s="486"/>
      <c r="WDV192" s="375"/>
      <c r="WDW192" s="377"/>
      <c r="WDX192" s="377"/>
      <c r="WDY192" s="377"/>
      <c r="WDZ192" s="377"/>
      <c r="WEA192" s="438"/>
      <c r="WEB192" s="486"/>
      <c r="WEC192" s="375"/>
      <c r="WED192" s="377"/>
      <c r="WEE192" s="377"/>
      <c r="WEF192" s="377"/>
      <c r="WEG192" s="377"/>
      <c r="WEH192" s="438"/>
      <c r="WEI192" s="486"/>
      <c r="WEJ192" s="375"/>
      <c r="WEK192" s="377"/>
      <c r="WEL192" s="377"/>
      <c r="WEM192" s="377"/>
      <c r="WEN192" s="377"/>
      <c r="WEO192" s="438"/>
      <c r="WEP192" s="486"/>
      <c r="WEQ192" s="375"/>
      <c r="WER192" s="377"/>
      <c r="WES192" s="377"/>
      <c r="WET192" s="377"/>
      <c r="WEU192" s="377"/>
      <c r="WEV192" s="438"/>
      <c r="WEW192" s="486"/>
      <c r="WEX192" s="375"/>
      <c r="WEY192" s="377"/>
      <c r="WEZ192" s="377"/>
      <c r="WFA192" s="377"/>
      <c r="WFB192" s="377"/>
      <c r="WFC192" s="438"/>
      <c r="WFD192" s="486"/>
      <c r="WFE192" s="375"/>
      <c r="WFF192" s="377"/>
      <c r="WFG192" s="377"/>
      <c r="WFH192" s="377"/>
      <c r="WFI192" s="377"/>
      <c r="WFJ192" s="438"/>
      <c r="WFK192" s="486"/>
      <c r="WFL192" s="375"/>
      <c r="WFM192" s="377"/>
      <c r="WFN192" s="377"/>
      <c r="WFO192" s="377"/>
      <c r="WFP192" s="377"/>
      <c r="WFQ192" s="438"/>
      <c r="WFR192" s="486"/>
      <c r="WFS192" s="375"/>
      <c r="WFT192" s="377"/>
      <c r="WFU192" s="377"/>
      <c r="WFV192" s="377"/>
      <c r="WFW192" s="377"/>
      <c r="WFX192" s="438"/>
      <c r="WFY192" s="486"/>
      <c r="WFZ192" s="375"/>
      <c r="WGA192" s="377"/>
      <c r="WGB192" s="377"/>
      <c r="WGC192" s="377"/>
      <c r="WGD192" s="377"/>
      <c r="WGE192" s="438"/>
      <c r="WGF192" s="486"/>
      <c r="WGG192" s="375"/>
      <c r="WGH192" s="377"/>
      <c r="WGI192" s="377"/>
      <c r="WGJ192" s="377"/>
      <c r="WGK192" s="377"/>
      <c r="WGL192" s="438"/>
      <c r="WGM192" s="486"/>
      <c r="WGN192" s="375"/>
      <c r="WGO192" s="377"/>
      <c r="WGP192" s="377"/>
      <c r="WGQ192" s="377"/>
      <c r="WGR192" s="377"/>
      <c r="WGS192" s="438"/>
      <c r="WGT192" s="486"/>
      <c r="WGU192" s="375"/>
      <c r="WGV192" s="377"/>
      <c r="WGW192" s="377"/>
      <c r="WGX192" s="377"/>
      <c r="WGY192" s="377"/>
      <c r="WGZ192" s="438"/>
      <c r="WHA192" s="486"/>
      <c r="WHB192" s="375"/>
      <c r="WHC192" s="377"/>
      <c r="WHD192" s="377"/>
      <c r="WHE192" s="377"/>
      <c r="WHF192" s="377"/>
      <c r="WHG192" s="438"/>
      <c r="WHH192" s="486"/>
      <c r="WHI192" s="375"/>
      <c r="WHJ192" s="377"/>
      <c r="WHK192" s="377"/>
      <c r="WHL192" s="377"/>
      <c r="WHM192" s="377"/>
      <c r="WHN192" s="438"/>
      <c r="WHO192" s="486"/>
      <c r="WHP192" s="375"/>
      <c r="WHQ192" s="377"/>
      <c r="WHR192" s="377"/>
      <c r="WHS192" s="377"/>
      <c r="WHT192" s="377"/>
      <c r="WHU192" s="438"/>
      <c r="WHV192" s="486"/>
      <c r="WHW192" s="375"/>
      <c r="WHX192" s="377"/>
      <c r="WHY192" s="377"/>
      <c r="WHZ192" s="377"/>
      <c r="WIA192" s="377"/>
      <c r="WIB192" s="438"/>
      <c r="WIC192" s="486"/>
      <c r="WID192" s="375"/>
      <c r="WIE192" s="377"/>
      <c r="WIF192" s="377"/>
      <c r="WIG192" s="377"/>
      <c r="WIH192" s="377"/>
      <c r="WII192" s="438"/>
      <c r="WIJ192" s="486"/>
      <c r="WIK192" s="375"/>
      <c r="WIL192" s="377"/>
      <c r="WIM192" s="377"/>
      <c r="WIN192" s="377"/>
      <c r="WIO192" s="377"/>
      <c r="WIP192" s="438"/>
      <c r="WIQ192" s="486"/>
      <c r="WIR192" s="375"/>
      <c r="WIS192" s="377"/>
      <c r="WIT192" s="377"/>
      <c r="WIU192" s="377"/>
      <c r="WIV192" s="377"/>
      <c r="WIW192" s="438"/>
      <c r="WIX192" s="486"/>
      <c r="WIY192" s="375"/>
      <c r="WIZ192" s="377"/>
      <c r="WJA192" s="377"/>
      <c r="WJB192" s="377"/>
      <c r="WJC192" s="377"/>
      <c r="WJD192" s="438"/>
      <c r="WJE192" s="486"/>
      <c r="WJF192" s="375"/>
      <c r="WJG192" s="377"/>
      <c r="WJH192" s="377"/>
      <c r="WJI192" s="377"/>
      <c r="WJJ192" s="377"/>
      <c r="WJK192" s="438"/>
      <c r="WJL192" s="486"/>
      <c r="WJM192" s="375"/>
      <c r="WJN192" s="377"/>
      <c r="WJO192" s="377"/>
      <c r="WJP192" s="377"/>
      <c r="WJQ192" s="377"/>
      <c r="WJR192" s="438"/>
      <c r="WJS192" s="486"/>
      <c r="WJT192" s="375"/>
      <c r="WJU192" s="377"/>
      <c r="WJV192" s="377"/>
      <c r="WJW192" s="377"/>
      <c r="WJX192" s="377"/>
      <c r="WJY192" s="438"/>
      <c r="WJZ192" s="486"/>
      <c r="WKA192" s="375"/>
      <c r="WKB192" s="377"/>
      <c r="WKC192" s="377"/>
      <c r="WKD192" s="377"/>
      <c r="WKE192" s="377"/>
      <c r="WKF192" s="438"/>
      <c r="WKG192" s="486"/>
      <c r="WKH192" s="375"/>
      <c r="WKI192" s="377"/>
      <c r="WKJ192" s="377"/>
      <c r="WKK192" s="377"/>
      <c r="WKL192" s="377"/>
      <c r="WKM192" s="438"/>
      <c r="WKN192" s="486"/>
      <c r="WKO192" s="375"/>
      <c r="WKP192" s="377"/>
      <c r="WKQ192" s="377"/>
      <c r="WKR192" s="377"/>
      <c r="WKS192" s="377"/>
      <c r="WKT192" s="438"/>
      <c r="WKU192" s="486"/>
      <c r="WKV192" s="375"/>
      <c r="WKW192" s="377"/>
      <c r="WKX192" s="377"/>
      <c r="WKY192" s="377"/>
      <c r="WKZ192" s="377"/>
      <c r="WLA192" s="438"/>
      <c r="WLB192" s="486"/>
      <c r="WLC192" s="375"/>
      <c r="WLD192" s="377"/>
      <c r="WLE192" s="377"/>
      <c r="WLF192" s="377"/>
      <c r="WLG192" s="377"/>
      <c r="WLH192" s="438"/>
      <c r="WLI192" s="486"/>
      <c r="WLJ192" s="375"/>
      <c r="WLK192" s="377"/>
      <c r="WLL192" s="377"/>
      <c r="WLM192" s="377"/>
      <c r="WLN192" s="377"/>
      <c r="WLO192" s="438"/>
      <c r="WLP192" s="486"/>
      <c r="WLQ192" s="375"/>
      <c r="WLR192" s="377"/>
      <c r="WLS192" s="377"/>
      <c r="WLT192" s="377"/>
      <c r="WLU192" s="377"/>
      <c r="WLV192" s="438"/>
      <c r="WLW192" s="486"/>
      <c r="WLX192" s="375"/>
      <c r="WLY192" s="377"/>
      <c r="WLZ192" s="377"/>
      <c r="WMA192" s="377"/>
      <c r="WMB192" s="377"/>
      <c r="WMC192" s="438"/>
      <c r="WMD192" s="486"/>
      <c r="WME192" s="375"/>
      <c r="WMF192" s="377"/>
      <c r="WMG192" s="377"/>
      <c r="WMH192" s="377"/>
      <c r="WMI192" s="377"/>
      <c r="WMJ192" s="438"/>
      <c r="WMK192" s="486"/>
      <c r="WML192" s="375"/>
      <c r="WMM192" s="377"/>
      <c r="WMN192" s="377"/>
      <c r="WMO192" s="377"/>
      <c r="WMP192" s="377"/>
      <c r="WMQ192" s="438"/>
      <c r="WMR192" s="486"/>
      <c r="WMS192" s="375"/>
      <c r="WMT192" s="377"/>
      <c r="WMU192" s="377"/>
      <c r="WMV192" s="377"/>
      <c r="WMW192" s="377"/>
      <c r="WMX192" s="438"/>
      <c r="WMY192" s="486"/>
      <c r="WMZ192" s="375"/>
      <c r="WNA192" s="377"/>
      <c r="WNB192" s="377"/>
      <c r="WNC192" s="377"/>
      <c r="WND192" s="377"/>
      <c r="WNE192" s="438"/>
      <c r="WNF192" s="486"/>
      <c r="WNG192" s="375"/>
      <c r="WNH192" s="377"/>
      <c r="WNI192" s="377"/>
      <c r="WNJ192" s="377"/>
      <c r="WNK192" s="377"/>
      <c r="WNL192" s="438"/>
      <c r="WNM192" s="486"/>
      <c r="WNN192" s="375"/>
      <c r="WNO192" s="377"/>
      <c r="WNP192" s="377"/>
      <c r="WNQ192" s="377"/>
      <c r="WNR192" s="377"/>
      <c r="WNS192" s="438"/>
      <c r="WNT192" s="486"/>
      <c r="WNU192" s="375"/>
      <c r="WNV192" s="377"/>
      <c r="WNW192" s="377"/>
      <c r="WNX192" s="377"/>
      <c r="WNY192" s="377"/>
      <c r="WNZ192" s="438"/>
      <c r="WOA192" s="486"/>
      <c r="WOB192" s="375"/>
      <c r="WOC192" s="377"/>
      <c r="WOD192" s="377"/>
      <c r="WOE192" s="377"/>
      <c r="WOF192" s="377"/>
      <c r="WOG192" s="438"/>
      <c r="WOH192" s="486"/>
      <c r="WOI192" s="375"/>
      <c r="WOJ192" s="377"/>
      <c r="WOK192" s="377"/>
      <c r="WOL192" s="377"/>
      <c r="WOM192" s="377"/>
      <c r="WON192" s="438"/>
      <c r="WOO192" s="486"/>
      <c r="WOP192" s="375"/>
      <c r="WOQ192" s="377"/>
      <c r="WOR192" s="377"/>
      <c r="WOS192" s="377"/>
      <c r="WOT192" s="377"/>
      <c r="WOU192" s="438"/>
      <c r="WOV192" s="486"/>
      <c r="WOW192" s="375"/>
      <c r="WOX192" s="377"/>
      <c r="WOY192" s="377"/>
      <c r="WOZ192" s="377"/>
      <c r="WPA192" s="377"/>
      <c r="WPB192" s="438"/>
      <c r="WPC192" s="486"/>
      <c r="WPD192" s="375"/>
      <c r="WPE192" s="377"/>
      <c r="WPF192" s="377"/>
      <c r="WPG192" s="377"/>
      <c r="WPH192" s="377"/>
      <c r="WPI192" s="438"/>
      <c r="WPJ192" s="486"/>
      <c r="WPK192" s="375"/>
      <c r="WPL192" s="377"/>
      <c r="WPM192" s="377"/>
      <c r="WPN192" s="377"/>
      <c r="WPO192" s="377"/>
      <c r="WPP192" s="438"/>
      <c r="WPQ192" s="486"/>
      <c r="WPR192" s="375"/>
      <c r="WPS192" s="377"/>
      <c r="WPT192" s="377"/>
      <c r="WPU192" s="377"/>
      <c r="WPV192" s="377"/>
      <c r="WPW192" s="438"/>
      <c r="WPX192" s="486"/>
      <c r="WPY192" s="375"/>
      <c r="WPZ192" s="377"/>
      <c r="WQA192" s="377"/>
      <c r="WQB192" s="377"/>
      <c r="WQC192" s="377"/>
      <c r="WQD192" s="438"/>
      <c r="WQE192" s="486"/>
      <c r="WQF192" s="375"/>
      <c r="WQG192" s="377"/>
      <c r="WQH192" s="377"/>
      <c r="WQI192" s="377"/>
      <c r="WQJ192" s="377"/>
      <c r="WQK192" s="438"/>
      <c r="WQL192" s="486"/>
      <c r="WQM192" s="375"/>
      <c r="WQN192" s="377"/>
      <c r="WQO192" s="377"/>
      <c r="WQP192" s="377"/>
      <c r="WQQ192" s="377"/>
      <c r="WQR192" s="438"/>
      <c r="WQS192" s="486"/>
      <c r="WQT192" s="375"/>
      <c r="WQU192" s="377"/>
      <c r="WQV192" s="377"/>
      <c r="WQW192" s="377"/>
      <c r="WQX192" s="377"/>
      <c r="WQY192" s="438"/>
      <c r="WQZ192" s="486"/>
      <c r="WRA192" s="375"/>
      <c r="WRB192" s="377"/>
      <c r="WRC192" s="377"/>
      <c r="WRD192" s="377"/>
      <c r="WRE192" s="377"/>
      <c r="WRF192" s="438"/>
      <c r="WRG192" s="486"/>
      <c r="WRH192" s="375"/>
      <c r="WRI192" s="377"/>
      <c r="WRJ192" s="377"/>
      <c r="WRK192" s="377"/>
      <c r="WRL192" s="377"/>
      <c r="WRM192" s="438"/>
      <c r="WRN192" s="486"/>
      <c r="WRO192" s="375"/>
      <c r="WRP192" s="377"/>
      <c r="WRQ192" s="377"/>
      <c r="WRR192" s="377"/>
      <c r="WRS192" s="377"/>
      <c r="WRT192" s="438"/>
      <c r="WRU192" s="486"/>
      <c r="WRV192" s="375"/>
      <c r="WRW192" s="377"/>
      <c r="WRX192" s="377"/>
      <c r="WRY192" s="377"/>
      <c r="WRZ192" s="377"/>
      <c r="WSA192" s="438"/>
      <c r="WSB192" s="486"/>
      <c r="WSC192" s="375"/>
      <c r="WSD192" s="377"/>
      <c r="WSE192" s="377"/>
      <c r="WSF192" s="377"/>
      <c r="WSG192" s="377"/>
      <c r="WSH192" s="438"/>
      <c r="WSI192" s="486"/>
      <c r="WSJ192" s="375"/>
      <c r="WSK192" s="377"/>
      <c r="WSL192" s="377"/>
      <c r="WSM192" s="377"/>
      <c r="WSN192" s="377"/>
      <c r="WSO192" s="438"/>
      <c r="WSP192" s="486"/>
      <c r="WSQ192" s="375"/>
      <c r="WSR192" s="377"/>
      <c r="WSS192" s="377"/>
      <c r="WST192" s="377"/>
      <c r="WSU192" s="377"/>
      <c r="WSV192" s="438"/>
      <c r="WSW192" s="486"/>
      <c r="WSX192" s="375"/>
      <c r="WSY192" s="377"/>
      <c r="WSZ192" s="377"/>
      <c r="WTA192" s="377"/>
      <c r="WTB192" s="377"/>
      <c r="WTC192" s="438"/>
      <c r="WTD192" s="486"/>
      <c r="WTE192" s="375"/>
      <c r="WTF192" s="377"/>
      <c r="WTG192" s="377"/>
      <c r="WTH192" s="377"/>
      <c r="WTI192" s="377"/>
      <c r="WTJ192" s="438"/>
      <c r="WTK192" s="486"/>
      <c r="WTL192" s="375"/>
      <c r="WTM192" s="377"/>
      <c r="WTN192" s="377"/>
      <c r="WTO192" s="377"/>
      <c r="WTP192" s="377"/>
      <c r="WTQ192" s="438"/>
      <c r="WTR192" s="486"/>
      <c r="WTS192" s="375"/>
      <c r="WTT192" s="377"/>
      <c r="WTU192" s="377"/>
      <c r="WTV192" s="377"/>
      <c r="WTW192" s="377"/>
      <c r="WTX192" s="438"/>
      <c r="WTY192" s="486"/>
      <c r="WTZ192" s="375"/>
      <c r="WUA192" s="377"/>
      <c r="WUB192" s="377"/>
      <c r="WUC192" s="377"/>
      <c r="WUD192" s="377"/>
      <c r="WUE192" s="438"/>
      <c r="WUF192" s="486"/>
      <c r="WUG192" s="375"/>
      <c r="WUH192" s="377"/>
      <c r="WUI192" s="377"/>
      <c r="WUJ192" s="377"/>
      <c r="WUK192" s="377"/>
      <c r="WUL192" s="438"/>
      <c r="WUM192" s="486"/>
      <c r="WUN192" s="375"/>
      <c r="WUO192" s="377"/>
      <c r="WUP192" s="377"/>
      <c r="WUQ192" s="377"/>
      <c r="WUR192" s="377"/>
      <c r="WUS192" s="438"/>
      <c r="WUT192" s="486"/>
      <c r="WUU192" s="375"/>
      <c r="WUV192" s="377"/>
      <c r="WUW192" s="377"/>
      <c r="WUX192" s="377"/>
      <c r="WUY192" s="377"/>
      <c r="WUZ192" s="438"/>
      <c r="WVA192" s="486"/>
      <c r="WVB192" s="375"/>
      <c r="WVC192" s="377"/>
      <c r="WVD192" s="377"/>
      <c r="WVE192" s="377"/>
      <c r="WVF192" s="377"/>
      <c r="WVG192" s="438"/>
      <c r="WVH192" s="486"/>
      <c r="WVI192" s="375"/>
      <c r="WVJ192" s="377"/>
      <c r="WVK192" s="377"/>
      <c r="WVL192" s="377"/>
      <c r="WVM192" s="377"/>
      <c r="WVN192" s="438"/>
      <c r="WVO192" s="486"/>
      <c r="WVP192" s="375"/>
      <c r="WVQ192" s="377"/>
      <c r="WVR192" s="377"/>
      <c r="WVS192" s="377"/>
      <c r="WVT192" s="377"/>
      <c r="WVU192" s="438"/>
      <c r="WVV192" s="486"/>
      <c r="WVW192" s="375"/>
      <c r="WVX192" s="377"/>
      <c r="WVY192" s="377"/>
      <c r="WVZ192" s="377"/>
      <c r="WWA192" s="377"/>
      <c r="WWB192" s="438"/>
      <c r="WWC192" s="486"/>
      <c r="WWD192" s="375"/>
      <c r="WWE192" s="377"/>
      <c r="WWF192" s="377"/>
      <c r="WWG192" s="377"/>
      <c r="WWH192" s="377"/>
      <c r="WWI192" s="438"/>
      <c r="WWJ192" s="486"/>
      <c r="WWK192" s="375"/>
      <c r="WWL192" s="377"/>
      <c r="WWM192" s="377"/>
      <c r="WWN192" s="377"/>
      <c r="WWO192" s="377"/>
      <c r="WWP192" s="438"/>
      <c r="WWQ192" s="486"/>
      <c r="WWR192" s="375"/>
      <c r="WWS192" s="377"/>
      <c r="WWT192" s="377"/>
      <c r="WWU192" s="377"/>
      <c r="WWV192" s="377"/>
      <c r="WWW192" s="438"/>
      <c r="WWX192" s="486"/>
      <c r="WWY192" s="375"/>
      <c r="WWZ192" s="377"/>
      <c r="WXA192" s="377"/>
      <c r="WXB192" s="377"/>
      <c r="WXC192" s="377"/>
      <c r="WXD192" s="438"/>
      <c r="WXE192" s="486"/>
      <c r="WXF192" s="375"/>
      <c r="WXG192" s="377"/>
      <c r="WXH192" s="377"/>
      <c r="WXI192" s="377"/>
      <c r="WXJ192" s="377"/>
      <c r="WXK192" s="438"/>
      <c r="WXL192" s="486"/>
      <c r="WXM192" s="375"/>
      <c r="WXN192" s="377"/>
      <c r="WXO192" s="377"/>
      <c r="WXP192" s="377"/>
      <c r="WXQ192" s="377"/>
      <c r="WXR192" s="438"/>
      <c r="WXS192" s="486"/>
      <c r="WXT192" s="375"/>
      <c r="WXU192" s="377"/>
      <c r="WXV192" s="377"/>
      <c r="WXW192" s="377"/>
      <c r="WXX192" s="377"/>
      <c r="WXY192" s="438"/>
      <c r="WXZ192" s="486"/>
      <c r="WYA192" s="375"/>
      <c r="WYB192" s="377"/>
      <c r="WYC192" s="377"/>
      <c r="WYD192" s="377"/>
      <c r="WYE192" s="377"/>
      <c r="WYF192" s="438"/>
      <c r="WYG192" s="486"/>
      <c r="WYH192" s="375"/>
      <c r="WYI192" s="377"/>
      <c r="WYJ192" s="377"/>
      <c r="WYK192" s="377"/>
      <c r="WYL192" s="377"/>
      <c r="WYM192" s="438"/>
      <c r="WYN192" s="486"/>
      <c r="WYO192" s="375"/>
      <c r="WYP192" s="377"/>
      <c r="WYQ192" s="377"/>
      <c r="WYR192" s="377"/>
      <c r="WYS192" s="377"/>
      <c r="WYT192" s="438"/>
      <c r="WYU192" s="486"/>
      <c r="WYV192" s="375"/>
      <c r="WYW192" s="377"/>
      <c r="WYX192" s="377"/>
      <c r="WYY192" s="377"/>
      <c r="WYZ192" s="377"/>
      <c r="WZA192" s="438"/>
      <c r="WZB192" s="486"/>
      <c r="WZC192" s="375"/>
      <c r="WZD192" s="377"/>
      <c r="WZE192" s="377"/>
      <c r="WZF192" s="377"/>
      <c r="WZG192" s="377"/>
      <c r="WZH192" s="438"/>
      <c r="WZI192" s="486"/>
      <c r="WZJ192" s="375"/>
      <c r="WZK192" s="377"/>
      <c r="WZL192" s="377"/>
      <c r="WZM192" s="377"/>
      <c r="WZN192" s="377"/>
      <c r="WZO192" s="438"/>
      <c r="WZP192" s="486"/>
      <c r="WZQ192" s="375"/>
      <c r="WZR192" s="377"/>
      <c r="WZS192" s="377"/>
      <c r="WZT192" s="377"/>
      <c r="WZU192" s="377"/>
      <c r="WZV192" s="438"/>
      <c r="WZW192" s="486"/>
      <c r="WZX192" s="375"/>
      <c r="WZY192" s="377"/>
      <c r="WZZ192" s="377"/>
      <c r="XAA192" s="377"/>
      <c r="XAB192" s="377"/>
      <c r="XAC192" s="438"/>
      <c r="XAD192" s="486"/>
      <c r="XAE192" s="375"/>
      <c r="XAF192" s="377"/>
      <c r="XAG192" s="377"/>
      <c r="XAH192" s="377"/>
      <c r="XAI192" s="377"/>
      <c r="XAJ192" s="438"/>
      <c r="XAK192" s="486"/>
      <c r="XAL192" s="375"/>
      <c r="XAM192" s="377"/>
      <c r="XAN192" s="377"/>
      <c r="XAO192" s="377"/>
      <c r="XAP192" s="377"/>
      <c r="XAQ192" s="438"/>
      <c r="XAR192" s="486"/>
      <c r="XAS192" s="375"/>
      <c r="XAT192" s="377"/>
      <c r="XAU192" s="377"/>
      <c r="XAV192" s="377"/>
      <c r="XAW192" s="377"/>
      <c r="XAX192" s="438"/>
      <c r="XAY192" s="486"/>
      <c r="XAZ192" s="375"/>
      <c r="XBA192" s="377"/>
      <c r="XBB192" s="377"/>
      <c r="XBC192" s="377"/>
      <c r="XBD192" s="377"/>
      <c r="XBE192" s="438"/>
      <c r="XBF192" s="486"/>
      <c r="XBG192" s="375"/>
      <c r="XBH192" s="377"/>
      <c r="XBI192" s="377"/>
      <c r="XBJ192" s="377"/>
      <c r="XBK192" s="377"/>
      <c r="XBL192" s="438"/>
      <c r="XBM192" s="486"/>
      <c r="XBN192" s="375"/>
      <c r="XBO192" s="377"/>
      <c r="XBP192" s="377"/>
      <c r="XBQ192" s="377"/>
      <c r="XBR192" s="377"/>
      <c r="XBS192" s="438"/>
      <c r="XBT192" s="486"/>
      <c r="XBU192" s="375"/>
      <c r="XBV192" s="377"/>
      <c r="XBW192" s="377"/>
      <c r="XBX192" s="377"/>
      <c r="XBY192" s="377"/>
      <c r="XBZ192" s="438"/>
      <c r="XCA192" s="486"/>
      <c r="XCB192" s="375"/>
      <c r="XCC192" s="377"/>
      <c r="XCD192" s="377"/>
      <c r="XCE192" s="377"/>
      <c r="XCF192" s="377"/>
      <c r="XCG192" s="438"/>
      <c r="XCH192" s="486"/>
      <c r="XCI192" s="375"/>
      <c r="XCJ192" s="377"/>
      <c r="XCK192" s="377"/>
      <c r="XCL192" s="377"/>
      <c r="XCM192" s="377"/>
      <c r="XCN192" s="438"/>
      <c r="XCO192" s="486"/>
      <c r="XCP192" s="375"/>
      <c r="XCQ192" s="377"/>
      <c r="XCR192" s="377"/>
      <c r="XCS192" s="377"/>
      <c r="XCT192" s="377"/>
      <c r="XCU192" s="438"/>
      <c r="XCV192" s="486"/>
      <c r="XCW192" s="375"/>
      <c r="XCX192" s="377"/>
      <c r="XCY192" s="377"/>
      <c r="XCZ192" s="377"/>
      <c r="XDA192" s="377"/>
      <c r="XDB192" s="438"/>
      <c r="XDC192" s="486"/>
      <c r="XDD192" s="375"/>
      <c r="XDE192" s="377"/>
      <c r="XDF192" s="377"/>
      <c r="XDG192" s="377"/>
      <c r="XDH192" s="377"/>
      <c r="XDI192" s="438"/>
      <c r="XDJ192" s="486"/>
      <c r="XDK192" s="375"/>
      <c r="XDL192" s="377"/>
      <c r="XDM192" s="377"/>
      <c r="XDN192" s="377"/>
      <c r="XDO192" s="377"/>
      <c r="XDP192" s="438"/>
      <c r="XDQ192" s="486"/>
      <c r="XDR192" s="375"/>
      <c r="XDS192" s="377"/>
      <c r="XDT192" s="377"/>
      <c r="XDU192" s="377"/>
      <c r="XDV192" s="377"/>
      <c r="XDW192" s="438"/>
      <c r="XDX192" s="486"/>
      <c r="XDY192" s="375"/>
      <c r="XDZ192" s="377"/>
      <c r="XEA192" s="377"/>
      <c r="XEB192" s="377"/>
      <c r="XEC192" s="377"/>
      <c r="XED192" s="438"/>
      <c r="XEE192" s="486"/>
      <c r="XEF192" s="375"/>
      <c r="XEG192" s="377"/>
      <c r="XEH192" s="377"/>
      <c r="XEI192" s="377"/>
      <c r="XEJ192" s="377"/>
      <c r="XEK192" s="438"/>
      <c r="XEL192" s="486"/>
      <c r="XEM192" s="375"/>
      <c r="XEN192" s="377"/>
      <c r="XEO192" s="377"/>
      <c r="XEP192" s="377"/>
      <c r="XEQ192" s="377"/>
      <c r="XER192" s="438"/>
      <c r="XES192" s="486"/>
      <c r="XET192" s="375"/>
      <c r="XEU192" s="377"/>
      <c r="XEV192" s="377"/>
      <c r="XEW192" s="377"/>
      <c r="XEX192" s="377"/>
      <c r="XEY192" s="438"/>
      <c r="XEZ192" s="486"/>
      <c r="XFA192" s="375"/>
      <c r="XFB192" s="377"/>
      <c r="XFC192" s="377"/>
      <c r="XFD192" s="377"/>
    </row>
    <row r="193" spans="1:9" s="457" customFormat="1" ht="15.75" x14ac:dyDescent="0.25">
      <c r="A193" s="375" t="s">
        <v>280</v>
      </c>
      <c r="B193" s="377"/>
      <c r="C193" s="377"/>
      <c r="D193" s="377"/>
      <c r="E193" s="377"/>
      <c r="F193" s="612">
        <v>30</v>
      </c>
      <c r="G193" s="634"/>
      <c r="H193" s="339">
        <v>40</v>
      </c>
      <c r="I193" s="339">
        <v>40</v>
      </c>
    </row>
    <row r="194" spans="1:9" s="457" customFormat="1" ht="15.75" customHeight="1" x14ac:dyDescent="0.25">
      <c r="A194" s="633" t="s">
        <v>278</v>
      </c>
      <c r="B194" s="633"/>
      <c r="C194" s="633"/>
      <c r="D194" s="633"/>
      <c r="E194" s="633"/>
      <c r="F194" s="633"/>
      <c r="G194" s="633"/>
      <c r="H194" s="339"/>
      <c r="I194" s="339"/>
    </row>
    <row r="195" spans="1:9" s="457" customFormat="1" ht="15.75" x14ac:dyDescent="0.25">
      <c r="A195" s="633"/>
      <c r="B195" s="633"/>
      <c r="C195" s="633"/>
      <c r="D195" s="633"/>
      <c r="E195" s="633"/>
      <c r="F195" s="633"/>
      <c r="G195" s="633"/>
      <c r="H195" s="339"/>
      <c r="I195" s="339"/>
    </row>
    <row r="196" spans="1:9" s="457" customFormat="1" ht="15.75" x14ac:dyDescent="0.25">
      <c r="A196" s="633"/>
      <c r="B196" s="633"/>
      <c r="C196" s="633"/>
      <c r="D196" s="633"/>
      <c r="E196" s="633"/>
      <c r="F196" s="633"/>
      <c r="G196" s="633"/>
      <c r="H196" s="339"/>
      <c r="I196" s="339"/>
    </row>
    <row r="197" spans="1:9" s="457" customFormat="1" ht="15.75" x14ac:dyDescent="0.25">
      <c r="A197" s="633"/>
      <c r="B197" s="633"/>
      <c r="C197" s="633"/>
      <c r="D197" s="633"/>
      <c r="E197" s="633"/>
      <c r="F197" s="633"/>
      <c r="G197" s="633"/>
      <c r="H197" s="339"/>
      <c r="I197" s="339"/>
    </row>
    <row r="198" spans="1:9" s="457" customFormat="1" ht="24" customHeight="1" x14ac:dyDescent="0.25">
      <c r="A198" s="633"/>
      <c r="B198" s="633"/>
      <c r="C198" s="633"/>
      <c r="D198" s="633"/>
      <c r="E198" s="633"/>
      <c r="F198" s="633"/>
      <c r="G198" s="633"/>
      <c r="H198" s="339"/>
      <c r="I198" s="339"/>
    </row>
    <row r="199" spans="1:9" s="457" customFormat="1" ht="30.75" customHeight="1" x14ac:dyDescent="0.25">
      <c r="A199" s="633"/>
      <c r="B199" s="633"/>
      <c r="C199" s="633"/>
      <c r="D199" s="633"/>
      <c r="E199" s="633"/>
      <c r="F199" s="633"/>
      <c r="G199" s="633"/>
      <c r="H199" s="339"/>
      <c r="I199" s="339"/>
    </row>
    <row r="200" spans="1:9" s="457" customFormat="1" ht="9.75" customHeight="1" x14ac:dyDescent="0.25">
      <c r="A200" s="571"/>
      <c r="B200" s="571"/>
      <c r="C200" s="571"/>
      <c r="D200" s="571"/>
      <c r="E200" s="571"/>
      <c r="F200" s="571"/>
      <c r="G200" s="571"/>
      <c r="H200" s="339"/>
      <c r="I200" s="339"/>
    </row>
    <row r="201" spans="1:9" s="151" customFormat="1" ht="18" customHeight="1" x14ac:dyDescent="0.25">
      <c r="A201" s="610" t="s">
        <v>172</v>
      </c>
      <c r="B201" s="611"/>
      <c r="C201" s="611"/>
      <c r="D201" s="611"/>
      <c r="E201" s="611"/>
      <c r="F201" s="612">
        <v>150</v>
      </c>
      <c r="G201" s="612"/>
      <c r="H201" s="379">
        <v>150</v>
      </c>
      <c r="I201" s="379">
        <v>150</v>
      </c>
    </row>
    <row r="202" spans="1:9" s="151" customFormat="1" ht="14.25" hidden="1" customHeight="1" x14ac:dyDescent="0.2">
      <c r="A202" s="618" t="s">
        <v>270</v>
      </c>
      <c r="B202" s="619"/>
      <c r="C202" s="619"/>
      <c r="D202" s="619"/>
      <c r="E202" s="619"/>
      <c r="F202" s="619"/>
      <c r="G202" s="619"/>
      <c r="H202" s="572"/>
      <c r="I202" s="572"/>
    </row>
    <row r="203" spans="1:9" s="151" customFormat="1" ht="30.75" customHeight="1" x14ac:dyDescent="0.2">
      <c r="A203" s="621"/>
      <c r="B203" s="621"/>
      <c r="C203" s="621"/>
      <c r="D203" s="621"/>
      <c r="E203" s="621"/>
      <c r="F203" s="621"/>
      <c r="G203" s="621"/>
      <c r="H203" s="380"/>
      <c r="I203" s="380"/>
    </row>
    <row r="204" spans="1:9" s="151" customFormat="1" ht="13.5" customHeight="1" x14ac:dyDescent="0.2">
      <c r="A204" s="437"/>
      <c r="B204" s="437"/>
      <c r="C204" s="437"/>
      <c r="D204" s="437"/>
      <c r="E204" s="437"/>
      <c r="F204" s="437"/>
      <c r="G204" s="437"/>
      <c r="H204" s="380"/>
      <c r="I204" s="380"/>
    </row>
    <row r="205" spans="1:9" s="151" customFormat="1" ht="13.5" customHeight="1" x14ac:dyDescent="0.25">
      <c r="A205" s="610" t="s">
        <v>281</v>
      </c>
      <c r="B205" s="611"/>
      <c r="C205" s="611"/>
      <c r="D205" s="611"/>
      <c r="E205" s="611"/>
      <c r="F205" s="613">
        <v>0.1</v>
      </c>
      <c r="G205" s="613"/>
      <c r="H205" s="380">
        <v>0.1</v>
      </c>
      <c r="I205" s="380">
        <v>80</v>
      </c>
    </row>
    <row r="206" spans="1:9" s="151" customFormat="1" ht="15" customHeight="1" x14ac:dyDescent="0.2">
      <c r="A206" s="614" t="s">
        <v>273</v>
      </c>
      <c r="B206" s="614"/>
      <c r="C206" s="614"/>
      <c r="D206" s="614"/>
      <c r="E206" s="614"/>
      <c r="F206" s="614"/>
      <c r="G206" s="614"/>
      <c r="H206" s="380"/>
      <c r="I206" s="380"/>
    </row>
    <row r="207" spans="1:9" s="151" customFormat="1" ht="13.5" customHeight="1" x14ac:dyDescent="0.2">
      <c r="A207" s="437"/>
      <c r="B207" s="437"/>
      <c r="C207" s="437"/>
      <c r="D207" s="437"/>
      <c r="E207" s="437"/>
      <c r="F207" s="437"/>
      <c r="G207" s="437"/>
      <c r="H207" s="380"/>
      <c r="I207" s="380"/>
    </row>
    <row r="208" spans="1:9" s="151" customFormat="1" ht="18" customHeight="1" x14ac:dyDescent="0.25">
      <c r="A208" s="610" t="s">
        <v>282</v>
      </c>
      <c r="B208" s="611"/>
      <c r="C208" s="611"/>
      <c r="D208" s="611"/>
      <c r="E208" s="611"/>
      <c r="F208" s="612">
        <v>380</v>
      </c>
      <c r="G208" s="612"/>
      <c r="H208" s="379">
        <v>350</v>
      </c>
      <c r="I208" s="379">
        <v>350</v>
      </c>
    </row>
    <row r="209" spans="1:11" s="151" customFormat="1" x14ac:dyDescent="0.2">
      <c r="A209" s="618" t="s">
        <v>305</v>
      </c>
      <c r="B209" s="619"/>
      <c r="C209" s="619"/>
      <c r="D209" s="619"/>
      <c r="E209" s="619"/>
      <c r="F209" s="619"/>
      <c r="G209" s="619"/>
      <c r="H209" s="379"/>
      <c r="I209" s="379"/>
    </row>
    <row r="210" spans="1:11" s="151" customFormat="1" ht="14.25" x14ac:dyDescent="0.2">
      <c r="A210" s="427"/>
      <c r="B210" s="428"/>
      <c r="C210" s="428"/>
      <c r="D210" s="428"/>
      <c r="E210" s="428"/>
      <c r="F210" s="428"/>
      <c r="G210" s="428"/>
      <c r="H210" s="379"/>
      <c r="I210" s="379"/>
    </row>
    <row r="211" spans="1:11" s="151" customFormat="1" ht="13.5" customHeight="1" x14ac:dyDescent="0.25">
      <c r="A211" s="610" t="s">
        <v>283</v>
      </c>
      <c r="B211" s="611"/>
      <c r="C211" s="611"/>
      <c r="D211" s="611"/>
      <c r="E211" s="611"/>
      <c r="F211" s="613">
        <v>0.1</v>
      </c>
      <c r="G211" s="613"/>
      <c r="H211" s="380">
        <v>0.1</v>
      </c>
      <c r="I211" s="380">
        <v>0.1</v>
      </c>
    </row>
    <row r="212" spans="1:11" s="151" customFormat="1" ht="13.5" customHeight="1" x14ac:dyDescent="0.2">
      <c r="A212" s="614" t="s">
        <v>273</v>
      </c>
      <c r="B212" s="614"/>
      <c r="C212" s="614"/>
      <c r="D212" s="614"/>
      <c r="E212" s="614"/>
      <c r="F212" s="614"/>
      <c r="G212" s="614"/>
      <c r="H212" s="380"/>
      <c r="I212" s="380"/>
    </row>
    <row r="213" spans="1:11" x14ac:dyDescent="0.2">
      <c r="A213" s="253"/>
      <c r="B213" s="253"/>
      <c r="C213" s="151"/>
      <c r="D213" s="370"/>
      <c r="E213" s="370"/>
      <c r="F213" s="370"/>
      <c r="G213" s="371"/>
    </row>
    <row r="214" spans="1:11" s="151" customFormat="1" ht="13.5" customHeight="1" x14ac:dyDescent="0.25">
      <c r="A214" s="610" t="s">
        <v>284</v>
      </c>
      <c r="B214" s="611"/>
      <c r="C214" s="611"/>
      <c r="D214" s="611"/>
      <c r="E214" s="611"/>
      <c r="F214" s="627">
        <v>0.1</v>
      </c>
      <c r="G214" s="627"/>
      <c r="H214" s="380">
        <v>0.1</v>
      </c>
      <c r="I214" s="380">
        <v>0.1</v>
      </c>
    </row>
    <row r="215" spans="1:11" s="151" customFormat="1" ht="13.5" customHeight="1" x14ac:dyDescent="0.2">
      <c r="A215" s="614" t="s">
        <v>273</v>
      </c>
      <c r="B215" s="614"/>
      <c r="C215" s="614"/>
      <c r="D215" s="614"/>
      <c r="E215" s="614"/>
      <c r="F215" s="614"/>
      <c r="G215" s="614"/>
      <c r="H215" s="380"/>
      <c r="I215" s="380"/>
    </row>
    <row r="216" spans="1:11" s="151" customFormat="1" ht="14.25" x14ac:dyDescent="0.2">
      <c r="A216" s="427"/>
      <c r="B216" s="428"/>
      <c r="C216" s="428"/>
      <c r="D216" s="428"/>
      <c r="E216" s="428"/>
      <c r="F216" s="428"/>
      <c r="G216" s="428"/>
      <c r="H216" s="379"/>
      <c r="I216" s="379"/>
    </row>
    <row r="217" spans="1:11" s="455" customFormat="1" ht="16.5" thickBot="1" x14ac:dyDescent="0.3">
      <c r="A217" s="620" t="s">
        <v>255</v>
      </c>
      <c r="B217" s="620"/>
      <c r="C217" s="620"/>
      <c r="D217" s="620"/>
      <c r="E217" s="620"/>
      <c r="F217" s="623">
        <f>SUM(F218)</f>
        <v>1</v>
      </c>
      <c r="G217" s="623"/>
      <c r="H217" s="374">
        <v>1</v>
      </c>
      <c r="I217" s="374">
        <v>1</v>
      </c>
    </row>
    <row r="218" spans="1:11" s="457" customFormat="1" ht="16.5" thickTop="1" x14ac:dyDescent="0.25">
      <c r="A218" s="610" t="s">
        <v>252</v>
      </c>
      <c r="B218" s="611"/>
      <c r="C218" s="611"/>
      <c r="D218" s="611"/>
      <c r="E218" s="611"/>
      <c r="F218" s="612">
        <v>1</v>
      </c>
      <c r="G218" s="612"/>
      <c r="H218" s="339"/>
      <c r="I218" s="339"/>
      <c r="J218" s="456"/>
      <c r="K218" s="456"/>
    </row>
    <row r="219" spans="1:11" s="151" customFormat="1" x14ac:dyDescent="0.2">
      <c r="A219" s="628" t="s">
        <v>256</v>
      </c>
      <c r="B219" s="628"/>
      <c r="C219" s="628"/>
      <c r="D219" s="628"/>
      <c r="E219" s="628"/>
      <c r="F219" s="628"/>
      <c r="G219" s="628"/>
      <c r="H219" s="380"/>
      <c r="I219" s="380"/>
    </row>
    <row r="220" spans="1:11" s="151" customFormat="1" x14ac:dyDescent="0.2">
      <c r="A220" s="628"/>
      <c r="B220" s="628"/>
      <c r="C220" s="628"/>
      <c r="D220" s="628"/>
      <c r="E220" s="628"/>
      <c r="F220" s="628"/>
      <c r="G220" s="628"/>
      <c r="H220" s="380"/>
      <c r="I220" s="380"/>
    </row>
    <row r="221" spans="1:11" s="455" customFormat="1" ht="16.5" thickBot="1" x14ac:dyDescent="0.3">
      <c r="A221" s="620" t="s">
        <v>314</v>
      </c>
      <c r="B221" s="620"/>
      <c r="C221" s="620"/>
      <c r="D221" s="620"/>
      <c r="E221" s="620"/>
      <c r="F221" s="623">
        <f>SUM(F222)</f>
        <v>500</v>
      </c>
      <c r="G221" s="623"/>
      <c r="H221" s="374">
        <v>2500</v>
      </c>
      <c r="I221" s="374">
        <v>2500</v>
      </c>
    </row>
    <row r="222" spans="1:11" s="151" customFormat="1" ht="17.25" customHeight="1" thickTop="1" x14ac:dyDescent="0.25">
      <c r="A222" s="610" t="s">
        <v>179</v>
      </c>
      <c r="B222" s="611"/>
      <c r="C222" s="611"/>
      <c r="D222" s="611"/>
      <c r="E222" s="611"/>
      <c r="F222" s="612">
        <v>500</v>
      </c>
      <c r="G222" s="612"/>
      <c r="H222" s="339"/>
      <c r="I222" s="339"/>
    </row>
    <row r="223" spans="1:11" s="151" customFormat="1" ht="14.25" customHeight="1" x14ac:dyDescent="0.2">
      <c r="A223" s="615" t="s">
        <v>315</v>
      </c>
      <c r="B223" s="615"/>
      <c r="C223" s="615"/>
      <c r="D223" s="615"/>
      <c r="E223" s="615"/>
      <c r="F223" s="615"/>
      <c r="G223" s="615"/>
      <c r="H223" s="339"/>
      <c r="I223" s="339"/>
    </row>
    <row r="224" spans="1:11" s="151" customFormat="1" ht="15" customHeight="1" x14ac:dyDescent="0.2">
      <c r="A224" s="615"/>
      <c r="B224" s="615"/>
      <c r="C224" s="615"/>
      <c r="D224" s="615"/>
      <c r="E224" s="615"/>
      <c r="F224" s="615"/>
      <c r="G224" s="615"/>
      <c r="H224" s="339"/>
      <c r="I224" s="339"/>
    </row>
    <row r="225" spans="1:11" s="151" customFormat="1" ht="15" customHeight="1" x14ac:dyDescent="0.2">
      <c r="A225" s="615"/>
      <c r="B225" s="615"/>
      <c r="C225" s="615"/>
      <c r="D225" s="615"/>
      <c r="E225" s="615"/>
      <c r="F225" s="615"/>
      <c r="G225" s="615"/>
      <c r="H225" s="339"/>
      <c r="I225" s="339"/>
    </row>
    <row r="226" spans="1:11" s="151" customFormat="1" x14ac:dyDescent="0.2">
      <c r="A226" s="253"/>
      <c r="B226" s="253"/>
      <c r="D226" s="370"/>
      <c r="E226" s="370"/>
      <c r="F226" s="370"/>
      <c r="G226" s="371"/>
      <c r="H226" s="339"/>
      <c r="I226" s="339"/>
    </row>
    <row r="227" spans="1:11" s="455" customFormat="1" ht="21" customHeight="1" thickBot="1" x14ac:dyDescent="0.3">
      <c r="A227" s="622" t="s">
        <v>316</v>
      </c>
      <c r="B227" s="622"/>
      <c r="C227" s="622"/>
      <c r="D227" s="622"/>
      <c r="E227" s="622"/>
      <c r="F227" s="623">
        <f>SUM(F228)</f>
        <v>9500</v>
      </c>
      <c r="G227" s="623"/>
      <c r="H227" s="374">
        <v>6500</v>
      </c>
      <c r="I227" s="374">
        <v>6500</v>
      </c>
    </row>
    <row r="228" spans="1:11" ht="17.25" customHeight="1" thickTop="1" x14ac:dyDescent="0.25">
      <c r="A228" s="610" t="s">
        <v>179</v>
      </c>
      <c r="B228" s="611"/>
      <c r="C228" s="611"/>
      <c r="D228" s="611"/>
      <c r="E228" s="611"/>
      <c r="F228" s="612">
        <v>9500</v>
      </c>
      <c r="G228" s="612"/>
    </row>
    <row r="229" spans="1:11" s="151" customFormat="1" ht="13.5" customHeight="1" x14ac:dyDescent="0.2">
      <c r="A229" s="616" t="s">
        <v>317</v>
      </c>
      <c r="B229" s="616"/>
      <c r="C229" s="616"/>
      <c r="D229" s="616"/>
      <c r="E229" s="616"/>
      <c r="F229" s="616"/>
      <c r="G229" s="616"/>
      <c r="H229" s="339"/>
      <c r="I229" s="339"/>
    </row>
    <row r="230" spans="1:11" s="151" customFormat="1" ht="14.25" customHeight="1" x14ac:dyDescent="0.2">
      <c r="A230" s="616"/>
      <c r="B230" s="616"/>
      <c r="C230" s="616"/>
      <c r="D230" s="616"/>
      <c r="E230" s="616"/>
      <c r="F230" s="616"/>
      <c r="G230" s="616"/>
      <c r="H230" s="339"/>
      <c r="I230" s="339"/>
    </row>
    <row r="231" spans="1:11" s="151" customFormat="1" ht="14.25" customHeight="1" x14ac:dyDescent="0.2">
      <c r="A231" s="616"/>
      <c r="B231" s="616"/>
      <c r="C231" s="616"/>
      <c r="D231" s="616"/>
      <c r="E231" s="616"/>
      <c r="F231" s="616"/>
      <c r="G231" s="616"/>
      <c r="H231" s="339"/>
      <c r="I231" s="339"/>
    </row>
    <row r="232" spans="1:11" s="151" customFormat="1" ht="14.25" x14ac:dyDescent="0.2">
      <c r="A232" s="436"/>
      <c r="B232" s="437"/>
      <c r="C232" s="437"/>
      <c r="D232" s="437"/>
      <c r="E232" s="437"/>
      <c r="F232" s="437"/>
      <c r="G232" s="437"/>
      <c r="H232" s="339"/>
      <c r="I232" s="339"/>
    </row>
    <row r="233" spans="1:11" s="455" customFormat="1" ht="19.5" customHeight="1" thickBot="1" x14ac:dyDescent="0.3">
      <c r="A233" s="622" t="s">
        <v>465</v>
      </c>
      <c r="B233" s="622"/>
      <c r="C233" s="622"/>
      <c r="D233" s="622"/>
      <c r="E233" s="622"/>
      <c r="F233" s="623">
        <f>SUM(F234)</f>
        <v>10</v>
      </c>
      <c r="G233" s="623"/>
      <c r="H233" s="374">
        <v>5</v>
      </c>
      <c r="I233" s="374">
        <v>5</v>
      </c>
    </row>
    <row r="234" spans="1:11" s="268" customFormat="1" ht="15.75" thickTop="1" x14ac:dyDescent="0.25">
      <c r="A234" s="610" t="s">
        <v>252</v>
      </c>
      <c r="B234" s="611"/>
      <c r="C234" s="611"/>
      <c r="D234" s="611"/>
      <c r="E234" s="611"/>
      <c r="F234" s="612">
        <v>10</v>
      </c>
      <c r="G234" s="612"/>
      <c r="H234" s="339"/>
      <c r="I234" s="339"/>
      <c r="J234" s="376"/>
      <c r="K234" s="376"/>
    </row>
    <row r="235" spans="1:11" s="151" customFormat="1" ht="14.25" customHeight="1" x14ac:dyDescent="0.2">
      <c r="A235" s="626" t="s">
        <v>266</v>
      </c>
      <c r="B235" s="626"/>
      <c r="C235" s="626"/>
      <c r="D235" s="626"/>
      <c r="E235" s="626"/>
      <c r="F235" s="626"/>
      <c r="G235" s="626"/>
      <c r="H235" s="339"/>
      <c r="I235" s="339"/>
    </row>
    <row r="236" spans="1:11" s="151" customFormat="1" ht="14.25" x14ac:dyDescent="0.2">
      <c r="A236" s="436"/>
      <c r="B236" s="437"/>
      <c r="C236" s="437"/>
      <c r="D236" s="437"/>
      <c r="E236" s="437"/>
      <c r="F236" s="437"/>
      <c r="G236" s="437"/>
      <c r="H236" s="339"/>
      <c r="I236" s="339"/>
    </row>
    <row r="237" spans="1:11" s="455" customFormat="1" ht="16.5" thickBot="1" x14ac:dyDescent="0.3">
      <c r="A237" s="620" t="s">
        <v>340</v>
      </c>
      <c r="B237" s="620"/>
      <c r="C237" s="620"/>
      <c r="D237" s="620"/>
      <c r="E237" s="620"/>
      <c r="F237" s="617">
        <f>F238</f>
        <v>29697.5</v>
      </c>
      <c r="G237" s="617"/>
      <c r="H237" s="374">
        <v>1000.6</v>
      </c>
      <c r="I237" s="374">
        <v>1000.6</v>
      </c>
    </row>
    <row r="238" spans="1:11" ht="17.25" customHeight="1" thickTop="1" x14ac:dyDescent="0.25">
      <c r="A238" s="610" t="s">
        <v>28</v>
      </c>
      <c r="B238" s="611"/>
      <c r="C238" s="611"/>
      <c r="D238" s="611"/>
      <c r="E238" s="611"/>
      <c r="F238" s="627">
        <f>20000.5+8828+645+224</f>
        <v>29697.5</v>
      </c>
      <c r="G238" s="627"/>
    </row>
    <row r="239" spans="1:11" ht="15.75" customHeight="1" x14ac:dyDescent="0.2">
      <c r="A239" s="615" t="s">
        <v>29</v>
      </c>
      <c r="B239" s="621"/>
      <c r="C239" s="621"/>
      <c r="D239" s="621"/>
      <c r="E239" s="621"/>
      <c r="F239" s="621"/>
      <c r="G239" s="621"/>
    </row>
    <row r="240" spans="1:11" x14ac:dyDescent="0.2">
      <c r="A240" s="253"/>
      <c r="B240" s="253"/>
      <c r="C240" s="151"/>
      <c r="D240" s="370"/>
      <c r="E240" s="370"/>
      <c r="F240" s="370"/>
      <c r="G240" s="371"/>
    </row>
    <row r="241" spans="1:9" s="455" customFormat="1" ht="33" customHeight="1" thickBot="1" x14ac:dyDescent="0.3">
      <c r="A241" s="622" t="s">
        <v>324</v>
      </c>
      <c r="B241" s="622"/>
      <c r="C241" s="622"/>
      <c r="D241" s="622"/>
      <c r="E241" s="622"/>
      <c r="F241" s="623">
        <f>SUM(F242)</f>
        <v>1293</v>
      </c>
      <c r="G241" s="623"/>
      <c r="H241" s="374">
        <v>0</v>
      </c>
      <c r="I241" s="374">
        <v>0</v>
      </c>
    </row>
    <row r="242" spans="1:9" ht="17.25" customHeight="1" thickTop="1" x14ac:dyDescent="0.25">
      <c r="A242" s="610" t="s">
        <v>204</v>
      </c>
      <c r="B242" s="611"/>
      <c r="C242" s="611"/>
      <c r="D242" s="611"/>
      <c r="E242" s="611"/>
      <c r="F242" s="625">
        <v>1293</v>
      </c>
      <c r="G242" s="625"/>
    </row>
    <row r="243" spans="1:9" ht="15.75" customHeight="1" x14ac:dyDescent="0.2">
      <c r="A243" s="615" t="s">
        <v>325</v>
      </c>
      <c r="B243" s="621"/>
      <c r="C243" s="621"/>
      <c r="D243" s="621"/>
      <c r="E243" s="621"/>
      <c r="F243" s="621"/>
      <c r="G243" s="621"/>
    </row>
    <row r="244" spans="1:9" x14ac:dyDescent="0.2">
      <c r="A244" s="253"/>
      <c r="B244" s="253"/>
      <c r="C244" s="151"/>
      <c r="D244" s="370"/>
      <c r="E244" s="370"/>
      <c r="F244" s="370"/>
      <c r="G244" s="371"/>
    </row>
    <row r="245" spans="1:9" s="455" customFormat="1" ht="24" customHeight="1" thickBot="1" x14ac:dyDescent="0.3">
      <c r="A245" s="622" t="s">
        <v>480</v>
      </c>
      <c r="B245" s="622"/>
      <c r="C245" s="622"/>
      <c r="D245" s="622"/>
      <c r="E245" s="622"/>
      <c r="F245" s="623">
        <f>SUM(F246)</f>
        <v>101479</v>
      </c>
      <c r="G245" s="623"/>
      <c r="H245" s="374">
        <v>0</v>
      </c>
      <c r="I245" s="374">
        <v>0</v>
      </c>
    </row>
    <row r="246" spans="1:9" s="151" customFormat="1" ht="18" customHeight="1" thickTop="1" x14ac:dyDescent="0.25">
      <c r="A246" s="640" t="s">
        <v>174</v>
      </c>
      <c r="B246" s="641"/>
      <c r="C246" s="641"/>
      <c r="D246" s="641"/>
      <c r="E246" s="641"/>
      <c r="F246" s="636">
        <v>101479</v>
      </c>
      <c r="G246" s="636"/>
      <c r="H246" s="339"/>
      <c r="I246" s="339"/>
    </row>
    <row r="247" spans="1:9" s="151" customFormat="1" ht="18" customHeight="1" x14ac:dyDescent="0.2">
      <c r="A247" s="682" t="s">
        <v>258</v>
      </c>
      <c r="B247" s="661"/>
      <c r="C247" s="661"/>
      <c r="D247" s="661"/>
      <c r="E247" s="661"/>
      <c r="F247" s="661"/>
      <c r="G247" s="661"/>
      <c r="H247" s="339"/>
      <c r="I247" s="339"/>
    </row>
    <row r="248" spans="1:9" x14ac:dyDescent="0.2">
      <c r="A248" s="253"/>
      <c r="B248" s="253"/>
      <c r="C248" s="151"/>
      <c r="D248" s="370"/>
      <c r="E248" s="370"/>
      <c r="F248" s="370"/>
      <c r="G248" s="371"/>
    </row>
    <row r="249" spans="1:9" s="455" customFormat="1" ht="24" customHeight="1" thickBot="1" x14ac:dyDescent="0.3">
      <c r="A249" s="622" t="s">
        <v>482</v>
      </c>
      <c r="B249" s="622"/>
      <c r="C249" s="622"/>
      <c r="D249" s="622"/>
      <c r="E249" s="622"/>
      <c r="F249" s="623">
        <f>SUM(F250)</f>
        <v>98521</v>
      </c>
      <c r="G249" s="623"/>
      <c r="H249" s="374">
        <v>0</v>
      </c>
      <c r="I249" s="374">
        <v>0</v>
      </c>
    </row>
    <row r="250" spans="1:9" s="151" customFormat="1" ht="18" customHeight="1" thickTop="1" x14ac:dyDescent="0.25">
      <c r="A250" s="640" t="s">
        <v>174</v>
      </c>
      <c r="B250" s="641"/>
      <c r="C250" s="641"/>
      <c r="D250" s="641"/>
      <c r="E250" s="641"/>
      <c r="F250" s="636">
        <v>98521</v>
      </c>
      <c r="G250" s="636"/>
      <c r="H250" s="339"/>
      <c r="I250" s="339"/>
    </row>
    <row r="251" spans="1:9" s="151" customFormat="1" ht="18" customHeight="1" x14ac:dyDescent="0.2">
      <c r="A251" s="682" t="s">
        <v>481</v>
      </c>
      <c r="B251" s="661"/>
      <c r="C251" s="661"/>
      <c r="D251" s="661"/>
      <c r="E251" s="661"/>
      <c r="F251" s="661"/>
      <c r="G251" s="661"/>
      <c r="H251" s="339"/>
      <c r="I251" s="339"/>
    </row>
  </sheetData>
  <mergeCells count="7219">
    <mergeCell ref="A245:E245"/>
    <mergeCell ref="F245:G245"/>
    <mergeCell ref="A246:E246"/>
    <mergeCell ref="F246:G246"/>
    <mergeCell ref="A247:G247"/>
    <mergeCell ref="A249:E249"/>
    <mergeCell ref="F249:G249"/>
    <mergeCell ref="A250:E250"/>
    <mergeCell ref="F250:G250"/>
    <mergeCell ref="A251:G251"/>
    <mergeCell ref="WFC189:WFD189"/>
    <mergeCell ref="WFJ189:WFK189"/>
    <mergeCell ref="WII189:WIJ189"/>
    <mergeCell ref="WIP189:WIQ189"/>
    <mergeCell ref="WIW189:WIX189"/>
    <mergeCell ref="WJD189:WJE189"/>
    <mergeCell ref="WRM189:WRN189"/>
    <mergeCell ref="WCD189:WCE189"/>
    <mergeCell ref="WCK189:WCL189"/>
    <mergeCell ref="WCR189:WCS189"/>
    <mergeCell ref="WCY189:WCZ189"/>
    <mergeCell ref="WDF189:WDG189"/>
    <mergeCell ref="WDM189:WDN189"/>
    <mergeCell ref="WDT189:WDU189"/>
    <mergeCell ref="WEA189:WEB189"/>
    <mergeCell ref="WEH189:WEI189"/>
    <mergeCell ref="WEO189:WEP189"/>
    <mergeCell ref="WEV189:WEW189"/>
    <mergeCell ref="WFQ189:WFR189"/>
    <mergeCell ref="WFX189:WFY189"/>
    <mergeCell ref="WGE189:WGF189"/>
    <mergeCell ref="VZS189:VZT189"/>
    <mergeCell ref="WGL189:WGM189"/>
    <mergeCell ref="WGS189:WGT189"/>
    <mergeCell ref="WMQ189:WMR189"/>
    <mergeCell ref="WMX189:WMY189"/>
    <mergeCell ref="WNE189:WNF189"/>
    <mergeCell ref="WNL189:WNM189"/>
    <mergeCell ref="WNS189:WNT189"/>
    <mergeCell ref="WQR189:WQS189"/>
    <mergeCell ref="WQY189:WQZ189"/>
    <mergeCell ref="WRF189:WRG189"/>
    <mergeCell ref="WKF189:WKG189"/>
    <mergeCell ref="WKM189:WKN189"/>
    <mergeCell ref="WPI189:WPJ189"/>
    <mergeCell ref="WPP189:WPQ189"/>
    <mergeCell ref="WPW189:WPX189"/>
    <mergeCell ref="WGZ189:WHA189"/>
    <mergeCell ref="WHG189:WHH189"/>
    <mergeCell ref="WHN189:WHO189"/>
    <mergeCell ref="WHU189:WHV189"/>
    <mergeCell ref="WIB189:WIC189"/>
    <mergeCell ref="WKT189:WKU189"/>
    <mergeCell ref="WLA189:WLB189"/>
    <mergeCell ref="WLH189:WLI189"/>
    <mergeCell ref="WLO189:WLP189"/>
    <mergeCell ref="WJK189:WJL189"/>
    <mergeCell ref="WJR189:WJS189"/>
    <mergeCell ref="WJY189:WJZ189"/>
    <mergeCell ref="WTX189:WTY189"/>
    <mergeCell ref="WUE189:WUF189"/>
    <mergeCell ref="WUL189:WUM189"/>
    <mergeCell ref="WUZ189:WVA189"/>
    <mergeCell ref="WVG189:WVH189"/>
    <mergeCell ref="WYF189:WYG189"/>
    <mergeCell ref="WYM189:WYN189"/>
    <mergeCell ref="WSH189:WSI189"/>
    <mergeCell ref="WSO189:WSP189"/>
    <mergeCell ref="WSV189:WSW189"/>
    <mergeCell ref="WQD189:WQE189"/>
    <mergeCell ref="WQK189:WQL189"/>
    <mergeCell ref="WLV189:WLW189"/>
    <mergeCell ref="WMC189:WMD189"/>
    <mergeCell ref="WMJ189:WMK189"/>
    <mergeCell ref="WOU189:WOV189"/>
    <mergeCell ref="WPB189:WPC189"/>
    <mergeCell ref="WWW189:WWX189"/>
    <mergeCell ref="WXD189:WXE189"/>
    <mergeCell ref="WOG189:WOH189"/>
    <mergeCell ref="WON189:WOO189"/>
    <mergeCell ref="WNZ189:WOA189"/>
    <mergeCell ref="WUS189:WUT189"/>
    <mergeCell ref="WTC189:WTD189"/>
    <mergeCell ref="WTJ189:WTK189"/>
    <mergeCell ref="WTQ189:WTR189"/>
    <mergeCell ref="WRT189:WRU189"/>
    <mergeCell ref="WSA189:WSB189"/>
    <mergeCell ref="XED189:XEE189"/>
    <mergeCell ref="XEK189:XEL189"/>
    <mergeCell ref="XER189:XES189"/>
    <mergeCell ref="XEY189:XEZ189"/>
    <mergeCell ref="XAJ189:XAK189"/>
    <mergeCell ref="XAQ189:XAR189"/>
    <mergeCell ref="XAX189:XAY189"/>
    <mergeCell ref="XBE189:XBF189"/>
    <mergeCell ref="XBL189:XBM189"/>
    <mergeCell ref="XBS189:XBT189"/>
    <mergeCell ref="XBZ189:XCA189"/>
    <mergeCell ref="XCG189:XCH189"/>
    <mergeCell ref="XCN189:XCO189"/>
    <mergeCell ref="XAC189:XAD189"/>
    <mergeCell ref="WVN189:WVO189"/>
    <mergeCell ref="WVU189:WVV189"/>
    <mergeCell ref="WWB189:WWC189"/>
    <mergeCell ref="WWI189:WWJ189"/>
    <mergeCell ref="WWP189:WWQ189"/>
    <mergeCell ref="WZV189:WZW189"/>
    <mergeCell ref="XCU189:XCV189"/>
    <mergeCell ref="WXK189:WXL189"/>
    <mergeCell ref="WXR189:WXS189"/>
    <mergeCell ref="WXY189:WXZ189"/>
    <mergeCell ref="XDB189:XDC189"/>
    <mergeCell ref="XDI189:XDJ189"/>
    <mergeCell ref="XDP189:XDQ189"/>
    <mergeCell ref="XDW189:XDX189"/>
    <mergeCell ref="WYT189:WYU189"/>
    <mergeCell ref="WZA189:WZB189"/>
    <mergeCell ref="WZH189:WZI189"/>
    <mergeCell ref="WZO189:WZP189"/>
    <mergeCell ref="VZZ189:WAA189"/>
    <mergeCell ref="WAG189:WAH189"/>
    <mergeCell ref="WAN189:WAO189"/>
    <mergeCell ref="WAU189:WAV189"/>
    <mergeCell ref="WBB189:WBC189"/>
    <mergeCell ref="WBI189:WBJ189"/>
    <mergeCell ref="WBP189:WBQ189"/>
    <mergeCell ref="WBW189:WBX189"/>
    <mergeCell ref="VXH189:VXI189"/>
    <mergeCell ref="VXO189:VXP189"/>
    <mergeCell ref="VXV189:VXW189"/>
    <mergeCell ref="VYC189:VYD189"/>
    <mergeCell ref="VYJ189:VYK189"/>
    <mergeCell ref="VYQ189:VYR189"/>
    <mergeCell ref="VYX189:VYY189"/>
    <mergeCell ref="VZE189:VZF189"/>
    <mergeCell ref="VZL189:VZM189"/>
    <mergeCell ref="VUW189:VUX189"/>
    <mergeCell ref="VVD189:VVE189"/>
    <mergeCell ref="VVK189:VVL189"/>
    <mergeCell ref="VVR189:VVS189"/>
    <mergeCell ref="VVY189:VVZ189"/>
    <mergeCell ref="VWF189:VWG189"/>
    <mergeCell ref="VWM189:VWN189"/>
    <mergeCell ref="VWT189:VWU189"/>
    <mergeCell ref="VXA189:VXB189"/>
    <mergeCell ref="VSL189:VSM189"/>
    <mergeCell ref="VSS189:VST189"/>
    <mergeCell ref="VSZ189:VTA189"/>
    <mergeCell ref="VTG189:VTH189"/>
    <mergeCell ref="VTN189:VTO189"/>
    <mergeCell ref="VTU189:VTV189"/>
    <mergeCell ref="VUB189:VUC189"/>
    <mergeCell ref="VUI189:VUJ189"/>
    <mergeCell ref="VUP189:VUQ189"/>
    <mergeCell ref="VQA189:VQB189"/>
    <mergeCell ref="VQH189:VQI189"/>
    <mergeCell ref="VQO189:VQP189"/>
    <mergeCell ref="VQV189:VQW189"/>
    <mergeCell ref="VRC189:VRD189"/>
    <mergeCell ref="VRJ189:VRK189"/>
    <mergeCell ref="VRQ189:VRR189"/>
    <mergeCell ref="VRX189:VRY189"/>
    <mergeCell ref="VSE189:VSF189"/>
    <mergeCell ref="VNP189:VNQ189"/>
    <mergeCell ref="VNW189:VNX189"/>
    <mergeCell ref="VOD189:VOE189"/>
    <mergeCell ref="VOK189:VOL189"/>
    <mergeCell ref="VOR189:VOS189"/>
    <mergeCell ref="VOY189:VOZ189"/>
    <mergeCell ref="VPF189:VPG189"/>
    <mergeCell ref="VPM189:VPN189"/>
    <mergeCell ref="VPT189:VPU189"/>
    <mergeCell ref="VLE189:VLF189"/>
    <mergeCell ref="VLL189:VLM189"/>
    <mergeCell ref="VLS189:VLT189"/>
    <mergeCell ref="VLZ189:VMA189"/>
    <mergeCell ref="VMG189:VMH189"/>
    <mergeCell ref="VMN189:VMO189"/>
    <mergeCell ref="VMU189:VMV189"/>
    <mergeCell ref="VNB189:VNC189"/>
    <mergeCell ref="VNI189:VNJ189"/>
    <mergeCell ref="VIT189:VIU189"/>
    <mergeCell ref="VJA189:VJB189"/>
    <mergeCell ref="VJH189:VJI189"/>
    <mergeCell ref="VJO189:VJP189"/>
    <mergeCell ref="VJV189:VJW189"/>
    <mergeCell ref="VKC189:VKD189"/>
    <mergeCell ref="VKJ189:VKK189"/>
    <mergeCell ref="VKQ189:VKR189"/>
    <mergeCell ref="VKX189:VKY189"/>
    <mergeCell ref="VGI189:VGJ189"/>
    <mergeCell ref="VGP189:VGQ189"/>
    <mergeCell ref="VGW189:VGX189"/>
    <mergeCell ref="VHD189:VHE189"/>
    <mergeCell ref="VHK189:VHL189"/>
    <mergeCell ref="VHR189:VHS189"/>
    <mergeCell ref="VHY189:VHZ189"/>
    <mergeCell ref="VIF189:VIG189"/>
    <mergeCell ref="VIM189:VIN189"/>
    <mergeCell ref="VDX189:VDY189"/>
    <mergeCell ref="VEE189:VEF189"/>
    <mergeCell ref="VEL189:VEM189"/>
    <mergeCell ref="VES189:VET189"/>
    <mergeCell ref="VEZ189:VFA189"/>
    <mergeCell ref="VFG189:VFH189"/>
    <mergeCell ref="VFN189:VFO189"/>
    <mergeCell ref="VFU189:VFV189"/>
    <mergeCell ref="VGB189:VGC189"/>
    <mergeCell ref="VBM189:VBN189"/>
    <mergeCell ref="VBT189:VBU189"/>
    <mergeCell ref="VCA189:VCB189"/>
    <mergeCell ref="VCH189:VCI189"/>
    <mergeCell ref="VCO189:VCP189"/>
    <mergeCell ref="VCV189:VCW189"/>
    <mergeCell ref="VDC189:VDD189"/>
    <mergeCell ref="VDJ189:VDK189"/>
    <mergeCell ref="VDQ189:VDR189"/>
    <mergeCell ref="UZB189:UZC189"/>
    <mergeCell ref="UZI189:UZJ189"/>
    <mergeCell ref="UZP189:UZQ189"/>
    <mergeCell ref="UZW189:UZX189"/>
    <mergeCell ref="VAD189:VAE189"/>
    <mergeCell ref="VAK189:VAL189"/>
    <mergeCell ref="VAR189:VAS189"/>
    <mergeCell ref="VAY189:VAZ189"/>
    <mergeCell ref="VBF189:VBG189"/>
    <mergeCell ref="UWQ189:UWR189"/>
    <mergeCell ref="UWX189:UWY189"/>
    <mergeCell ref="UXE189:UXF189"/>
    <mergeCell ref="UXL189:UXM189"/>
    <mergeCell ref="UXS189:UXT189"/>
    <mergeCell ref="UXZ189:UYA189"/>
    <mergeCell ref="UYG189:UYH189"/>
    <mergeCell ref="UYN189:UYO189"/>
    <mergeCell ref="UYU189:UYV189"/>
    <mergeCell ref="UUF189:UUG189"/>
    <mergeCell ref="UUM189:UUN189"/>
    <mergeCell ref="UUT189:UUU189"/>
    <mergeCell ref="UVA189:UVB189"/>
    <mergeCell ref="UVH189:UVI189"/>
    <mergeCell ref="UVO189:UVP189"/>
    <mergeCell ref="UVV189:UVW189"/>
    <mergeCell ref="UWC189:UWD189"/>
    <mergeCell ref="UWJ189:UWK189"/>
    <mergeCell ref="URU189:URV189"/>
    <mergeCell ref="USB189:USC189"/>
    <mergeCell ref="USI189:USJ189"/>
    <mergeCell ref="USP189:USQ189"/>
    <mergeCell ref="USW189:USX189"/>
    <mergeCell ref="UTD189:UTE189"/>
    <mergeCell ref="UTK189:UTL189"/>
    <mergeCell ref="UTR189:UTS189"/>
    <mergeCell ref="UTY189:UTZ189"/>
    <mergeCell ref="UPJ189:UPK189"/>
    <mergeCell ref="UPQ189:UPR189"/>
    <mergeCell ref="UPX189:UPY189"/>
    <mergeCell ref="UQE189:UQF189"/>
    <mergeCell ref="UQL189:UQM189"/>
    <mergeCell ref="UQS189:UQT189"/>
    <mergeCell ref="UQZ189:URA189"/>
    <mergeCell ref="URG189:URH189"/>
    <mergeCell ref="URN189:URO189"/>
    <mergeCell ref="UMY189:UMZ189"/>
    <mergeCell ref="UNF189:UNG189"/>
    <mergeCell ref="UNM189:UNN189"/>
    <mergeCell ref="UNT189:UNU189"/>
    <mergeCell ref="UOA189:UOB189"/>
    <mergeCell ref="UOH189:UOI189"/>
    <mergeCell ref="UOO189:UOP189"/>
    <mergeCell ref="UOV189:UOW189"/>
    <mergeCell ref="UPC189:UPD189"/>
    <mergeCell ref="UKN189:UKO189"/>
    <mergeCell ref="UKU189:UKV189"/>
    <mergeCell ref="ULB189:ULC189"/>
    <mergeCell ref="ULI189:ULJ189"/>
    <mergeCell ref="ULP189:ULQ189"/>
    <mergeCell ref="ULW189:ULX189"/>
    <mergeCell ref="UMD189:UME189"/>
    <mergeCell ref="UMK189:UML189"/>
    <mergeCell ref="UMR189:UMS189"/>
    <mergeCell ref="UIC189:UID189"/>
    <mergeCell ref="UIJ189:UIK189"/>
    <mergeCell ref="UIQ189:UIR189"/>
    <mergeCell ref="UIX189:UIY189"/>
    <mergeCell ref="UJE189:UJF189"/>
    <mergeCell ref="UJL189:UJM189"/>
    <mergeCell ref="UJS189:UJT189"/>
    <mergeCell ref="UJZ189:UKA189"/>
    <mergeCell ref="UKG189:UKH189"/>
    <mergeCell ref="UFR189:UFS189"/>
    <mergeCell ref="UFY189:UFZ189"/>
    <mergeCell ref="UGF189:UGG189"/>
    <mergeCell ref="UGM189:UGN189"/>
    <mergeCell ref="UGT189:UGU189"/>
    <mergeCell ref="UHA189:UHB189"/>
    <mergeCell ref="UHH189:UHI189"/>
    <mergeCell ref="UHO189:UHP189"/>
    <mergeCell ref="UHV189:UHW189"/>
    <mergeCell ref="UDG189:UDH189"/>
    <mergeCell ref="UDN189:UDO189"/>
    <mergeCell ref="UDU189:UDV189"/>
    <mergeCell ref="UEB189:UEC189"/>
    <mergeCell ref="UEI189:UEJ189"/>
    <mergeCell ref="UEP189:UEQ189"/>
    <mergeCell ref="UEW189:UEX189"/>
    <mergeCell ref="UFD189:UFE189"/>
    <mergeCell ref="UFK189:UFL189"/>
    <mergeCell ref="UAV189:UAW189"/>
    <mergeCell ref="UBC189:UBD189"/>
    <mergeCell ref="UBJ189:UBK189"/>
    <mergeCell ref="UBQ189:UBR189"/>
    <mergeCell ref="UBX189:UBY189"/>
    <mergeCell ref="UCE189:UCF189"/>
    <mergeCell ref="UCL189:UCM189"/>
    <mergeCell ref="UCS189:UCT189"/>
    <mergeCell ref="UCZ189:UDA189"/>
    <mergeCell ref="TYK189:TYL189"/>
    <mergeCell ref="TYR189:TYS189"/>
    <mergeCell ref="TYY189:TYZ189"/>
    <mergeCell ref="TZF189:TZG189"/>
    <mergeCell ref="TZM189:TZN189"/>
    <mergeCell ref="TZT189:TZU189"/>
    <mergeCell ref="UAA189:UAB189"/>
    <mergeCell ref="UAH189:UAI189"/>
    <mergeCell ref="UAO189:UAP189"/>
    <mergeCell ref="TVZ189:TWA189"/>
    <mergeCell ref="TWG189:TWH189"/>
    <mergeCell ref="TWN189:TWO189"/>
    <mergeCell ref="TWU189:TWV189"/>
    <mergeCell ref="TXB189:TXC189"/>
    <mergeCell ref="TXI189:TXJ189"/>
    <mergeCell ref="TXP189:TXQ189"/>
    <mergeCell ref="TXW189:TXX189"/>
    <mergeCell ref="TYD189:TYE189"/>
    <mergeCell ref="TTO189:TTP189"/>
    <mergeCell ref="TTV189:TTW189"/>
    <mergeCell ref="TUC189:TUD189"/>
    <mergeCell ref="TUJ189:TUK189"/>
    <mergeCell ref="TUQ189:TUR189"/>
    <mergeCell ref="TUX189:TUY189"/>
    <mergeCell ref="TVE189:TVF189"/>
    <mergeCell ref="TVL189:TVM189"/>
    <mergeCell ref="TVS189:TVT189"/>
    <mergeCell ref="TRD189:TRE189"/>
    <mergeCell ref="TRK189:TRL189"/>
    <mergeCell ref="TRR189:TRS189"/>
    <mergeCell ref="TRY189:TRZ189"/>
    <mergeCell ref="TSF189:TSG189"/>
    <mergeCell ref="TSM189:TSN189"/>
    <mergeCell ref="TST189:TSU189"/>
    <mergeCell ref="TTA189:TTB189"/>
    <mergeCell ref="TTH189:TTI189"/>
    <mergeCell ref="TOS189:TOT189"/>
    <mergeCell ref="TOZ189:TPA189"/>
    <mergeCell ref="TPG189:TPH189"/>
    <mergeCell ref="TPN189:TPO189"/>
    <mergeCell ref="TPU189:TPV189"/>
    <mergeCell ref="TQB189:TQC189"/>
    <mergeCell ref="TQI189:TQJ189"/>
    <mergeCell ref="TQP189:TQQ189"/>
    <mergeCell ref="TQW189:TQX189"/>
    <mergeCell ref="TMH189:TMI189"/>
    <mergeCell ref="TMO189:TMP189"/>
    <mergeCell ref="TMV189:TMW189"/>
    <mergeCell ref="TNC189:TND189"/>
    <mergeCell ref="TNJ189:TNK189"/>
    <mergeCell ref="TNQ189:TNR189"/>
    <mergeCell ref="TNX189:TNY189"/>
    <mergeCell ref="TOE189:TOF189"/>
    <mergeCell ref="TOL189:TOM189"/>
    <mergeCell ref="TJW189:TJX189"/>
    <mergeCell ref="TKD189:TKE189"/>
    <mergeCell ref="TKK189:TKL189"/>
    <mergeCell ref="TKR189:TKS189"/>
    <mergeCell ref="TKY189:TKZ189"/>
    <mergeCell ref="TLF189:TLG189"/>
    <mergeCell ref="TLM189:TLN189"/>
    <mergeCell ref="TLT189:TLU189"/>
    <mergeCell ref="TMA189:TMB189"/>
    <mergeCell ref="THL189:THM189"/>
    <mergeCell ref="THS189:THT189"/>
    <mergeCell ref="THZ189:TIA189"/>
    <mergeCell ref="TIG189:TIH189"/>
    <mergeCell ref="TIN189:TIO189"/>
    <mergeCell ref="TIU189:TIV189"/>
    <mergeCell ref="TJB189:TJC189"/>
    <mergeCell ref="TJI189:TJJ189"/>
    <mergeCell ref="TJP189:TJQ189"/>
    <mergeCell ref="TFA189:TFB189"/>
    <mergeCell ref="TFH189:TFI189"/>
    <mergeCell ref="TFO189:TFP189"/>
    <mergeCell ref="TFV189:TFW189"/>
    <mergeCell ref="TGC189:TGD189"/>
    <mergeCell ref="TGJ189:TGK189"/>
    <mergeCell ref="TGQ189:TGR189"/>
    <mergeCell ref="TGX189:TGY189"/>
    <mergeCell ref="THE189:THF189"/>
    <mergeCell ref="TCP189:TCQ189"/>
    <mergeCell ref="TCW189:TCX189"/>
    <mergeCell ref="TDD189:TDE189"/>
    <mergeCell ref="TDK189:TDL189"/>
    <mergeCell ref="TDR189:TDS189"/>
    <mergeCell ref="TDY189:TDZ189"/>
    <mergeCell ref="TEF189:TEG189"/>
    <mergeCell ref="TEM189:TEN189"/>
    <mergeCell ref="TET189:TEU189"/>
    <mergeCell ref="TAE189:TAF189"/>
    <mergeCell ref="TAL189:TAM189"/>
    <mergeCell ref="TAS189:TAT189"/>
    <mergeCell ref="TAZ189:TBA189"/>
    <mergeCell ref="TBG189:TBH189"/>
    <mergeCell ref="TBN189:TBO189"/>
    <mergeCell ref="TBU189:TBV189"/>
    <mergeCell ref="TCB189:TCC189"/>
    <mergeCell ref="TCI189:TCJ189"/>
    <mergeCell ref="SXT189:SXU189"/>
    <mergeCell ref="SYA189:SYB189"/>
    <mergeCell ref="SYH189:SYI189"/>
    <mergeCell ref="SYO189:SYP189"/>
    <mergeCell ref="SYV189:SYW189"/>
    <mergeCell ref="SZC189:SZD189"/>
    <mergeCell ref="SZJ189:SZK189"/>
    <mergeCell ref="SZQ189:SZR189"/>
    <mergeCell ref="SZX189:SZY189"/>
    <mergeCell ref="SVI189:SVJ189"/>
    <mergeCell ref="SVP189:SVQ189"/>
    <mergeCell ref="SVW189:SVX189"/>
    <mergeCell ref="SWD189:SWE189"/>
    <mergeCell ref="SWK189:SWL189"/>
    <mergeCell ref="SWR189:SWS189"/>
    <mergeCell ref="SWY189:SWZ189"/>
    <mergeCell ref="SXF189:SXG189"/>
    <mergeCell ref="SXM189:SXN189"/>
    <mergeCell ref="SSX189:SSY189"/>
    <mergeCell ref="STE189:STF189"/>
    <mergeCell ref="STL189:STM189"/>
    <mergeCell ref="STS189:STT189"/>
    <mergeCell ref="STZ189:SUA189"/>
    <mergeCell ref="SUG189:SUH189"/>
    <mergeCell ref="SUN189:SUO189"/>
    <mergeCell ref="SUU189:SUV189"/>
    <mergeCell ref="SVB189:SVC189"/>
    <mergeCell ref="SQM189:SQN189"/>
    <mergeCell ref="SQT189:SQU189"/>
    <mergeCell ref="SRA189:SRB189"/>
    <mergeCell ref="SRH189:SRI189"/>
    <mergeCell ref="SRO189:SRP189"/>
    <mergeCell ref="SRV189:SRW189"/>
    <mergeCell ref="SSC189:SSD189"/>
    <mergeCell ref="SSJ189:SSK189"/>
    <mergeCell ref="SSQ189:SSR189"/>
    <mergeCell ref="SOB189:SOC189"/>
    <mergeCell ref="SOI189:SOJ189"/>
    <mergeCell ref="SOP189:SOQ189"/>
    <mergeCell ref="SOW189:SOX189"/>
    <mergeCell ref="SPD189:SPE189"/>
    <mergeCell ref="SPK189:SPL189"/>
    <mergeCell ref="SPR189:SPS189"/>
    <mergeCell ref="SPY189:SPZ189"/>
    <mergeCell ref="SQF189:SQG189"/>
    <mergeCell ref="SLQ189:SLR189"/>
    <mergeCell ref="SLX189:SLY189"/>
    <mergeCell ref="SME189:SMF189"/>
    <mergeCell ref="SML189:SMM189"/>
    <mergeCell ref="SMS189:SMT189"/>
    <mergeCell ref="SMZ189:SNA189"/>
    <mergeCell ref="SNG189:SNH189"/>
    <mergeCell ref="SNN189:SNO189"/>
    <mergeCell ref="SNU189:SNV189"/>
    <mergeCell ref="SJF189:SJG189"/>
    <mergeCell ref="SJM189:SJN189"/>
    <mergeCell ref="SJT189:SJU189"/>
    <mergeCell ref="SKA189:SKB189"/>
    <mergeCell ref="SKH189:SKI189"/>
    <mergeCell ref="SKO189:SKP189"/>
    <mergeCell ref="SKV189:SKW189"/>
    <mergeCell ref="SLC189:SLD189"/>
    <mergeCell ref="SLJ189:SLK189"/>
    <mergeCell ref="SGU189:SGV189"/>
    <mergeCell ref="SHB189:SHC189"/>
    <mergeCell ref="SHI189:SHJ189"/>
    <mergeCell ref="SHP189:SHQ189"/>
    <mergeCell ref="SHW189:SHX189"/>
    <mergeCell ref="SID189:SIE189"/>
    <mergeCell ref="SIK189:SIL189"/>
    <mergeCell ref="SIR189:SIS189"/>
    <mergeCell ref="SIY189:SIZ189"/>
    <mergeCell ref="SEJ189:SEK189"/>
    <mergeCell ref="SEQ189:SER189"/>
    <mergeCell ref="SEX189:SEY189"/>
    <mergeCell ref="SFE189:SFF189"/>
    <mergeCell ref="SFL189:SFM189"/>
    <mergeCell ref="SFS189:SFT189"/>
    <mergeCell ref="SFZ189:SGA189"/>
    <mergeCell ref="SGG189:SGH189"/>
    <mergeCell ref="SGN189:SGO189"/>
    <mergeCell ref="SBY189:SBZ189"/>
    <mergeCell ref="SCF189:SCG189"/>
    <mergeCell ref="SCM189:SCN189"/>
    <mergeCell ref="SCT189:SCU189"/>
    <mergeCell ref="SDA189:SDB189"/>
    <mergeCell ref="SDH189:SDI189"/>
    <mergeCell ref="SDO189:SDP189"/>
    <mergeCell ref="SDV189:SDW189"/>
    <mergeCell ref="SEC189:SED189"/>
    <mergeCell ref="RZN189:RZO189"/>
    <mergeCell ref="RZU189:RZV189"/>
    <mergeCell ref="SAB189:SAC189"/>
    <mergeCell ref="SAI189:SAJ189"/>
    <mergeCell ref="SAP189:SAQ189"/>
    <mergeCell ref="SAW189:SAX189"/>
    <mergeCell ref="SBD189:SBE189"/>
    <mergeCell ref="SBK189:SBL189"/>
    <mergeCell ref="SBR189:SBS189"/>
    <mergeCell ref="RXC189:RXD189"/>
    <mergeCell ref="RXJ189:RXK189"/>
    <mergeCell ref="RXQ189:RXR189"/>
    <mergeCell ref="RXX189:RXY189"/>
    <mergeCell ref="RYE189:RYF189"/>
    <mergeCell ref="RYL189:RYM189"/>
    <mergeCell ref="RYS189:RYT189"/>
    <mergeCell ref="RYZ189:RZA189"/>
    <mergeCell ref="RZG189:RZH189"/>
    <mergeCell ref="RUR189:RUS189"/>
    <mergeCell ref="RUY189:RUZ189"/>
    <mergeCell ref="RVF189:RVG189"/>
    <mergeCell ref="RVM189:RVN189"/>
    <mergeCell ref="RVT189:RVU189"/>
    <mergeCell ref="RWA189:RWB189"/>
    <mergeCell ref="RWH189:RWI189"/>
    <mergeCell ref="RWO189:RWP189"/>
    <mergeCell ref="RWV189:RWW189"/>
    <mergeCell ref="RSG189:RSH189"/>
    <mergeCell ref="RSN189:RSO189"/>
    <mergeCell ref="RSU189:RSV189"/>
    <mergeCell ref="RTB189:RTC189"/>
    <mergeCell ref="RTI189:RTJ189"/>
    <mergeCell ref="RTP189:RTQ189"/>
    <mergeCell ref="RTW189:RTX189"/>
    <mergeCell ref="RUD189:RUE189"/>
    <mergeCell ref="RUK189:RUL189"/>
    <mergeCell ref="RPV189:RPW189"/>
    <mergeCell ref="RQC189:RQD189"/>
    <mergeCell ref="RQJ189:RQK189"/>
    <mergeCell ref="RQQ189:RQR189"/>
    <mergeCell ref="RQX189:RQY189"/>
    <mergeCell ref="RRE189:RRF189"/>
    <mergeCell ref="RRL189:RRM189"/>
    <mergeCell ref="RRS189:RRT189"/>
    <mergeCell ref="RRZ189:RSA189"/>
    <mergeCell ref="RNK189:RNL189"/>
    <mergeCell ref="RNR189:RNS189"/>
    <mergeCell ref="RNY189:RNZ189"/>
    <mergeCell ref="ROF189:ROG189"/>
    <mergeCell ref="ROM189:RON189"/>
    <mergeCell ref="ROT189:ROU189"/>
    <mergeCell ref="RPA189:RPB189"/>
    <mergeCell ref="RPH189:RPI189"/>
    <mergeCell ref="RPO189:RPP189"/>
    <mergeCell ref="RKZ189:RLA189"/>
    <mergeCell ref="RLG189:RLH189"/>
    <mergeCell ref="RLN189:RLO189"/>
    <mergeCell ref="RLU189:RLV189"/>
    <mergeCell ref="RMB189:RMC189"/>
    <mergeCell ref="RMI189:RMJ189"/>
    <mergeCell ref="RMP189:RMQ189"/>
    <mergeCell ref="RMW189:RMX189"/>
    <mergeCell ref="RND189:RNE189"/>
    <mergeCell ref="RIO189:RIP189"/>
    <mergeCell ref="RIV189:RIW189"/>
    <mergeCell ref="RJC189:RJD189"/>
    <mergeCell ref="RJJ189:RJK189"/>
    <mergeCell ref="RJQ189:RJR189"/>
    <mergeCell ref="RJX189:RJY189"/>
    <mergeCell ref="RKE189:RKF189"/>
    <mergeCell ref="RKL189:RKM189"/>
    <mergeCell ref="RKS189:RKT189"/>
    <mergeCell ref="RGD189:RGE189"/>
    <mergeCell ref="RGK189:RGL189"/>
    <mergeCell ref="RGR189:RGS189"/>
    <mergeCell ref="RGY189:RGZ189"/>
    <mergeCell ref="RHF189:RHG189"/>
    <mergeCell ref="RHM189:RHN189"/>
    <mergeCell ref="RHT189:RHU189"/>
    <mergeCell ref="RIA189:RIB189"/>
    <mergeCell ref="RIH189:RII189"/>
    <mergeCell ref="RDS189:RDT189"/>
    <mergeCell ref="RDZ189:REA189"/>
    <mergeCell ref="REG189:REH189"/>
    <mergeCell ref="REN189:REO189"/>
    <mergeCell ref="REU189:REV189"/>
    <mergeCell ref="RFB189:RFC189"/>
    <mergeCell ref="RFI189:RFJ189"/>
    <mergeCell ref="RFP189:RFQ189"/>
    <mergeCell ref="RFW189:RFX189"/>
    <mergeCell ref="RBH189:RBI189"/>
    <mergeCell ref="RBO189:RBP189"/>
    <mergeCell ref="RBV189:RBW189"/>
    <mergeCell ref="RCC189:RCD189"/>
    <mergeCell ref="RCJ189:RCK189"/>
    <mergeCell ref="RCQ189:RCR189"/>
    <mergeCell ref="RCX189:RCY189"/>
    <mergeCell ref="RDE189:RDF189"/>
    <mergeCell ref="RDL189:RDM189"/>
    <mergeCell ref="QYW189:QYX189"/>
    <mergeCell ref="QZD189:QZE189"/>
    <mergeCell ref="QZK189:QZL189"/>
    <mergeCell ref="QZR189:QZS189"/>
    <mergeCell ref="QZY189:QZZ189"/>
    <mergeCell ref="RAF189:RAG189"/>
    <mergeCell ref="RAM189:RAN189"/>
    <mergeCell ref="RAT189:RAU189"/>
    <mergeCell ref="RBA189:RBB189"/>
    <mergeCell ref="QWL189:QWM189"/>
    <mergeCell ref="QWS189:QWT189"/>
    <mergeCell ref="QWZ189:QXA189"/>
    <mergeCell ref="QXG189:QXH189"/>
    <mergeCell ref="QXN189:QXO189"/>
    <mergeCell ref="QXU189:QXV189"/>
    <mergeCell ref="QYB189:QYC189"/>
    <mergeCell ref="QYI189:QYJ189"/>
    <mergeCell ref="QYP189:QYQ189"/>
    <mergeCell ref="QUA189:QUB189"/>
    <mergeCell ref="QUH189:QUI189"/>
    <mergeCell ref="QUO189:QUP189"/>
    <mergeCell ref="QUV189:QUW189"/>
    <mergeCell ref="QVC189:QVD189"/>
    <mergeCell ref="QVJ189:QVK189"/>
    <mergeCell ref="QVQ189:QVR189"/>
    <mergeCell ref="QVX189:QVY189"/>
    <mergeCell ref="QWE189:QWF189"/>
    <mergeCell ref="QRP189:QRQ189"/>
    <mergeCell ref="QRW189:QRX189"/>
    <mergeCell ref="QSD189:QSE189"/>
    <mergeCell ref="QSK189:QSL189"/>
    <mergeCell ref="QSR189:QSS189"/>
    <mergeCell ref="QSY189:QSZ189"/>
    <mergeCell ref="QTF189:QTG189"/>
    <mergeCell ref="QTM189:QTN189"/>
    <mergeCell ref="QTT189:QTU189"/>
    <mergeCell ref="QPE189:QPF189"/>
    <mergeCell ref="QPL189:QPM189"/>
    <mergeCell ref="QPS189:QPT189"/>
    <mergeCell ref="QPZ189:QQA189"/>
    <mergeCell ref="QQG189:QQH189"/>
    <mergeCell ref="QQN189:QQO189"/>
    <mergeCell ref="QQU189:QQV189"/>
    <mergeCell ref="QRB189:QRC189"/>
    <mergeCell ref="QRI189:QRJ189"/>
    <mergeCell ref="QMT189:QMU189"/>
    <mergeCell ref="QNA189:QNB189"/>
    <mergeCell ref="QNH189:QNI189"/>
    <mergeCell ref="QNO189:QNP189"/>
    <mergeCell ref="QNV189:QNW189"/>
    <mergeCell ref="QOC189:QOD189"/>
    <mergeCell ref="QOJ189:QOK189"/>
    <mergeCell ref="QOQ189:QOR189"/>
    <mergeCell ref="QOX189:QOY189"/>
    <mergeCell ref="QKI189:QKJ189"/>
    <mergeCell ref="QKP189:QKQ189"/>
    <mergeCell ref="QKW189:QKX189"/>
    <mergeCell ref="QLD189:QLE189"/>
    <mergeCell ref="QLK189:QLL189"/>
    <mergeCell ref="QLR189:QLS189"/>
    <mergeCell ref="QLY189:QLZ189"/>
    <mergeCell ref="QMF189:QMG189"/>
    <mergeCell ref="QMM189:QMN189"/>
    <mergeCell ref="QHX189:QHY189"/>
    <mergeCell ref="QIE189:QIF189"/>
    <mergeCell ref="QIL189:QIM189"/>
    <mergeCell ref="QIS189:QIT189"/>
    <mergeCell ref="QIZ189:QJA189"/>
    <mergeCell ref="QJG189:QJH189"/>
    <mergeCell ref="QJN189:QJO189"/>
    <mergeCell ref="QJU189:QJV189"/>
    <mergeCell ref="QKB189:QKC189"/>
    <mergeCell ref="QFM189:QFN189"/>
    <mergeCell ref="QFT189:QFU189"/>
    <mergeCell ref="QGA189:QGB189"/>
    <mergeCell ref="QGH189:QGI189"/>
    <mergeCell ref="QGO189:QGP189"/>
    <mergeCell ref="QGV189:QGW189"/>
    <mergeCell ref="QHC189:QHD189"/>
    <mergeCell ref="QHJ189:QHK189"/>
    <mergeCell ref="QHQ189:QHR189"/>
    <mergeCell ref="QDB189:QDC189"/>
    <mergeCell ref="QDI189:QDJ189"/>
    <mergeCell ref="QDP189:QDQ189"/>
    <mergeCell ref="QDW189:QDX189"/>
    <mergeCell ref="QED189:QEE189"/>
    <mergeCell ref="QEK189:QEL189"/>
    <mergeCell ref="QER189:QES189"/>
    <mergeCell ref="QEY189:QEZ189"/>
    <mergeCell ref="QFF189:QFG189"/>
    <mergeCell ref="QAQ189:QAR189"/>
    <mergeCell ref="QAX189:QAY189"/>
    <mergeCell ref="QBE189:QBF189"/>
    <mergeCell ref="QBL189:QBM189"/>
    <mergeCell ref="QBS189:QBT189"/>
    <mergeCell ref="QBZ189:QCA189"/>
    <mergeCell ref="QCG189:QCH189"/>
    <mergeCell ref="QCN189:QCO189"/>
    <mergeCell ref="QCU189:QCV189"/>
    <mergeCell ref="PYF189:PYG189"/>
    <mergeCell ref="PYM189:PYN189"/>
    <mergeCell ref="PYT189:PYU189"/>
    <mergeCell ref="PZA189:PZB189"/>
    <mergeCell ref="PZH189:PZI189"/>
    <mergeCell ref="PZO189:PZP189"/>
    <mergeCell ref="PZV189:PZW189"/>
    <mergeCell ref="QAC189:QAD189"/>
    <mergeCell ref="QAJ189:QAK189"/>
    <mergeCell ref="PVU189:PVV189"/>
    <mergeCell ref="PWB189:PWC189"/>
    <mergeCell ref="PWI189:PWJ189"/>
    <mergeCell ref="PWP189:PWQ189"/>
    <mergeCell ref="PWW189:PWX189"/>
    <mergeCell ref="PXD189:PXE189"/>
    <mergeCell ref="PXK189:PXL189"/>
    <mergeCell ref="PXR189:PXS189"/>
    <mergeCell ref="PXY189:PXZ189"/>
    <mergeCell ref="PTJ189:PTK189"/>
    <mergeCell ref="PTQ189:PTR189"/>
    <mergeCell ref="PTX189:PTY189"/>
    <mergeCell ref="PUE189:PUF189"/>
    <mergeCell ref="PUL189:PUM189"/>
    <mergeCell ref="PUS189:PUT189"/>
    <mergeCell ref="PUZ189:PVA189"/>
    <mergeCell ref="PVG189:PVH189"/>
    <mergeCell ref="PVN189:PVO189"/>
    <mergeCell ref="PQY189:PQZ189"/>
    <mergeCell ref="PRF189:PRG189"/>
    <mergeCell ref="PRM189:PRN189"/>
    <mergeCell ref="PRT189:PRU189"/>
    <mergeCell ref="PSA189:PSB189"/>
    <mergeCell ref="PSH189:PSI189"/>
    <mergeCell ref="PSO189:PSP189"/>
    <mergeCell ref="PSV189:PSW189"/>
    <mergeCell ref="PTC189:PTD189"/>
    <mergeCell ref="PON189:POO189"/>
    <mergeCell ref="POU189:POV189"/>
    <mergeCell ref="PPB189:PPC189"/>
    <mergeCell ref="PPI189:PPJ189"/>
    <mergeCell ref="PPP189:PPQ189"/>
    <mergeCell ref="PPW189:PPX189"/>
    <mergeCell ref="PQD189:PQE189"/>
    <mergeCell ref="PQK189:PQL189"/>
    <mergeCell ref="PQR189:PQS189"/>
    <mergeCell ref="PMC189:PMD189"/>
    <mergeCell ref="PMJ189:PMK189"/>
    <mergeCell ref="PMQ189:PMR189"/>
    <mergeCell ref="PMX189:PMY189"/>
    <mergeCell ref="PNE189:PNF189"/>
    <mergeCell ref="PNL189:PNM189"/>
    <mergeCell ref="PNS189:PNT189"/>
    <mergeCell ref="PNZ189:POA189"/>
    <mergeCell ref="POG189:POH189"/>
    <mergeCell ref="PJR189:PJS189"/>
    <mergeCell ref="PJY189:PJZ189"/>
    <mergeCell ref="PKF189:PKG189"/>
    <mergeCell ref="PKM189:PKN189"/>
    <mergeCell ref="PKT189:PKU189"/>
    <mergeCell ref="PLA189:PLB189"/>
    <mergeCell ref="PLH189:PLI189"/>
    <mergeCell ref="PLO189:PLP189"/>
    <mergeCell ref="PLV189:PLW189"/>
    <mergeCell ref="PHG189:PHH189"/>
    <mergeCell ref="PHN189:PHO189"/>
    <mergeCell ref="PHU189:PHV189"/>
    <mergeCell ref="PIB189:PIC189"/>
    <mergeCell ref="PII189:PIJ189"/>
    <mergeCell ref="PIP189:PIQ189"/>
    <mergeCell ref="PIW189:PIX189"/>
    <mergeCell ref="PJD189:PJE189"/>
    <mergeCell ref="PJK189:PJL189"/>
    <mergeCell ref="PEV189:PEW189"/>
    <mergeCell ref="PFC189:PFD189"/>
    <mergeCell ref="PFJ189:PFK189"/>
    <mergeCell ref="PFQ189:PFR189"/>
    <mergeCell ref="PFX189:PFY189"/>
    <mergeCell ref="PGE189:PGF189"/>
    <mergeCell ref="PGL189:PGM189"/>
    <mergeCell ref="PGS189:PGT189"/>
    <mergeCell ref="PGZ189:PHA189"/>
    <mergeCell ref="PCK189:PCL189"/>
    <mergeCell ref="PCR189:PCS189"/>
    <mergeCell ref="PCY189:PCZ189"/>
    <mergeCell ref="PDF189:PDG189"/>
    <mergeCell ref="PDM189:PDN189"/>
    <mergeCell ref="PDT189:PDU189"/>
    <mergeCell ref="PEA189:PEB189"/>
    <mergeCell ref="PEH189:PEI189"/>
    <mergeCell ref="PEO189:PEP189"/>
    <mergeCell ref="OZZ189:PAA189"/>
    <mergeCell ref="PAG189:PAH189"/>
    <mergeCell ref="PAN189:PAO189"/>
    <mergeCell ref="PAU189:PAV189"/>
    <mergeCell ref="PBB189:PBC189"/>
    <mergeCell ref="PBI189:PBJ189"/>
    <mergeCell ref="PBP189:PBQ189"/>
    <mergeCell ref="PBW189:PBX189"/>
    <mergeCell ref="PCD189:PCE189"/>
    <mergeCell ref="OXO189:OXP189"/>
    <mergeCell ref="OXV189:OXW189"/>
    <mergeCell ref="OYC189:OYD189"/>
    <mergeCell ref="OYJ189:OYK189"/>
    <mergeCell ref="OYQ189:OYR189"/>
    <mergeCell ref="OYX189:OYY189"/>
    <mergeCell ref="OZE189:OZF189"/>
    <mergeCell ref="OZL189:OZM189"/>
    <mergeCell ref="OZS189:OZT189"/>
    <mergeCell ref="OVD189:OVE189"/>
    <mergeCell ref="OVK189:OVL189"/>
    <mergeCell ref="OVR189:OVS189"/>
    <mergeCell ref="OVY189:OVZ189"/>
    <mergeCell ref="OWF189:OWG189"/>
    <mergeCell ref="OWM189:OWN189"/>
    <mergeCell ref="OWT189:OWU189"/>
    <mergeCell ref="OXA189:OXB189"/>
    <mergeCell ref="OXH189:OXI189"/>
    <mergeCell ref="OSS189:OST189"/>
    <mergeCell ref="OSZ189:OTA189"/>
    <mergeCell ref="OTG189:OTH189"/>
    <mergeCell ref="OTN189:OTO189"/>
    <mergeCell ref="OTU189:OTV189"/>
    <mergeCell ref="OUB189:OUC189"/>
    <mergeCell ref="OUI189:OUJ189"/>
    <mergeCell ref="OUP189:OUQ189"/>
    <mergeCell ref="OUW189:OUX189"/>
    <mergeCell ref="OQH189:OQI189"/>
    <mergeCell ref="OQO189:OQP189"/>
    <mergeCell ref="OQV189:OQW189"/>
    <mergeCell ref="ORC189:ORD189"/>
    <mergeCell ref="ORJ189:ORK189"/>
    <mergeCell ref="ORQ189:ORR189"/>
    <mergeCell ref="ORX189:ORY189"/>
    <mergeCell ref="OSE189:OSF189"/>
    <mergeCell ref="OSL189:OSM189"/>
    <mergeCell ref="ONW189:ONX189"/>
    <mergeCell ref="OOD189:OOE189"/>
    <mergeCell ref="OOK189:OOL189"/>
    <mergeCell ref="OOR189:OOS189"/>
    <mergeCell ref="OOY189:OOZ189"/>
    <mergeCell ref="OPF189:OPG189"/>
    <mergeCell ref="OPM189:OPN189"/>
    <mergeCell ref="OPT189:OPU189"/>
    <mergeCell ref="OQA189:OQB189"/>
    <mergeCell ref="OLL189:OLM189"/>
    <mergeCell ref="OLS189:OLT189"/>
    <mergeCell ref="OLZ189:OMA189"/>
    <mergeCell ref="OMG189:OMH189"/>
    <mergeCell ref="OMN189:OMO189"/>
    <mergeCell ref="OMU189:OMV189"/>
    <mergeCell ref="ONB189:ONC189"/>
    <mergeCell ref="ONI189:ONJ189"/>
    <mergeCell ref="ONP189:ONQ189"/>
    <mergeCell ref="OJA189:OJB189"/>
    <mergeCell ref="OJH189:OJI189"/>
    <mergeCell ref="OJO189:OJP189"/>
    <mergeCell ref="OJV189:OJW189"/>
    <mergeCell ref="OKC189:OKD189"/>
    <mergeCell ref="OKJ189:OKK189"/>
    <mergeCell ref="OKQ189:OKR189"/>
    <mergeCell ref="OKX189:OKY189"/>
    <mergeCell ref="OLE189:OLF189"/>
    <mergeCell ref="OGP189:OGQ189"/>
    <mergeCell ref="OGW189:OGX189"/>
    <mergeCell ref="OHD189:OHE189"/>
    <mergeCell ref="OHK189:OHL189"/>
    <mergeCell ref="OHR189:OHS189"/>
    <mergeCell ref="OHY189:OHZ189"/>
    <mergeCell ref="OIF189:OIG189"/>
    <mergeCell ref="OIM189:OIN189"/>
    <mergeCell ref="OIT189:OIU189"/>
    <mergeCell ref="OEE189:OEF189"/>
    <mergeCell ref="OEL189:OEM189"/>
    <mergeCell ref="OES189:OET189"/>
    <mergeCell ref="OEZ189:OFA189"/>
    <mergeCell ref="OFG189:OFH189"/>
    <mergeCell ref="OFN189:OFO189"/>
    <mergeCell ref="OFU189:OFV189"/>
    <mergeCell ref="OGB189:OGC189"/>
    <mergeCell ref="OGI189:OGJ189"/>
    <mergeCell ref="OBT189:OBU189"/>
    <mergeCell ref="OCA189:OCB189"/>
    <mergeCell ref="OCH189:OCI189"/>
    <mergeCell ref="OCO189:OCP189"/>
    <mergeCell ref="OCV189:OCW189"/>
    <mergeCell ref="ODC189:ODD189"/>
    <mergeCell ref="ODJ189:ODK189"/>
    <mergeCell ref="ODQ189:ODR189"/>
    <mergeCell ref="ODX189:ODY189"/>
    <mergeCell ref="NZI189:NZJ189"/>
    <mergeCell ref="NZP189:NZQ189"/>
    <mergeCell ref="NZW189:NZX189"/>
    <mergeCell ref="OAD189:OAE189"/>
    <mergeCell ref="OAK189:OAL189"/>
    <mergeCell ref="OAR189:OAS189"/>
    <mergeCell ref="OAY189:OAZ189"/>
    <mergeCell ref="OBF189:OBG189"/>
    <mergeCell ref="OBM189:OBN189"/>
    <mergeCell ref="NWX189:NWY189"/>
    <mergeCell ref="NXE189:NXF189"/>
    <mergeCell ref="NXL189:NXM189"/>
    <mergeCell ref="NXS189:NXT189"/>
    <mergeCell ref="NXZ189:NYA189"/>
    <mergeCell ref="NYG189:NYH189"/>
    <mergeCell ref="NYN189:NYO189"/>
    <mergeCell ref="NYU189:NYV189"/>
    <mergeCell ref="NZB189:NZC189"/>
    <mergeCell ref="NUM189:NUN189"/>
    <mergeCell ref="NUT189:NUU189"/>
    <mergeCell ref="NVA189:NVB189"/>
    <mergeCell ref="NVH189:NVI189"/>
    <mergeCell ref="NVO189:NVP189"/>
    <mergeCell ref="NVV189:NVW189"/>
    <mergeCell ref="NWC189:NWD189"/>
    <mergeCell ref="NWJ189:NWK189"/>
    <mergeCell ref="NWQ189:NWR189"/>
    <mergeCell ref="NSB189:NSC189"/>
    <mergeCell ref="NSI189:NSJ189"/>
    <mergeCell ref="NSP189:NSQ189"/>
    <mergeCell ref="NSW189:NSX189"/>
    <mergeCell ref="NTD189:NTE189"/>
    <mergeCell ref="NTK189:NTL189"/>
    <mergeCell ref="NTR189:NTS189"/>
    <mergeCell ref="NTY189:NTZ189"/>
    <mergeCell ref="NUF189:NUG189"/>
    <mergeCell ref="NPQ189:NPR189"/>
    <mergeCell ref="NPX189:NPY189"/>
    <mergeCell ref="NQE189:NQF189"/>
    <mergeCell ref="NQL189:NQM189"/>
    <mergeCell ref="NQS189:NQT189"/>
    <mergeCell ref="NQZ189:NRA189"/>
    <mergeCell ref="NRG189:NRH189"/>
    <mergeCell ref="NRN189:NRO189"/>
    <mergeCell ref="NRU189:NRV189"/>
    <mergeCell ref="NNF189:NNG189"/>
    <mergeCell ref="NNM189:NNN189"/>
    <mergeCell ref="NNT189:NNU189"/>
    <mergeCell ref="NOA189:NOB189"/>
    <mergeCell ref="NOH189:NOI189"/>
    <mergeCell ref="NOO189:NOP189"/>
    <mergeCell ref="NOV189:NOW189"/>
    <mergeCell ref="NPC189:NPD189"/>
    <mergeCell ref="NPJ189:NPK189"/>
    <mergeCell ref="NKU189:NKV189"/>
    <mergeCell ref="NLB189:NLC189"/>
    <mergeCell ref="NLI189:NLJ189"/>
    <mergeCell ref="NLP189:NLQ189"/>
    <mergeCell ref="NLW189:NLX189"/>
    <mergeCell ref="NMD189:NME189"/>
    <mergeCell ref="NMK189:NML189"/>
    <mergeCell ref="NMR189:NMS189"/>
    <mergeCell ref="NMY189:NMZ189"/>
    <mergeCell ref="NIJ189:NIK189"/>
    <mergeCell ref="NIQ189:NIR189"/>
    <mergeCell ref="NIX189:NIY189"/>
    <mergeCell ref="NJE189:NJF189"/>
    <mergeCell ref="NJL189:NJM189"/>
    <mergeCell ref="NJS189:NJT189"/>
    <mergeCell ref="NJZ189:NKA189"/>
    <mergeCell ref="NKG189:NKH189"/>
    <mergeCell ref="NKN189:NKO189"/>
    <mergeCell ref="NFY189:NFZ189"/>
    <mergeCell ref="NGF189:NGG189"/>
    <mergeCell ref="NGM189:NGN189"/>
    <mergeCell ref="NGT189:NGU189"/>
    <mergeCell ref="NHA189:NHB189"/>
    <mergeCell ref="NHH189:NHI189"/>
    <mergeCell ref="NHO189:NHP189"/>
    <mergeCell ref="NHV189:NHW189"/>
    <mergeCell ref="NIC189:NID189"/>
    <mergeCell ref="NDN189:NDO189"/>
    <mergeCell ref="NDU189:NDV189"/>
    <mergeCell ref="NEB189:NEC189"/>
    <mergeCell ref="NEI189:NEJ189"/>
    <mergeCell ref="NEP189:NEQ189"/>
    <mergeCell ref="NEW189:NEX189"/>
    <mergeCell ref="NFD189:NFE189"/>
    <mergeCell ref="NFK189:NFL189"/>
    <mergeCell ref="NFR189:NFS189"/>
    <mergeCell ref="NBC189:NBD189"/>
    <mergeCell ref="NBJ189:NBK189"/>
    <mergeCell ref="NBQ189:NBR189"/>
    <mergeCell ref="NBX189:NBY189"/>
    <mergeCell ref="NCE189:NCF189"/>
    <mergeCell ref="NCL189:NCM189"/>
    <mergeCell ref="NCS189:NCT189"/>
    <mergeCell ref="NCZ189:NDA189"/>
    <mergeCell ref="NDG189:NDH189"/>
    <mergeCell ref="MYR189:MYS189"/>
    <mergeCell ref="MYY189:MYZ189"/>
    <mergeCell ref="MZF189:MZG189"/>
    <mergeCell ref="MZM189:MZN189"/>
    <mergeCell ref="MZT189:MZU189"/>
    <mergeCell ref="NAA189:NAB189"/>
    <mergeCell ref="NAH189:NAI189"/>
    <mergeCell ref="NAO189:NAP189"/>
    <mergeCell ref="NAV189:NAW189"/>
    <mergeCell ref="MWG189:MWH189"/>
    <mergeCell ref="MWN189:MWO189"/>
    <mergeCell ref="MWU189:MWV189"/>
    <mergeCell ref="MXB189:MXC189"/>
    <mergeCell ref="MXI189:MXJ189"/>
    <mergeCell ref="MXP189:MXQ189"/>
    <mergeCell ref="MXW189:MXX189"/>
    <mergeCell ref="MYD189:MYE189"/>
    <mergeCell ref="MYK189:MYL189"/>
    <mergeCell ref="MTV189:MTW189"/>
    <mergeCell ref="MUC189:MUD189"/>
    <mergeCell ref="MUJ189:MUK189"/>
    <mergeCell ref="MUQ189:MUR189"/>
    <mergeCell ref="MUX189:MUY189"/>
    <mergeCell ref="MVE189:MVF189"/>
    <mergeCell ref="MVL189:MVM189"/>
    <mergeCell ref="MVS189:MVT189"/>
    <mergeCell ref="MVZ189:MWA189"/>
    <mergeCell ref="MRK189:MRL189"/>
    <mergeCell ref="MRR189:MRS189"/>
    <mergeCell ref="MRY189:MRZ189"/>
    <mergeCell ref="MSF189:MSG189"/>
    <mergeCell ref="MSM189:MSN189"/>
    <mergeCell ref="MST189:MSU189"/>
    <mergeCell ref="MTA189:MTB189"/>
    <mergeCell ref="MTH189:MTI189"/>
    <mergeCell ref="MTO189:MTP189"/>
    <mergeCell ref="MOZ189:MPA189"/>
    <mergeCell ref="MPG189:MPH189"/>
    <mergeCell ref="MPN189:MPO189"/>
    <mergeCell ref="MPU189:MPV189"/>
    <mergeCell ref="MQB189:MQC189"/>
    <mergeCell ref="MQI189:MQJ189"/>
    <mergeCell ref="MQP189:MQQ189"/>
    <mergeCell ref="MQW189:MQX189"/>
    <mergeCell ref="MRD189:MRE189"/>
    <mergeCell ref="MMO189:MMP189"/>
    <mergeCell ref="MMV189:MMW189"/>
    <mergeCell ref="MNC189:MND189"/>
    <mergeCell ref="MNJ189:MNK189"/>
    <mergeCell ref="MNQ189:MNR189"/>
    <mergeCell ref="MNX189:MNY189"/>
    <mergeCell ref="MOE189:MOF189"/>
    <mergeCell ref="MOL189:MOM189"/>
    <mergeCell ref="MOS189:MOT189"/>
    <mergeCell ref="MKD189:MKE189"/>
    <mergeCell ref="MKK189:MKL189"/>
    <mergeCell ref="MKR189:MKS189"/>
    <mergeCell ref="MKY189:MKZ189"/>
    <mergeCell ref="MLF189:MLG189"/>
    <mergeCell ref="MLM189:MLN189"/>
    <mergeCell ref="MLT189:MLU189"/>
    <mergeCell ref="MMA189:MMB189"/>
    <mergeCell ref="MMH189:MMI189"/>
    <mergeCell ref="MHS189:MHT189"/>
    <mergeCell ref="MHZ189:MIA189"/>
    <mergeCell ref="MIG189:MIH189"/>
    <mergeCell ref="MIN189:MIO189"/>
    <mergeCell ref="MIU189:MIV189"/>
    <mergeCell ref="MJB189:MJC189"/>
    <mergeCell ref="MJI189:MJJ189"/>
    <mergeCell ref="MJP189:MJQ189"/>
    <mergeCell ref="MJW189:MJX189"/>
    <mergeCell ref="MFH189:MFI189"/>
    <mergeCell ref="MFO189:MFP189"/>
    <mergeCell ref="MFV189:MFW189"/>
    <mergeCell ref="MGC189:MGD189"/>
    <mergeCell ref="MGJ189:MGK189"/>
    <mergeCell ref="MGQ189:MGR189"/>
    <mergeCell ref="MGX189:MGY189"/>
    <mergeCell ref="MHE189:MHF189"/>
    <mergeCell ref="MHL189:MHM189"/>
    <mergeCell ref="MCW189:MCX189"/>
    <mergeCell ref="MDD189:MDE189"/>
    <mergeCell ref="MDK189:MDL189"/>
    <mergeCell ref="MDR189:MDS189"/>
    <mergeCell ref="MDY189:MDZ189"/>
    <mergeCell ref="MEF189:MEG189"/>
    <mergeCell ref="MEM189:MEN189"/>
    <mergeCell ref="MET189:MEU189"/>
    <mergeCell ref="MFA189:MFB189"/>
    <mergeCell ref="MAL189:MAM189"/>
    <mergeCell ref="MAS189:MAT189"/>
    <mergeCell ref="MAZ189:MBA189"/>
    <mergeCell ref="MBG189:MBH189"/>
    <mergeCell ref="MBN189:MBO189"/>
    <mergeCell ref="MBU189:MBV189"/>
    <mergeCell ref="MCB189:MCC189"/>
    <mergeCell ref="MCI189:MCJ189"/>
    <mergeCell ref="MCP189:MCQ189"/>
    <mergeCell ref="LYA189:LYB189"/>
    <mergeCell ref="LYH189:LYI189"/>
    <mergeCell ref="LYO189:LYP189"/>
    <mergeCell ref="LYV189:LYW189"/>
    <mergeCell ref="LZC189:LZD189"/>
    <mergeCell ref="LZJ189:LZK189"/>
    <mergeCell ref="LZQ189:LZR189"/>
    <mergeCell ref="LZX189:LZY189"/>
    <mergeCell ref="MAE189:MAF189"/>
    <mergeCell ref="LVP189:LVQ189"/>
    <mergeCell ref="LVW189:LVX189"/>
    <mergeCell ref="LWD189:LWE189"/>
    <mergeCell ref="LWK189:LWL189"/>
    <mergeCell ref="LWR189:LWS189"/>
    <mergeCell ref="LWY189:LWZ189"/>
    <mergeCell ref="LXF189:LXG189"/>
    <mergeCell ref="LXM189:LXN189"/>
    <mergeCell ref="LXT189:LXU189"/>
    <mergeCell ref="LTE189:LTF189"/>
    <mergeCell ref="LTL189:LTM189"/>
    <mergeCell ref="LTS189:LTT189"/>
    <mergeCell ref="LTZ189:LUA189"/>
    <mergeCell ref="LUG189:LUH189"/>
    <mergeCell ref="LUN189:LUO189"/>
    <mergeCell ref="LUU189:LUV189"/>
    <mergeCell ref="LVB189:LVC189"/>
    <mergeCell ref="LVI189:LVJ189"/>
    <mergeCell ref="LQT189:LQU189"/>
    <mergeCell ref="LRA189:LRB189"/>
    <mergeCell ref="LRH189:LRI189"/>
    <mergeCell ref="LRO189:LRP189"/>
    <mergeCell ref="LRV189:LRW189"/>
    <mergeCell ref="LSC189:LSD189"/>
    <mergeCell ref="LSJ189:LSK189"/>
    <mergeCell ref="LSQ189:LSR189"/>
    <mergeCell ref="LSX189:LSY189"/>
    <mergeCell ref="LOI189:LOJ189"/>
    <mergeCell ref="LOP189:LOQ189"/>
    <mergeCell ref="LOW189:LOX189"/>
    <mergeCell ref="LPD189:LPE189"/>
    <mergeCell ref="LPK189:LPL189"/>
    <mergeCell ref="LPR189:LPS189"/>
    <mergeCell ref="LPY189:LPZ189"/>
    <mergeCell ref="LQF189:LQG189"/>
    <mergeCell ref="LQM189:LQN189"/>
    <mergeCell ref="LLX189:LLY189"/>
    <mergeCell ref="LME189:LMF189"/>
    <mergeCell ref="LML189:LMM189"/>
    <mergeCell ref="LMS189:LMT189"/>
    <mergeCell ref="LMZ189:LNA189"/>
    <mergeCell ref="LNG189:LNH189"/>
    <mergeCell ref="LNN189:LNO189"/>
    <mergeCell ref="LNU189:LNV189"/>
    <mergeCell ref="LOB189:LOC189"/>
    <mergeCell ref="LJM189:LJN189"/>
    <mergeCell ref="LJT189:LJU189"/>
    <mergeCell ref="LKA189:LKB189"/>
    <mergeCell ref="LKH189:LKI189"/>
    <mergeCell ref="LKO189:LKP189"/>
    <mergeCell ref="LKV189:LKW189"/>
    <mergeCell ref="LLC189:LLD189"/>
    <mergeCell ref="LLJ189:LLK189"/>
    <mergeCell ref="LLQ189:LLR189"/>
    <mergeCell ref="LHB189:LHC189"/>
    <mergeCell ref="LHI189:LHJ189"/>
    <mergeCell ref="LHP189:LHQ189"/>
    <mergeCell ref="LHW189:LHX189"/>
    <mergeCell ref="LID189:LIE189"/>
    <mergeCell ref="LIK189:LIL189"/>
    <mergeCell ref="LIR189:LIS189"/>
    <mergeCell ref="LIY189:LIZ189"/>
    <mergeCell ref="LJF189:LJG189"/>
    <mergeCell ref="LEQ189:LER189"/>
    <mergeCell ref="LEX189:LEY189"/>
    <mergeCell ref="LFE189:LFF189"/>
    <mergeCell ref="LFL189:LFM189"/>
    <mergeCell ref="LFS189:LFT189"/>
    <mergeCell ref="LFZ189:LGA189"/>
    <mergeCell ref="LGG189:LGH189"/>
    <mergeCell ref="LGN189:LGO189"/>
    <mergeCell ref="LGU189:LGV189"/>
    <mergeCell ref="LCF189:LCG189"/>
    <mergeCell ref="LCM189:LCN189"/>
    <mergeCell ref="LCT189:LCU189"/>
    <mergeCell ref="LDA189:LDB189"/>
    <mergeCell ref="LDH189:LDI189"/>
    <mergeCell ref="LDO189:LDP189"/>
    <mergeCell ref="LDV189:LDW189"/>
    <mergeCell ref="LEC189:LED189"/>
    <mergeCell ref="LEJ189:LEK189"/>
    <mergeCell ref="KZU189:KZV189"/>
    <mergeCell ref="LAB189:LAC189"/>
    <mergeCell ref="LAI189:LAJ189"/>
    <mergeCell ref="LAP189:LAQ189"/>
    <mergeCell ref="LAW189:LAX189"/>
    <mergeCell ref="LBD189:LBE189"/>
    <mergeCell ref="LBK189:LBL189"/>
    <mergeCell ref="LBR189:LBS189"/>
    <mergeCell ref="LBY189:LBZ189"/>
    <mergeCell ref="KXJ189:KXK189"/>
    <mergeCell ref="KXQ189:KXR189"/>
    <mergeCell ref="KXX189:KXY189"/>
    <mergeCell ref="KYE189:KYF189"/>
    <mergeCell ref="KYL189:KYM189"/>
    <mergeCell ref="KYS189:KYT189"/>
    <mergeCell ref="KYZ189:KZA189"/>
    <mergeCell ref="KZG189:KZH189"/>
    <mergeCell ref="KZN189:KZO189"/>
    <mergeCell ref="KUY189:KUZ189"/>
    <mergeCell ref="KVF189:KVG189"/>
    <mergeCell ref="KVM189:KVN189"/>
    <mergeCell ref="KVT189:KVU189"/>
    <mergeCell ref="KWA189:KWB189"/>
    <mergeCell ref="KWH189:KWI189"/>
    <mergeCell ref="KWO189:KWP189"/>
    <mergeCell ref="KWV189:KWW189"/>
    <mergeCell ref="KXC189:KXD189"/>
    <mergeCell ref="KSN189:KSO189"/>
    <mergeCell ref="KSU189:KSV189"/>
    <mergeCell ref="KTB189:KTC189"/>
    <mergeCell ref="KTI189:KTJ189"/>
    <mergeCell ref="KTP189:KTQ189"/>
    <mergeCell ref="KTW189:KTX189"/>
    <mergeCell ref="KUD189:KUE189"/>
    <mergeCell ref="KUK189:KUL189"/>
    <mergeCell ref="KUR189:KUS189"/>
    <mergeCell ref="KQC189:KQD189"/>
    <mergeCell ref="KQJ189:KQK189"/>
    <mergeCell ref="KQQ189:KQR189"/>
    <mergeCell ref="KQX189:KQY189"/>
    <mergeCell ref="KRE189:KRF189"/>
    <mergeCell ref="KRL189:KRM189"/>
    <mergeCell ref="KRS189:KRT189"/>
    <mergeCell ref="KRZ189:KSA189"/>
    <mergeCell ref="KSG189:KSH189"/>
    <mergeCell ref="KNR189:KNS189"/>
    <mergeCell ref="KNY189:KNZ189"/>
    <mergeCell ref="KOF189:KOG189"/>
    <mergeCell ref="KOM189:KON189"/>
    <mergeCell ref="KOT189:KOU189"/>
    <mergeCell ref="KPA189:KPB189"/>
    <mergeCell ref="KPH189:KPI189"/>
    <mergeCell ref="KPO189:KPP189"/>
    <mergeCell ref="KPV189:KPW189"/>
    <mergeCell ref="KLG189:KLH189"/>
    <mergeCell ref="KLN189:KLO189"/>
    <mergeCell ref="KLU189:KLV189"/>
    <mergeCell ref="KMB189:KMC189"/>
    <mergeCell ref="KMI189:KMJ189"/>
    <mergeCell ref="KMP189:KMQ189"/>
    <mergeCell ref="KMW189:KMX189"/>
    <mergeCell ref="KND189:KNE189"/>
    <mergeCell ref="KNK189:KNL189"/>
    <mergeCell ref="KIV189:KIW189"/>
    <mergeCell ref="KJC189:KJD189"/>
    <mergeCell ref="KJJ189:KJK189"/>
    <mergeCell ref="KJQ189:KJR189"/>
    <mergeCell ref="KJX189:KJY189"/>
    <mergeCell ref="KKE189:KKF189"/>
    <mergeCell ref="KKL189:KKM189"/>
    <mergeCell ref="KKS189:KKT189"/>
    <mergeCell ref="KKZ189:KLA189"/>
    <mergeCell ref="KGK189:KGL189"/>
    <mergeCell ref="KGR189:KGS189"/>
    <mergeCell ref="KGY189:KGZ189"/>
    <mergeCell ref="KHF189:KHG189"/>
    <mergeCell ref="KHM189:KHN189"/>
    <mergeCell ref="KHT189:KHU189"/>
    <mergeCell ref="KIA189:KIB189"/>
    <mergeCell ref="KIH189:KII189"/>
    <mergeCell ref="KIO189:KIP189"/>
    <mergeCell ref="KDZ189:KEA189"/>
    <mergeCell ref="KEG189:KEH189"/>
    <mergeCell ref="KEN189:KEO189"/>
    <mergeCell ref="KEU189:KEV189"/>
    <mergeCell ref="KFB189:KFC189"/>
    <mergeCell ref="KFI189:KFJ189"/>
    <mergeCell ref="KFP189:KFQ189"/>
    <mergeCell ref="KFW189:KFX189"/>
    <mergeCell ref="KGD189:KGE189"/>
    <mergeCell ref="KBO189:KBP189"/>
    <mergeCell ref="KBV189:KBW189"/>
    <mergeCell ref="KCC189:KCD189"/>
    <mergeCell ref="KCJ189:KCK189"/>
    <mergeCell ref="KCQ189:KCR189"/>
    <mergeCell ref="KCX189:KCY189"/>
    <mergeCell ref="KDE189:KDF189"/>
    <mergeCell ref="KDL189:KDM189"/>
    <mergeCell ref="KDS189:KDT189"/>
    <mergeCell ref="JZD189:JZE189"/>
    <mergeCell ref="JZK189:JZL189"/>
    <mergeCell ref="JZR189:JZS189"/>
    <mergeCell ref="JZY189:JZZ189"/>
    <mergeCell ref="KAF189:KAG189"/>
    <mergeCell ref="KAM189:KAN189"/>
    <mergeCell ref="KAT189:KAU189"/>
    <mergeCell ref="KBA189:KBB189"/>
    <mergeCell ref="KBH189:KBI189"/>
    <mergeCell ref="JWS189:JWT189"/>
    <mergeCell ref="JWZ189:JXA189"/>
    <mergeCell ref="JXG189:JXH189"/>
    <mergeCell ref="JXN189:JXO189"/>
    <mergeCell ref="JXU189:JXV189"/>
    <mergeCell ref="JYB189:JYC189"/>
    <mergeCell ref="JYI189:JYJ189"/>
    <mergeCell ref="JYP189:JYQ189"/>
    <mergeCell ref="JYW189:JYX189"/>
    <mergeCell ref="JUH189:JUI189"/>
    <mergeCell ref="JUO189:JUP189"/>
    <mergeCell ref="JUV189:JUW189"/>
    <mergeCell ref="JVC189:JVD189"/>
    <mergeCell ref="JVJ189:JVK189"/>
    <mergeCell ref="JVQ189:JVR189"/>
    <mergeCell ref="JVX189:JVY189"/>
    <mergeCell ref="JWE189:JWF189"/>
    <mergeCell ref="JWL189:JWM189"/>
    <mergeCell ref="JRW189:JRX189"/>
    <mergeCell ref="JSD189:JSE189"/>
    <mergeCell ref="JSK189:JSL189"/>
    <mergeCell ref="JSR189:JSS189"/>
    <mergeCell ref="JSY189:JSZ189"/>
    <mergeCell ref="JTF189:JTG189"/>
    <mergeCell ref="JTM189:JTN189"/>
    <mergeCell ref="JTT189:JTU189"/>
    <mergeCell ref="JUA189:JUB189"/>
    <mergeCell ref="JPL189:JPM189"/>
    <mergeCell ref="JPS189:JPT189"/>
    <mergeCell ref="JPZ189:JQA189"/>
    <mergeCell ref="JQG189:JQH189"/>
    <mergeCell ref="JQN189:JQO189"/>
    <mergeCell ref="JQU189:JQV189"/>
    <mergeCell ref="JRB189:JRC189"/>
    <mergeCell ref="JRI189:JRJ189"/>
    <mergeCell ref="JRP189:JRQ189"/>
    <mergeCell ref="JNA189:JNB189"/>
    <mergeCell ref="JNH189:JNI189"/>
    <mergeCell ref="JNO189:JNP189"/>
    <mergeCell ref="JNV189:JNW189"/>
    <mergeCell ref="JOC189:JOD189"/>
    <mergeCell ref="JOJ189:JOK189"/>
    <mergeCell ref="JOQ189:JOR189"/>
    <mergeCell ref="JOX189:JOY189"/>
    <mergeCell ref="JPE189:JPF189"/>
    <mergeCell ref="JKP189:JKQ189"/>
    <mergeCell ref="JKW189:JKX189"/>
    <mergeCell ref="JLD189:JLE189"/>
    <mergeCell ref="JLK189:JLL189"/>
    <mergeCell ref="JLR189:JLS189"/>
    <mergeCell ref="JLY189:JLZ189"/>
    <mergeCell ref="JMF189:JMG189"/>
    <mergeCell ref="JMM189:JMN189"/>
    <mergeCell ref="JMT189:JMU189"/>
    <mergeCell ref="JIE189:JIF189"/>
    <mergeCell ref="JIL189:JIM189"/>
    <mergeCell ref="JIS189:JIT189"/>
    <mergeCell ref="JIZ189:JJA189"/>
    <mergeCell ref="JJG189:JJH189"/>
    <mergeCell ref="JJN189:JJO189"/>
    <mergeCell ref="JJU189:JJV189"/>
    <mergeCell ref="JKB189:JKC189"/>
    <mergeCell ref="JKI189:JKJ189"/>
    <mergeCell ref="JFT189:JFU189"/>
    <mergeCell ref="JGA189:JGB189"/>
    <mergeCell ref="JGH189:JGI189"/>
    <mergeCell ref="JGO189:JGP189"/>
    <mergeCell ref="JGV189:JGW189"/>
    <mergeCell ref="JHC189:JHD189"/>
    <mergeCell ref="JHJ189:JHK189"/>
    <mergeCell ref="JHQ189:JHR189"/>
    <mergeCell ref="JHX189:JHY189"/>
    <mergeCell ref="JDI189:JDJ189"/>
    <mergeCell ref="JDP189:JDQ189"/>
    <mergeCell ref="JDW189:JDX189"/>
    <mergeCell ref="JED189:JEE189"/>
    <mergeCell ref="JEK189:JEL189"/>
    <mergeCell ref="JER189:JES189"/>
    <mergeCell ref="JEY189:JEZ189"/>
    <mergeCell ref="JFF189:JFG189"/>
    <mergeCell ref="JFM189:JFN189"/>
    <mergeCell ref="JAX189:JAY189"/>
    <mergeCell ref="JBE189:JBF189"/>
    <mergeCell ref="JBL189:JBM189"/>
    <mergeCell ref="JBS189:JBT189"/>
    <mergeCell ref="JBZ189:JCA189"/>
    <mergeCell ref="JCG189:JCH189"/>
    <mergeCell ref="JCN189:JCO189"/>
    <mergeCell ref="JCU189:JCV189"/>
    <mergeCell ref="JDB189:JDC189"/>
    <mergeCell ref="IYM189:IYN189"/>
    <mergeCell ref="IYT189:IYU189"/>
    <mergeCell ref="IZA189:IZB189"/>
    <mergeCell ref="IZH189:IZI189"/>
    <mergeCell ref="IZO189:IZP189"/>
    <mergeCell ref="IZV189:IZW189"/>
    <mergeCell ref="JAC189:JAD189"/>
    <mergeCell ref="JAJ189:JAK189"/>
    <mergeCell ref="JAQ189:JAR189"/>
    <mergeCell ref="IWB189:IWC189"/>
    <mergeCell ref="IWI189:IWJ189"/>
    <mergeCell ref="IWP189:IWQ189"/>
    <mergeCell ref="IWW189:IWX189"/>
    <mergeCell ref="IXD189:IXE189"/>
    <mergeCell ref="IXK189:IXL189"/>
    <mergeCell ref="IXR189:IXS189"/>
    <mergeCell ref="IXY189:IXZ189"/>
    <mergeCell ref="IYF189:IYG189"/>
    <mergeCell ref="ITQ189:ITR189"/>
    <mergeCell ref="ITX189:ITY189"/>
    <mergeCell ref="IUE189:IUF189"/>
    <mergeCell ref="IUL189:IUM189"/>
    <mergeCell ref="IUS189:IUT189"/>
    <mergeCell ref="IUZ189:IVA189"/>
    <mergeCell ref="IVG189:IVH189"/>
    <mergeCell ref="IVN189:IVO189"/>
    <mergeCell ref="IVU189:IVV189"/>
    <mergeCell ref="IRF189:IRG189"/>
    <mergeCell ref="IRM189:IRN189"/>
    <mergeCell ref="IRT189:IRU189"/>
    <mergeCell ref="ISA189:ISB189"/>
    <mergeCell ref="ISH189:ISI189"/>
    <mergeCell ref="ISO189:ISP189"/>
    <mergeCell ref="ISV189:ISW189"/>
    <mergeCell ref="ITC189:ITD189"/>
    <mergeCell ref="ITJ189:ITK189"/>
    <mergeCell ref="IOU189:IOV189"/>
    <mergeCell ref="IPB189:IPC189"/>
    <mergeCell ref="IPI189:IPJ189"/>
    <mergeCell ref="IPP189:IPQ189"/>
    <mergeCell ref="IPW189:IPX189"/>
    <mergeCell ref="IQD189:IQE189"/>
    <mergeCell ref="IQK189:IQL189"/>
    <mergeCell ref="IQR189:IQS189"/>
    <mergeCell ref="IQY189:IQZ189"/>
    <mergeCell ref="IMJ189:IMK189"/>
    <mergeCell ref="IMQ189:IMR189"/>
    <mergeCell ref="IMX189:IMY189"/>
    <mergeCell ref="INE189:INF189"/>
    <mergeCell ref="INL189:INM189"/>
    <mergeCell ref="INS189:INT189"/>
    <mergeCell ref="INZ189:IOA189"/>
    <mergeCell ref="IOG189:IOH189"/>
    <mergeCell ref="ION189:IOO189"/>
    <mergeCell ref="IJY189:IJZ189"/>
    <mergeCell ref="IKF189:IKG189"/>
    <mergeCell ref="IKM189:IKN189"/>
    <mergeCell ref="IKT189:IKU189"/>
    <mergeCell ref="ILA189:ILB189"/>
    <mergeCell ref="ILH189:ILI189"/>
    <mergeCell ref="ILO189:ILP189"/>
    <mergeCell ref="ILV189:ILW189"/>
    <mergeCell ref="IMC189:IMD189"/>
    <mergeCell ref="IHN189:IHO189"/>
    <mergeCell ref="IHU189:IHV189"/>
    <mergeCell ref="IIB189:IIC189"/>
    <mergeCell ref="III189:IIJ189"/>
    <mergeCell ref="IIP189:IIQ189"/>
    <mergeCell ref="IIW189:IIX189"/>
    <mergeCell ref="IJD189:IJE189"/>
    <mergeCell ref="IJK189:IJL189"/>
    <mergeCell ref="IJR189:IJS189"/>
    <mergeCell ref="IFC189:IFD189"/>
    <mergeCell ref="IFJ189:IFK189"/>
    <mergeCell ref="IFQ189:IFR189"/>
    <mergeCell ref="IFX189:IFY189"/>
    <mergeCell ref="IGE189:IGF189"/>
    <mergeCell ref="IGL189:IGM189"/>
    <mergeCell ref="IGS189:IGT189"/>
    <mergeCell ref="IGZ189:IHA189"/>
    <mergeCell ref="IHG189:IHH189"/>
    <mergeCell ref="ICR189:ICS189"/>
    <mergeCell ref="ICY189:ICZ189"/>
    <mergeCell ref="IDF189:IDG189"/>
    <mergeCell ref="IDM189:IDN189"/>
    <mergeCell ref="IDT189:IDU189"/>
    <mergeCell ref="IEA189:IEB189"/>
    <mergeCell ref="IEH189:IEI189"/>
    <mergeCell ref="IEO189:IEP189"/>
    <mergeCell ref="IEV189:IEW189"/>
    <mergeCell ref="IAG189:IAH189"/>
    <mergeCell ref="IAN189:IAO189"/>
    <mergeCell ref="IAU189:IAV189"/>
    <mergeCell ref="IBB189:IBC189"/>
    <mergeCell ref="IBI189:IBJ189"/>
    <mergeCell ref="IBP189:IBQ189"/>
    <mergeCell ref="IBW189:IBX189"/>
    <mergeCell ref="ICD189:ICE189"/>
    <mergeCell ref="ICK189:ICL189"/>
    <mergeCell ref="HXV189:HXW189"/>
    <mergeCell ref="HYC189:HYD189"/>
    <mergeCell ref="HYJ189:HYK189"/>
    <mergeCell ref="HYQ189:HYR189"/>
    <mergeCell ref="HYX189:HYY189"/>
    <mergeCell ref="HZE189:HZF189"/>
    <mergeCell ref="HZL189:HZM189"/>
    <mergeCell ref="HZS189:HZT189"/>
    <mergeCell ref="HZZ189:IAA189"/>
    <mergeCell ref="HVK189:HVL189"/>
    <mergeCell ref="HVR189:HVS189"/>
    <mergeCell ref="HVY189:HVZ189"/>
    <mergeCell ref="HWF189:HWG189"/>
    <mergeCell ref="HWM189:HWN189"/>
    <mergeCell ref="HWT189:HWU189"/>
    <mergeCell ref="HXA189:HXB189"/>
    <mergeCell ref="HXH189:HXI189"/>
    <mergeCell ref="HXO189:HXP189"/>
    <mergeCell ref="HSZ189:HTA189"/>
    <mergeCell ref="HTG189:HTH189"/>
    <mergeCell ref="HTN189:HTO189"/>
    <mergeCell ref="HTU189:HTV189"/>
    <mergeCell ref="HUB189:HUC189"/>
    <mergeCell ref="HUI189:HUJ189"/>
    <mergeCell ref="HUP189:HUQ189"/>
    <mergeCell ref="HUW189:HUX189"/>
    <mergeCell ref="HVD189:HVE189"/>
    <mergeCell ref="HQO189:HQP189"/>
    <mergeCell ref="HQV189:HQW189"/>
    <mergeCell ref="HRC189:HRD189"/>
    <mergeCell ref="HRJ189:HRK189"/>
    <mergeCell ref="HRQ189:HRR189"/>
    <mergeCell ref="HRX189:HRY189"/>
    <mergeCell ref="HSE189:HSF189"/>
    <mergeCell ref="HSL189:HSM189"/>
    <mergeCell ref="HSS189:HST189"/>
    <mergeCell ref="HOD189:HOE189"/>
    <mergeCell ref="HOK189:HOL189"/>
    <mergeCell ref="HOR189:HOS189"/>
    <mergeCell ref="HOY189:HOZ189"/>
    <mergeCell ref="HPF189:HPG189"/>
    <mergeCell ref="HPM189:HPN189"/>
    <mergeCell ref="HPT189:HPU189"/>
    <mergeCell ref="HQA189:HQB189"/>
    <mergeCell ref="HQH189:HQI189"/>
    <mergeCell ref="HLS189:HLT189"/>
    <mergeCell ref="HLZ189:HMA189"/>
    <mergeCell ref="HMG189:HMH189"/>
    <mergeCell ref="HMN189:HMO189"/>
    <mergeCell ref="HMU189:HMV189"/>
    <mergeCell ref="HNB189:HNC189"/>
    <mergeCell ref="HNI189:HNJ189"/>
    <mergeCell ref="HNP189:HNQ189"/>
    <mergeCell ref="HNW189:HNX189"/>
    <mergeCell ref="HJH189:HJI189"/>
    <mergeCell ref="HJO189:HJP189"/>
    <mergeCell ref="HJV189:HJW189"/>
    <mergeCell ref="HKC189:HKD189"/>
    <mergeCell ref="HKJ189:HKK189"/>
    <mergeCell ref="HKQ189:HKR189"/>
    <mergeCell ref="HKX189:HKY189"/>
    <mergeCell ref="HLE189:HLF189"/>
    <mergeCell ref="HLL189:HLM189"/>
    <mergeCell ref="HGW189:HGX189"/>
    <mergeCell ref="HHD189:HHE189"/>
    <mergeCell ref="HHK189:HHL189"/>
    <mergeCell ref="HHR189:HHS189"/>
    <mergeCell ref="HHY189:HHZ189"/>
    <mergeCell ref="HIF189:HIG189"/>
    <mergeCell ref="HIM189:HIN189"/>
    <mergeCell ref="HIT189:HIU189"/>
    <mergeCell ref="HJA189:HJB189"/>
    <mergeCell ref="HEL189:HEM189"/>
    <mergeCell ref="HES189:HET189"/>
    <mergeCell ref="HEZ189:HFA189"/>
    <mergeCell ref="HFG189:HFH189"/>
    <mergeCell ref="HFN189:HFO189"/>
    <mergeCell ref="HFU189:HFV189"/>
    <mergeCell ref="HGB189:HGC189"/>
    <mergeCell ref="HGI189:HGJ189"/>
    <mergeCell ref="HGP189:HGQ189"/>
    <mergeCell ref="HCA189:HCB189"/>
    <mergeCell ref="HCH189:HCI189"/>
    <mergeCell ref="HCO189:HCP189"/>
    <mergeCell ref="HCV189:HCW189"/>
    <mergeCell ref="HDC189:HDD189"/>
    <mergeCell ref="HDJ189:HDK189"/>
    <mergeCell ref="HDQ189:HDR189"/>
    <mergeCell ref="HDX189:HDY189"/>
    <mergeCell ref="HEE189:HEF189"/>
    <mergeCell ref="GZP189:GZQ189"/>
    <mergeCell ref="GZW189:GZX189"/>
    <mergeCell ref="HAD189:HAE189"/>
    <mergeCell ref="HAK189:HAL189"/>
    <mergeCell ref="HAR189:HAS189"/>
    <mergeCell ref="HAY189:HAZ189"/>
    <mergeCell ref="HBF189:HBG189"/>
    <mergeCell ref="HBM189:HBN189"/>
    <mergeCell ref="HBT189:HBU189"/>
    <mergeCell ref="GXE189:GXF189"/>
    <mergeCell ref="GXL189:GXM189"/>
    <mergeCell ref="GXS189:GXT189"/>
    <mergeCell ref="GXZ189:GYA189"/>
    <mergeCell ref="GYG189:GYH189"/>
    <mergeCell ref="GYN189:GYO189"/>
    <mergeCell ref="GYU189:GYV189"/>
    <mergeCell ref="GZB189:GZC189"/>
    <mergeCell ref="GZI189:GZJ189"/>
    <mergeCell ref="GUT189:GUU189"/>
    <mergeCell ref="GVA189:GVB189"/>
    <mergeCell ref="GVH189:GVI189"/>
    <mergeCell ref="GVO189:GVP189"/>
    <mergeCell ref="GVV189:GVW189"/>
    <mergeCell ref="GWC189:GWD189"/>
    <mergeCell ref="GWJ189:GWK189"/>
    <mergeCell ref="GWQ189:GWR189"/>
    <mergeCell ref="GWX189:GWY189"/>
    <mergeCell ref="GSI189:GSJ189"/>
    <mergeCell ref="GSP189:GSQ189"/>
    <mergeCell ref="GSW189:GSX189"/>
    <mergeCell ref="GTD189:GTE189"/>
    <mergeCell ref="GTK189:GTL189"/>
    <mergeCell ref="GTR189:GTS189"/>
    <mergeCell ref="GTY189:GTZ189"/>
    <mergeCell ref="GUF189:GUG189"/>
    <mergeCell ref="GUM189:GUN189"/>
    <mergeCell ref="GPX189:GPY189"/>
    <mergeCell ref="GQE189:GQF189"/>
    <mergeCell ref="GQL189:GQM189"/>
    <mergeCell ref="GQS189:GQT189"/>
    <mergeCell ref="GQZ189:GRA189"/>
    <mergeCell ref="GRG189:GRH189"/>
    <mergeCell ref="GRN189:GRO189"/>
    <mergeCell ref="GRU189:GRV189"/>
    <mergeCell ref="GSB189:GSC189"/>
    <mergeCell ref="GNM189:GNN189"/>
    <mergeCell ref="GNT189:GNU189"/>
    <mergeCell ref="GOA189:GOB189"/>
    <mergeCell ref="GOH189:GOI189"/>
    <mergeCell ref="GOO189:GOP189"/>
    <mergeCell ref="GOV189:GOW189"/>
    <mergeCell ref="GPC189:GPD189"/>
    <mergeCell ref="GPJ189:GPK189"/>
    <mergeCell ref="GPQ189:GPR189"/>
    <mergeCell ref="GLB189:GLC189"/>
    <mergeCell ref="GLI189:GLJ189"/>
    <mergeCell ref="GLP189:GLQ189"/>
    <mergeCell ref="GLW189:GLX189"/>
    <mergeCell ref="GMD189:GME189"/>
    <mergeCell ref="GMK189:GML189"/>
    <mergeCell ref="GMR189:GMS189"/>
    <mergeCell ref="GMY189:GMZ189"/>
    <mergeCell ref="GNF189:GNG189"/>
    <mergeCell ref="GIQ189:GIR189"/>
    <mergeCell ref="GIX189:GIY189"/>
    <mergeCell ref="GJE189:GJF189"/>
    <mergeCell ref="GJL189:GJM189"/>
    <mergeCell ref="GJS189:GJT189"/>
    <mergeCell ref="GJZ189:GKA189"/>
    <mergeCell ref="GKG189:GKH189"/>
    <mergeCell ref="GKN189:GKO189"/>
    <mergeCell ref="GKU189:GKV189"/>
    <mergeCell ref="GGF189:GGG189"/>
    <mergeCell ref="GGM189:GGN189"/>
    <mergeCell ref="GGT189:GGU189"/>
    <mergeCell ref="GHA189:GHB189"/>
    <mergeCell ref="GHH189:GHI189"/>
    <mergeCell ref="GHO189:GHP189"/>
    <mergeCell ref="GHV189:GHW189"/>
    <mergeCell ref="GIC189:GID189"/>
    <mergeCell ref="GIJ189:GIK189"/>
    <mergeCell ref="GDU189:GDV189"/>
    <mergeCell ref="GEB189:GEC189"/>
    <mergeCell ref="GEI189:GEJ189"/>
    <mergeCell ref="GEP189:GEQ189"/>
    <mergeCell ref="GEW189:GEX189"/>
    <mergeCell ref="GFD189:GFE189"/>
    <mergeCell ref="GFK189:GFL189"/>
    <mergeCell ref="GFR189:GFS189"/>
    <mergeCell ref="GFY189:GFZ189"/>
    <mergeCell ref="GBJ189:GBK189"/>
    <mergeCell ref="GBQ189:GBR189"/>
    <mergeCell ref="GBX189:GBY189"/>
    <mergeCell ref="GCE189:GCF189"/>
    <mergeCell ref="GCL189:GCM189"/>
    <mergeCell ref="GCS189:GCT189"/>
    <mergeCell ref="GCZ189:GDA189"/>
    <mergeCell ref="GDG189:GDH189"/>
    <mergeCell ref="GDN189:GDO189"/>
    <mergeCell ref="FYY189:FYZ189"/>
    <mergeCell ref="FZF189:FZG189"/>
    <mergeCell ref="FZM189:FZN189"/>
    <mergeCell ref="FZT189:FZU189"/>
    <mergeCell ref="GAA189:GAB189"/>
    <mergeCell ref="GAH189:GAI189"/>
    <mergeCell ref="GAO189:GAP189"/>
    <mergeCell ref="GAV189:GAW189"/>
    <mergeCell ref="GBC189:GBD189"/>
    <mergeCell ref="FWN189:FWO189"/>
    <mergeCell ref="FWU189:FWV189"/>
    <mergeCell ref="FXB189:FXC189"/>
    <mergeCell ref="FXI189:FXJ189"/>
    <mergeCell ref="FXP189:FXQ189"/>
    <mergeCell ref="FXW189:FXX189"/>
    <mergeCell ref="FYD189:FYE189"/>
    <mergeCell ref="FYK189:FYL189"/>
    <mergeCell ref="FYR189:FYS189"/>
    <mergeCell ref="FUC189:FUD189"/>
    <mergeCell ref="FUJ189:FUK189"/>
    <mergeCell ref="FUQ189:FUR189"/>
    <mergeCell ref="FUX189:FUY189"/>
    <mergeCell ref="FVE189:FVF189"/>
    <mergeCell ref="FVL189:FVM189"/>
    <mergeCell ref="FVS189:FVT189"/>
    <mergeCell ref="FVZ189:FWA189"/>
    <mergeCell ref="FWG189:FWH189"/>
    <mergeCell ref="FRR189:FRS189"/>
    <mergeCell ref="FRY189:FRZ189"/>
    <mergeCell ref="FSF189:FSG189"/>
    <mergeCell ref="FSM189:FSN189"/>
    <mergeCell ref="FST189:FSU189"/>
    <mergeCell ref="FTA189:FTB189"/>
    <mergeCell ref="FTH189:FTI189"/>
    <mergeCell ref="FTO189:FTP189"/>
    <mergeCell ref="FTV189:FTW189"/>
    <mergeCell ref="FPG189:FPH189"/>
    <mergeCell ref="FPN189:FPO189"/>
    <mergeCell ref="FPU189:FPV189"/>
    <mergeCell ref="FQB189:FQC189"/>
    <mergeCell ref="FQI189:FQJ189"/>
    <mergeCell ref="FQP189:FQQ189"/>
    <mergeCell ref="FQW189:FQX189"/>
    <mergeCell ref="FRD189:FRE189"/>
    <mergeCell ref="FRK189:FRL189"/>
    <mergeCell ref="FMV189:FMW189"/>
    <mergeCell ref="FNC189:FND189"/>
    <mergeCell ref="FNJ189:FNK189"/>
    <mergeCell ref="FNQ189:FNR189"/>
    <mergeCell ref="FNX189:FNY189"/>
    <mergeCell ref="FOE189:FOF189"/>
    <mergeCell ref="FOL189:FOM189"/>
    <mergeCell ref="FOS189:FOT189"/>
    <mergeCell ref="FOZ189:FPA189"/>
    <mergeCell ref="FKK189:FKL189"/>
    <mergeCell ref="FKR189:FKS189"/>
    <mergeCell ref="FKY189:FKZ189"/>
    <mergeCell ref="FLF189:FLG189"/>
    <mergeCell ref="FLM189:FLN189"/>
    <mergeCell ref="FLT189:FLU189"/>
    <mergeCell ref="FMA189:FMB189"/>
    <mergeCell ref="FMH189:FMI189"/>
    <mergeCell ref="FMO189:FMP189"/>
    <mergeCell ref="FHZ189:FIA189"/>
    <mergeCell ref="FIG189:FIH189"/>
    <mergeCell ref="FIN189:FIO189"/>
    <mergeCell ref="FIU189:FIV189"/>
    <mergeCell ref="FJB189:FJC189"/>
    <mergeCell ref="FJI189:FJJ189"/>
    <mergeCell ref="FJP189:FJQ189"/>
    <mergeCell ref="FJW189:FJX189"/>
    <mergeCell ref="FKD189:FKE189"/>
    <mergeCell ref="FFO189:FFP189"/>
    <mergeCell ref="FFV189:FFW189"/>
    <mergeCell ref="FGC189:FGD189"/>
    <mergeCell ref="FGJ189:FGK189"/>
    <mergeCell ref="FGQ189:FGR189"/>
    <mergeCell ref="FGX189:FGY189"/>
    <mergeCell ref="FHE189:FHF189"/>
    <mergeCell ref="FHL189:FHM189"/>
    <mergeCell ref="FHS189:FHT189"/>
    <mergeCell ref="FDD189:FDE189"/>
    <mergeCell ref="FDK189:FDL189"/>
    <mergeCell ref="FDR189:FDS189"/>
    <mergeCell ref="FDY189:FDZ189"/>
    <mergeCell ref="FEF189:FEG189"/>
    <mergeCell ref="FEM189:FEN189"/>
    <mergeCell ref="FET189:FEU189"/>
    <mergeCell ref="FFA189:FFB189"/>
    <mergeCell ref="FFH189:FFI189"/>
    <mergeCell ref="FAS189:FAT189"/>
    <mergeCell ref="FAZ189:FBA189"/>
    <mergeCell ref="FBG189:FBH189"/>
    <mergeCell ref="FBN189:FBO189"/>
    <mergeCell ref="FBU189:FBV189"/>
    <mergeCell ref="FCB189:FCC189"/>
    <mergeCell ref="FCI189:FCJ189"/>
    <mergeCell ref="FCP189:FCQ189"/>
    <mergeCell ref="FCW189:FCX189"/>
    <mergeCell ref="EYH189:EYI189"/>
    <mergeCell ref="EYO189:EYP189"/>
    <mergeCell ref="EYV189:EYW189"/>
    <mergeCell ref="EZC189:EZD189"/>
    <mergeCell ref="EZJ189:EZK189"/>
    <mergeCell ref="EZQ189:EZR189"/>
    <mergeCell ref="EZX189:EZY189"/>
    <mergeCell ref="FAE189:FAF189"/>
    <mergeCell ref="FAL189:FAM189"/>
    <mergeCell ref="EVW189:EVX189"/>
    <mergeCell ref="EWD189:EWE189"/>
    <mergeCell ref="EWK189:EWL189"/>
    <mergeCell ref="EWR189:EWS189"/>
    <mergeCell ref="EWY189:EWZ189"/>
    <mergeCell ref="EXF189:EXG189"/>
    <mergeCell ref="EXM189:EXN189"/>
    <mergeCell ref="EXT189:EXU189"/>
    <mergeCell ref="EYA189:EYB189"/>
    <mergeCell ref="ETL189:ETM189"/>
    <mergeCell ref="ETS189:ETT189"/>
    <mergeCell ref="ETZ189:EUA189"/>
    <mergeCell ref="EUG189:EUH189"/>
    <mergeCell ref="EUN189:EUO189"/>
    <mergeCell ref="EUU189:EUV189"/>
    <mergeCell ref="EVB189:EVC189"/>
    <mergeCell ref="EVI189:EVJ189"/>
    <mergeCell ref="EVP189:EVQ189"/>
    <mergeCell ref="ERA189:ERB189"/>
    <mergeCell ref="ERH189:ERI189"/>
    <mergeCell ref="ERO189:ERP189"/>
    <mergeCell ref="ERV189:ERW189"/>
    <mergeCell ref="ESC189:ESD189"/>
    <mergeCell ref="ESJ189:ESK189"/>
    <mergeCell ref="ESQ189:ESR189"/>
    <mergeCell ref="ESX189:ESY189"/>
    <mergeCell ref="ETE189:ETF189"/>
    <mergeCell ref="EOP189:EOQ189"/>
    <mergeCell ref="EOW189:EOX189"/>
    <mergeCell ref="EPD189:EPE189"/>
    <mergeCell ref="EPK189:EPL189"/>
    <mergeCell ref="EPR189:EPS189"/>
    <mergeCell ref="EPY189:EPZ189"/>
    <mergeCell ref="EQF189:EQG189"/>
    <mergeCell ref="EQM189:EQN189"/>
    <mergeCell ref="EQT189:EQU189"/>
    <mergeCell ref="EME189:EMF189"/>
    <mergeCell ref="EML189:EMM189"/>
    <mergeCell ref="EMS189:EMT189"/>
    <mergeCell ref="EMZ189:ENA189"/>
    <mergeCell ref="ENG189:ENH189"/>
    <mergeCell ref="ENN189:ENO189"/>
    <mergeCell ref="ENU189:ENV189"/>
    <mergeCell ref="EOB189:EOC189"/>
    <mergeCell ref="EOI189:EOJ189"/>
    <mergeCell ref="EJT189:EJU189"/>
    <mergeCell ref="EKA189:EKB189"/>
    <mergeCell ref="EKH189:EKI189"/>
    <mergeCell ref="EKO189:EKP189"/>
    <mergeCell ref="EKV189:EKW189"/>
    <mergeCell ref="ELC189:ELD189"/>
    <mergeCell ref="ELJ189:ELK189"/>
    <mergeCell ref="ELQ189:ELR189"/>
    <mergeCell ref="ELX189:ELY189"/>
    <mergeCell ref="EHP189:EHQ189"/>
    <mergeCell ref="EHW189:EHX189"/>
    <mergeCell ref="EID189:EIE189"/>
    <mergeCell ref="EIK189:EIL189"/>
    <mergeCell ref="EIR189:EIS189"/>
    <mergeCell ref="EIY189:EIZ189"/>
    <mergeCell ref="EJF189:EJG189"/>
    <mergeCell ref="EJM189:EJN189"/>
    <mergeCell ref="EEX189:EEY189"/>
    <mergeCell ref="EFE189:EFF189"/>
    <mergeCell ref="EFL189:EFM189"/>
    <mergeCell ref="EFS189:EFT189"/>
    <mergeCell ref="EFZ189:EGA189"/>
    <mergeCell ref="EGG189:EGH189"/>
    <mergeCell ref="EGN189:EGO189"/>
    <mergeCell ref="EGU189:EGV189"/>
    <mergeCell ref="EHB189:EHC189"/>
    <mergeCell ref="EDA189:EDB189"/>
    <mergeCell ref="EDH189:EDI189"/>
    <mergeCell ref="EDO189:EDP189"/>
    <mergeCell ref="EDV189:EDW189"/>
    <mergeCell ref="EEC189:EED189"/>
    <mergeCell ref="EEJ189:EEK189"/>
    <mergeCell ref="EEQ189:EER189"/>
    <mergeCell ref="EAB189:EAC189"/>
    <mergeCell ref="EAI189:EAJ189"/>
    <mergeCell ref="EAP189:EAQ189"/>
    <mergeCell ref="EAW189:EAX189"/>
    <mergeCell ref="EBD189:EBE189"/>
    <mergeCell ref="EBK189:EBL189"/>
    <mergeCell ref="EBR189:EBS189"/>
    <mergeCell ref="EBY189:EBZ189"/>
    <mergeCell ref="ECF189:ECG189"/>
    <mergeCell ref="EHI189:EHJ189"/>
    <mergeCell ref="DYL189:DYM189"/>
    <mergeCell ref="DYS189:DYT189"/>
    <mergeCell ref="DYZ189:DZA189"/>
    <mergeCell ref="DZG189:DZH189"/>
    <mergeCell ref="DZN189:DZO189"/>
    <mergeCell ref="DZU189:DZV189"/>
    <mergeCell ref="DVF189:DVG189"/>
    <mergeCell ref="DVM189:DVN189"/>
    <mergeCell ref="DVT189:DVU189"/>
    <mergeCell ref="DWA189:DWB189"/>
    <mergeCell ref="DWH189:DWI189"/>
    <mergeCell ref="DWO189:DWP189"/>
    <mergeCell ref="DWV189:DWW189"/>
    <mergeCell ref="DXC189:DXD189"/>
    <mergeCell ref="DXJ189:DXK189"/>
    <mergeCell ref="ECM189:ECN189"/>
    <mergeCell ref="ECT189:ECU189"/>
    <mergeCell ref="DTW189:DTX189"/>
    <mergeCell ref="DUD189:DUE189"/>
    <mergeCell ref="DUK189:DUL189"/>
    <mergeCell ref="DUR189:DUS189"/>
    <mergeCell ref="DUY189:DUZ189"/>
    <mergeCell ref="DQJ189:DQK189"/>
    <mergeCell ref="DQQ189:DQR189"/>
    <mergeCell ref="DQX189:DQY189"/>
    <mergeCell ref="DRE189:DRF189"/>
    <mergeCell ref="DRL189:DRM189"/>
    <mergeCell ref="DRS189:DRT189"/>
    <mergeCell ref="DRZ189:DSA189"/>
    <mergeCell ref="DSG189:DSH189"/>
    <mergeCell ref="DSN189:DSO189"/>
    <mergeCell ref="DXQ189:DXR189"/>
    <mergeCell ref="DXX189:DXY189"/>
    <mergeCell ref="DYE189:DYF189"/>
    <mergeCell ref="DPH189:DPI189"/>
    <mergeCell ref="DPO189:DPP189"/>
    <mergeCell ref="DPV189:DPW189"/>
    <mergeCell ref="DQC189:DQD189"/>
    <mergeCell ref="DLN189:DLO189"/>
    <mergeCell ref="DLU189:DLV189"/>
    <mergeCell ref="DMB189:DMC189"/>
    <mergeCell ref="DMI189:DMJ189"/>
    <mergeCell ref="DMP189:DMQ189"/>
    <mergeCell ref="DMW189:DMX189"/>
    <mergeCell ref="DND189:DNE189"/>
    <mergeCell ref="DNK189:DNL189"/>
    <mergeCell ref="DNR189:DNS189"/>
    <mergeCell ref="DSU189:DSV189"/>
    <mergeCell ref="DTB189:DTC189"/>
    <mergeCell ref="DTI189:DTJ189"/>
    <mergeCell ref="DTP189:DTQ189"/>
    <mergeCell ref="DKS189:DKT189"/>
    <mergeCell ref="DKZ189:DLA189"/>
    <mergeCell ref="DLG189:DLH189"/>
    <mergeCell ref="DGR189:DGS189"/>
    <mergeCell ref="DGY189:DGZ189"/>
    <mergeCell ref="DHF189:DHG189"/>
    <mergeCell ref="DHM189:DHN189"/>
    <mergeCell ref="DHT189:DHU189"/>
    <mergeCell ref="DIA189:DIB189"/>
    <mergeCell ref="DIH189:DII189"/>
    <mergeCell ref="DIO189:DIP189"/>
    <mergeCell ref="DIV189:DIW189"/>
    <mergeCell ref="DNY189:DNZ189"/>
    <mergeCell ref="DOF189:DOG189"/>
    <mergeCell ref="DOM189:DON189"/>
    <mergeCell ref="DOT189:DOU189"/>
    <mergeCell ref="DPA189:DPB189"/>
    <mergeCell ref="DFW189:DFX189"/>
    <mergeCell ref="DGD189:DGE189"/>
    <mergeCell ref="DGK189:DGL189"/>
    <mergeCell ref="DCC189:DCD189"/>
    <mergeCell ref="DCJ189:DCK189"/>
    <mergeCell ref="DCQ189:DCR189"/>
    <mergeCell ref="DCX189:DCY189"/>
    <mergeCell ref="DDE189:DDF189"/>
    <mergeCell ref="DDL189:DDM189"/>
    <mergeCell ref="DDS189:DDT189"/>
    <mergeCell ref="DDZ189:DEA189"/>
    <mergeCell ref="DJC189:DJD189"/>
    <mergeCell ref="DJJ189:DJK189"/>
    <mergeCell ref="DJQ189:DJR189"/>
    <mergeCell ref="DJX189:DJY189"/>
    <mergeCell ref="DKE189:DKF189"/>
    <mergeCell ref="DKL189:DKM189"/>
    <mergeCell ref="CYW189:CYX189"/>
    <mergeCell ref="CZD189:CZE189"/>
    <mergeCell ref="CUO189:CUP189"/>
    <mergeCell ref="CUV189:CUW189"/>
    <mergeCell ref="CVC189:CVD189"/>
    <mergeCell ref="CVJ189:CVK189"/>
    <mergeCell ref="CVQ189:CVR189"/>
    <mergeCell ref="CVX189:CVY189"/>
    <mergeCell ref="CWE189:CWF189"/>
    <mergeCell ref="CWL189:CWM189"/>
    <mergeCell ref="CWS189:CWT189"/>
    <mergeCell ref="DEG189:DEH189"/>
    <mergeCell ref="DEN189:DEO189"/>
    <mergeCell ref="DEU189:DEV189"/>
    <mergeCell ref="DFB189:DFC189"/>
    <mergeCell ref="DFI189:DFJ189"/>
    <mergeCell ref="DFP189:DFQ189"/>
    <mergeCell ref="DBV189:DBW189"/>
    <mergeCell ref="CZK189:CZL189"/>
    <mergeCell ref="CZR189:CZS189"/>
    <mergeCell ref="CZY189:CZZ189"/>
    <mergeCell ref="DAF189:DAG189"/>
    <mergeCell ref="DAM189:DAN189"/>
    <mergeCell ref="DAT189:DAU189"/>
    <mergeCell ref="DBA189:DBB189"/>
    <mergeCell ref="DBH189:DBI189"/>
    <mergeCell ref="DBO189:DBP189"/>
    <mergeCell ref="CXN189:CXO189"/>
    <mergeCell ref="CXU189:CXV189"/>
    <mergeCell ref="CYB189:CYC189"/>
    <mergeCell ref="CYI189:CYJ189"/>
    <mergeCell ref="CYP189:CYQ189"/>
    <mergeCell ref="CSY189:CSZ189"/>
    <mergeCell ref="CTF189:CTG189"/>
    <mergeCell ref="CTM189:CTN189"/>
    <mergeCell ref="CTT189:CTU189"/>
    <mergeCell ref="CUA189:CUB189"/>
    <mergeCell ref="CUH189:CUI189"/>
    <mergeCell ref="CPS189:CPT189"/>
    <mergeCell ref="CPZ189:CQA189"/>
    <mergeCell ref="CQG189:CQH189"/>
    <mergeCell ref="CQN189:CQO189"/>
    <mergeCell ref="CQU189:CQV189"/>
    <mergeCell ref="CRB189:CRC189"/>
    <mergeCell ref="CRI189:CRJ189"/>
    <mergeCell ref="CRP189:CRQ189"/>
    <mergeCell ref="CRW189:CRX189"/>
    <mergeCell ref="CWZ189:CXA189"/>
    <mergeCell ref="CXG189:CXH189"/>
    <mergeCell ref="COJ189:COK189"/>
    <mergeCell ref="COQ189:COR189"/>
    <mergeCell ref="COX189:COY189"/>
    <mergeCell ref="CPE189:CPF189"/>
    <mergeCell ref="CPL189:CPM189"/>
    <mergeCell ref="CKW189:CKX189"/>
    <mergeCell ref="CLD189:CLE189"/>
    <mergeCell ref="CLK189:CLL189"/>
    <mergeCell ref="CLR189:CLS189"/>
    <mergeCell ref="CLY189:CLZ189"/>
    <mergeCell ref="CMF189:CMG189"/>
    <mergeCell ref="CMM189:CMN189"/>
    <mergeCell ref="CMT189:CMU189"/>
    <mergeCell ref="CNA189:CNB189"/>
    <mergeCell ref="CSD189:CSE189"/>
    <mergeCell ref="CSK189:CSL189"/>
    <mergeCell ref="CSR189:CSS189"/>
    <mergeCell ref="CJU189:CJV189"/>
    <mergeCell ref="CKB189:CKC189"/>
    <mergeCell ref="CKI189:CKJ189"/>
    <mergeCell ref="CKP189:CKQ189"/>
    <mergeCell ref="CGA189:CGB189"/>
    <mergeCell ref="CGH189:CGI189"/>
    <mergeCell ref="CGO189:CGP189"/>
    <mergeCell ref="CGV189:CGW189"/>
    <mergeCell ref="CHC189:CHD189"/>
    <mergeCell ref="CHJ189:CHK189"/>
    <mergeCell ref="CHQ189:CHR189"/>
    <mergeCell ref="CHX189:CHY189"/>
    <mergeCell ref="CIE189:CIF189"/>
    <mergeCell ref="CNH189:CNI189"/>
    <mergeCell ref="CNO189:CNP189"/>
    <mergeCell ref="CNV189:CNW189"/>
    <mergeCell ref="COC189:COD189"/>
    <mergeCell ref="CFF189:CFG189"/>
    <mergeCell ref="CFM189:CFN189"/>
    <mergeCell ref="CFT189:CFU189"/>
    <mergeCell ref="CBE189:CBF189"/>
    <mergeCell ref="CBL189:CBM189"/>
    <mergeCell ref="CBS189:CBT189"/>
    <mergeCell ref="CBZ189:CCA189"/>
    <mergeCell ref="CCG189:CCH189"/>
    <mergeCell ref="CCN189:CCO189"/>
    <mergeCell ref="CCU189:CCV189"/>
    <mergeCell ref="CDB189:CDC189"/>
    <mergeCell ref="CDI189:CDJ189"/>
    <mergeCell ref="CIL189:CIM189"/>
    <mergeCell ref="CIS189:CIT189"/>
    <mergeCell ref="CIZ189:CJA189"/>
    <mergeCell ref="CJG189:CJH189"/>
    <mergeCell ref="CJN189:CJO189"/>
    <mergeCell ref="CAJ189:CAK189"/>
    <mergeCell ref="CAQ189:CAR189"/>
    <mergeCell ref="CAX189:CAY189"/>
    <mergeCell ref="BWP189:BWQ189"/>
    <mergeCell ref="BWW189:BWX189"/>
    <mergeCell ref="BXD189:BXE189"/>
    <mergeCell ref="BXK189:BXL189"/>
    <mergeCell ref="BXR189:BXS189"/>
    <mergeCell ref="BXY189:BXZ189"/>
    <mergeCell ref="BYF189:BYG189"/>
    <mergeCell ref="BYM189:BYN189"/>
    <mergeCell ref="CDP189:CDQ189"/>
    <mergeCell ref="CDW189:CDX189"/>
    <mergeCell ref="CED189:CEE189"/>
    <mergeCell ref="CEK189:CEL189"/>
    <mergeCell ref="CER189:CES189"/>
    <mergeCell ref="CEY189:CEZ189"/>
    <mergeCell ref="BTJ189:BTK189"/>
    <mergeCell ref="BTQ189:BTR189"/>
    <mergeCell ref="BPB189:BPC189"/>
    <mergeCell ref="BPI189:BPJ189"/>
    <mergeCell ref="BPP189:BPQ189"/>
    <mergeCell ref="BPW189:BPX189"/>
    <mergeCell ref="BQD189:BQE189"/>
    <mergeCell ref="BQK189:BQL189"/>
    <mergeCell ref="BQR189:BQS189"/>
    <mergeCell ref="BQY189:BQZ189"/>
    <mergeCell ref="BRF189:BRG189"/>
    <mergeCell ref="BYT189:BYU189"/>
    <mergeCell ref="BZA189:BZB189"/>
    <mergeCell ref="BZH189:BZI189"/>
    <mergeCell ref="BZO189:BZP189"/>
    <mergeCell ref="BZV189:BZW189"/>
    <mergeCell ref="CAC189:CAD189"/>
    <mergeCell ref="BWI189:BWJ189"/>
    <mergeCell ref="BTX189:BTY189"/>
    <mergeCell ref="BUE189:BUF189"/>
    <mergeCell ref="BUL189:BUM189"/>
    <mergeCell ref="BUS189:BUT189"/>
    <mergeCell ref="BUZ189:BVA189"/>
    <mergeCell ref="BVG189:BVH189"/>
    <mergeCell ref="BVN189:BVO189"/>
    <mergeCell ref="BVU189:BVV189"/>
    <mergeCell ref="BWB189:BWC189"/>
    <mergeCell ref="BSA189:BSB189"/>
    <mergeCell ref="BSH189:BSI189"/>
    <mergeCell ref="BSO189:BSP189"/>
    <mergeCell ref="BSV189:BSW189"/>
    <mergeCell ref="BTC189:BTD189"/>
    <mergeCell ref="BNL189:BNM189"/>
    <mergeCell ref="BNS189:BNT189"/>
    <mergeCell ref="BNZ189:BOA189"/>
    <mergeCell ref="BOG189:BOH189"/>
    <mergeCell ref="BON189:BOO189"/>
    <mergeCell ref="BOU189:BOV189"/>
    <mergeCell ref="BKF189:BKG189"/>
    <mergeCell ref="BKM189:BKN189"/>
    <mergeCell ref="BKT189:BKU189"/>
    <mergeCell ref="BLA189:BLB189"/>
    <mergeCell ref="BLH189:BLI189"/>
    <mergeCell ref="BLO189:BLP189"/>
    <mergeCell ref="BLV189:BLW189"/>
    <mergeCell ref="BMC189:BMD189"/>
    <mergeCell ref="BMJ189:BMK189"/>
    <mergeCell ref="BRM189:BRN189"/>
    <mergeCell ref="BRT189:BRU189"/>
    <mergeCell ref="BIP189:BIQ189"/>
    <mergeCell ref="BIW189:BIX189"/>
    <mergeCell ref="BJD189:BJE189"/>
    <mergeCell ref="BJK189:BJL189"/>
    <mergeCell ref="BJR189:BJS189"/>
    <mergeCell ref="BJY189:BJZ189"/>
    <mergeCell ref="BFQ189:BFR189"/>
    <mergeCell ref="BFX189:BFY189"/>
    <mergeCell ref="BGE189:BGF189"/>
    <mergeCell ref="BGL189:BGM189"/>
    <mergeCell ref="BGS189:BGT189"/>
    <mergeCell ref="BGZ189:BHA189"/>
    <mergeCell ref="BHG189:BHH189"/>
    <mergeCell ref="BHN189:BHO189"/>
    <mergeCell ref="BMQ189:BMR189"/>
    <mergeCell ref="BMX189:BMY189"/>
    <mergeCell ref="BNE189:BNF189"/>
    <mergeCell ref="BBP189:BBQ189"/>
    <mergeCell ref="BBW189:BBX189"/>
    <mergeCell ref="BCD189:BCE189"/>
    <mergeCell ref="BCK189:BCL189"/>
    <mergeCell ref="BCR189:BCS189"/>
    <mergeCell ref="AYC189:AYD189"/>
    <mergeCell ref="AYJ189:AYK189"/>
    <mergeCell ref="AYQ189:AYR189"/>
    <mergeCell ref="AYX189:AYY189"/>
    <mergeCell ref="AZE189:AZF189"/>
    <mergeCell ref="AZL189:AZM189"/>
    <mergeCell ref="AZS189:AZT189"/>
    <mergeCell ref="AZZ189:BAA189"/>
    <mergeCell ref="BAG189:BAH189"/>
    <mergeCell ref="BHU189:BHV189"/>
    <mergeCell ref="BIB189:BIC189"/>
    <mergeCell ref="BII189:BIJ189"/>
    <mergeCell ref="AVR189:AVS189"/>
    <mergeCell ref="AVY189:AVZ189"/>
    <mergeCell ref="AWF189:AWG189"/>
    <mergeCell ref="BFJ189:BFK189"/>
    <mergeCell ref="AWM189:AWN189"/>
    <mergeCell ref="AWT189:AWU189"/>
    <mergeCell ref="AXA189:AXB189"/>
    <mergeCell ref="AXH189:AXI189"/>
    <mergeCell ref="AXO189:AXP189"/>
    <mergeCell ref="AXV189:AXW189"/>
    <mergeCell ref="ATG189:ATH189"/>
    <mergeCell ref="ATN189:ATO189"/>
    <mergeCell ref="ATU189:ATV189"/>
    <mergeCell ref="AUB189:AUC189"/>
    <mergeCell ref="AUI189:AUJ189"/>
    <mergeCell ref="AUP189:AUQ189"/>
    <mergeCell ref="AUW189:AUX189"/>
    <mergeCell ref="AVD189:AVE189"/>
    <mergeCell ref="AVK189:AVL189"/>
    <mergeCell ref="BAN189:BAO189"/>
    <mergeCell ref="BAU189:BAV189"/>
    <mergeCell ref="BCY189:BCZ189"/>
    <mergeCell ref="BDF189:BDG189"/>
    <mergeCell ref="BDM189:BDN189"/>
    <mergeCell ref="BDT189:BDU189"/>
    <mergeCell ref="BEA189:BEB189"/>
    <mergeCell ref="BEH189:BEI189"/>
    <mergeCell ref="BEO189:BEP189"/>
    <mergeCell ref="BEV189:BEW189"/>
    <mergeCell ref="BFC189:BFD189"/>
    <mergeCell ref="BBB189:BBC189"/>
    <mergeCell ref="BBI189:BBJ189"/>
    <mergeCell ref="AQV189:AQW189"/>
    <mergeCell ref="ARC189:ARD189"/>
    <mergeCell ref="ARJ189:ARK189"/>
    <mergeCell ref="ARQ189:ARR189"/>
    <mergeCell ref="ARX189:ARY189"/>
    <mergeCell ref="ASE189:ASF189"/>
    <mergeCell ref="ASL189:ASM189"/>
    <mergeCell ref="ASS189:AST189"/>
    <mergeCell ref="ASZ189:ATA189"/>
    <mergeCell ref="AOK189:AOL189"/>
    <mergeCell ref="AOR189:AOS189"/>
    <mergeCell ref="AOY189:AOZ189"/>
    <mergeCell ref="APF189:APG189"/>
    <mergeCell ref="APM189:APN189"/>
    <mergeCell ref="APT189:APU189"/>
    <mergeCell ref="AQA189:AQB189"/>
    <mergeCell ref="AQH189:AQI189"/>
    <mergeCell ref="AQO189:AQP189"/>
    <mergeCell ref="AMG189:AMH189"/>
    <mergeCell ref="AMN189:AMO189"/>
    <mergeCell ref="AMU189:AMV189"/>
    <mergeCell ref="ANB189:ANC189"/>
    <mergeCell ref="ANI189:ANJ189"/>
    <mergeCell ref="ANP189:ANQ189"/>
    <mergeCell ref="ANW189:ANX189"/>
    <mergeCell ref="AOD189:AOE189"/>
    <mergeCell ref="AJO189:AJP189"/>
    <mergeCell ref="AJV189:AJW189"/>
    <mergeCell ref="AKC189:AKD189"/>
    <mergeCell ref="AKJ189:AKK189"/>
    <mergeCell ref="AKQ189:AKR189"/>
    <mergeCell ref="AKX189:AKY189"/>
    <mergeCell ref="ALE189:ALF189"/>
    <mergeCell ref="ALL189:ALM189"/>
    <mergeCell ref="ALS189:ALT189"/>
    <mergeCell ref="AIF189:AIG189"/>
    <mergeCell ref="AIM189:AIN189"/>
    <mergeCell ref="ADJ189:ADK189"/>
    <mergeCell ref="ADQ189:ADR189"/>
    <mergeCell ref="AIT189:AIU189"/>
    <mergeCell ref="AJA189:AJB189"/>
    <mergeCell ref="AJH189:AJI189"/>
    <mergeCell ref="AES189:AET189"/>
    <mergeCell ref="AEZ189:AFA189"/>
    <mergeCell ref="AFG189:AFH189"/>
    <mergeCell ref="AFN189:AFO189"/>
    <mergeCell ref="AFU189:AFV189"/>
    <mergeCell ref="AGB189:AGC189"/>
    <mergeCell ref="AGI189:AGJ189"/>
    <mergeCell ref="AGP189:AGQ189"/>
    <mergeCell ref="AGW189:AGX189"/>
    <mergeCell ref="ALZ189:AMA189"/>
    <mergeCell ref="WX189:WY189"/>
    <mergeCell ref="XE189:XF189"/>
    <mergeCell ref="ADX189:ADY189"/>
    <mergeCell ref="AEE189:AEF189"/>
    <mergeCell ref="AEL189:AEM189"/>
    <mergeCell ref="AAD189:AAE189"/>
    <mergeCell ref="AAK189:AAL189"/>
    <mergeCell ref="AAR189:AAS189"/>
    <mergeCell ref="AAY189:AAZ189"/>
    <mergeCell ref="ABF189:ABG189"/>
    <mergeCell ref="ABM189:ABN189"/>
    <mergeCell ref="ABT189:ABU189"/>
    <mergeCell ref="ACA189:ACB189"/>
    <mergeCell ref="AHD189:AHE189"/>
    <mergeCell ref="AHK189:AHL189"/>
    <mergeCell ref="AHR189:AHS189"/>
    <mergeCell ref="AHY189:AHZ189"/>
    <mergeCell ref="UF189:UG189"/>
    <mergeCell ref="UM189:UN189"/>
    <mergeCell ref="UT189:UU189"/>
    <mergeCell ref="ACH189:ACI189"/>
    <mergeCell ref="ACO189:ACP189"/>
    <mergeCell ref="ACV189:ACW189"/>
    <mergeCell ref="ADC189:ADD189"/>
    <mergeCell ref="QL189:QM189"/>
    <mergeCell ref="QS189:QT189"/>
    <mergeCell ref="QZ189:RA189"/>
    <mergeCell ref="RG189:RH189"/>
    <mergeCell ref="RN189:RO189"/>
    <mergeCell ref="RU189:RV189"/>
    <mergeCell ref="SB189:SC189"/>
    <mergeCell ref="SI189:SJ189"/>
    <mergeCell ref="ZW189:ZX189"/>
    <mergeCell ref="XL189:XM189"/>
    <mergeCell ref="XS189:XT189"/>
    <mergeCell ref="XZ189:YA189"/>
    <mergeCell ref="YG189:YH189"/>
    <mergeCell ref="YN189:YO189"/>
    <mergeCell ref="YU189:YV189"/>
    <mergeCell ref="ZB189:ZC189"/>
    <mergeCell ref="ZI189:ZJ189"/>
    <mergeCell ref="ZP189:ZQ189"/>
    <mergeCell ref="VO189:VP189"/>
    <mergeCell ref="VV189:VW189"/>
    <mergeCell ref="WC189:WD189"/>
    <mergeCell ref="WJ189:WK189"/>
    <mergeCell ref="WQ189:WR189"/>
    <mergeCell ref="VA189:VB189"/>
    <mergeCell ref="VH189:VI189"/>
    <mergeCell ref="NF189:NG189"/>
    <mergeCell ref="NM189:NN189"/>
    <mergeCell ref="IX189:IY189"/>
    <mergeCell ref="JE189:JF189"/>
    <mergeCell ref="JL189:JM189"/>
    <mergeCell ref="JS189:JT189"/>
    <mergeCell ref="JZ189:KA189"/>
    <mergeCell ref="KG189:KH189"/>
    <mergeCell ref="KN189:KO189"/>
    <mergeCell ref="KU189:KV189"/>
    <mergeCell ref="LB189:LC189"/>
    <mergeCell ref="SP189:SQ189"/>
    <mergeCell ref="SW189:SX189"/>
    <mergeCell ref="TD189:TE189"/>
    <mergeCell ref="TK189:TL189"/>
    <mergeCell ref="TR189:TS189"/>
    <mergeCell ref="TY189:TZ189"/>
    <mergeCell ref="QE189:QF189"/>
    <mergeCell ref="NT189:NU189"/>
    <mergeCell ref="OA189:OB189"/>
    <mergeCell ref="OH189:OI189"/>
    <mergeCell ref="OO189:OP189"/>
    <mergeCell ref="OV189:OW189"/>
    <mergeCell ref="PC189:PD189"/>
    <mergeCell ref="PJ189:PK189"/>
    <mergeCell ref="PQ189:PR189"/>
    <mergeCell ref="PX189:PY189"/>
    <mergeCell ref="LW189:LX189"/>
    <mergeCell ref="MD189:ME189"/>
    <mergeCell ref="MK189:ML189"/>
    <mergeCell ref="MR189:MS189"/>
    <mergeCell ref="MY189:MZ189"/>
    <mergeCell ref="HH189:HI189"/>
    <mergeCell ref="HO189:HP189"/>
    <mergeCell ref="HV189:HW189"/>
    <mergeCell ref="IC189:ID189"/>
    <mergeCell ref="IJ189:IK189"/>
    <mergeCell ref="IQ189:IR189"/>
    <mergeCell ref="EB189:EC189"/>
    <mergeCell ref="EI189:EJ189"/>
    <mergeCell ref="EP189:EQ189"/>
    <mergeCell ref="EW189:EX189"/>
    <mergeCell ref="FD189:FE189"/>
    <mergeCell ref="FK189:FL189"/>
    <mergeCell ref="FR189:FS189"/>
    <mergeCell ref="FY189:FZ189"/>
    <mergeCell ref="GF189:GG189"/>
    <mergeCell ref="LI189:LJ189"/>
    <mergeCell ref="LP189:LQ189"/>
    <mergeCell ref="DG189:DH189"/>
    <mergeCell ref="DN189:DO189"/>
    <mergeCell ref="DU189:DV189"/>
    <mergeCell ref="M189:N189"/>
    <mergeCell ref="T189:U189"/>
    <mergeCell ref="AA189:AB189"/>
    <mergeCell ref="AH189:AI189"/>
    <mergeCell ref="AO189:AP189"/>
    <mergeCell ref="AV189:AW189"/>
    <mergeCell ref="BC189:BD189"/>
    <mergeCell ref="BJ189:BK189"/>
    <mergeCell ref="GM189:GN189"/>
    <mergeCell ref="GT189:GU189"/>
    <mergeCell ref="HA189:HB189"/>
    <mergeCell ref="BQ189:BR189"/>
    <mergeCell ref="BX189:BY189"/>
    <mergeCell ref="CE189:CF189"/>
    <mergeCell ref="CL189:CM189"/>
    <mergeCell ref="CS189:CT189"/>
    <mergeCell ref="A125:E125"/>
    <mergeCell ref="A118:G118"/>
    <mergeCell ref="A124:E124"/>
    <mergeCell ref="A153:E153"/>
    <mergeCell ref="A149:G150"/>
    <mergeCell ref="F152:G152"/>
    <mergeCell ref="F153:G153"/>
    <mergeCell ref="A154:G155"/>
    <mergeCell ref="F142:G142"/>
    <mergeCell ref="A126:E126"/>
    <mergeCell ref="A127:E127"/>
    <mergeCell ref="F127:G127"/>
    <mergeCell ref="A139:E139"/>
    <mergeCell ref="A165:G165"/>
    <mergeCell ref="A167:E167"/>
    <mergeCell ref="F167:G167"/>
    <mergeCell ref="A129:E129"/>
    <mergeCell ref="F129:G129"/>
    <mergeCell ref="A130:E130"/>
    <mergeCell ref="F130:G130"/>
    <mergeCell ref="F131:G131"/>
    <mergeCell ref="A131:D131"/>
    <mergeCell ref="F135:G135"/>
    <mergeCell ref="A137:E137"/>
    <mergeCell ref="F137:G137"/>
    <mergeCell ref="F139:G139"/>
    <mergeCell ref="A142:E142"/>
    <mergeCell ref="F125:G125"/>
    <mergeCell ref="F126:G126"/>
    <mergeCell ref="A29:C29"/>
    <mergeCell ref="A39:E39"/>
    <mergeCell ref="F39:G39"/>
    <mergeCell ref="F40:G40"/>
    <mergeCell ref="A76:E76"/>
    <mergeCell ref="F76:G76"/>
    <mergeCell ref="A90:E90"/>
    <mergeCell ref="F90:G90"/>
    <mergeCell ref="A32:E32"/>
    <mergeCell ref="F32:G32"/>
    <mergeCell ref="A33:E33"/>
    <mergeCell ref="F33:G33"/>
    <mergeCell ref="A34:G36"/>
    <mergeCell ref="A47:C47"/>
    <mergeCell ref="A49:C49"/>
    <mergeCell ref="A50:G50"/>
    <mergeCell ref="A40:E40"/>
    <mergeCell ref="A41:G42"/>
    <mergeCell ref="A44:E44"/>
    <mergeCell ref="F44:G44"/>
    <mergeCell ref="A45:G46"/>
    <mergeCell ref="A51:D51"/>
    <mergeCell ref="A52:G52"/>
    <mergeCell ref="A54:G54"/>
    <mergeCell ref="A55:G65"/>
    <mergeCell ref="J46:M46"/>
    <mergeCell ref="A48:C48"/>
    <mergeCell ref="A121:G122"/>
    <mergeCell ref="F117:G117"/>
    <mergeCell ref="F120:G120"/>
    <mergeCell ref="A110:E110"/>
    <mergeCell ref="A116:E116"/>
    <mergeCell ref="F116:G116"/>
    <mergeCell ref="A117:E117"/>
    <mergeCell ref="A77:G77"/>
    <mergeCell ref="A53:F53"/>
    <mergeCell ref="F92:G92"/>
    <mergeCell ref="F94:G94"/>
    <mergeCell ref="F95:G95"/>
    <mergeCell ref="A86:E86"/>
    <mergeCell ref="F86:G86"/>
    <mergeCell ref="F80:G80"/>
    <mergeCell ref="F93:G93"/>
    <mergeCell ref="F96:G96"/>
    <mergeCell ref="F97:G97"/>
    <mergeCell ref="F105:G105"/>
    <mergeCell ref="F107:G107"/>
    <mergeCell ref="F109:G109"/>
    <mergeCell ref="A67:E67"/>
    <mergeCell ref="F67:G67"/>
    <mergeCell ref="A87:G88"/>
    <mergeCell ref="A79:E79"/>
    <mergeCell ref="F79:G79"/>
    <mergeCell ref="A81:G83"/>
    <mergeCell ref="A68:G68"/>
    <mergeCell ref="A70:E70"/>
    <mergeCell ref="F70:G70"/>
    <mergeCell ref="F179:G179"/>
    <mergeCell ref="A185:E185"/>
    <mergeCell ref="F185:G185"/>
    <mergeCell ref="A173:E173"/>
    <mergeCell ref="F173:G173"/>
    <mergeCell ref="A175:G176"/>
    <mergeCell ref="F174:G174"/>
    <mergeCell ref="A182:E182"/>
    <mergeCell ref="F182:G182"/>
    <mergeCell ref="A183:E183"/>
    <mergeCell ref="F183:G183"/>
    <mergeCell ref="A147:E147"/>
    <mergeCell ref="F147:G147"/>
    <mergeCell ref="A148:E148"/>
    <mergeCell ref="F148:G148"/>
    <mergeCell ref="A157:E157"/>
    <mergeCell ref="F157:G157"/>
    <mergeCell ref="A158:G159"/>
    <mergeCell ref="A152:E152"/>
    <mergeCell ref="A164:E164"/>
    <mergeCell ref="F164:G164"/>
    <mergeCell ref="A190:G191"/>
    <mergeCell ref="A194:G199"/>
    <mergeCell ref="A208:E208"/>
    <mergeCell ref="F208:G208"/>
    <mergeCell ref="F189:G189"/>
    <mergeCell ref="F193:G193"/>
    <mergeCell ref="A168:G168"/>
    <mergeCell ref="A217:E217"/>
    <mergeCell ref="A206:G206"/>
    <mergeCell ref="A211:E211"/>
    <mergeCell ref="F211:G211"/>
    <mergeCell ref="A212:G212"/>
    <mergeCell ref="A214:E214"/>
    <mergeCell ref="F214:G214"/>
    <mergeCell ref="D100:E100"/>
    <mergeCell ref="A109:E109"/>
    <mergeCell ref="A71:G74"/>
    <mergeCell ref="F110:G110"/>
    <mergeCell ref="A111:G114"/>
    <mergeCell ref="A85:E85"/>
    <mergeCell ref="F85:G85"/>
    <mergeCell ref="A170:E170"/>
    <mergeCell ref="F170:G170"/>
    <mergeCell ref="A144:G145"/>
    <mergeCell ref="A143:E143"/>
    <mergeCell ref="F143:G143"/>
    <mergeCell ref="A172:G172"/>
    <mergeCell ref="A178:E178"/>
    <mergeCell ref="F178:G178"/>
    <mergeCell ref="A179:E179"/>
    <mergeCell ref="F124:G124"/>
    <mergeCell ref="A135:D135"/>
    <mergeCell ref="A242:E242"/>
    <mergeCell ref="F242:G242"/>
    <mergeCell ref="A243:G243"/>
    <mergeCell ref="A235:G235"/>
    <mergeCell ref="F238:G238"/>
    <mergeCell ref="A239:G239"/>
    <mergeCell ref="F218:G218"/>
    <mergeCell ref="A219:G220"/>
    <mergeCell ref="F222:G222"/>
    <mergeCell ref="A218:E218"/>
    <mergeCell ref="F221:G221"/>
    <mergeCell ref="A222:E222"/>
    <mergeCell ref="A233:E233"/>
    <mergeCell ref="F233:G233"/>
    <mergeCell ref="A234:E234"/>
    <mergeCell ref="F234:G234"/>
    <mergeCell ref="A133:E133"/>
    <mergeCell ref="F133:G133"/>
    <mergeCell ref="F134:G134"/>
    <mergeCell ref="A138:E138"/>
    <mergeCell ref="F138:G138"/>
    <mergeCell ref="A215:G215"/>
    <mergeCell ref="A221:E221"/>
    <mergeCell ref="A227:E227"/>
    <mergeCell ref="F227:G227"/>
    <mergeCell ref="A228:E228"/>
    <mergeCell ref="F228:G228"/>
    <mergeCell ref="A140:E140"/>
    <mergeCell ref="F140:G140"/>
    <mergeCell ref="A171:E171"/>
    <mergeCell ref="F171:G171"/>
    <mergeCell ref="A180:G180"/>
    <mergeCell ref="CZ183:DA183"/>
    <mergeCell ref="DG183:DH183"/>
    <mergeCell ref="A223:G225"/>
    <mergeCell ref="A229:G231"/>
    <mergeCell ref="F237:G237"/>
    <mergeCell ref="A209:G209"/>
    <mergeCell ref="A238:E238"/>
    <mergeCell ref="A201:E201"/>
    <mergeCell ref="F201:G201"/>
    <mergeCell ref="A237:E237"/>
    <mergeCell ref="A202:G203"/>
    <mergeCell ref="A241:E241"/>
    <mergeCell ref="F241:G241"/>
    <mergeCell ref="M183:N183"/>
    <mergeCell ref="T183:U183"/>
    <mergeCell ref="AA183:AB183"/>
    <mergeCell ref="AH183:AI183"/>
    <mergeCell ref="AO183:AP183"/>
    <mergeCell ref="AV183:AW183"/>
    <mergeCell ref="BC183:BD183"/>
    <mergeCell ref="BJ183:BK183"/>
    <mergeCell ref="BQ183:BR183"/>
    <mergeCell ref="BX183:BY183"/>
    <mergeCell ref="CE183:CF183"/>
    <mergeCell ref="CL183:CM183"/>
    <mergeCell ref="CS183:CT183"/>
    <mergeCell ref="CZ189:DA189"/>
    <mergeCell ref="A187:G187"/>
    <mergeCell ref="F217:G217"/>
    <mergeCell ref="A189:E189"/>
    <mergeCell ref="A205:E205"/>
    <mergeCell ref="F205:G205"/>
    <mergeCell ref="DN183:DO183"/>
    <mergeCell ref="DU183:DV183"/>
    <mergeCell ref="EB183:EC183"/>
    <mergeCell ref="EI183:EJ183"/>
    <mergeCell ref="EP183:EQ183"/>
    <mergeCell ref="EW183:EX183"/>
    <mergeCell ref="FD183:FE183"/>
    <mergeCell ref="FK183:FL183"/>
    <mergeCell ref="FR183:FS183"/>
    <mergeCell ref="FY183:FZ183"/>
    <mergeCell ref="GF183:GG183"/>
    <mergeCell ref="GM183:GN183"/>
    <mergeCell ref="GT183:GU183"/>
    <mergeCell ref="HA183:HB183"/>
    <mergeCell ref="HH183:HI183"/>
    <mergeCell ref="HO183:HP183"/>
    <mergeCell ref="HV183:HW183"/>
    <mergeCell ref="IC183:ID183"/>
    <mergeCell ref="IJ183:IK183"/>
    <mergeCell ref="IQ183:IR183"/>
    <mergeCell ref="IX183:IY183"/>
    <mergeCell ref="JE183:JF183"/>
    <mergeCell ref="JL183:JM183"/>
    <mergeCell ref="JS183:JT183"/>
    <mergeCell ref="JZ183:KA183"/>
    <mergeCell ref="KG183:KH183"/>
    <mergeCell ref="KN183:KO183"/>
    <mergeCell ref="KU183:KV183"/>
    <mergeCell ref="LB183:LC183"/>
    <mergeCell ref="LI183:LJ183"/>
    <mergeCell ref="LP183:LQ183"/>
    <mergeCell ref="LW183:LX183"/>
    <mergeCell ref="MD183:ME183"/>
    <mergeCell ref="MK183:ML183"/>
    <mergeCell ref="MR183:MS183"/>
    <mergeCell ref="MY183:MZ183"/>
    <mergeCell ref="NF183:NG183"/>
    <mergeCell ref="NM183:NN183"/>
    <mergeCell ref="NT183:NU183"/>
    <mergeCell ref="OA183:OB183"/>
    <mergeCell ref="OH183:OI183"/>
    <mergeCell ref="OO183:OP183"/>
    <mergeCell ref="OV183:OW183"/>
    <mergeCell ref="PC183:PD183"/>
    <mergeCell ref="PJ183:PK183"/>
    <mergeCell ref="PQ183:PR183"/>
    <mergeCell ref="PX183:PY183"/>
    <mergeCell ref="QE183:QF183"/>
    <mergeCell ref="QL183:QM183"/>
    <mergeCell ref="QS183:QT183"/>
    <mergeCell ref="QZ183:RA183"/>
    <mergeCell ref="RG183:RH183"/>
    <mergeCell ref="RN183:RO183"/>
    <mergeCell ref="RU183:RV183"/>
    <mergeCell ref="SB183:SC183"/>
    <mergeCell ref="SI183:SJ183"/>
    <mergeCell ref="SP183:SQ183"/>
    <mergeCell ref="SW183:SX183"/>
    <mergeCell ref="TD183:TE183"/>
    <mergeCell ref="TK183:TL183"/>
    <mergeCell ref="TR183:TS183"/>
    <mergeCell ref="TY183:TZ183"/>
    <mergeCell ref="UF183:UG183"/>
    <mergeCell ref="UM183:UN183"/>
    <mergeCell ref="UT183:UU183"/>
    <mergeCell ref="VA183:VB183"/>
    <mergeCell ref="VH183:VI183"/>
    <mergeCell ref="VO183:VP183"/>
    <mergeCell ref="VV183:VW183"/>
    <mergeCell ref="WC183:WD183"/>
    <mergeCell ref="WJ183:WK183"/>
    <mergeCell ref="WQ183:WR183"/>
    <mergeCell ref="WX183:WY183"/>
    <mergeCell ref="XE183:XF183"/>
    <mergeCell ref="XL183:XM183"/>
    <mergeCell ref="XS183:XT183"/>
    <mergeCell ref="XZ183:YA183"/>
    <mergeCell ref="YG183:YH183"/>
    <mergeCell ref="YN183:YO183"/>
    <mergeCell ref="YU183:YV183"/>
    <mergeCell ref="ZB183:ZC183"/>
    <mergeCell ref="ZI183:ZJ183"/>
    <mergeCell ref="ZP183:ZQ183"/>
    <mergeCell ref="ZW183:ZX183"/>
    <mergeCell ref="AAD183:AAE183"/>
    <mergeCell ref="AAK183:AAL183"/>
    <mergeCell ref="AAR183:AAS183"/>
    <mergeCell ref="AAY183:AAZ183"/>
    <mergeCell ref="ABF183:ABG183"/>
    <mergeCell ref="ABM183:ABN183"/>
    <mergeCell ref="ABT183:ABU183"/>
    <mergeCell ref="ACA183:ACB183"/>
    <mergeCell ref="ACH183:ACI183"/>
    <mergeCell ref="ACO183:ACP183"/>
    <mergeCell ref="ACV183:ACW183"/>
    <mergeCell ref="ADC183:ADD183"/>
    <mergeCell ref="ADJ183:ADK183"/>
    <mergeCell ref="ADQ183:ADR183"/>
    <mergeCell ref="ADX183:ADY183"/>
    <mergeCell ref="AEE183:AEF183"/>
    <mergeCell ref="AEL183:AEM183"/>
    <mergeCell ref="AES183:AET183"/>
    <mergeCell ref="AEZ183:AFA183"/>
    <mergeCell ref="AFG183:AFH183"/>
    <mergeCell ref="AFN183:AFO183"/>
    <mergeCell ref="AFU183:AFV183"/>
    <mergeCell ref="AGB183:AGC183"/>
    <mergeCell ref="AGI183:AGJ183"/>
    <mergeCell ref="AGP183:AGQ183"/>
    <mergeCell ref="AGW183:AGX183"/>
    <mergeCell ref="AHD183:AHE183"/>
    <mergeCell ref="AHK183:AHL183"/>
    <mergeCell ref="AHR183:AHS183"/>
    <mergeCell ref="AHY183:AHZ183"/>
    <mergeCell ref="AIF183:AIG183"/>
    <mergeCell ref="AIM183:AIN183"/>
    <mergeCell ref="AIT183:AIU183"/>
    <mergeCell ref="AJA183:AJB183"/>
    <mergeCell ref="AJH183:AJI183"/>
    <mergeCell ref="AJO183:AJP183"/>
    <mergeCell ref="AJV183:AJW183"/>
    <mergeCell ref="AKC183:AKD183"/>
    <mergeCell ref="AKJ183:AKK183"/>
    <mergeCell ref="AKQ183:AKR183"/>
    <mergeCell ref="AKX183:AKY183"/>
    <mergeCell ref="ALE183:ALF183"/>
    <mergeCell ref="ALL183:ALM183"/>
    <mergeCell ref="ALS183:ALT183"/>
    <mergeCell ref="ALZ183:AMA183"/>
    <mergeCell ref="AMG183:AMH183"/>
    <mergeCell ref="AMN183:AMO183"/>
    <mergeCell ref="AMU183:AMV183"/>
    <mergeCell ref="ANB183:ANC183"/>
    <mergeCell ref="ANI183:ANJ183"/>
    <mergeCell ref="ANP183:ANQ183"/>
    <mergeCell ref="ANW183:ANX183"/>
    <mergeCell ref="AOD183:AOE183"/>
    <mergeCell ref="AOK183:AOL183"/>
    <mergeCell ref="AOR183:AOS183"/>
    <mergeCell ref="AOY183:AOZ183"/>
    <mergeCell ref="APF183:APG183"/>
    <mergeCell ref="APM183:APN183"/>
    <mergeCell ref="APT183:APU183"/>
    <mergeCell ref="AQA183:AQB183"/>
    <mergeCell ref="AQH183:AQI183"/>
    <mergeCell ref="AQO183:AQP183"/>
    <mergeCell ref="AQV183:AQW183"/>
    <mergeCell ref="ARC183:ARD183"/>
    <mergeCell ref="ARJ183:ARK183"/>
    <mergeCell ref="ARQ183:ARR183"/>
    <mergeCell ref="ARX183:ARY183"/>
    <mergeCell ref="ASE183:ASF183"/>
    <mergeCell ref="ASL183:ASM183"/>
    <mergeCell ref="ASS183:AST183"/>
    <mergeCell ref="ASZ183:ATA183"/>
    <mergeCell ref="ATG183:ATH183"/>
    <mergeCell ref="ATN183:ATO183"/>
    <mergeCell ref="ATU183:ATV183"/>
    <mergeCell ref="AUB183:AUC183"/>
    <mergeCell ref="AUI183:AUJ183"/>
    <mergeCell ref="AUP183:AUQ183"/>
    <mergeCell ref="AUW183:AUX183"/>
    <mergeCell ref="AVD183:AVE183"/>
    <mergeCell ref="AVK183:AVL183"/>
    <mergeCell ref="AVR183:AVS183"/>
    <mergeCell ref="AVY183:AVZ183"/>
    <mergeCell ref="AWF183:AWG183"/>
    <mergeCell ref="AWM183:AWN183"/>
    <mergeCell ref="AWT183:AWU183"/>
    <mergeCell ref="AXA183:AXB183"/>
    <mergeCell ref="AXH183:AXI183"/>
    <mergeCell ref="AXO183:AXP183"/>
    <mergeCell ref="AXV183:AXW183"/>
    <mergeCell ref="AYC183:AYD183"/>
    <mergeCell ref="AYJ183:AYK183"/>
    <mergeCell ref="AYQ183:AYR183"/>
    <mergeCell ref="AYX183:AYY183"/>
    <mergeCell ref="AZE183:AZF183"/>
    <mergeCell ref="AZL183:AZM183"/>
    <mergeCell ref="AZS183:AZT183"/>
    <mergeCell ref="AZZ183:BAA183"/>
    <mergeCell ref="BAG183:BAH183"/>
    <mergeCell ref="BAN183:BAO183"/>
    <mergeCell ref="BAU183:BAV183"/>
    <mergeCell ref="BBB183:BBC183"/>
    <mergeCell ref="BBI183:BBJ183"/>
    <mergeCell ref="BBP183:BBQ183"/>
    <mergeCell ref="BBW183:BBX183"/>
    <mergeCell ref="BCD183:BCE183"/>
    <mergeCell ref="BCK183:BCL183"/>
    <mergeCell ref="BCR183:BCS183"/>
    <mergeCell ref="BCY183:BCZ183"/>
    <mergeCell ref="BDF183:BDG183"/>
    <mergeCell ref="BDM183:BDN183"/>
    <mergeCell ref="BDT183:BDU183"/>
    <mergeCell ref="BEA183:BEB183"/>
    <mergeCell ref="BEH183:BEI183"/>
    <mergeCell ref="BEO183:BEP183"/>
    <mergeCell ref="BEV183:BEW183"/>
    <mergeCell ref="BFC183:BFD183"/>
    <mergeCell ref="BFJ183:BFK183"/>
    <mergeCell ref="BFQ183:BFR183"/>
    <mergeCell ref="BFX183:BFY183"/>
    <mergeCell ref="BGE183:BGF183"/>
    <mergeCell ref="BGL183:BGM183"/>
    <mergeCell ref="BGS183:BGT183"/>
    <mergeCell ref="BGZ183:BHA183"/>
    <mergeCell ref="BHG183:BHH183"/>
    <mergeCell ref="BHN183:BHO183"/>
    <mergeCell ref="BHU183:BHV183"/>
    <mergeCell ref="BIB183:BIC183"/>
    <mergeCell ref="BII183:BIJ183"/>
    <mergeCell ref="BIP183:BIQ183"/>
    <mergeCell ref="BIW183:BIX183"/>
    <mergeCell ref="BJD183:BJE183"/>
    <mergeCell ref="BJK183:BJL183"/>
    <mergeCell ref="BJR183:BJS183"/>
    <mergeCell ref="BJY183:BJZ183"/>
    <mergeCell ref="BKF183:BKG183"/>
    <mergeCell ref="BKM183:BKN183"/>
    <mergeCell ref="BKT183:BKU183"/>
    <mergeCell ref="BLA183:BLB183"/>
    <mergeCell ref="BLH183:BLI183"/>
    <mergeCell ref="BLO183:BLP183"/>
    <mergeCell ref="BLV183:BLW183"/>
    <mergeCell ref="BMC183:BMD183"/>
    <mergeCell ref="BMJ183:BMK183"/>
    <mergeCell ref="BMQ183:BMR183"/>
    <mergeCell ref="BMX183:BMY183"/>
    <mergeCell ref="BNE183:BNF183"/>
    <mergeCell ref="BNL183:BNM183"/>
    <mergeCell ref="BNS183:BNT183"/>
    <mergeCell ref="BNZ183:BOA183"/>
    <mergeCell ref="BOG183:BOH183"/>
    <mergeCell ref="BON183:BOO183"/>
    <mergeCell ref="BOU183:BOV183"/>
    <mergeCell ref="BPB183:BPC183"/>
    <mergeCell ref="BPI183:BPJ183"/>
    <mergeCell ref="BPP183:BPQ183"/>
    <mergeCell ref="BPW183:BPX183"/>
    <mergeCell ref="BQD183:BQE183"/>
    <mergeCell ref="BQK183:BQL183"/>
    <mergeCell ref="BQR183:BQS183"/>
    <mergeCell ref="BQY183:BQZ183"/>
    <mergeCell ref="BRF183:BRG183"/>
    <mergeCell ref="BRM183:BRN183"/>
    <mergeCell ref="BRT183:BRU183"/>
    <mergeCell ref="BSA183:BSB183"/>
    <mergeCell ref="BSH183:BSI183"/>
    <mergeCell ref="BSO183:BSP183"/>
    <mergeCell ref="BSV183:BSW183"/>
    <mergeCell ref="BTC183:BTD183"/>
    <mergeCell ref="BTJ183:BTK183"/>
    <mergeCell ref="BTQ183:BTR183"/>
    <mergeCell ref="BTX183:BTY183"/>
    <mergeCell ref="BUE183:BUF183"/>
    <mergeCell ref="BUL183:BUM183"/>
    <mergeCell ref="BUS183:BUT183"/>
    <mergeCell ref="BUZ183:BVA183"/>
    <mergeCell ref="BVG183:BVH183"/>
    <mergeCell ref="BVN183:BVO183"/>
    <mergeCell ref="BVU183:BVV183"/>
    <mergeCell ref="BWB183:BWC183"/>
    <mergeCell ref="BWI183:BWJ183"/>
    <mergeCell ref="BWP183:BWQ183"/>
    <mergeCell ref="BWW183:BWX183"/>
    <mergeCell ref="BXD183:BXE183"/>
    <mergeCell ref="BXK183:BXL183"/>
    <mergeCell ref="BXR183:BXS183"/>
    <mergeCell ref="BXY183:BXZ183"/>
    <mergeCell ref="BYF183:BYG183"/>
    <mergeCell ref="BYM183:BYN183"/>
    <mergeCell ref="BYT183:BYU183"/>
    <mergeCell ref="BZA183:BZB183"/>
    <mergeCell ref="BZH183:BZI183"/>
    <mergeCell ref="BZO183:BZP183"/>
    <mergeCell ref="BZV183:BZW183"/>
    <mergeCell ref="CAC183:CAD183"/>
    <mergeCell ref="CAJ183:CAK183"/>
    <mergeCell ref="CAQ183:CAR183"/>
    <mergeCell ref="CAX183:CAY183"/>
    <mergeCell ref="CBE183:CBF183"/>
    <mergeCell ref="CBL183:CBM183"/>
    <mergeCell ref="CBS183:CBT183"/>
    <mergeCell ref="CBZ183:CCA183"/>
    <mergeCell ref="CCG183:CCH183"/>
    <mergeCell ref="CCN183:CCO183"/>
    <mergeCell ref="CCU183:CCV183"/>
    <mergeCell ref="CDB183:CDC183"/>
    <mergeCell ref="CDI183:CDJ183"/>
    <mergeCell ref="CDP183:CDQ183"/>
    <mergeCell ref="CDW183:CDX183"/>
    <mergeCell ref="CED183:CEE183"/>
    <mergeCell ref="CEK183:CEL183"/>
    <mergeCell ref="CER183:CES183"/>
    <mergeCell ref="CEY183:CEZ183"/>
    <mergeCell ref="CFF183:CFG183"/>
    <mergeCell ref="CFM183:CFN183"/>
    <mergeCell ref="CFT183:CFU183"/>
    <mergeCell ref="CGA183:CGB183"/>
    <mergeCell ref="CGH183:CGI183"/>
    <mergeCell ref="CGO183:CGP183"/>
    <mergeCell ref="CGV183:CGW183"/>
    <mergeCell ref="CHC183:CHD183"/>
    <mergeCell ref="CHJ183:CHK183"/>
    <mergeCell ref="CHQ183:CHR183"/>
    <mergeCell ref="CHX183:CHY183"/>
    <mergeCell ref="CIE183:CIF183"/>
    <mergeCell ref="CIL183:CIM183"/>
    <mergeCell ref="CIS183:CIT183"/>
    <mergeCell ref="CIZ183:CJA183"/>
    <mergeCell ref="CJG183:CJH183"/>
    <mergeCell ref="CJN183:CJO183"/>
    <mergeCell ref="CJU183:CJV183"/>
    <mergeCell ref="CKB183:CKC183"/>
    <mergeCell ref="CKI183:CKJ183"/>
    <mergeCell ref="CKP183:CKQ183"/>
    <mergeCell ref="CKW183:CKX183"/>
    <mergeCell ref="CLD183:CLE183"/>
    <mergeCell ref="CLK183:CLL183"/>
    <mergeCell ref="CLR183:CLS183"/>
    <mergeCell ref="CLY183:CLZ183"/>
    <mergeCell ref="CMF183:CMG183"/>
    <mergeCell ref="CMM183:CMN183"/>
    <mergeCell ref="CMT183:CMU183"/>
    <mergeCell ref="CNA183:CNB183"/>
    <mergeCell ref="CNH183:CNI183"/>
    <mergeCell ref="CNO183:CNP183"/>
    <mergeCell ref="CNV183:CNW183"/>
    <mergeCell ref="COC183:COD183"/>
    <mergeCell ref="COJ183:COK183"/>
    <mergeCell ref="COQ183:COR183"/>
    <mergeCell ref="COX183:COY183"/>
    <mergeCell ref="CPE183:CPF183"/>
    <mergeCell ref="CPL183:CPM183"/>
    <mergeCell ref="CPS183:CPT183"/>
    <mergeCell ref="CPZ183:CQA183"/>
    <mergeCell ref="CQG183:CQH183"/>
    <mergeCell ref="CQN183:CQO183"/>
    <mergeCell ref="CQU183:CQV183"/>
    <mergeCell ref="CRB183:CRC183"/>
    <mergeCell ref="CRI183:CRJ183"/>
    <mergeCell ref="CRP183:CRQ183"/>
    <mergeCell ref="CRW183:CRX183"/>
    <mergeCell ref="CSD183:CSE183"/>
    <mergeCell ref="CSK183:CSL183"/>
    <mergeCell ref="CSR183:CSS183"/>
    <mergeCell ref="CSY183:CSZ183"/>
    <mergeCell ref="CTF183:CTG183"/>
    <mergeCell ref="CTM183:CTN183"/>
    <mergeCell ref="CTT183:CTU183"/>
    <mergeCell ref="CUA183:CUB183"/>
    <mergeCell ref="CUH183:CUI183"/>
    <mergeCell ref="CUO183:CUP183"/>
    <mergeCell ref="CUV183:CUW183"/>
    <mergeCell ref="CVC183:CVD183"/>
    <mergeCell ref="CVJ183:CVK183"/>
    <mergeCell ref="CVQ183:CVR183"/>
    <mergeCell ref="CVX183:CVY183"/>
    <mergeCell ref="CWE183:CWF183"/>
    <mergeCell ref="CWL183:CWM183"/>
    <mergeCell ref="CWS183:CWT183"/>
    <mergeCell ref="CWZ183:CXA183"/>
    <mergeCell ref="CXG183:CXH183"/>
    <mergeCell ref="CXN183:CXO183"/>
    <mergeCell ref="CXU183:CXV183"/>
    <mergeCell ref="CYB183:CYC183"/>
    <mergeCell ref="CYI183:CYJ183"/>
    <mergeCell ref="CYP183:CYQ183"/>
    <mergeCell ref="CYW183:CYX183"/>
    <mergeCell ref="CZD183:CZE183"/>
    <mergeCell ref="CZK183:CZL183"/>
    <mergeCell ref="CZR183:CZS183"/>
    <mergeCell ref="CZY183:CZZ183"/>
    <mergeCell ref="DAF183:DAG183"/>
    <mergeCell ref="DAM183:DAN183"/>
    <mergeCell ref="DAT183:DAU183"/>
    <mergeCell ref="DBA183:DBB183"/>
    <mergeCell ref="DBH183:DBI183"/>
    <mergeCell ref="DBO183:DBP183"/>
    <mergeCell ref="DBV183:DBW183"/>
    <mergeCell ref="DCC183:DCD183"/>
    <mergeCell ref="DCJ183:DCK183"/>
    <mergeCell ref="DCQ183:DCR183"/>
    <mergeCell ref="DCX183:DCY183"/>
    <mergeCell ref="DDE183:DDF183"/>
    <mergeCell ref="DDL183:DDM183"/>
    <mergeCell ref="DDS183:DDT183"/>
    <mergeCell ref="DDZ183:DEA183"/>
    <mergeCell ref="DEG183:DEH183"/>
    <mergeCell ref="DEN183:DEO183"/>
    <mergeCell ref="DEU183:DEV183"/>
    <mergeCell ref="DFB183:DFC183"/>
    <mergeCell ref="DFI183:DFJ183"/>
    <mergeCell ref="DFP183:DFQ183"/>
    <mergeCell ref="DFW183:DFX183"/>
    <mergeCell ref="DGD183:DGE183"/>
    <mergeCell ref="DGK183:DGL183"/>
    <mergeCell ref="DGR183:DGS183"/>
    <mergeCell ref="DGY183:DGZ183"/>
    <mergeCell ref="DHF183:DHG183"/>
    <mergeCell ref="DHM183:DHN183"/>
    <mergeCell ref="DHT183:DHU183"/>
    <mergeCell ref="DIA183:DIB183"/>
    <mergeCell ref="DIH183:DII183"/>
    <mergeCell ref="DIO183:DIP183"/>
    <mergeCell ref="DIV183:DIW183"/>
    <mergeCell ref="DJC183:DJD183"/>
    <mergeCell ref="DJJ183:DJK183"/>
    <mergeCell ref="DJQ183:DJR183"/>
    <mergeCell ref="DJX183:DJY183"/>
    <mergeCell ref="DKE183:DKF183"/>
    <mergeCell ref="DKL183:DKM183"/>
    <mergeCell ref="DKS183:DKT183"/>
    <mergeCell ref="DKZ183:DLA183"/>
    <mergeCell ref="DLG183:DLH183"/>
    <mergeCell ref="DLN183:DLO183"/>
    <mergeCell ref="DLU183:DLV183"/>
    <mergeCell ref="DMB183:DMC183"/>
    <mergeCell ref="DMI183:DMJ183"/>
    <mergeCell ref="DMP183:DMQ183"/>
    <mergeCell ref="DMW183:DMX183"/>
    <mergeCell ref="DND183:DNE183"/>
    <mergeCell ref="DNK183:DNL183"/>
    <mergeCell ref="DNR183:DNS183"/>
    <mergeCell ref="DNY183:DNZ183"/>
    <mergeCell ref="DOF183:DOG183"/>
    <mergeCell ref="DOM183:DON183"/>
    <mergeCell ref="DOT183:DOU183"/>
    <mergeCell ref="DPA183:DPB183"/>
    <mergeCell ref="DPH183:DPI183"/>
    <mergeCell ref="DPO183:DPP183"/>
    <mergeCell ref="DPV183:DPW183"/>
    <mergeCell ref="DQC183:DQD183"/>
    <mergeCell ref="DQJ183:DQK183"/>
    <mergeCell ref="DQQ183:DQR183"/>
    <mergeCell ref="DQX183:DQY183"/>
    <mergeCell ref="DRE183:DRF183"/>
    <mergeCell ref="DRL183:DRM183"/>
    <mergeCell ref="DRS183:DRT183"/>
    <mergeCell ref="DRZ183:DSA183"/>
    <mergeCell ref="DSG183:DSH183"/>
    <mergeCell ref="DSN183:DSO183"/>
    <mergeCell ref="DSU183:DSV183"/>
    <mergeCell ref="DTB183:DTC183"/>
    <mergeCell ref="DTI183:DTJ183"/>
    <mergeCell ref="DTP183:DTQ183"/>
    <mergeCell ref="DTW183:DTX183"/>
    <mergeCell ref="DUD183:DUE183"/>
    <mergeCell ref="DUK183:DUL183"/>
    <mergeCell ref="DUR183:DUS183"/>
    <mergeCell ref="DUY183:DUZ183"/>
    <mergeCell ref="DVF183:DVG183"/>
    <mergeCell ref="DVM183:DVN183"/>
    <mergeCell ref="DVT183:DVU183"/>
    <mergeCell ref="DWA183:DWB183"/>
    <mergeCell ref="DWH183:DWI183"/>
    <mergeCell ref="DWO183:DWP183"/>
    <mergeCell ref="DWV183:DWW183"/>
    <mergeCell ref="DXC183:DXD183"/>
    <mergeCell ref="DXJ183:DXK183"/>
    <mergeCell ref="DXQ183:DXR183"/>
    <mergeCell ref="DXX183:DXY183"/>
    <mergeCell ref="DYE183:DYF183"/>
    <mergeCell ref="DYL183:DYM183"/>
    <mergeCell ref="DYS183:DYT183"/>
    <mergeCell ref="DYZ183:DZA183"/>
    <mergeCell ref="DZG183:DZH183"/>
    <mergeCell ref="DZN183:DZO183"/>
    <mergeCell ref="DZU183:DZV183"/>
    <mergeCell ref="EAB183:EAC183"/>
    <mergeCell ref="EAI183:EAJ183"/>
    <mergeCell ref="EAP183:EAQ183"/>
    <mergeCell ref="EAW183:EAX183"/>
    <mergeCell ref="EBD183:EBE183"/>
    <mergeCell ref="EBK183:EBL183"/>
    <mergeCell ref="EBR183:EBS183"/>
    <mergeCell ref="EBY183:EBZ183"/>
    <mergeCell ref="ECF183:ECG183"/>
    <mergeCell ref="ECM183:ECN183"/>
    <mergeCell ref="ECT183:ECU183"/>
    <mergeCell ref="EDA183:EDB183"/>
    <mergeCell ref="EDH183:EDI183"/>
    <mergeCell ref="EDO183:EDP183"/>
    <mergeCell ref="EDV183:EDW183"/>
    <mergeCell ref="EEC183:EED183"/>
    <mergeCell ref="EEJ183:EEK183"/>
    <mergeCell ref="EEQ183:EER183"/>
    <mergeCell ref="EEX183:EEY183"/>
    <mergeCell ref="EFE183:EFF183"/>
    <mergeCell ref="EFL183:EFM183"/>
    <mergeCell ref="EFS183:EFT183"/>
    <mergeCell ref="EFZ183:EGA183"/>
    <mergeCell ref="EGG183:EGH183"/>
    <mergeCell ref="EGN183:EGO183"/>
    <mergeCell ref="EGU183:EGV183"/>
    <mergeCell ref="EHB183:EHC183"/>
    <mergeCell ref="EHI183:EHJ183"/>
    <mergeCell ref="EHP183:EHQ183"/>
    <mergeCell ref="EHW183:EHX183"/>
    <mergeCell ref="EID183:EIE183"/>
    <mergeCell ref="EIK183:EIL183"/>
    <mergeCell ref="EIR183:EIS183"/>
    <mergeCell ref="EIY183:EIZ183"/>
    <mergeCell ref="EJF183:EJG183"/>
    <mergeCell ref="EJM183:EJN183"/>
    <mergeCell ref="EJT183:EJU183"/>
    <mergeCell ref="EKA183:EKB183"/>
    <mergeCell ref="EKH183:EKI183"/>
    <mergeCell ref="EKO183:EKP183"/>
    <mergeCell ref="EKV183:EKW183"/>
    <mergeCell ref="ELC183:ELD183"/>
    <mergeCell ref="ELJ183:ELK183"/>
    <mergeCell ref="ELQ183:ELR183"/>
    <mergeCell ref="ELX183:ELY183"/>
    <mergeCell ref="EME183:EMF183"/>
    <mergeCell ref="EML183:EMM183"/>
    <mergeCell ref="EMS183:EMT183"/>
    <mergeCell ref="EMZ183:ENA183"/>
    <mergeCell ref="ENG183:ENH183"/>
    <mergeCell ref="ENN183:ENO183"/>
    <mergeCell ref="ENU183:ENV183"/>
    <mergeCell ref="EOB183:EOC183"/>
    <mergeCell ref="EOI183:EOJ183"/>
    <mergeCell ref="EOP183:EOQ183"/>
    <mergeCell ref="EOW183:EOX183"/>
    <mergeCell ref="EPD183:EPE183"/>
    <mergeCell ref="EPK183:EPL183"/>
    <mergeCell ref="EPR183:EPS183"/>
    <mergeCell ref="EPY183:EPZ183"/>
    <mergeCell ref="EQF183:EQG183"/>
    <mergeCell ref="EQM183:EQN183"/>
    <mergeCell ref="EQT183:EQU183"/>
    <mergeCell ref="ERA183:ERB183"/>
    <mergeCell ref="ERH183:ERI183"/>
    <mergeCell ref="ERO183:ERP183"/>
    <mergeCell ref="ERV183:ERW183"/>
    <mergeCell ref="ESC183:ESD183"/>
    <mergeCell ref="ESJ183:ESK183"/>
    <mergeCell ref="ESQ183:ESR183"/>
    <mergeCell ref="ESX183:ESY183"/>
    <mergeCell ref="ETE183:ETF183"/>
    <mergeCell ref="ETL183:ETM183"/>
    <mergeCell ref="ETS183:ETT183"/>
    <mergeCell ref="ETZ183:EUA183"/>
    <mergeCell ref="EUG183:EUH183"/>
    <mergeCell ref="EUN183:EUO183"/>
    <mergeCell ref="EUU183:EUV183"/>
    <mergeCell ref="EVB183:EVC183"/>
    <mergeCell ref="EVI183:EVJ183"/>
    <mergeCell ref="EVP183:EVQ183"/>
    <mergeCell ref="EVW183:EVX183"/>
    <mergeCell ref="EWD183:EWE183"/>
    <mergeCell ref="EWK183:EWL183"/>
    <mergeCell ref="EWR183:EWS183"/>
    <mergeCell ref="EWY183:EWZ183"/>
    <mergeCell ref="EXF183:EXG183"/>
    <mergeCell ref="EXM183:EXN183"/>
    <mergeCell ref="EXT183:EXU183"/>
    <mergeCell ref="EYA183:EYB183"/>
    <mergeCell ref="EYH183:EYI183"/>
    <mergeCell ref="EYO183:EYP183"/>
    <mergeCell ref="EYV183:EYW183"/>
    <mergeCell ref="EZC183:EZD183"/>
    <mergeCell ref="EZJ183:EZK183"/>
    <mergeCell ref="EZQ183:EZR183"/>
    <mergeCell ref="EZX183:EZY183"/>
    <mergeCell ref="FAE183:FAF183"/>
    <mergeCell ref="FAL183:FAM183"/>
    <mergeCell ref="FAS183:FAT183"/>
    <mergeCell ref="FAZ183:FBA183"/>
    <mergeCell ref="FBG183:FBH183"/>
    <mergeCell ref="FBN183:FBO183"/>
    <mergeCell ref="FBU183:FBV183"/>
    <mergeCell ref="FCB183:FCC183"/>
    <mergeCell ref="FCI183:FCJ183"/>
    <mergeCell ref="FCP183:FCQ183"/>
    <mergeCell ref="FCW183:FCX183"/>
    <mergeCell ref="FDD183:FDE183"/>
    <mergeCell ref="FDK183:FDL183"/>
    <mergeCell ref="FDR183:FDS183"/>
    <mergeCell ref="FDY183:FDZ183"/>
    <mergeCell ref="FEF183:FEG183"/>
    <mergeCell ref="FEM183:FEN183"/>
    <mergeCell ref="FET183:FEU183"/>
    <mergeCell ref="FFA183:FFB183"/>
    <mergeCell ref="FFH183:FFI183"/>
    <mergeCell ref="FFO183:FFP183"/>
    <mergeCell ref="FFV183:FFW183"/>
    <mergeCell ref="FGC183:FGD183"/>
    <mergeCell ref="FGJ183:FGK183"/>
    <mergeCell ref="FGQ183:FGR183"/>
    <mergeCell ref="FGX183:FGY183"/>
    <mergeCell ref="FHE183:FHF183"/>
    <mergeCell ref="FHL183:FHM183"/>
    <mergeCell ref="FHS183:FHT183"/>
    <mergeCell ref="FHZ183:FIA183"/>
    <mergeCell ref="FIG183:FIH183"/>
    <mergeCell ref="FIN183:FIO183"/>
    <mergeCell ref="FIU183:FIV183"/>
    <mergeCell ref="FJB183:FJC183"/>
    <mergeCell ref="FJI183:FJJ183"/>
    <mergeCell ref="FJP183:FJQ183"/>
    <mergeCell ref="FJW183:FJX183"/>
    <mergeCell ref="FKD183:FKE183"/>
    <mergeCell ref="FKK183:FKL183"/>
    <mergeCell ref="FKR183:FKS183"/>
    <mergeCell ref="FKY183:FKZ183"/>
    <mergeCell ref="FLF183:FLG183"/>
    <mergeCell ref="FLM183:FLN183"/>
    <mergeCell ref="FLT183:FLU183"/>
    <mergeCell ref="FMA183:FMB183"/>
    <mergeCell ref="FMH183:FMI183"/>
    <mergeCell ref="FMO183:FMP183"/>
    <mergeCell ref="FMV183:FMW183"/>
    <mergeCell ref="FNC183:FND183"/>
    <mergeCell ref="FNJ183:FNK183"/>
    <mergeCell ref="FNQ183:FNR183"/>
    <mergeCell ref="FNX183:FNY183"/>
    <mergeCell ref="FOE183:FOF183"/>
    <mergeCell ref="FOL183:FOM183"/>
    <mergeCell ref="FOS183:FOT183"/>
    <mergeCell ref="FOZ183:FPA183"/>
    <mergeCell ref="FPG183:FPH183"/>
    <mergeCell ref="FPN183:FPO183"/>
    <mergeCell ref="FPU183:FPV183"/>
    <mergeCell ref="FQB183:FQC183"/>
    <mergeCell ref="FQI183:FQJ183"/>
    <mergeCell ref="FQP183:FQQ183"/>
    <mergeCell ref="FQW183:FQX183"/>
    <mergeCell ref="FRD183:FRE183"/>
    <mergeCell ref="FRK183:FRL183"/>
    <mergeCell ref="FRR183:FRS183"/>
    <mergeCell ref="FRY183:FRZ183"/>
    <mergeCell ref="FSF183:FSG183"/>
    <mergeCell ref="FSM183:FSN183"/>
    <mergeCell ref="FST183:FSU183"/>
    <mergeCell ref="FTA183:FTB183"/>
    <mergeCell ref="FTH183:FTI183"/>
    <mergeCell ref="FTO183:FTP183"/>
    <mergeCell ref="FTV183:FTW183"/>
    <mergeCell ref="FUC183:FUD183"/>
    <mergeCell ref="FUJ183:FUK183"/>
    <mergeCell ref="FUQ183:FUR183"/>
    <mergeCell ref="FUX183:FUY183"/>
    <mergeCell ref="FVE183:FVF183"/>
    <mergeCell ref="FVL183:FVM183"/>
    <mergeCell ref="FVS183:FVT183"/>
    <mergeCell ref="FVZ183:FWA183"/>
    <mergeCell ref="FWG183:FWH183"/>
    <mergeCell ref="FWN183:FWO183"/>
    <mergeCell ref="FWU183:FWV183"/>
    <mergeCell ref="FXB183:FXC183"/>
    <mergeCell ref="FXI183:FXJ183"/>
    <mergeCell ref="FXP183:FXQ183"/>
    <mergeCell ref="FXW183:FXX183"/>
    <mergeCell ref="FYD183:FYE183"/>
    <mergeCell ref="FYK183:FYL183"/>
    <mergeCell ref="FYR183:FYS183"/>
    <mergeCell ref="FYY183:FYZ183"/>
    <mergeCell ref="FZF183:FZG183"/>
    <mergeCell ref="FZM183:FZN183"/>
    <mergeCell ref="FZT183:FZU183"/>
    <mergeCell ref="GAA183:GAB183"/>
    <mergeCell ref="GAH183:GAI183"/>
    <mergeCell ref="GAO183:GAP183"/>
    <mergeCell ref="GAV183:GAW183"/>
    <mergeCell ref="GBC183:GBD183"/>
    <mergeCell ref="GBJ183:GBK183"/>
    <mergeCell ref="GBQ183:GBR183"/>
    <mergeCell ref="GBX183:GBY183"/>
    <mergeCell ref="GCE183:GCF183"/>
    <mergeCell ref="GCL183:GCM183"/>
    <mergeCell ref="GCS183:GCT183"/>
    <mergeCell ref="GCZ183:GDA183"/>
    <mergeCell ref="GDG183:GDH183"/>
    <mergeCell ref="GDN183:GDO183"/>
    <mergeCell ref="GDU183:GDV183"/>
    <mergeCell ref="GEB183:GEC183"/>
    <mergeCell ref="GEI183:GEJ183"/>
    <mergeCell ref="GEP183:GEQ183"/>
    <mergeCell ref="GEW183:GEX183"/>
    <mergeCell ref="GFD183:GFE183"/>
    <mergeCell ref="GFK183:GFL183"/>
    <mergeCell ref="GFR183:GFS183"/>
    <mergeCell ref="GFY183:GFZ183"/>
    <mergeCell ref="GGF183:GGG183"/>
    <mergeCell ref="GGM183:GGN183"/>
    <mergeCell ref="GGT183:GGU183"/>
    <mergeCell ref="GHA183:GHB183"/>
    <mergeCell ref="GHH183:GHI183"/>
    <mergeCell ref="GHO183:GHP183"/>
    <mergeCell ref="GHV183:GHW183"/>
    <mergeCell ref="GIC183:GID183"/>
    <mergeCell ref="GIJ183:GIK183"/>
    <mergeCell ref="GIQ183:GIR183"/>
    <mergeCell ref="GIX183:GIY183"/>
    <mergeCell ref="GJE183:GJF183"/>
    <mergeCell ref="GJL183:GJM183"/>
    <mergeCell ref="GJS183:GJT183"/>
    <mergeCell ref="GJZ183:GKA183"/>
    <mergeCell ref="GKG183:GKH183"/>
    <mergeCell ref="GKN183:GKO183"/>
    <mergeCell ref="GKU183:GKV183"/>
    <mergeCell ref="GLB183:GLC183"/>
    <mergeCell ref="GLI183:GLJ183"/>
    <mergeCell ref="GLP183:GLQ183"/>
    <mergeCell ref="GLW183:GLX183"/>
    <mergeCell ref="GMD183:GME183"/>
    <mergeCell ref="GMK183:GML183"/>
    <mergeCell ref="GMR183:GMS183"/>
    <mergeCell ref="GMY183:GMZ183"/>
    <mergeCell ref="GNF183:GNG183"/>
    <mergeCell ref="GNM183:GNN183"/>
    <mergeCell ref="GNT183:GNU183"/>
    <mergeCell ref="GOA183:GOB183"/>
    <mergeCell ref="GOH183:GOI183"/>
    <mergeCell ref="GOO183:GOP183"/>
    <mergeCell ref="GOV183:GOW183"/>
    <mergeCell ref="GPC183:GPD183"/>
    <mergeCell ref="GPJ183:GPK183"/>
    <mergeCell ref="GPQ183:GPR183"/>
    <mergeCell ref="GPX183:GPY183"/>
    <mergeCell ref="GQE183:GQF183"/>
    <mergeCell ref="GQL183:GQM183"/>
    <mergeCell ref="GQS183:GQT183"/>
    <mergeCell ref="GQZ183:GRA183"/>
    <mergeCell ref="GRG183:GRH183"/>
    <mergeCell ref="GRN183:GRO183"/>
    <mergeCell ref="GRU183:GRV183"/>
    <mergeCell ref="GSB183:GSC183"/>
    <mergeCell ref="GSI183:GSJ183"/>
    <mergeCell ref="GSP183:GSQ183"/>
    <mergeCell ref="GSW183:GSX183"/>
    <mergeCell ref="GTD183:GTE183"/>
    <mergeCell ref="GTK183:GTL183"/>
    <mergeCell ref="GTR183:GTS183"/>
    <mergeCell ref="GTY183:GTZ183"/>
    <mergeCell ref="GUF183:GUG183"/>
    <mergeCell ref="GUM183:GUN183"/>
    <mergeCell ref="GUT183:GUU183"/>
    <mergeCell ref="GVA183:GVB183"/>
    <mergeCell ref="GVH183:GVI183"/>
    <mergeCell ref="GVO183:GVP183"/>
    <mergeCell ref="GVV183:GVW183"/>
    <mergeCell ref="GWC183:GWD183"/>
    <mergeCell ref="GWJ183:GWK183"/>
    <mergeCell ref="GWQ183:GWR183"/>
    <mergeCell ref="GWX183:GWY183"/>
    <mergeCell ref="GXE183:GXF183"/>
    <mergeCell ref="GXL183:GXM183"/>
    <mergeCell ref="GXS183:GXT183"/>
    <mergeCell ref="GXZ183:GYA183"/>
    <mergeCell ref="GYG183:GYH183"/>
    <mergeCell ref="GYN183:GYO183"/>
    <mergeCell ref="GYU183:GYV183"/>
    <mergeCell ref="GZB183:GZC183"/>
    <mergeCell ref="GZI183:GZJ183"/>
    <mergeCell ref="GZP183:GZQ183"/>
    <mergeCell ref="GZW183:GZX183"/>
    <mergeCell ref="HAD183:HAE183"/>
    <mergeCell ref="HAK183:HAL183"/>
    <mergeCell ref="HAR183:HAS183"/>
    <mergeCell ref="HAY183:HAZ183"/>
    <mergeCell ref="HBF183:HBG183"/>
    <mergeCell ref="HBM183:HBN183"/>
    <mergeCell ref="HBT183:HBU183"/>
    <mergeCell ref="HCA183:HCB183"/>
    <mergeCell ref="HCH183:HCI183"/>
    <mergeCell ref="HCO183:HCP183"/>
    <mergeCell ref="HCV183:HCW183"/>
    <mergeCell ref="HDC183:HDD183"/>
    <mergeCell ref="HDJ183:HDK183"/>
    <mergeCell ref="HDQ183:HDR183"/>
    <mergeCell ref="HDX183:HDY183"/>
    <mergeCell ref="HEE183:HEF183"/>
    <mergeCell ref="HEL183:HEM183"/>
    <mergeCell ref="HES183:HET183"/>
    <mergeCell ref="HEZ183:HFA183"/>
    <mergeCell ref="HFG183:HFH183"/>
    <mergeCell ref="HFN183:HFO183"/>
    <mergeCell ref="HFU183:HFV183"/>
    <mergeCell ref="HGB183:HGC183"/>
    <mergeCell ref="HGI183:HGJ183"/>
    <mergeCell ref="HGP183:HGQ183"/>
    <mergeCell ref="HGW183:HGX183"/>
    <mergeCell ref="HHD183:HHE183"/>
    <mergeCell ref="HHK183:HHL183"/>
    <mergeCell ref="HHR183:HHS183"/>
    <mergeCell ref="HHY183:HHZ183"/>
    <mergeCell ref="HIF183:HIG183"/>
    <mergeCell ref="HIM183:HIN183"/>
    <mergeCell ref="HIT183:HIU183"/>
    <mergeCell ref="HJA183:HJB183"/>
    <mergeCell ref="HJH183:HJI183"/>
    <mergeCell ref="HJO183:HJP183"/>
    <mergeCell ref="HJV183:HJW183"/>
    <mergeCell ref="HKC183:HKD183"/>
    <mergeCell ref="HKJ183:HKK183"/>
    <mergeCell ref="HKQ183:HKR183"/>
    <mergeCell ref="HKX183:HKY183"/>
    <mergeCell ref="HLE183:HLF183"/>
    <mergeCell ref="HLL183:HLM183"/>
    <mergeCell ref="HLS183:HLT183"/>
    <mergeCell ref="HLZ183:HMA183"/>
    <mergeCell ref="HMG183:HMH183"/>
    <mergeCell ref="HMN183:HMO183"/>
    <mergeCell ref="HMU183:HMV183"/>
    <mergeCell ref="HNB183:HNC183"/>
    <mergeCell ref="HNI183:HNJ183"/>
    <mergeCell ref="HNP183:HNQ183"/>
    <mergeCell ref="HNW183:HNX183"/>
    <mergeCell ref="HOD183:HOE183"/>
    <mergeCell ref="HOK183:HOL183"/>
    <mergeCell ref="HOR183:HOS183"/>
    <mergeCell ref="HOY183:HOZ183"/>
    <mergeCell ref="HPF183:HPG183"/>
    <mergeCell ref="HPM183:HPN183"/>
    <mergeCell ref="HPT183:HPU183"/>
    <mergeCell ref="HQA183:HQB183"/>
    <mergeCell ref="HQH183:HQI183"/>
    <mergeCell ref="HQO183:HQP183"/>
    <mergeCell ref="HQV183:HQW183"/>
    <mergeCell ref="HRC183:HRD183"/>
    <mergeCell ref="HRJ183:HRK183"/>
    <mergeCell ref="HRQ183:HRR183"/>
    <mergeCell ref="HRX183:HRY183"/>
    <mergeCell ref="HSE183:HSF183"/>
    <mergeCell ref="HSL183:HSM183"/>
    <mergeCell ref="HSS183:HST183"/>
    <mergeCell ref="HSZ183:HTA183"/>
    <mergeCell ref="HTG183:HTH183"/>
    <mergeCell ref="HTN183:HTO183"/>
    <mergeCell ref="HTU183:HTV183"/>
    <mergeCell ref="HUB183:HUC183"/>
    <mergeCell ref="HUI183:HUJ183"/>
    <mergeCell ref="HUP183:HUQ183"/>
    <mergeCell ref="HUW183:HUX183"/>
    <mergeCell ref="HVD183:HVE183"/>
    <mergeCell ref="HVK183:HVL183"/>
    <mergeCell ref="HVR183:HVS183"/>
    <mergeCell ref="HVY183:HVZ183"/>
    <mergeCell ref="HWF183:HWG183"/>
    <mergeCell ref="HWM183:HWN183"/>
    <mergeCell ref="HWT183:HWU183"/>
    <mergeCell ref="HXA183:HXB183"/>
    <mergeCell ref="HXH183:HXI183"/>
    <mergeCell ref="HXO183:HXP183"/>
    <mergeCell ref="HXV183:HXW183"/>
    <mergeCell ref="HYC183:HYD183"/>
    <mergeCell ref="HYJ183:HYK183"/>
    <mergeCell ref="HYQ183:HYR183"/>
    <mergeCell ref="HYX183:HYY183"/>
    <mergeCell ref="HZE183:HZF183"/>
    <mergeCell ref="HZL183:HZM183"/>
    <mergeCell ref="HZS183:HZT183"/>
    <mergeCell ref="HZZ183:IAA183"/>
    <mergeCell ref="IAG183:IAH183"/>
    <mergeCell ref="IAN183:IAO183"/>
    <mergeCell ref="IAU183:IAV183"/>
    <mergeCell ref="IBB183:IBC183"/>
    <mergeCell ref="IBI183:IBJ183"/>
    <mergeCell ref="IBP183:IBQ183"/>
    <mergeCell ref="IBW183:IBX183"/>
    <mergeCell ref="ICD183:ICE183"/>
    <mergeCell ref="ICK183:ICL183"/>
    <mergeCell ref="ICR183:ICS183"/>
    <mergeCell ref="ICY183:ICZ183"/>
    <mergeCell ref="IDF183:IDG183"/>
    <mergeCell ref="IDM183:IDN183"/>
    <mergeCell ref="IDT183:IDU183"/>
    <mergeCell ref="IEA183:IEB183"/>
    <mergeCell ref="IEH183:IEI183"/>
    <mergeCell ref="IEO183:IEP183"/>
    <mergeCell ref="IEV183:IEW183"/>
    <mergeCell ref="IFC183:IFD183"/>
    <mergeCell ref="IFJ183:IFK183"/>
    <mergeCell ref="IFQ183:IFR183"/>
    <mergeCell ref="IFX183:IFY183"/>
    <mergeCell ref="IGE183:IGF183"/>
    <mergeCell ref="IGL183:IGM183"/>
    <mergeCell ref="IGS183:IGT183"/>
    <mergeCell ref="IGZ183:IHA183"/>
    <mergeCell ref="IHG183:IHH183"/>
    <mergeCell ref="IHN183:IHO183"/>
    <mergeCell ref="IHU183:IHV183"/>
    <mergeCell ref="IIB183:IIC183"/>
    <mergeCell ref="III183:IIJ183"/>
    <mergeCell ref="IIP183:IIQ183"/>
    <mergeCell ref="IIW183:IIX183"/>
    <mergeCell ref="IJD183:IJE183"/>
    <mergeCell ref="IJK183:IJL183"/>
    <mergeCell ref="IJR183:IJS183"/>
    <mergeCell ref="IJY183:IJZ183"/>
    <mergeCell ref="IKF183:IKG183"/>
    <mergeCell ref="IKM183:IKN183"/>
    <mergeCell ref="IKT183:IKU183"/>
    <mergeCell ref="ILA183:ILB183"/>
    <mergeCell ref="ILH183:ILI183"/>
    <mergeCell ref="ILO183:ILP183"/>
    <mergeCell ref="ILV183:ILW183"/>
    <mergeCell ref="IMC183:IMD183"/>
    <mergeCell ref="IMJ183:IMK183"/>
    <mergeCell ref="IMQ183:IMR183"/>
    <mergeCell ref="IMX183:IMY183"/>
    <mergeCell ref="INE183:INF183"/>
    <mergeCell ref="INL183:INM183"/>
    <mergeCell ref="INS183:INT183"/>
    <mergeCell ref="INZ183:IOA183"/>
    <mergeCell ref="IOG183:IOH183"/>
    <mergeCell ref="ION183:IOO183"/>
    <mergeCell ref="IOU183:IOV183"/>
    <mergeCell ref="IPB183:IPC183"/>
    <mergeCell ref="IPI183:IPJ183"/>
    <mergeCell ref="IPP183:IPQ183"/>
    <mergeCell ref="IPW183:IPX183"/>
    <mergeCell ref="IQD183:IQE183"/>
    <mergeCell ref="IQK183:IQL183"/>
    <mergeCell ref="IQR183:IQS183"/>
    <mergeCell ref="IQY183:IQZ183"/>
    <mergeCell ref="IRF183:IRG183"/>
    <mergeCell ref="IRM183:IRN183"/>
    <mergeCell ref="IRT183:IRU183"/>
    <mergeCell ref="ISA183:ISB183"/>
    <mergeCell ref="ISH183:ISI183"/>
    <mergeCell ref="ISO183:ISP183"/>
    <mergeCell ref="ISV183:ISW183"/>
    <mergeCell ref="ITC183:ITD183"/>
    <mergeCell ref="ITJ183:ITK183"/>
    <mergeCell ref="ITQ183:ITR183"/>
    <mergeCell ref="ITX183:ITY183"/>
    <mergeCell ref="IUE183:IUF183"/>
    <mergeCell ref="IUL183:IUM183"/>
    <mergeCell ref="IUS183:IUT183"/>
    <mergeCell ref="IUZ183:IVA183"/>
    <mergeCell ref="IVG183:IVH183"/>
    <mergeCell ref="IVN183:IVO183"/>
    <mergeCell ref="IVU183:IVV183"/>
    <mergeCell ref="IWB183:IWC183"/>
    <mergeCell ref="IWI183:IWJ183"/>
    <mergeCell ref="IWP183:IWQ183"/>
    <mergeCell ref="IWW183:IWX183"/>
    <mergeCell ref="IXD183:IXE183"/>
    <mergeCell ref="IXK183:IXL183"/>
    <mergeCell ref="IXR183:IXS183"/>
    <mergeCell ref="IXY183:IXZ183"/>
    <mergeCell ref="IYF183:IYG183"/>
    <mergeCell ref="IYM183:IYN183"/>
    <mergeCell ref="IYT183:IYU183"/>
    <mergeCell ref="IZA183:IZB183"/>
    <mergeCell ref="IZH183:IZI183"/>
    <mergeCell ref="IZO183:IZP183"/>
    <mergeCell ref="IZV183:IZW183"/>
    <mergeCell ref="JAC183:JAD183"/>
    <mergeCell ref="JAJ183:JAK183"/>
    <mergeCell ref="JAQ183:JAR183"/>
    <mergeCell ref="JAX183:JAY183"/>
    <mergeCell ref="JBE183:JBF183"/>
    <mergeCell ref="JBL183:JBM183"/>
    <mergeCell ref="JBS183:JBT183"/>
    <mergeCell ref="JBZ183:JCA183"/>
    <mergeCell ref="JCG183:JCH183"/>
    <mergeCell ref="JCN183:JCO183"/>
    <mergeCell ref="JCU183:JCV183"/>
    <mergeCell ref="JDB183:JDC183"/>
    <mergeCell ref="JDI183:JDJ183"/>
    <mergeCell ref="JDP183:JDQ183"/>
    <mergeCell ref="JDW183:JDX183"/>
    <mergeCell ref="JED183:JEE183"/>
    <mergeCell ref="JEK183:JEL183"/>
    <mergeCell ref="JER183:JES183"/>
    <mergeCell ref="JEY183:JEZ183"/>
    <mergeCell ref="JFF183:JFG183"/>
    <mergeCell ref="JFM183:JFN183"/>
    <mergeCell ref="JFT183:JFU183"/>
    <mergeCell ref="JGA183:JGB183"/>
    <mergeCell ref="JGH183:JGI183"/>
    <mergeCell ref="JGO183:JGP183"/>
    <mergeCell ref="JGV183:JGW183"/>
    <mergeCell ref="JHC183:JHD183"/>
    <mergeCell ref="JHJ183:JHK183"/>
    <mergeCell ref="JHQ183:JHR183"/>
    <mergeCell ref="JHX183:JHY183"/>
    <mergeCell ref="JIE183:JIF183"/>
    <mergeCell ref="JIL183:JIM183"/>
    <mergeCell ref="JIS183:JIT183"/>
    <mergeCell ref="JIZ183:JJA183"/>
    <mergeCell ref="JJG183:JJH183"/>
    <mergeCell ref="JJN183:JJO183"/>
    <mergeCell ref="JJU183:JJV183"/>
    <mergeCell ref="JKB183:JKC183"/>
    <mergeCell ref="JKI183:JKJ183"/>
    <mergeCell ref="JKP183:JKQ183"/>
    <mergeCell ref="JKW183:JKX183"/>
    <mergeCell ref="JLD183:JLE183"/>
    <mergeCell ref="JLK183:JLL183"/>
    <mergeCell ref="JLR183:JLS183"/>
    <mergeCell ref="JLY183:JLZ183"/>
    <mergeCell ref="JMF183:JMG183"/>
    <mergeCell ref="JMM183:JMN183"/>
    <mergeCell ref="JMT183:JMU183"/>
    <mergeCell ref="JNA183:JNB183"/>
    <mergeCell ref="JNH183:JNI183"/>
    <mergeCell ref="JNO183:JNP183"/>
    <mergeCell ref="JNV183:JNW183"/>
    <mergeCell ref="JOC183:JOD183"/>
    <mergeCell ref="JOJ183:JOK183"/>
    <mergeCell ref="JOQ183:JOR183"/>
    <mergeCell ref="JOX183:JOY183"/>
    <mergeCell ref="JPE183:JPF183"/>
    <mergeCell ref="JPL183:JPM183"/>
    <mergeCell ref="JPS183:JPT183"/>
    <mergeCell ref="JPZ183:JQA183"/>
    <mergeCell ref="JQG183:JQH183"/>
    <mergeCell ref="JQN183:JQO183"/>
    <mergeCell ref="JQU183:JQV183"/>
    <mergeCell ref="JRB183:JRC183"/>
    <mergeCell ref="JRI183:JRJ183"/>
    <mergeCell ref="JRP183:JRQ183"/>
    <mergeCell ref="JRW183:JRX183"/>
    <mergeCell ref="JSD183:JSE183"/>
    <mergeCell ref="JSK183:JSL183"/>
    <mergeCell ref="JSR183:JSS183"/>
    <mergeCell ref="JSY183:JSZ183"/>
    <mergeCell ref="JTF183:JTG183"/>
    <mergeCell ref="JTM183:JTN183"/>
    <mergeCell ref="JTT183:JTU183"/>
    <mergeCell ref="JUA183:JUB183"/>
    <mergeCell ref="JUH183:JUI183"/>
    <mergeCell ref="JUO183:JUP183"/>
    <mergeCell ref="JUV183:JUW183"/>
    <mergeCell ref="JVC183:JVD183"/>
    <mergeCell ref="JVJ183:JVK183"/>
    <mergeCell ref="JVQ183:JVR183"/>
    <mergeCell ref="JVX183:JVY183"/>
    <mergeCell ref="JWE183:JWF183"/>
    <mergeCell ref="JWL183:JWM183"/>
    <mergeCell ref="JWS183:JWT183"/>
    <mergeCell ref="JWZ183:JXA183"/>
    <mergeCell ref="JXG183:JXH183"/>
    <mergeCell ref="JXN183:JXO183"/>
    <mergeCell ref="JXU183:JXV183"/>
    <mergeCell ref="JYB183:JYC183"/>
    <mergeCell ref="JYI183:JYJ183"/>
    <mergeCell ref="JYP183:JYQ183"/>
    <mergeCell ref="JYW183:JYX183"/>
    <mergeCell ref="JZD183:JZE183"/>
    <mergeCell ref="JZK183:JZL183"/>
    <mergeCell ref="JZR183:JZS183"/>
    <mergeCell ref="JZY183:JZZ183"/>
    <mergeCell ref="KAF183:KAG183"/>
    <mergeCell ref="KAM183:KAN183"/>
    <mergeCell ref="KAT183:KAU183"/>
    <mergeCell ref="KBA183:KBB183"/>
    <mergeCell ref="KBH183:KBI183"/>
    <mergeCell ref="KBO183:KBP183"/>
    <mergeCell ref="KBV183:KBW183"/>
    <mergeCell ref="KCC183:KCD183"/>
    <mergeCell ref="KCJ183:KCK183"/>
    <mergeCell ref="KCQ183:KCR183"/>
    <mergeCell ref="KCX183:KCY183"/>
    <mergeCell ref="KDE183:KDF183"/>
    <mergeCell ref="KDL183:KDM183"/>
    <mergeCell ref="KDS183:KDT183"/>
    <mergeCell ref="KDZ183:KEA183"/>
    <mergeCell ref="KEG183:KEH183"/>
    <mergeCell ref="KEN183:KEO183"/>
    <mergeCell ref="KEU183:KEV183"/>
    <mergeCell ref="KFB183:KFC183"/>
    <mergeCell ref="KFI183:KFJ183"/>
    <mergeCell ref="KFP183:KFQ183"/>
    <mergeCell ref="KFW183:KFX183"/>
    <mergeCell ref="KGD183:KGE183"/>
    <mergeCell ref="KGK183:KGL183"/>
    <mergeCell ref="KGR183:KGS183"/>
    <mergeCell ref="KGY183:KGZ183"/>
    <mergeCell ref="KHF183:KHG183"/>
    <mergeCell ref="KHM183:KHN183"/>
    <mergeCell ref="KHT183:KHU183"/>
    <mergeCell ref="KIA183:KIB183"/>
    <mergeCell ref="KIH183:KII183"/>
    <mergeCell ref="KIO183:KIP183"/>
    <mergeCell ref="KIV183:KIW183"/>
    <mergeCell ref="KJC183:KJD183"/>
    <mergeCell ref="KJJ183:KJK183"/>
    <mergeCell ref="KJQ183:KJR183"/>
    <mergeCell ref="KJX183:KJY183"/>
    <mergeCell ref="KKE183:KKF183"/>
    <mergeCell ref="KKL183:KKM183"/>
    <mergeCell ref="KKS183:KKT183"/>
    <mergeCell ref="KKZ183:KLA183"/>
    <mergeCell ref="KLG183:KLH183"/>
    <mergeCell ref="KLN183:KLO183"/>
    <mergeCell ref="KLU183:KLV183"/>
    <mergeCell ref="KMB183:KMC183"/>
    <mergeCell ref="KMI183:KMJ183"/>
    <mergeCell ref="KMP183:KMQ183"/>
    <mergeCell ref="KMW183:KMX183"/>
    <mergeCell ref="KND183:KNE183"/>
    <mergeCell ref="KNK183:KNL183"/>
    <mergeCell ref="KNR183:KNS183"/>
    <mergeCell ref="KNY183:KNZ183"/>
    <mergeCell ref="KOF183:KOG183"/>
    <mergeCell ref="KOM183:KON183"/>
    <mergeCell ref="KOT183:KOU183"/>
    <mergeCell ref="KPA183:KPB183"/>
    <mergeCell ref="KPH183:KPI183"/>
    <mergeCell ref="KPO183:KPP183"/>
    <mergeCell ref="KPV183:KPW183"/>
    <mergeCell ref="KQC183:KQD183"/>
    <mergeCell ref="KQJ183:KQK183"/>
    <mergeCell ref="KQQ183:KQR183"/>
    <mergeCell ref="KQX183:KQY183"/>
    <mergeCell ref="KRE183:KRF183"/>
    <mergeCell ref="KRL183:KRM183"/>
    <mergeCell ref="KRS183:KRT183"/>
    <mergeCell ref="KRZ183:KSA183"/>
    <mergeCell ref="KSG183:KSH183"/>
    <mergeCell ref="KSN183:KSO183"/>
    <mergeCell ref="KSU183:KSV183"/>
    <mergeCell ref="KTB183:KTC183"/>
    <mergeCell ref="KTI183:KTJ183"/>
    <mergeCell ref="KTP183:KTQ183"/>
    <mergeCell ref="KTW183:KTX183"/>
    <mergeCell ref="KUD183:KUE183"/>
    <mergeCell ref="KUK183:KUL183"/>
    <mergeCell ref="KUR183:KUS183"/>
    <mergeCell ref="KUY183:KUZ183"/>
    <mergeCell ref="KVF183:KVG183"/>
    <mergeCell ref="KVM183:KVN183"/>
    <mergeCell ref="KVT183:KVU183"/>
    <mergeCell ref="KWA183:KWB183"/>
    <mergeCell ref="KWH183:KWI183"/>
    <mergeCell ref="KWO183:KWP183"/>
    <mergeCell ref="KWV183:KWW183"/>
    <mergeCell ref="KXC183:KXD183"/>
    <mergeCell ref="KXJ183:KXK183"/>
    <mergeCell ref="KXQ183:KXR183"/>
    <mergeCell ref="KXX183:KXY183"/>
    <mergeCell ref="KYE183:KYF183"/>
    <mergeCell ref="KYL183:KYM183"/>
    <mergeCell ref="KYS183:KYT183"/>
    <mergeCell ref="KYZ183:KZA183"/>
    <mergeCell ref="KZG183:KZH183"/>
    <mergeCell ref="KZN183:KZO183"/>
    <mergeCell ref="KZU183:KZV183"/>
    <mergeCell ref="LAB183:LAC183"/>
    <mergeCell ref="LAI183:LAJ183"/>
    <mergeCell ref="LAP183:LAQ183"/>
    <mergeCell ref="LAW183:LAX183"/>
    <mergeCell ref="LBD183:LBE183"/>
    <mergeCell ref="LBK183:LBL183"/>
    <mergeCell ref="LBR183:LBS183"/>
    <mergeCell ref="LBY183:LBZ183"/>
    <mergeCell ref="LCF183:LCG183"/>
    <mergeCell ref="LCM183:LCN183"/>
    <mergeCell ref="LCT183:LCU183"/>
    <mergeCell ref="LDA183:LDB183"/>
    <mergeCell ref="LDH183:LDI183"/>
    <mergeCell ref="LDO183:LDP183"/>
    <mergeCell ref="LDV183:LDW183"/>
    <mergeCell ref="LEC183:LED183"/>
    <mergeCell ref="LEJ183:LEK183"/>
    <mergeCell ref="LEQ183:LER183"/>
    <mergeCell ref="LEX183:LEY183"/>
    <mergeCell ref="LFE183:LFF183"/>
    <mergeCell ref="LFL183:LFM183"/>
    <mergeCell ref="LFS183:LFT183"/>
    <mergeCell ref="LFZ183:LGA183"/>
    <mergeCell ref="LGG183:LGH183"/>
    <mergeCell ref="LGN183:LGO183"/>
    <mergeCell ref="LGU183:LGV183"/>
    <mergeCell ref="LHB183:LHC183"/>
    <mergeCell ref="LHI183:LHJ183"/>
    <mergeCell ref="LHP183:LHQ183"/>
    <mergeCell ref="LHW183:LHX183"/>
    <mergeCell ref="LID183:LIE183"/>
    <mergeCell ref="LIK183:LIL183"/>
    <mergeCell ref="LIR183:LIS183"/>
    <mergeCell ref="LIY183:LIZ183"/>
    <mergeCell ref="LJF183:LJG183"/>
    <mergeCell ref="LJM183:LJN183"/>
    <mergeCell ref="LJT183:LJU183"/>
    <mergeCell ref="LKA183:LKB183"/>
    <mergeCell ref="LKH183:LKI183"/>
    <mergeCell ref="LKO183:LKP183"/>
    <mergeCell ref="LKV183:LKW183"/>
    <mergeCell ref="LLC183:LLD183"/>
    <mergeCell ref="LLJ183:LLK183"/>
    <mergeCell ref="LLQ183:LLR183"/>
    <mergeCell ref="LLX183:LLY183"/>
    <mergeCell ref="LME183:LMF183"/>
    <mergeCell ref="LML183:LMM183"/>
    <mergeCell ref="LMS183:LMT183"/>
    <mergeCell ref="LMZ183:LNA183"/>
    <mergeCell ref="LNG183:LNH183"/>
    <mergeCell ref="LNN183:LNO183"/>
    <mergeCell ref="LNU183:LNV183"/>
    <mergeCell ref="LOB183:LOC183"/>
    <mergeCell ref="LOI183:LOJ183"/>
    <mergeCell ref="LOP183:LOQ183"/>
    <mergeCell ref="LOW183:LOX183"/>
    <mergeCell ref="LPD183:LPE183"/>
    <mergeCell ref="LPK183:LPL183"/>
    <mergeCell ref="LPR183:LPS183"/>
    <mergeCell ref="LPY183:LPZ183"/>
    <mergeCell ref="LQF183:LQG183"/>
    <mergeCell ref="LQM183:LQN183"/>
    <mergeCell ref="LQT183:LQU183"/>
    <mergeCell ref="LRA183:LRB183"/>
    <mergeCell ref="LRH183:LRI183"/>
    <mergeCell ref="LRO183:LRP183"/>
    <mergeCell ref="LRV183:LRW183"/>
    <mergeCell ref="LSC183:LSD183"/>
    <mergeCell ref="LSJ183:LSK183"/>
    <mergeCell ref="LSQ183:LSR183"/>
    <mergeCell ref="LSX183:LSY183"/>
    <mergeCell ref="LTE183:LTF183"/>
    <mergeCell ref="LTL183:LTM183"/>
    <mergeCell ref="LTS183:LTT183"/>
    <mergeCell ref="LTZ183:LUA183"/>
    <mergeCell ref="LUG183:LUH183"/>
    <mergeCell ref="LUN183:LUO183"/>
    <mergeCell ref="LUU183:LUV183"/>
    <mergeCell ref="LVB183:LVC183"/>
    <mergeCell ref="LVI183:LVJ183"/>
    <mergeCell ref="LVP183:LVQ183"/>
    <mergeCell ref="LVW183:LVX183"/>
    <mergeCell ref="LWD183:LWE183"/>
    <mergeCell ref="LWK183:LWL183"/>
    <mergeCell ref="LWR183:LWS183"/>
    <mergeCell ref="LWY183:LWZ183"/>
    <mergeCell ref="LXF183:LXG183"/>
    <mergeCell ref="LXM183:LXN183"/>
    <mergeCell ref="LXT183:LXU183"/>
    <mergeCell ref="LYA183:LYB183"/>
    <mergeCell ref="LYH183:LYI183"/>
    <mergeCell ref="LYO183:LYP183"/>
    <mergeCell ref="LYV183:LYW183"/>
    <mergeCell ref="LZC183:LZD183"/>
    <mergeCell ref="LZJ183:LZK183"/>
    <mergeCell ref="LZQ183:LZR183"/>
    <mergeCell ref="LZX183:LZY183"/>
    <mergeCell ref="MAE183:MAF183"/>
    <mergeCell ref="MAL183:MAM183"/>
    <mergeCell ref="MAS183:MAT183"/>
    <mergeCell ref="MAZ183:MBA183"/>
    <mergeCell ref="MBG183:MBH183"/>
    <mergeCell ref="MBN183:MBO183"/>
    <mergeCell ref="MBU183:MBV183"/>
    <mergeCell ref="MCB183:MCC183"/>
    <mergeCell ref="MCI183:MCJ183"/>
    <mergeCell ref="MCP183:MCQ183"/>
    <mergeCell ref="MCW183:MCX183"/>
    <mergeCell ref="MDD183:MDE183"/>
    <mergeCell ref="MDK183:MDL183"/>
    <mergeCell ref="MDR183:MDS183"/>
    <mergeCell ref="MDY183:MDZ183"/>
    <mergeCell ref="MEF183:MEG183"/>
    <mergeCell ref="MEM183:MEN183"/>
    <mergeCell ref="MET183:MEU183"/>
    <mergeCell ref="MFA183:MFB183"/>
    <mergeCell ref="MFH183:MFI183"/>
    <mergeCell ref="MFO183:MFP183"/>
    <mergeCell ref="MFV183:MFW183"/>
    <mergeCell ref="MGC183:MGD183"/>
    <mergeCell ref="MGJ183:MGK183"/>
    <mergeCell ref="MGQ183:MGR183"/>
    <mergeCell ref="MGX183:MGY183"/>
    <mergeCell ref="MHE183:MHF183"/>
    <mergeCell ref="MHL183:MHM183"/>
    <mergeCell ref="MHS183:MHT183"/>
    <mergeCell ref="MHZ183:MIA183"/>
    <mergeCell ref="MIG183:MIH183"/>
    <mergeCell ref="MIN183:MIO183"/>
    <mergeCell ref="MIU183:MIV183"/>
    <mergeCell ref="MJB183:MJC183"/>
    <mergeCell ref="MJI183:MJJ183"/>
    <mergeCell ref="MJP183:MJQ183"/>
    <mergeCell ref="MJW183:MJX183"/>
    <mergeCell ref="MKD183:MKE183"/>
    <mergeCell ref="MKK183:MKL183"/>
    <mergeCell ref="MKR183:MKS183"/>
    <mergeCell ref="MKY183:MKZ183"/>
    <mergeCell ref="MLF183:MLG183"/>
    <mergeCell ref="MLM183:MLN183"/>
    <mergeCell ref="MLT183:MLU183"/>
    <mergeCell ref="MMA183:MMB183"/>
    <mergeCell ref="MMH183:MMI183"/>
    <mergeCell ref="MMO183:MMP183"/>
    <mergeCell ref="MMV183:MMW183"/>
    <mergeCell ref="MNC183:MND183"/>
    <mergeCell ref="MNJ183:MNK183"/>
    <mergeCell ref="MNQ183:MNR183"/>
    <mergeCell ref="MNX183:MNY183"/>
    <mergeCell ref="MOE183:MOF183"/>
    <mergeCell ref="MOL183:MOM183"/>
    <mergeCell ref="MOS183:MOT183"/>
    <mergeCell ref="MOZ183:MPA183"/>
    <mergeCell ref="MPG183:MPH183"/>
    <mergeCell ref="MPN183:MPO183"/>
    <mergeCell ref="MPU183:MPV183"/>
    <mergeCell ref="MQB183:MQC183"/>
    <mergeCell ref="MQI183:MQJ183"/>
    <mergeCell ref="MQP183:MQQ183"/>
    <mergeCell ref="MQW183:MQX183"/>
    <mergeCell ref="MRD183:MRE183"/>
    <mergeCell ref="MRK183:MRL183"/>
    <mergeCell ref="MRR183:MRS183"/>
    <mergeCell ref="MRY183:MRZ183"/>
    <mergeCell ref="MSF183:MSG183"/>
    <mergeCell ref="MSM183:MSN183"/>
    <mergeCell ref="MST183:MSU183"/>
    <mergeCell ref="MTA183:MTB183"/>
    <mergeCell ref="MTH183:MTI183"/>
    <mergeCell ref="MTO183:MTP183"/>
    <mergeCell ref="MTV183:MTW183"/>
    <mergeCell ref="MUC183:MUD183"/>
    <mergeCell ref="MUJ183:MUK183"/>
    <mergeCell ref="MUQ183:MUR183"/>
    <mergeCell ref="MUX183:MUY183"/>
    <mergeCell ref="MVE183:MVF183"/>
    <mergeCell ref="MVL183:MVM183"/>
    <mergeCell ref="MVS183:MVT183"/>
    <mergeCell ref="MVZ183:MWA183"/>
    <mergeCell ref="MWG183:MWH183"/>
    <mergeCell ref="MWN183:MWO183"/>
    <mergeCell ref="MWU183:MWV183"/>
    <mergeCell ref="MXB183:MXC183"/>
    <mergeCell ref="MXI183:MXJ183"/>
    <mergeCell ref="MXP183:MXQ183"/>
    <mergeCell ref="MXW183:MXX183"/>
    <mergeCell ref="MYD183:MYE183"/>
    <mergeCell ref="MYK183:MYL183"/>
    <mergeCell ref="MYR183:MYS183"/>
    <mergeCell ref="MYY183:MYZ183"/>
    <mergeCell ref="MZF183:MZG183"/>
    <mergeCell ref="MZM183:MZN183"/>
    <mergeCell ref="MZT183:MZU183"/>
    <mergeCell ref="NAA183:NAB183"/>
    <mergeCell ref="NAH183:NAI183"/>
    <mergeCell ref="NAO183:NAP183"/>
    <mergeCell ref="NAV183:NAW183"/>
    <mergeCell ref="NBC183:NBD183"/>
    <mergeCell ref="NBJ183:NBK183"/>
    <mergeCell ref="NBQ183:NBR183"/>
    <mergeCell ref="NBX183:NBY183"/>
    <mergeCell ref="NCE183:NCF183"/>
    <mergeCell ref="NCL183:NCM183"/>
    <mergeCell ref="NCS183:NCT183"/>
    <mergeCell ref="NCZ183:NDA183"/>
    <mergeCell ref="NDG183:NDH183"/>
    <mergeCell ref="NDN183:NDO183"/>
    <mergeCell ref="NDU183:NDV183"/>
    <mergeCell ref="NEB183:NEC183"/>
    <mergeCell ref="NEI183:NEJ183"/>
    <mergeCell ref="NEP183:NEQ183"/>
    <mergeCell ref="NEW183:NEX183"/>
    <mergeCell ref="NFD183:NFE183"/>
    <mergeCell ref="NFK183:NFL183"/>
    <mergeCell ref="NFR183:NFS183"/>
    <mergeCell ref="NFY183:NFZ183"/>
    <mergeCell ref="NGF183:NGG183"/>
    <mergeCell ref="NGM183:NGN183"/>
    <mergeCell ref="NGT183:NGU183"/>
    <mergeCell ref="NHA183:NHB183"/>
    <mergeCell ref="NHH183:NHI183"/>
    <mergeCell ref="NHO183:NHP183"/>
    <mergeCell ref="NHV183:NHW183"/>
    <mergeCell ref="NIC183:NID183"/>
    <mergeCell ref="NIJ183:NIK183"/>
    <mergeCell ref="NIQ183:NIR183"/>
    <mergeCell ref="NIX183:NIY183"/>
    <mergeCell ref="NJE183:NJF183"/>
    <mergeCell ref="NJL183:NJM183"/>
    <mergeCell ref="NJS183:NJT183"/>
    <mergeCell ref="NJZ183:NKA183"/>
    <mergeCell ref="NKG183:NKH183"/>
    <mergeCell ref="NKN183:NKO183"/>
    <mergeCell ref="NKU183:NKV183"/>
    <mergeCell ref="NLB183:NLC183"/>
    <mergeCell ref="NLI183:NLJ183"/>
    <mergeCell ref="NLP183:NLQ183"/>
    <mergeCell ref="NLW183:NLX183"/>
    <mergeCell ref="NMD183:NME183"/>
    <mergeCell ref="NMK183:NML183"/>
    <mergeCell ref="NMR183:NMS183"/>
    <mergeCell ref="NMY183:NMZ183"/>
    <mergeCell ref="NNF183:NNG183"/>
    <mergeCell ref="NNM183:NNN183"/>
    <mergeCell ref="NNT183:NNU183"/>
    <mergeCell ref="NOA183:NOB183"/>
    <mergeCell ref="NOH183:NOI183"/>
    <mergeCell ref="NOO183:NOP183"/>
    <mergeCell ref="NOV183:NOW183"/>
    <mergeCell ref="NPC183:NPD183"/>
    <mergeCell ref="NPJ183:NPK183"/>
    <mergeCell ref="NPQ183:NPR183"/>
    <mergeCell ref="NPX183:NPY183"/>
    <mergeCell ref="NQE183:NQF183"/>
    <mergeCell ref="NQL183:NQM183"/>
    <mergeCell ref="NQS183:NQT183"/>
    <mergeCell ref="NQZ183:NRA183"/>
    <mergeCell ref="NRG183:NRH183"/>
    <mergeCell ref="NRN183:NRO183"/>
    <mergeCell ref="NRU183:NRV183"/>
    <mergeCell ref="NSB183:NSC183"/>
    <mergeCell ref="NSI183:NSJ183"/>
    <mergeCell ref="NSP183:NSQ183"/>
    <mergeCell ref="NSW183:NSX183"/>
    <mergeCell ref="NTD183:NTE183"/>
    <mergeCell ref="NTK183:NTL183"/>
    <mergeCell ref="NTR183:NTS183"/>
    <mergeCell ref="NTY183:NTZ183"/>
    <mergeCell ref="NUF183:NUG183"/>
    <mergeCell ref="NUM183:NUN183"/>
    <mergeCell ref="NUT183:NUU183"/>
    <mergeCell ref="NVA183:NVB183"/>
    <mergeCell ref="NVH183:NVI183"/>
    <mergeCell ref="NVO183:NVP183"/>
    <mergeCell ref="NVV183:NVW183"/>
    <mergeCell ref="NWC183:NWD183"/>
    <mergeCell ref="NWJ183:NWK183"/>
    <mergeCell ref="NWQ183:NWR183"/>
    <mergeCell ref="NWX183:NWY183"/>
    <mergeCell ref="NXE183:NXF183"/>
    <mergeCell ref="NXL183:NXM183"/>
    <mergeCell ref="NXS183:NXT183"/>
    <mergeCell ref="NXZ183:NYA183"/>
    <mergeCell ref="NYG183:NYH183"/>
    <mergeCell ref="NYN183:NYO183"/>
    <mergeCell ref="NYU183:NYV183"/>
    <mergeCell ref="NZB183:NZC183"/>
    <mergeCell ref="NZI183:NZJ183"/>
    <mergeCell ref="NZP183:NZQ183"/>
    <mergeCell ref="NZW183:NZX183"/>
    <mergeCell ref="OAD183:OAE183"/>
    <mergeCell ref="OAK183:OAL183"/>
    <mergeCell ref="OAR183:OAS183"/>
    <mergeCell ref="OAY183:OAZ183"/>
    <mergeCell ref="OBF183:OBG183"/>
    <mergeCell ref="OBM183:OBN183"/>
    <mergeCell ref="OBT183:OBU183"/>
    <mergeCell ref="OCA183:OCB183"/>
    <mergeCell ref="OCH183:OCI183"/>
    <mergeCell ref="OCO183:OCP183"/>
    <mergeCell ref="OCV183:OCW183"/>
    <mergeCell ref="ODC183:ODD183"/>
    <mergeCell ref="ODJ183:ODK183"/>
    <mergeCell ref="ODQ183:ODR183"/>
    <mergeCell ref="ODX183:ODY183"/>
    <mergeCell ref="OEE183:OEF183"/>
    <mergeCell ref="OEL183:OEM183"/>
    <mergeCell ref="OES183:OET183"/>
    <mergeCell ref="OEZ183:OFA183"/>
    <mergeCell ref="OFG183:OFH183"/>
    <mergeCell ref="OFN183:OFO183"/>
    <mergeCell ref="OFU183:OFV183"/>
    <mergeCell ref="OGB183:OGC183"/>
    <mergeCell ref="OGI183:OGJ183"/>
    <mergeCell ref="OGP183:OGQ183"/>
    <mergeCell ref="OGW183:OGX183"/>
    <mergeCell ref="OHD183:OHE183"/>
    <mergeCell ref="OHK183:OHL183"/>
    <mergeCell ref="OHR183:OHS183"/>
    <mergeCell ref="OHY183:OHZ183"/>
    <mergeCell ref="OIF183:OIG183"/>
    <mergeCell ref="OIM183:OIN183"/>
    <mergeCell ref="OIT183:OIU183"/>
    <mergeCell ref="OJA183:OJB183"/>
    <mergeCell ref="OJH183:OJI183"/>
    <mergeCell ref="OJO183:OJP183"/>
    <mergeCell ref="OJV183:OJW183"/>
    <mergeCell ref="OKC183:OKD183"/>
    <mergeCell ref="OKJ183:OKK183"/>
    <mergeCell ref="OKQ183:OKR183"/>
    <mergeCell ref="OKX183:OKY183"/>
    <mergeCell ref="OLE183:OLF183"/>
    <mergeCell ref="OLL183:OLM183"/>
    <mergeCell ref="OLS183:OLT183"/>
    <mergeCell ref="OLZ183:OMA183"/>
    <mergeCell ref="OMG183:OMH183"/>
    <mergeCell ref="OMN183:OMO183"/>
    <mergeCell ref="OMU183:OMV183"/>
    <mergeCell ref="ONB183:ONC183"/>
    <mergeCell ref="ONI183:ONJ183"/>
    <mergeCell ref="ONP183:ONQ183"/>
    <mergeCell ref="ONW183:ONX183"/>
    <mergeCell ref="OOD183:OOE183"/>
    <mergeCell ref="OOK183:OOL183"/>
    <mergeCell ref="OOR183:OOS183"/>
    <mergeCell ref="OOY183:OOZ183"/>
    <mergeCell ref="OPF183:OPG183"/>
    <mergeCell ref="OPM183:OPN183"/>
    <mergeCell ref="OPT183:OPU183"/>
    <mergeCell ref="OQA183:OQB183"/>
    <mergeCell ref="OQH183:OQI183"/>
    <mergeCell ref="OQO183:OQP183"/>
    <mergeCell ref="OQV183:OQW183"/>
    <mergeCell ref="ORC183:ORD183"/>
    <mergeCell ref="ORJ183:ORK183"/>
    <mergeCell ref="ORQ183:ORR183"/>
    <mergeCell ref="ORX183:ORY183"/>
    <mergeCell ref="OSE183:OSF183"/>
    <mergeCell ref="OSL183:OSM183"/>
    <mergeCell ref="OSS183:OST183"/>
    <mergeCell ref="OSZ183:OTA183"/>
    <mergeCell ref="OTG183:OTH183"/>
    <mergeCell ref="OTN183:OTO183"/>
    <mergeCell ref="OTU183:OTV183"/>
    <mergeCell ref="OUB183:OUC183"/>
    <mergeCell ref="OUI183:OUJ183"/>
    <mergeCell ref="OUP183:OUQ183"/>
    <mergeCell ref="OUW183:OUX183"/>
    <mergeCell ref="OVD183:OVE183"/>
    <mergeCell ref="OVK183:OVL183"/>
    <mergeCell ref="OVR183:OVS183"/>
    <mergeCell ref="OVY183:OVZ183"/>
    <mergeCell ref="OWF183:OWG183"/>
    <mergeCell ref="OWM183:OWN183"/>
    <mergeCell ref="OWT183:OWU183"/>
    <mergeCell ref="OXA183:OXB183"/>
    <mergeCell ref="OXH183:OXI183"/>
    <mergeCell ref="OXO183:OXP183"/>
    <mergeCell ref="OXV183:OXW183"/>
    <mergeCell ref="OYC183:OYD183"/>
    <mergeCell ref="OYJ183:OYK183"/>
    <mergeCell ref="OYQ183:OYR183"/>
    <mergeCell ref="OYX183:OYY183"/>
    <mergeCell ref="OZE183:OZF183"/>
    <mergeCell ref="OZL183:OZM183"/>
    <mergeCell ref="OZS183:OZT183"/>
    <mergeCell ref="OZZ183:PAA183"/>
    <mergeCell ref="PAG183:PAH183"/>
    <mergeCell ref="PAN183:PAO183"/>
    <mergeCell ref="PAU183:PAV183"/>
    <mergeCell ref="PBB183:PBC183"/>
    <mergeCell ref="PBI183:PBJ183"/>
    <mergeCell ref="PBP183:PBQ183"/>
    <mergeCell ref="PBW183:PBX183"/>
    <mergeCell ref="PCD183:PCE183"/>
    <mergeCell ref="PCK183:PCL183"/>
    <mergeCell ref="PCR183:PCS183"/>
    <mergeCell ref="PCY183:PCZ183"/>
    <mergeCell ref="PDF183:PDG183"/>
    <mergeCell ref="PDM183:PDN183"/>
    <mergeCell ref="PDT183:PDU183"/>
    <mergeCell ref="PEA183:PEB183"/>
    <mergeCell ref="PEH183:PEI183"/>
    <mergeCell ref="PEO183:PEP183"/>
    <mergeCell ref="PEV183:PEW183"/>
    <mergeCell ref="PFC183:PFD183"/>
    <mergeCell ref="PFJ183:PFK183"/>
    <mergeCell ref="PFQ183:PFR183"/>
    <mergeCell ref="PFX183:PFY183"/>
    <mergeCell ref="PGE183:PGF183"/>
    <mergeCell ref="PGL183:PGM183"/>
    <mergeCell ref="PGS183:PGT183"/>
    <mergeCell ref="PGZ183:PHA183"/>
    <mergeCell ref="PHG183:PHH183"/>
    <mergeCell ref="PHN183:PHO183"/>
    <mergeCell ref="PHU183:PHV183"/>
    <mergeCell ref="PIB183:PIC183"/>
    <mergeCell ref="PII183:PIJ183"/>
    <mergeCell ref="PIP183:PIQ183"/>
    <mergeCell ref="PIW183:PIX183"/>
    <mergeCell ref="PJD183:PJE183"/>
    <mergeCell ref="PJK183:PJL183"/>
    <mergeCell ref="PJR183:PJS183"/>
    <mergeCell ref="PJY183:PJZ183"/>
    <mergeCell ref="PKF183:PKG183"/>
    <mergeCell ref="PKM183:PKN183"/>
    <mergeCell ref="PKT183:PKU183"/>
    <mergeCell ref="PLA183:PLB183"/>
    <mergeCell ref="PLH183:PLI183"/>
    <mergeCell ref="PLO183:PLP183"/>
    <mergeCell ref="PLV183:PLW183"/>
    <mergeCell ref="PMC183:PMD183"/>
    <mergeCell ref="PMJ183:PMK183"/>
    <mergeCell ref="PMQ183:PMR183"/>
    <mergeCell ref="PMX183:PMY183"/>
    <mergeCell ref="PNE183:PNF183"/>
    <mergeCell ref="PNL183:PNM183"/>
    <mergeCell ref="PNS183:PNT183"/>
    <mergeCell ref="PNZ183:POA183"/>
    <mergeCell ref="POG183:POH183"/>
    <mergeCell ref="PON183:POO183"/>
    <mergeCell ref="POU183:POV183"/>
    <mergeCell ref="PPB183:PPC183"/>
    <mergeCell ref="PPI183:PPJ183"/>
    <mergeCell ref="PPP183:PPQ183"/>
    <mergeCell ref="PPW183:PPX183"/>
    <mergeCell ref="PQD183:PQE183"/>
    <mergeCell ref="PQK183:PQL183"/>
    <mergeCell ref="PQR183:PQS183"/>
    <mergeCell ref="PQY183:PQZ183"/>
    <mergeCell ref="PRF183:PRG183"/>
    <mergeCell ref="PRM183:PRN183"/>
    <mergeCell ref="PRT183:PRU183"/>
    <mergeCell ref="PSA183:PSB183"/>
    <mergeCell ref="PSH183:PSI183"/>
    <mergeCell ref="PSO183:PSP183"/>
    <mergeCell ref="PSV183:PSW183"/>
    <mergeCell ref="PTC183:PTD183"/>
    <mergeCell ref="PTJ183:PTK183"/>
    <mergeCell ref="PTQ183:PTR183"/>
    <mergeCell ref="PTX183:PTY183"/>
    <mergeCell ref="PUE183:PUF183"/>
    <mergeCell ref="PUL183:PUM183"/>
    <mergeCell ref="PUS183:PUT183"/>
    <mergeCell ref="PUZ183:PVA183"/>
    <mergeCell ref="PVG183:PVH183"/>
    <mergeCell ref="PVN183:PVO183"/>
    <mergeCell ref="PVU183:PVV183"/>
    <mergeCell ref="PWB183:PWC183"/>
    <mergeCell ref="PWI183:PWJ183"/>
    <mergeCell ref="PWP183:PWQ183"/>
    <mergeCell ref="PWW183:PWX183"/>
    <mergeCell ref="PXD183:PXE183"/>
    <mergeCell ref="PXK183:PXL183"/>
    <mergeCell ref="PXR183:PXS183"/>
    <mergeCell ref="PXY183:PXZ183"/>
    <mergeCell ref="PYF183:PYG183"/>
    <mergeCell ref="PYM183:PYN183"/>
    <mergeCell ref="PYT183:PYU183"/>
    <mergeCell ref="PZA183:PZB183"/>
    <mergeCell ref="PZH183:PZI183"/>
    <mergeCell ref="PZO183:PZP183"/>
    <mergeCell ref="PZV183:PZW183"/>
    <mergeCell ref="QAC183:QAD183"/>
    <mergeCell ref="QAJ183:QAK183"/>
    <mergeCell ref="QAQ183:QAR183"/>
    <mergeCell ref="QAX183:QAY183"/>
    <mergeCell ref="QBE183:QBF183"/>
    <mergeCell ref="QBL183:QBM183"/>
    <mergeCell ref="QBS183:QBT183"/>
    <mergeCell ref="QBZ183:QCA183"/>
    <mergeCell ref="QCG183:QCH183"/>
    <mergeCell ref="QCN183:QCO183"/>
    <mergeCell ref="QCU183:QCV183"/>
    <mergeCell ref="QDB183:QDC183"/>
    <mergeCell ref="QDI183:QDJ183"/>
    <mergeCell ref="QDP183:QDQ183"/>
    <mergeCell ref="QDW183:QDX183"/>
    <mergeCell ref="QED183:QEE183"/>
    <mergeCell ref="QEK183:QEL183"/>
    <mergeCell ref="QER183:QES183"/>
    <mergeCell ref="QEY183:QEZ183"/>
    <mergeCell ref="QFF183:QFG183"/>
    <mergeCell ref="QFM183:QFN183"/>
    <mergeCell ref="QFT183:QFU183"/>
    <mergeCell ref="QGA183:QGB183"/>
    <mergeCell ref="QGH183:QGI183"/>
    <mergeCell ref="QGO183:QGP183"/>
    <mergeCell ref="QGV183:QGW183"/>
    <mergeCell ref="QHC183:QHD183"/>
    <mergeCell ref="QHJ183:QHK183"/>
    <mergeCell ref="QHQ183:QHR183"/>
    <mergeCell ref="QHX183:QHY183"/>
    <mergeCell ref="QIE183:QIF183"/>
    <mergeCell ref="QIL183:QIM183"/>
    <mergeCell ref="QIS183:QIT183"/>
    <mergeCell ref="QIZ183:QJA183"/>
    <mergeCell ref="QJG183:QJH183"/>
    <mergeCell ref="QJN183:QJO183"/>
    <mergeCell ref="QJU183:QJV183"/>
    <mergeCell ref="QKB183:QKC183"/>
    <mergeCell ref="QKI183:QKJ183"/>
    <mergeCell ref="QKP183:QKQ183"/>
    <mergeCell ref="QKW183:QKX183"/>
    <mergeCell ref="QLD183:QLE183"/>
    <mergeCell ref="QLK183:QLL183"/>
    <mergeCell ref="QLR183:QLS183"/>
    <mergeCell ref="QLY183:QLZ183"/>
    <mergeCell ref="QMF183:QMG183"/>
    <mergeCell ref="QMM183:QMN183"/>
    <mergeCell ref="QMT183:QMU183"/>
    <mergeCell ref="QNA183:QNB183"/>
    <mergeCell ref="QNH183:QNI183"/>
    <mergeCell ref="QNO183:QNP183"/>
    <mergeCell ref="QNV183:QNW183"/>
    <mergeCell ref="QOC183:QOD183"/>
    <mergeCell ref="QOJ183:QOK183"/>
    <mergeCell ref="QOQ183:QOR183"/>
    <mergeCell ref="QOX183:QOY183"/>
    <mergeCell ref="QPE183:QPF183"/>
    <mergeCell ref="QPL183:QPM183"/>
    <mergeCell ref="QPS183:QPT183"/>
    <mergeCell ref="QPZ183:QQA183"/>
    <mergeCell ref="QQG183:QQH183"/>
    <mergeCell ref="QQN183:QQO183"/>
    <mergeCell ref="QQU183:QQV183"/>
    <mergeCell ref="QRB183:QRC183"/>
    <mergeCell ref="QRI183:QRJ183"/>
    <mergeCell ref="QRP183:QRQ183"/>
    <mergeCell ref="QRW183:QRX183"/>
    <mergeCell ref="QSD183:QSE183"/>
    <mergeCell ref="QSK183:QSL183"/>
    <mergeCell ref="QSR183:QSS183"/>
    <mergeCell ref="QSY183:QSZ183"/>
    <mergeCell ref="QTF183:QTG183"/>
    <mergeCell ref="QTM183:QTN183"/>
    <mergeCell ref="QTT183:QTU183"/>
    <mergeCell ref="QUA183:QUB183"/>
    <mergeCell ref="QUH183:QUI183"/>
    <mergeCell ref="QUO183:QUP183"/>
    <mergeCell ref="QUV183:QUW183"/>
    <mergeCell ref="QVC183:QVD183"/>
    <mergeCell ref="QVJ183:QVK183"/>
    <mergeCell ref="QVQ183:QVR183"/>
    <mergeCell ref="QVX183:QVY183"/>
    <mergeCell ref="QWE183:QWF183"/>
    <mergeCell ref="QWL183:QWM183"/>
    <mergeCell ref="QWS183:QWT183"/>
    <mergeCell ref="QWZ183:QXA183"/>
    <mergeCell ref="QXG183:QXH183"/>
    <mergeCell ref="QXN183:QXO183"/>
    <mergeCell ref="QXU183:QXV183"/>
    <mergeCell ref="QYB183:QYC183"/>
    <mergeCell ref="QYI183:QYJ183"/>
    <mergeCell ref="QYP183:QYQ183"/>
    <mergeCell ref="QYW183:QYX183"/>
    <mergeCell ref="QZD183:QZE183"/>
    <mergeCell ref="QZK183:QZL183"/>
    <mergeCell ref="QZR183:QZS183"/>
    <mergeCell ref="QZY183:QZZ183"/>
    <mergeCell ref="RAF183:RAG183"/>
    <mergeCell ref="RAM183:RAN183"/>
    <mergeCell ref="RAT183:RAU183"/>
    <mergeCell ref="RBA183:RBB183"/>
    <mergeCell ref="RBH183:RBI183"/>
    <mergeCell ref="RBO183:RBP183"/>
    <mergeCell ref="RBV183:RBW183"/>
    <mergeCell ref="RCC183:RCD183"/>
    <mergeCell ref="RCJ183:RCK183"/>
    <mergeCell ref="RCQ183:RCR183"/>
    <mergeCell ref="RCX183:RCY183"/>
    <mergeCell ref="RDE183:RDF183"/>
    <mergeCell ref="RDL183:RDM183"/>
    <mergeCell ref="RDS183:RDT183"/>
    <mergeCell ref="RDZ183:REA183"/>
    <mergeCell ref="REG183:REH183"/>
    <mergeCell ref="REN183:REO183"/>
    <mergeCell ref="REU183:REV183"/>
    <mergeCell ref="RFB183:RFC183"/>
    <mergeCell ref="RFI183:RFJ183"/>
    <mergeCell ref="RFP183:RFQ183"/>
    <mergeCell ref="RFW183:RFX183"/>
    <mergeCell ref="RGD183:RGE183"/>
    <mergeCell ref="RGK183:RGL183"/>
    <mergeCell ref="RGR183:RGS183"/>
    <mergeCell ref="RGY183:RGZ183"/>
    <mergeCell ref="RHF183:RHG183"/>
    <mergeCell ref="RHM183:RHN183"/>
    <mergeCell ref="RHT183:RHU183"/>
    <mergeCell ref="RIA183:RIB183"/>
    <mergeCell ref="RIH183:RII183"/>
    <mergeCell ref="RIO183:RIP183"/>
    <mergeCell ref="RIV183:RIW183"/>
    <mergeCell ref="RJC183:RJD183"/>
    <mergeCell ref="RJJ183:RJK183"/>
    <mergeCell ref="RJQ183:RJR183"/>
    <mergeCell ref="RJX183:RJY183"/>
    <mergeCell ref="RKE183:RKF183"/>
    <mergeCell ref="RKL183:RKM183"/>
    <mergeCell ref="RKS183:RKT183"/>
    <mergeCell ref="RKZ183:RLA183"/>
    <mergeCell ref="RLG183:RLH183"/>
    <mergeCell ref="RLN183:RLO183"/>
    <mergeCell ref="RLU183:RLV183"/>
    <mergeCell ref="RMB183:RMC183"/>
    <mergeCell ref="RMI183:RMJ183"/>
    <mergeCell ref="RMP183:RMQ183"/>
    <mergeCell ref="RMW183:RMX183"/>
    <mergeCell ref="RND183:RNE183"/>
    <mergeCell ref="RNK183:RNL183"/>
    <mergeCell ref="RNR183:RNS183"/>
    <mergeCell ref="RNY183:RNZ183"/>
    <mergeCell ref="ROF183:ROG183"/>
    <mergeCell ref="ROM183:RON183"/>
    <mergeCell ref="ROT183:ROU183"/>
    <mergeCell ref="RPA183:RPB183"/>
    <mergeCell ref="RPH183:RPI183"/>
    <mergeCell ref="RPO183:RPP183"/>
    <mergeCell ref="RPV183:RPW183"/>
    <mergeCell ref="RQC183:RQD183"/>
    <mergeCell ref="RQJ183:RQK183"/>
    <mergeCell ref="RQQ183:RQR183"/>
    <mergeCell ref="RQX183:RQY183"/>
    <mergeCell ref="RRE183:RRF183"/>
    <mergeCell ref="RRL183:RRM183"/>
    <mergeCell ref="RRS183:RRT183"/>
    <mergeCell ref="RRZ183:RSA183"/>
    <mergeCell ref="RSG183:RSH183"/>
    <mergeCell ref="RSN183:RSO183"/>
    <mergeCell ref="RSU183:RSV183"/>
    <mergeCell ref="RTB183:RTC183"/>
    <mergeCell ref="RTI183:RTJ183"/>
    <mergeCell ref="RTP183:RTQ183"/>
    <mergeCell ref="RTW183:RTX183"/>
    <mergeCell ref="RUD183:RUE183"/>
    <mergeCell ref="RUK183:RUL183"/>
    <mergeCell ref="RUR183:RUS183"/>
    <mergeCell ref="RUY183:RUZ183"/>
    <mergeCell ref="RVF183:RVG183"/>
    <mergeCell ref="RVM183:RVN183"/>
    <mergeCell ref="RVT183:RVU183"/>
    <mergeCell ref="RWA183:RWB183"/>
    <mergeCell ref="RWH183:RWI183"/>
    <mergeCell ref="RWO183:RWP183"/>
    <mergeCell ref="RWV183:RWW183"/>
    <mergeCell ref="RXC183:RXD183"/>
    <mergeCell ref="RXJ183:RXK183"/>
    <mergeCell ref="RXQ183:RXR183"/>
    <mergeCell ref="RXX183:RXY183"/>
    <mergeCell ref="RYE183:RYF183"/>
    <mergeCell ref="RYL183:RYM183"/>
    <mergeCell ref="RYS183:RYT183"/>
    <mergeCell ref="RYZ183:RZA183"/>
    <mergeCell ref="RZG183:RZH183"/>
    <mergeCell ref="RZN183:RZO183"/>
    <mergeCell ref="RZU183:RZV183"/>
    <mergeCell ref="SAB183:SAC183"/>
    <mergeCell ref="SAI183:SAJ183"/>
    <mergeCell ref="SAP183:SAQ183"/>
    <mergeCell ref="SAW183:SAX183"/>
    <mergeCell ref="SBD183:SBE183"/>
    <mergeCell ref="SBK183:SBL183"/>
    <mergeCell ref="SBR183:SBS183"/>
    <mergeCell ref="SBY183:SBZ183"/>
    <mergeCell ref="SCF183:SCG183"/>
    <mergeCell ref="SCM183:SCN183"/>
    <mergeCell ref="SCT183:SCU183"/>
    <mergeCell ref="SDA183:SDB183"/>
    <mergeCell ref="SDH183:SDI183"/>
    <mergeCell ref="SDO183:SDP183"/>
    <mergeCell ref="SDV183:SDW183"/>
    <mergeCell ref="SEC183:SED183"/>
    <mergeCell ref="SEJ183:SEK183"/>
    <mergeCell ref="SEQ183:SER183"/>
    <mergeCell ref="SEX183:SEY183"/>
    <mergeCell ref="SFE183:SFF183"/>
    <mergeCell ref="SFL183:SFM183"/>
    <mergeCell ref="SFS183:SFT183"/>
    <mergeCell ref="SFZ183:SGA183"/>
    <mergeCell ref="SGG183:SGH183"/>
    <mergeCell ref="SGN183:SGO183"/>
    <mergeCell ref="SGU183:SGV183"/>
    <mergeCell ref="SHB183:SHC183"/>
    <mergeCell ref="SHI183:SHJ183"/>
    <mergeCell ref="SHP183:SHQ183"/>
    <mergeCell ref="SHW183:SHX183"/>
    <mergeCell ref="SID183:SIE183"/>
    <mergeCell ref="SIK183:SIL183"/>
    <mergeCell ref="SIR183:SIS183"/>
    <mergeCell ref="SIY183:SIZ183"/>
    <mergeCell ref="SJF183:SJG183"/>
    <mergeCell ref="SJM183:SJN183"/>
    <mergeCell ref="SJT183:SJU183"/>
    <mergeCell ref="SKA183:SKB183"/>
    <mergeCell ref="SKH183:SKI183"/>
    <mergeCell ref="SKO183:SKP183"/>
    <mergeCell ref="SKV183:SKW183"/>
    <mergeCell ref="SLC183:SLD183"/>
    <mergeCell ref="SLJ183:SLK183"/>
    <mergeCell ref="SLQ183:SLR183"/>
    <mergeCell ref="SLX183:SLY183"/>
    <mergeCell ref="SME183:SMF183"/>
    <mergeCell ref="SML183:SMM183"/>
    <mergeCell ref="SMS183:SMT183"/>
    <mergeCell ref="SMZ183:SNA183"/>
    <mergeCell ref="SNG183:SNH183"/>
    <mergeCell ref="SNN183:SNO183"/>
    <mergeCell ref="SNU183:SNV183"/>
    <mergeCell ref="SOB183:SOC183"/>
    <mergeCell ref="SOI183:SOJ183"/>
    <mergeCell ref="SOP183:SOQ183"/>
    <mergeCell ref="SOW183:SOX183"/>
    <mergeCell ref="SPD183:SPE183"/>
    <mergeCell ref="SPK183:SPL183"/>
    <mergeCell ref="SPR183:SPS183"/>
    <mergeCell ref="SPY183:SPZ183"/>
    <mergeCell ref="SQF183:SQG183"/>
    <mergeCell ref="SQM183:SQN183"/>
    <mergeCell ref="SQT183:SQU183"/>
    <mergeCell ref="SRA183:SRB183"/>
    <mergeCell ref="SRH183:SRI183"/>
    <mergeCell ref="SRO183:SRP183"/>
    <mergeCell ref="SRV183:SRW183"/>
    <mergeCell ref="SSC183:SSD183"/>
    <mergeCell ref="SSJ183:SSK183"/>
    <mergeCell ref="SSQ183:SSR183"/>
    <mergeCell ref="SSX183:SSY183"/>
    <mergeCell ref="STE183:STF183"/>
    <mergeCell ref="STL183:STM183"/>
    <mergeCell ref="STS183:STT183"/>
    <mergeCell ref="STZ183:SUA183"/>
    <mergeCell ref="SUG183:SUH183"/>
    <mergeCell ref="SUN183:SUO183"/>
    <mergeCell ref="SUU183:SUV183"/>
    <mergeCell ref="SVB183:SVC183"/>
    <mergeCell ref="SVI183:SVJ183"/>
    <mergeCell ref="SVP183:SVQ183"/>
    <mergeCell ref="SVW183:SVX183"/>
    <mergeCell ref="SWD183:SWE183"/>
    <mergeCell ref="SWK183:SWL183"/>
    <mergeCell ref="SWR183:SWS183"/>
    <mergeCell ref="SWY183:SWZ183"/>
    <mergeCell ref="SXF183:SXG183"/>
    <mergeCell ref="SXM183:SXN183"/>
    <mergeCell ref="SXT183:SXU183"/>
    <mergeCell ref="SYA183:SYB183"/>
    <mergeCell ref="SYH183:SYI183"/>
    <mergeCell ref="SYO183:SYP183"/>
    <mergeCell ref="SYV183:SYW183"/>
    <mergeCell ref="SZC183:SZD183"/>
    <mergeCell ref="SZJ183:SZK183"/>
    <mergeCell ref="SZQ183:SZR183"/>
    <mergeCell ref="SZX183:SZY183"/>
    <mergeCell ref="TAE183:TAF183"/>
    <mergeCell ref="TAL183:TAM183"/>
    <mergeCell ref="TAS183:TAT183"/>
    <mergeCell ref="TAZ183:TBA183"/>
    <mergeCell ref="TBG183:TBH183"/>
    <mergeCell ref="TBN183:TBO183"/>
    <mergeCell ref="TBU183:TBV183"/>
    <mergeCell ref="TCB183:TCC183"/>
    <mergeCell ref="TCI183:TCJ183"/>
    <mergeCell ref="TCP183:TCQ183"/>
    <mergeCell ref="TCW183:TCX183"/>
    <mergeCell ref="TDD183:TDE183"/>
    <mergeCell ref="TDK183:TDL183"/>
    <mergeCell ref="TDR183:TDS183"/>
    <mergeCell ref="TDY183:TDZ183"/>
    <mergeCell ref="TEF183:TEG183"/>
    <mergeCell ref="TEM183:TEN183"/>
    <mergeCell ref="TET183:TEU183"/>
    <mergeCell ref="TFA183:TFB183"/>
    <mergeCell ref="TFH183:TFI183"/>
    <mergeCell ref="TFO183:TFP183"/>
    <mergeCell ref="TFV183:TFW183"/>
    <mergeCell ref="TGC183:TGD183"/>
    <mergeCell ref="TGJ183:TGK183"/>
    <mergeCell ref="TGQ183:TGR183"/>
    <mergeCell ref="TGX183:TGY183"/>
    <mergeCell ref="THE183:THF183"/>
    <mergeCell ref="THL183:THM183"/>
    <mergeCell ref="THS183:THT183"/>
    <mergeCell ref="THZ183:TIA183"/>
    <mergeCell ref="TIG183:TIH183"/>
    <mergeCell ref="TIN183:TIO183"/>
    <mergeCell ref="TIU183:TIV183"/>
    <mergeCell ref="TJB183:TJC183"/>
    <mergeCell ref="TJI183:TJJ183"/>
    <mergeCell ref="TJP183:TJQ183"/>
    <mergeCell ref="TJW183:TJX183"/>
    <mergeCell ref="TKD183:TKE183"/>
    <mergeCell ref="TKK183:TKL183"/>
    <mergeCell ref="TKR183:TKS183"/>
    <mergeCell ref="TKY183:TKZ183"/>
    <mergeCell ref="TLF183:TLG183"/>
    <mergeCell ref="TLM183:TLN183"/>
    <mergeCell ref="TLT183:TLU183"/>
    <mergeCell ref="TMA183:TMB183"/>
    <mergeCell ref="TMH183:TMI183"/>
    <mergeCell ref="TMO183:TMP183"/>
    <mergeCell ref="TMV183:TMW183"/>
    <mergeCell ref="TNC183:TND183"/>
    <mergeCell ref="TNJ183:TNK183"/>
    <mergeCell ref="TNQ183:TNR183"/>
    <mergeCell ref="TNX183:TNY183"/>
    <mergeCell ref="TOE183:TOF183"/>
    <mergeCell ref="TOL183:TOM183"/>
    <mergeCell ref="TOS183:TOT183"/>
    <mergeCell ref="TOZ183:TPA183"/>
    <mergeCell ref="TPG183:TPH183"/>
    <mergeCell ref="TPN183:TPO183"/>
    <mergeCell ref="TPU183:TPV183"/>
    <mergeCell ref="TQB183:TQC183"/>
    <mergeCell ref="TQI183:TQJ183"/>
    <mergeCell ref="TQP183:TQQ183"/>
    <mergeCell ref="TQW183:TQX183"/>
    <mergeCell ref="TRD183:TRE183"/>
    <mergeCell ref="TRK183:TRL183"/>
    <mergeCell ref="TRR183:TRS183"/>
    <mergeCell ref="TRY183:TRZ183"/>
    <mergeCell ref="TSF183:TSG183"/>
    <mergeCell ref="TSM183:TSN183"/>
    <mergeCell ref="TST183:TSU183"/>
    <mergeCell ref="TTA183:TTB183"/>
    <mergeCell ref="TTH183:TTI183"/>
    <mergeCell ref="TTO183:TTP183"/>
    <mergeCell ref="TTV183:TTW183"/>
    <mergeCell ref="TUC183:TUD183"/>
    <mergeCell ref="TUJ183:TUK183"/>
    <mergeCell ref="TUQ183:TUR183"/>
    <mergeCell ref="TUX183:TUY183"/>
    <mergeCell ref="TVE183:TVF183"/>
    <mergeCell ref="TVL183:TVM183"/>
    <mergeCell ref="TVS183:TVT183"/>
    <mergeCell ref="TVZ183:TWA183"/>
    <mergeCell ref="TWG183:TWH183"/>
    <mergeCell ref="TWN183:TWO183"/>
    <mergeCell ref="TWU183:TWV183"/>
    <mergeCell ref="TXB183:TXC183"/>
    <mergeCell ref="TXI183:TXJ183"/>
    <mergeCell ref="TXP183:TXQ183"/>
    <mergeCell ref="TXW183:TXX183"/>
    <mergeCell ref="TYD183:TYE183"/>
    <mergeCell ref="TYK183:TYL183"/>
    <mergeCell ref="TYR183:TYS183"/>
    <mergeCell ref="TYY183:TYZ183"/>
    <mergeCell ref="TZF183:TZG183"/>
    <mergeCell ref="TZM183:TZN183"/>
    <mergeCell ref="TZT183:TZU183"/>
    <mergeCell ref="UAA183:UAB183"/>
    <mergeCell ref="UAH183:UAI183"/>
    <mergeCell ref="UAO183:UAP183"/>
    <mergeCell ref="UAV183:UAW183"/>
    <mergeCell ref="UBC183:UBD183"/>
    <mergeCell ref="UBJ183:UBK183"/>
    <mergeCell ref="UBQ183:UBR183"/>
    <mergeCell ref="UBX183:UBY183"/>
    <mergeCell ref="UCE183:UCF183"/>
    <mergeCell ref="UCL183:UCM183"/>
    <mergeCell ref="UCS183:UCT183"/>
    <mergeCell ref="UCZ183:UDA183"/>
    <mergeCell ref="UDG183:UDH183"/>
    <mergeCell ref="UDN183:UDO183"/>
    <mergeCell ref="UDU183:UDV183"/>
    <mergeCell ref="UEB183:UEC183"/>
    <mergeCell ref="UEI183:UEJ183"/>
    <mergeCell ref="UEP183:UEQ183"/>
    <mergeCell ref="UEW183:UEX183"/>
    <mergeCell ref="UFD183:UFE183"/>
    <mergeCell ref="UFK183:UFL183"/>
    <mergeCell ref="UFR183:UFS183"/>
    <mergeCell ref="UFY183:UFZ183"/>
    <mergeCell ref="UGF183:UGG183"/>
    <mergeCell ref="UGM183:UGN183"/>
    <mergeCell ref="UGT183:UGU183"/>
    <mergeCell ref="UHA183:UHB183"/>
    <mergeCell ref="UHH183:UHI183"/>
    <mergeCell ref="UHO183:UHP183"/>
    <mergeCell ref="UHV183:UHW183"/>
    <mergeCell ref="UIC183:UID183"/>
    <mergeCell ref="UIJ183:UIK183"/>
    <mergeCell ref="UIQ183:UIR183"/>
    <mergeCell ref="UIX183:UIY183"/>
    <mergeCell ref="UJE183:UJF183"/>
    <mergeCell ref="UJL183:UJM183"/>
    <mergeCell ref="UJS183:UJT183"/>
    <mergeCell ref="UJZ183:UKA183"/>
    <mergeCell ref="UKG183:UKH183"/>
    <mergeCell ref="UKN183:UKO183"/>
    <mergeCell ref="UKU183:UKV183"/>
    <mergeCell ref="ULB183:ULC183"/>
    <mergeCell ref="ULI183:ULJ183"/>
    <mergeCell ref="ULP183:ULQ183"/>
    <mergeCell ref="ULW183:ULX183"/>
    <mergeCell ref="UMD183:UME183"/>
    <mergeCell ref="UMK183:UML183"/>
    <mergeCell ref="UMR183:UMS183"/>
    <mergeCell ref="UMY183:UMZ183"/>
    <mergeCell ref="UNF183:UNG183"/>
    <mergeCell ref="UNM183:UNN183"/>
    <mergeCell ref="UNT183:UNU183"/>
    <mergeCell ref="UOA183:UOB183"/>
    <mergeCell ref="UOH183:UOI183"/>
    <mergeCell ref="UOO183:UOP183"/>
    <mergeCell ref="UOV183:UOW183"/>
    <mergeCell ref="UPC183:UPD183"/>
    <mergeCell ref="UPJ183:UPK183"/>
    <mergeCell ref="UPQ183:UPR183"/>
    <mergeCell ref="UPX183:UPY183"/>
    <mergeCell ref="UQE183:UQF183"/>
    <mergeCell ref="UQL183:UQM183"/>
    <mergeCell ref="UQS183:UQT183"/>
    <mergeCell ref="UQZ183:URA183"/>
    <mergeCell ref="URG183:URH183"/>
    <mergeCell ref="URN183:URO183"/>
    <mergeCell ref="URU183:URV183"/>
    <mergeCell ref="USB183:USC183"/>
    <mergeCell ref="USI183:USJ183"/>
    <mergeCell ref="USP183:USQ183"/>
    <mergeCell ref="USW183:USX183"/>
    <mergeCell ref="UTD183:UTE183"/>
    <mergeCell ref="UTK183:UTL183"/>
    <mergeCell ref="UTR183:UTS183"/>
    <mergeCell ref="UTY183:UTZ183"/>
    <mergeCell ref="UUF183:UUG183"/>
    <mergeCell ref="UUM183:UUN183"/>
    <mergeCell ref="UUT183:UUU183"/>
    <mergeCell ref="UVA183:UVB183"/>
    <mergeCell ref="UVH183:UVI183"/>
    <mergeCell ref="UVO183:UVP183"/>
    <mergeCell ref="UVV183:UVW183"/>
    <mergeCell ref="UWC183:UWD183"/>
    <mergeCell ref="UWJ183:UWK183"/>
    <mergeCell ref="UWQ183:UWR183"/>
    <mergeCell ref="UWX183:UWY183"/>
    <mergeCell ref="UXE183:UXF183"/>
    <mergeCell ref="UXL183:UXM183"/>
    <mergeCell ref="UXS183:UXT183"/>
    <mergeCell ref="UXZ183:UYA183"/>
    <mergeCell ref="UYG183:UYH183"/>
    <mergeCell ref="UYN183:UYO183"/>
    <mergeCell ref="UYU183:UYV183"/>
    <mergeCell ref="UZB183:UZC183"/>
    <mergeCell ref="UZI183:UZJ183"/>
    <mergeCell ref="UZP183:UZQ183"/>
    <mergeCell ref="UZW183:UZX183"/>
    <mergeCell ref="VAD183:VAE183"/>
    <mergeCell ref="VAK183:VAL183"/>
    <mergeCell ref="VAR183:VAS183"/>
    <mergeCell ref="VAY183:VAZ183"/>
    <mergeCell ref="VBF183:VBG183"/>
    <mergeCell ref="VBM183:VBN183"/>
    <mergeCell ref="VBT183:VBU183"/>
    <mergeCell ref="VCA183:VCB183"/>
    <mergeCell ref="VCH183:VCI183"/>
    <mergeCell ref="VCO183:VCP183"/>
    <mergeCell ref="VCV183:VCW183"/>
    <mergeCell ref="VDC183:VDD183"/>
    <mergeCell ref="VDJ183:VDK183"/>
    <mergeCell ref="VDQ183:VDR183"/>
    <mergeCell ref="VDX183:VDY183"/>
    <mergeCell ref="VEE183:VEF183"/>
    <mergeCell ref="VEL183:VEM183"/>
    <mergeCell ref="VES183:VET183"/>
    <mergeCell ref="VEZ183:VFA183"/>
    <mergeCell ref="VFG183:VFH183"/>
    <mergeCell ref="VFN183:VFO183"/>
    <mergeCell ref="VFU183:VFV183"/>
    <mergeCell ref="VGB183:VGC183"/>
    <mergeCell ref="VGI183:VGJ183"/>
    <mergeCell ref="VGP183:VGQ183"/>
    <mergeCell ref="VGW183:VGX183"/>
    <mergeCell ref="VHD183:VHE183"/>
    <mergeCell ref="VHK183:VHL183"/>
    <mergeCell ref="VHR183:VHS183"/>
    <mergeCell ref="VHY183:VHZ183"/>
    <mergeCell ref="VIF183:VIG183"/>
    <mergeCell ref="VIM183:VIN183"/>
    <mergeCell ref="VIT183:VIU183"/>
    <mergeCell ref="VJA183:VJB183"/>
    <mergeCell ref="VJH183:VJI183"/>
    <mergeCell ref="VJO183:VJP183"/>
    <mergeCell ref="VJV183:VJW183"/>
    <mergeCell ref="VKC183:VKD183"/>
    <mergeCell ref="VKJ183:VKK183"/>
    <mergeCell ref="VKQ183:VKR183"/>
    <mergeCell ref="VKX183:VKY183"/>
    <mergeCell ref="VLE183:VLF183"/>
    <mergeCell ref="VLL183:VLM183"/>
    <mergeCell ref="VLS183:VLT183"/>
    <mergeCell ref="VLZ183:VMA183"/>
    <mergeCell ref="VMG183:VMH183"/>
    <mergeCell ref="VMN183:VMO183"/>
    <mergeCell ref="VMU183:VMV183"/>
    <mergeCell ref="VNB183:VNC183"/>
    <mergeCell ref="VNI183:VNJ183"/>
    <mergeCell ref="VNP183:VNQ183"/>
    <mergeCell ref="VNW183:VNX183"/>
    <mergeCell ref="VOD183:VOE183"/>
    <mergeCell ref="VOK183:VOL183"/>
    <mergeCell ref="VOR183:VOS183"/>
    <mergeCell ref="VOY183:VOZ183"/>
    <mergeCell ref="VPF183:VPG183"/>
    <mergeCell ref="VPM183:VPN183"/>
    <mergeCell ref="VPT183:VPU183"/>
    <mergeCell ref="VQA183:VQB183"/>
    <mergeCell ref="VQH183:VQI183"/>
    <mergeCell ref="VQO183:VQP183"/>
    <mergeCell ref="VQV183:VQW183"/>
    <mergeCell ref="VRC183:VRD183"/>
    <mergeCell ref="VRJ183:VRK183"/>
    <mergeCell ref="VRQ183:VRR183"/>
    <mergeCell ref="VRX183:VRY183"/>
    <mergeCell ref="VSE183:VSF183"/>
    <mergeCell ref="VSL183:VSM183"/>
    <mergeCell ref="VSS183:VST183"/>
    <mergeCell ref="VSZ183:VTA183"/>
    <mergeCell ref="VTG183:VTH183"/>
    <mergeCell ref="VTN183:VTO183"/>
    <mergeCell ref="VTU183:VTV183"/>
    <mergeCell ref="VUB183:VUC183"/>
    <mergeCell ref="VUI183:VUJ183"/>
    <mergeCell ref="VUP183:VUQ183"/>
    <mergeCell ref="VUW183:VUX183"/>
    <mergeCell ref="VVD183:VVE183"/>
    <mergeCell ref="VVK183:VVL183"/>
    <mergeCell ref="VVR183:VVS183"/>
    <mergeCell ref="VVY183:VVZ183"/>
    <mergeCell ref="VWF183:VWG183"/>
    <mergeCell ref="VWM183:VWN183"/>
    <mergeCell ref="VWT183:VWU183"/>
    <mergeCell ref="VXA183:VXB183"/>
    <mergeCell ref="VXH183:VXI183"/>
    <mergeCell ref="VXO183:VXP183"/>
    <mergeCell ref="VXV183:VXW183"/>
    <mergeCell ref="VYC183:VYD183"/>
    <mergeCell ref="VYJ183:VYK183"/>
    <mergeCell ref="VYQ183:VYR183"/>
    <mergeCell ref="VYX183:VYY183"/>
    <mergeCell ref="VZE183:VZF183"/>
    <mergeCell ref="VZL183:VZM183"/>
    <mergeCell ref="VZS183:VZT183"/>
    <mergeCell ref="VZZ183:WAA183"/>
    <mergeCell ref="WAG183:WAH183"/>
    <mergeCell ref="WAN183:WAO183"/>
    <mergeCell ref="WAU183:WAV183"/>
    <mergeCell ref="WBB183:WBC183"/>
    <mergeCell ref="WBI183:WBJ183"/>
    <mergeCell ref="WBP183:WBQ183"/>
    <mergeCell ref="WBW183:WBX183"/>
    <mergeCell ref="WCD183:WCE183"/>
    <mergeCell ref="WCK183:WCL183"/>
    <mergeCell ref="WCR183:WCS183"/>
    <mergeCell ref="WCY183:WCZ183"/>
    <mergeCell ref="WDF183:WDG183"/>
    <mergeCell ref="WDM183:WDN183"/>
    <mergeCell ref="WDT183:WDU183"/>
    <mergeCell ref="WEA183:WEB183"/>
    <mergeCell ref="WEH183:WEI183"/>
    <mergeCell ref="WEO183:WEP183"/>
    <mergeCell ref="WEV183:WEW183"/>
    <mergeCell ref="WFC183:WFD183"/>
    <mergeCell ref="WFJ183:WFK183"/>
    <mergeCell ref="WFQ183:WFR183"/>
    <mergeCell ref="WFX183:WFY183"/>
    <mergeCell ref="WGE183:WGF183"/>
    <mergeCell ref="WGL183:WGM183"/>
    <mergeCell ref="WGS183:WGT183"/>
    <mergeCell ref="WGZ183:WHA183"/>
    <mergeCell ref="WHG183:WHH183"/>
    <mergeCell ref="WHN183:WHO183"/>
    <mergeCell ref="WHU183:WHV183"/>
    <mergeCell ref="WIB183:WIC183"/>
    <mergeCell ref="WII183:WIJ183"/>
    <mergeCell ref="WIP183:WIQ183"/>
    <mergeCell ref="WIW183:WIX183"/>
    <mergeCell ref="WJD183:WJE183"/>
    <mergeCell ref="WJK183:WJL183"/>
    <mergeCell ref="WJY183:WJZ183"/>
    <mergeCell ref="WKF183:WKG183"/>
    <mergeCell ref="WKM183:WKN183"/>
    <mergeCell ref="WKT183:WKU183"/>
    <mergeCell ref="WLA183:WLB183"/>
    <mergeCell ref="WLH183:WLI183"/>
    <mergeCell ref="WLO183:WLP183"/>
    <mergeCell ref="WLV183:WLW183"/>
    <mergeCell ref="WMC183:WMD183"/>
    <mergeCell ref="WMJ183:WMK183"/>
    <mergeCell ref="WMQ183:WMR183"/>
    <mergeCell ref="WMX183:WMY183"/>
    <mergeCell ref="WNE183:WNF183"/>
    <mergeCell ref="WNL183:WNM183"/>
    <mergeCell ref="WWP183:WWQ183"/>
    <mergeCell ref="WNS183:WNT183"/>
    <mergeCell ref="WNZ183:WOA183"/>
    <mergeCell ref="WOG183:WOH183"/>
    <mergeCell ref="WON183:WOO183"/>
    <mergeCell ref="WOU183:WOV183"/>
    <mergeCell ref="WPB183:WPC183"/>
    <mergeCell ref="WPI183:WPJ183"/>
    <mergeCell ref="WPP183:WPQ183"/>
    <mergeCell ref="WPW183:WPX183"/>
    <mergeCell ref="WQD183:WQE183"/>
    <mergeCell ref="WQK183:WQL183"/>
    <mergeCell ref="WQR183:WQS183"/>
    <mergeCell ref="WQY183:WQZ183"/>
    <mergeCell ref="WRF183:WRG183"/>
    <mergeCell ref="WRM183:WRN183"/>
    <mergeCell ref="WRT183:WRU183"/>
    <mergeCell ref="WSA183:WSB183"/>
    <mergeCell ref="XCN183:XCO183"/>
    <mergeCell ref="XCU183:XCV183"/>
    <mergeCell ref="XDB183:XDC183"/>
    <mergeCell ref="XDI183:XDJ183"/>
    <mergeCell ref="XDP183:XDQ183"/>
    <mergeCell ref="XDW183:XDX183"/>
    <mergeCell ref="XED183:XEE183"/>
    <mergeCell ref="XEK183:XEL183"/>
    <mergeCell ref="XER183:XES183"/>
    <mergeCell ref="XEY183:XEZ183"/>
    <mergeCell ref="A161:E161"/>
    <mergeCell ref="F161:G161"/>
    <mergeCell ref="A162:G162"/>
    <mergeCell ref="WWW183:WWX183"/>
    <mergeCell ref="WXD183:WXE183"/>
    <mergeCell ref="WXK183:WXL183"/>
    <mergeCell ref="WXR183:WXS183"/>
    <mergeCell ref="WXY183:WXZ183"/>
    <mergeCell ref="WYF183:WYG183"/>
    <mergeCell ref="WYM183:WYN183"/>
    <mergeCell ref="WYT183:WYU183"/>
    <mergeCell ref="WZA183:WZB183"/>
    <mergeCell ref="WZH183:WZI183"/>
    <mergeCell ref="WZO183:WZP183"/>
    <mergeCell ref="WZV183:WZW183"/>
    <mergeCell ref="XAC183:XAD183"/>
    <mergeCell ref="XAJ183:XAK183"/>
    <mergeCell ref="XAQ183:XAR183"/>
    <mergeCell ref="XAX183:XAY183"/>
    <mergeCell ref="XBE183:XBF183"/>
    <mergeCell ref="WJR183:WJS183"/>
    <mergeCell ref="WSH183:WSI183"/>
    <mergeCell ref="XBL183:XBM183"/>
    <mergeCell ref="XBS183:XBT183"/>
    <mergeCell ref="XBZ183:XCA183"/>
    <mergeCell ref="DG186:DH186"/>
    <mergeCell ref="DN186:DO186"/>
    <mergeCell ref="DU186:DV186"/>
    <mergeCell ref="EB186:EC186"/>
    <mergeCell ref="EI186:EJ186"/>
    <mergeCell ref="EP186:EQ186"/>
    <mergeCell ref="EW186:EX186"/>
    <mergeCell ref="FD186:FE186"/>
    <mergeCell ref="FK186:FL186"/>
    <mergeCell ref="FR186:FS186"/>
    <mergeCell ref="FY186:FZ186"/>
    <mergeCell ref="GF186:GG186"/>
    <mergeCell ref="GM186:GN186"/>
    <mergeCell ref="GT186:GU186"/>
    <mergeCell ref="HA186:HB186"/>
    <mergeCell ref="HH186:HI186"/>
    <mergeCell ref="HO186:HP186"/>
    <mergeCell ref="HV186:HW186"/>
    <mergeCell ref="IC186:ID186"/>
    <mergeCell ref="IJ186:IK186"/>
    <mergeCell ref="IQ186:IR186"/>
    <mergeCell ref="IX186:IY186"/>
    <mergeCell ref="JE186:JF186"/>
    <mergeCell ref="JL186:JM186"/>
    <mergeCell ref="JS186:JT186"/>
    <mergeCell ref="JZ186:KA186"/>
    <mergeCell ref="KG186:KH186"/>
    <mergeCell ref="KN186:KO186"/>
    <mergeCell ref="KU186:KV186"/>
    <mergeCell ref="XCG183:XCH183"/>
    <mergeCell ref="WSO183:WSP183"/>
    <mergeCell ref="WSV183:WSW183"/>
    <mergeCell ref="WTC183:WTD183"/>
    <mergeCell ref="WTJ183:WTK183"/>
    <mergeCell ref="WTQ183:WTR183"/>
    <mergeCell ref="WTX183:WTY183"/>
    <mergeCell ref="WUE183:WUF183"/>
    <mergeCell ref="WUL183:WUM183"/>
    <mergeCell ref="WUS183:WUT183"/>
    <mergeCell ref="WUZ183:WVA183"/>
    <mergeCell ref="WVG183:WVH183"/>
    <mergeCell ref="WVN183:WVO183"/>
    <mergeCell ref="WVU183:WVV183"/>
    <mergeCell ref="WWB183:WWC183"/>
    <mergeCell ref="WWI183:WWJ183"/>
    <mergeCell ref="A186:E186"/>
    <mergeCell ref="F186:G186"/>
    <mergeCell ref="M186:N186"/>
    <mergeCell ref="T186:U186"/>
    <mergeCell ref="AA186:AB186"/>
    <mergeCell ref="AH186:AI186"/>
    <mergeCell ref="AO186:AP186"/>
    <mergeCell ref="AV186:AW186"/>
    <mergeCell ref="BC186:BD186"/>
    <mergeCell ref="BJ186:BK186"/>
    <mergeCell ref="BQ186:BR186"/>
    <mergeCell ref="BX186:BY186"/>
    <mergeCell ref="CE186:CF186"/>
    <mergeCell ref="CL186:CM186"/>
    <mergeCell ref="CS186:CT186"/>
    <mergeCell ref="CZ186:DA186"/>
    <mergeCell ref="LB186:LC186"/>
    <mergeCell ref="LI186:LJ186"/>
    <mergeCell ref="LP186:LQ186"/>
    <mergeCell ref="LW186:LX186"/>
    <mergeCell ref="MD186:ME186"/>
    <mergeCell ref="MK186:ML186"/>
    <mergeCell ref="MR186:MS186"/>
    <mergeCell ref="MY186:MZ186"/>
    <mergeCell ref="NF186:NG186"/>
    <mergeCell ref="NM186:NN186"/>
    <mergeCell ref="NT186:NU186"/>
    <mergeCell ref="OA186:OB186"/>
    <mergeCell ref="OH186:OI186"/>
    <mergeCell ref="OO186:OP186"/>
    <mergeCell ref="OV186:OW186"/>
    <mergeCell ref="PC186:PD186"/>
    <mergeCell ref="PJ186:PK186"/>
    <mergeCell ref="PQ186:PR186"/>
    <mergeCell ref="PX186:PY186"/>
    <mergeCell ref="QE186:QF186"/>
    <mergeCell ref="QL186:QM186"/>
    <mergeCell ref="QS186:QT186"/>
    <mergeCell ref="QZ186:RA186"/>
    <mergeCell ref="RG186:RH186"/>
    <mergeCell ref="RN186:RO186"/>
    <mergeCell ref="RU186:RV186"/>
    <mergeCell ref="SB186:SC186"/>
    <mergeCell ref="SI186:SJ186"/>
    <mergeCell ref="SP186:SQ186"/>
    <mergeCell ref="SW186:SX186"/>
    <mergeCell ref="TD186:TE186"/>
    <mergeCell ref="TK186:TL186"/>
    <mergeCell ref="TR186:TS186"/>
    <mergeCell ref="TY186:TZ186"/>
    <mergeCell ref="UF186:UG186"/>
    <mergeCell ref="UM186:UN186"/>
    <mergeCell ref="UT186:UU186"/>
    <mergeCell ref="VA186:VB186"/>
    <mergeCell ref="VH186:VI186"/>
    <mergeCell ref="VO186:VP186"/>
    <mergeCell ref="VV186:VW186"/>
    <mergeCell ref="WC186:WD186"/>
    <mergeCell ref="WJ186:WK186"/>
    <mergeCell ref="WQ186:WR186"/>
    <mergeCell ref="WX186:WY186"/>
    <mergeCell ref="XE186:XF186"/>
    <mergeCell ref="XL186:XM186"/>
    <mergeCell ref="XS186:XT186"/>
    <mergeCell ref="XZ186:YA186"/>
    <mergeCell ref="YG186:YH186"/>
    <mergeCell ref="YN186:YO186"/>
    <mergeCell ref="YU186:YV186"/>
    <mergeCell ref="ZB186:ZC186"/>
    <mergeCell ref="ZI186:ZJ186"/>
    <mergeCell ref="ZP186:ZQ186"/>
    <mergeCell ref="ZW186:ZX186"/>
    <mergeCell ref="AAD186:AAE186"/>
    <mergeCell ref="AAK186:AAL186"/>
    <mergeCell ref="AAR186:AAS186"/>
    <mergeCell ref="AAY186:AAZ186"/>
    <mergeCell ref="ABF186:ABG186"/>
    <mergeCell ref="ABM186:ABN186"/>
    <mergeCell ref="ABT186:ABU186"/>
    <mergeCell ref="ACA186:ACB186"/>
    <mergeCell ref="ACH186:ACI186"/>
    <mergeCell ref="ACO186:ACP186"/>
    <mergeCell ref="ACV186:ACW186"/>
    <mergeCell ref="ADC186:ADD186"/>
    <mergeCell ref="ADJ186:ADK186"/>
    <mergeCell ref="ADQ186:ADR186"/>
    <mergeCell ref="ADX186:ADY186"/>
    <mergeCell ref="AEE186:AEF186"/>
    <mergeCell ref="AEL186:AEM186"/>
    <mergeCell ref="AES186:AET186"/>
    <mergeCell ref="AEZ186:AFA186"/>
    <mergeCell ref="AFG186:AFH186"/>
    <mergeCell ref="AFN186:AFO186"/>
    <mergeCell ref="AFU186:AFV186"/>
    <mergeCell ref="AGB186:AGC186"/>
    <mergeCell ref="AGI186:AGJ186"/>
    <mergeCell ref="AGP186:AGQ186"/>
    <mergeCell ref="AGW186:AGX186"/>
    <mergeCell ref="AHD186:AHE186"/>
    <mergeCell ref="AHK186:AHL186"/>
    <mergeCell ref="AHR186:AHS186"/>
    <mergeCell ref="AHY186:AHZ186"/>
    <mergeCell ref="AIF186:AIG186"/>
    <mergeCell ref="AIM186:AIN186"/>
    <mergeCell ref="AIT186:AIU186"/>
    <mergeCell ref="AJA186:AJB186"/>
    <mergeCell ref="AJH186:AJI186"/>
    <mergeCell ref="AJO186:AJP186"/>
    <mergeCell ref="AJV186:AJW186"/>
    <mergeCell ref="AKC186:AKD186"/>
    <mergeCell ref="AKJ186:AKK186"/>
    <mergeCell ref="AKQ186:AKR186"/>
    <mergeCell ref="AKX186:AKY186"/>
    <mergeCell ref="ALE186:ALF186"/>
    <mergeCell ref="ALL186:ALM186"/>
    <mergeCell ref="ALS186:ALT186"/>
    <mergeCell ref="ALZ186:AMA186"/>
    <mergeCell ref="AMG186:AMH186"/>
    <mergeCell ref="AMN186:AMO186"/>
    <mergeCell ref="AMU186:AMV186"/>
    <mergeCell ref="ANB186:ANC186"/>
    <mergeCell ref="ANI186:ANJ186"/>
    <mergeCell ref="ANP186:ANQ186"/>
    <mergeCell ref="ANW186:ANX186"/>
    <mergeCell ref="AOD186:AOE186"/>
    <mergeCell ref="AOK186:AOL186"/>
    <mergeCell ref="AOR186:AOS186"/>
    <mergeCell ref="AOY186:AOZ186"/>
    <mergeCell ref="APF186:APG186"/>
    <mergeCell ref="APM186:APN186"/>
    <mergeCell ref="APT186:APU186"/>
    <mergeCell ref="AQA186:AQB186"/>
    <mergeCell ref="AQH186:AQI186"/>
    <mergeCell ref="AQO186:AQP186"/>
    <mergeCell ref="AQV186:AQW186"/>
    <mergeCell ref="ARC186:ARD186"/>
    <mergeCell ref="ARJ186:ARK186"/>
    <mergeCell ref="ARQ186:ARR186"/>
    <mergeCell ref="ARX186:ARY186"/>
    <mergeCell ref="ASE186:ASF186"/>
    <mergeCell ref="ASL186:ASM186"/>
    <mergeCell ref="ASS186:AST186"/>
    <mergeCell ref="ASZ186:ATA186"/>
    <mergeCell ref="ATG186:ATH186"/>
    <mergeCell ref="ATN186:ATO186"/>
    <mergeCell ref="ATU186:ATV186"/>
    <mergeCell ref="AUB186:AUC186"/>
    <mergeCell ref="AUI186:AUJ186"/>
    <mergeCell ref="AUP186:AUQ186"/>
    <mergeCell ref="AUW186:AUX186"/>
    <mergeCell ref="AVD186:AVE186"/>
    <mergeCell ref="AVK186:AVL186"/>
    <mergeCell ref="AVR186:AVS186"/>
    <mergeCell ref="AVY186:AVZ186"/>
    <mergeCell ref="AWF186:AWG186"/>
    <mergeCell ref="AWM186:AWN186"/>
    <mergeCell ref="AWT186:AWU186"/>
    <mergeCell ref="AXA186:AXB186"/>
    <mergeCell ref="AXH186:AXI186"/>
    <mergeCell ref="AXO186:AXP186"/>
    <mergeCell ref="AXV186:AXW186"/>
    <mergeCell ref="AYC186:AYD186"/>
    <mergeCell ref="AYJ186:AYK186"/>
    <mergeCell ref="AYQ186:AYR186"/>
    <mergeCell ref="AYX186:AYY186"/>
    <mergeCell ref="AZE186:AZF186"/>
    <mergeCell ref="AZL186:AZM186"/>
    <mergeCell ref="AZS186:AZT186"/>
    <mergeCell ref="AZZ186:BAA186"/>
    <mergeCell ref="BAG186:BAH186"/>
    <mergeCell ref="BAN186:BAO186"/>
    <mergeCell ref="BAU186:BAV186"/>
    <mergeCell ref="BBB186:BBC186"/>
    <mergeCell ref="BBI186:BBJ186"/>
    <mergeCell ref="BBP186:BBQ186"/>
    <mergeCell ref="BBW186:BBX186"/>
    <mergeCell ref="BCD186:BCE186"/>
    <mergeCell ref="BCK186:BCL186"/>
    <mergeCell ref="BCR186:BCS186"/>
    <mergeCell ref="BCY186:BCZ186"/>
    <mergeCell ref="BDF186:BDG186"/>
    <mergeCell ref="BDM186:BDN186"/>
    <mergeCell ref="BDT186:BDU186"/>
    <mergeCell ref="BEA186:BEB186"/>
    <mergeCell ref="BEH186:BEI186"/>
    <mergeCell ref="BEO186:BEP186"/>
    <mergeCell ref="BEV186:BEW186"/>
    <mergeCell ref="BFC186:BFD186"/>
    <mergeCell ref="BFJ186:BFK186"/>
    <mergeCell ref="BFQ186:BFR186"/>
    <mergeCell ref="BFX186:BFY186"/>
    <mergeCell ref="BGE186:BGF186"/>
    <mergeCell ref="BGL186:BGM186"/>
    <mergeCell ref="BGS186:BGT186"/>
    <mergeCell ref="BGZ186:BHA186"/>
    <mergeCell ref="BHG186:BHH186"/>
    <mergeCell ref="BHN186:BHO186"/>
    <mergeCell ref="BHU186:BHV186"/>
    <mergeCell ref="BIB186:BIC186"/>
    <mergeCell ref="BII186:BIJ186"/>
    <mergeCell ref="BIP186:BIQ186"/>
    <mergeCell ref="BIW186:BIX186"/>
    <mergeCell ref="BJD186:BJE186"/>
    <mergeCell ref="BJK186:BJL186"/>
    <mergeCell ref="BJR186:BJS186"/>
    <mergeCell ref="BJY186:BJZ186"/>
    <mergeCell ref="BKF186:BKG186"/>
    <mergeCell ref="BKM186:BKN186"/>
    <mergeCell ref="BKT186:BKU186"/>
    <mergeCell ref="BLA186:BLB186"/>
    <mergeCell ref="BLH186:BLI186"/>
    <mergeCell ref="BLO186:BLP186"/>
    <mergeCell ref="BLV186:BLW186"/>
    <mergeCell ref="BMC186:BMD186"/>
    <mergeCell ref="BMJ186:BMK186"/>
    <mergeCell ref="BMQ186:BMR186"/>
    <mergeCell ref="BMX186:BMY186"/>
    <mergeCell ref="BNE186:BNF186"/>
    <mergeCell ref="BNL186:BNM186"/>
    <mergeCell ref="BNS186:BNT186"/>
    <mergeCell ref="BNZ186:BOA186"/>
    <mergeCell ref="BOG186:BOH186"/>
    <mergeCell ref="BON186:BOO186"/>
    <mergeCell ref="BOU186:BOV186"/>
    <mergeCell ref="BPB186:BPC186"/>
    <mergeCell ref="BPI186:BPJ186"/>
    <mergeCell ref="BPP186:BPQ186"/>
    <mergeCell ref="BPW186:BPX186"/>
    <mergeCell ref="BQD186:BQE186"/>
    <mergeCell ref="BQK186:BQL186"/>
    <mergeCell ref="BQR186:BQS186"/>
    <mergeCell ref="BQY186:BQZ186"/>
    <mergeCell ref="BRF186:BRG186"/>
    <mergeCell ref="BRM186:BRN186"/>
    <mergeCell ref="BRT186:BRU186"/>
    <mergeCell ref="BSA186:BSB186"/>
    <mergeCell ref="BSH186:BSI186"/>
    <mergeCell ref="BSO186:BSP186"/>
    <mergeCell ref="BSV186:BSW186"/>
    <mergeCell ref="BTC186:BTD186"/>
    <mergeCell ref="BTJ186:BTK186"/>
    <mergeCell ref="BTQ186:BTR186"/>
    <mergeCell ref="BTX186:BTY186"/>
    <mergeCell ref="BUE186:BUF186"/>
    <mergeCell ref="BUL186:BUM186"/>
    <mergeCell ref="BUS186:BUT186"/>
    <mergeCell ref="BUZ186:BVA186"/>
    <mergeCell ref="BVG186:BVH186"/>
    <mergeCell ref="BVN186:BVO186"/>
    <mergeCell ref="BVU186:BVV186"/>
    <mergeCell ref="BWB186:BWC186"/>
    <mergeCell ref="BWI186:BWJ186"/>
    <mergeCell ref="BWP186:BWQ186"/>
    <mergeCell ref="BWW186:BWX186"/>
    <mergeCell ref="BXD186:BXE186"/>
    <mergeCell ref="BXK186:BXL186"/>
    <mergeCell ref="BXR186:BXS186"/>
    <mergeCell ref="BXY186:BXZ186"/>
    <mergeCell ref="BYF186:BYG186"/>
    <mergeCell ref="BYM186:BYN186"/>
    <mergeCell ref="BYT186:BYU186"/>
    <mergeCell ref="BZA186:BZB186"/>
    <mergeCell ref="BZH186:BZI186"/>
    <mergeCell ref="BZO186:BZP186"/>
    <mergeCell ref="BZV186:BZW186"/>
    <mergeCell ref="CAC186:CAD186"/>
    <mergeCell ref="CAJ186:CAK186"/>
    <mergeCell ref="CAQ186:CAR186"/>
    <mergeCell ref="CAX186:CAY186"/>
    <mergeCell ref="CBE186:CBF186"/>
    <mergeCell ref="CBL186:CBM186"/>
    <mergeCell ref="CBS186:CBT186"/>
    <mergeCell ref="CBZ186:CCA186"/>
    <mergeCell ref="CCG186:CCH186"/>
    <mergeCell ref="CCN186:CCO186"/>
    <mergeCell ref="CCU186:CCV186"/>
    <mergeCell ref="CDB186:CDC186"/>
    <mergeCell ref="CDI186:CDJ186"/>
    <mergeCell ref="CDP186:CDQ186"/>
    <mergeCell ref="CDW186:CDX186"/>
    <mergeCell ref="CED186:CEE186"/>
    <mergeCell ref="CEK186:CEL186"/>
    <mergeCell ref="CER186:CES186"/>
    <mergeCell ref="CEY186:CEZ186"/>
    <mergeCell ref="CFF186:CFG186"/>
    <mergeCell ref="CFM186:CFN186"/>
    <mergeCell ref="CFT186:CFU186"/>
    <mergeCell ref="CGA186:CGB186"/>
    <mergeCell ref="CGH186:CGI186"/>
    <mergeCell ref="CGO186:CGP186"/>
    <mergeCell ref="CGV186:CGW186"/>
    <mergeCell ref="CHC186:CHD186"/>
    <mergeCell ref="CHJ186:CHK186"/>
    <mergeCell ref="CHQ186:CHR186"/>
    <mergeCell ref="CHX186:CHY186"/>
    <mergeCell ref="CIE186:CIF186"/>
    <mergeCell ref="CIL186:CIM186"/>
    <mergeCell ref="CIS186:CIT186"/>
    <mergeCell ref="CIZ186:CJA186"/>
    <mergeCell ref="CJG186:CJH186"/>
    <mergeCell ref="CJN186:CJO186"/>
    <mergeCell ref="CJU186:CJV186"/>
    <mergeCell ref="CKB186:CKC186"/>
    <mergeCell ref="CKI186:CKJ186"/>
    <mergeCell ref="CKP186:CKQ186"/>
    <mergeCell ref="CKW186:CKX186"/>
    <mergeCell ref="CLD186:CLE186"/>
    <mergeCell ref="CLK186:CLL186"/>
    <mergeCell ref="CLR186:CLS186"/>
    <mergeCell ref="CLY186:CLZ186"/>
    <mergeCell ref="CMF186:CMG186"/>
    <mergeCell ref="CMM186:CMN186"/>
    <mergeCell ref="CMT186:CMU186"/>
    <mergeCell ref="CNA186:CNB186"/>
    <mergeCell ref="CNH186:CNI186"/>
    <mergeCell ref="CNO186:CNP186"/>
    <mergeCell ref="CNV186:CNW186"/>
    <mergeCell ref="COC186:COD186"/>
    <mergeCell ref="COJ186:COK186"/>
    <mergeCell ref="COQ186:COR186"/>
    <mergeCell ref="COX186:COY186"/>
    <mergeCell ref="CPE186:CPF186"/>
    <mergeCell ref="CPL186:CPM186"/>
    <mergeCell ref="CPS186:CPT186"/>
    <mergeCell ref="CPZ186:CQA186"/>
    <mergeCell ref="CQG186:CQH186"/>
    <mergeCell ref="CQN186:CQO186"/>
    <mergeCell ref="CQU186:CQV186"/>
    <mergeCell ref="CRB186:CRC186"/>
    <mergeCell ref="CRI186:CRJ186"/>
    <mergeCell ref="CRP186:CRQ186"/>
    <mergeCell ref="CRW186:CRX186"/>
    <mergeCell ref="CSD186:CSE186"/>
    <mergeCell ref="CSK186:CSL186"/>
    <mergeCell ref="CSR186:CSS186"/>
    <mergeCell ref="CSY186:CSZ186"/>
    <mergeCell ref="CTF186:CTG186"/>
    <mergeCell ref="CTM186:CTN186"/>
    <mergeCell ref="CTT186:CTU186"/>
    <mergeCell ref="CUA186:CUB186"/>
    <mergeCell ref="CUH186:CUI186"/>
    <mergeCell ref="CUO186:CUP186"/>
    <mergeCell ref="CUV186:CUW186"/>
    <mergeCell ref="CVC186:CVD186"/>
    <mergeCell ref="CVJ186:CVK186"/>
    <mergeCell ref="CVQ186:CVR186"/>
    <mergeCell ref="CVX186:CVY186"/>
    <mergeCell ref="CWE186:CWF186"/>
    <mergeCell ref="CWL186:CWM186"/>
    <mergeCell ref="CWS186:CWT186"/>
    <mergeCell ref="CWZ186:CXA186"/>
    <mergeCell ref="CXG186:CXH186"/>
    <mergeCell ref="CXN186:CXO186"/>
    <mergeCell ref="CXU186:CXV186"/>
    <mergeCell ref="CYB186:CYC186"/>
    <mergeCell ref="CYI186:CYJ186"/>
    <mergeCell ref="CYP186:CYQ186"/>
    <mergeCell ref="CYW186:CYX186"/>
    <mergeCell ref="CZD186:CZE186"/>
    <mergeCell ref="CZK186:CZL186"/>
    <mergeCell ref="CZR186:CZS186"/>
    <mergeCell ref="CZY186:CZZ186"/>
    <mergeCell ref="DAF186:DAG186"/>
    <mergeCell ref="DAM186:DAN186"/>
    <mergeCell ref="DAT186:DAU186"/>
    <mergeCell ref="DBA186:DBB186"/>
    <mergeCell ref="DBH186:DBI186"/>
    <mergeCell ref="DBO186:DBP186"/>
    <mergeCell ref="DBV186:DBW186"/>
    <mergeCell ref="DCC186:DCD186"/>
    <mergeCell ref="DCJ186:DCK186"/>
    <mergeCell ref="DCQ186:DCR186"/>
    <mergeCell ref="DCX186:DCY186"/>
    <mergeCell ref="DDE186:DDF186"/>
    <mergeCell ref="DDL186:DDM186"/>
    <mergeCell ref="DDS186:DDT186"/>
    <mergeCell ref="DDZ186:DEA186"/>
    <mergeCell ref="DEG186:DEH186"/>
    <mergeCell ref="DEN186:DEO186"/>
    <mergeCell ref="DEU186:DEV186"/>
    <mergeCell ref="DFB186:DFC186"/>
    <mergeCell ref="DFI186:DFJ186"/>
    <mergeCell ref="DFP186:DFQ186"/>
    <mergeCell ref="DFW186:DFX186"/>
    <mergeCell ref="DGD186:DGE186"/>
    <mergeCell ref="DGK186:DGL186"/>
    <mergeCell ref="DGR186:DGS186"/>
    <mergeCell ref="DGY186:DGZ186"/>
    <mergeCell ref="DHF186:DHG186"/>
    <mergeCell ref="DHM186:DHN186"/>
    <mergeCell ref="DHT186:DHU186"/>
    <mergeCell ref="DIA186:DIB186"/>
    <mergeCell ref="DIH186:DII186"/>
    <mergeCell ref="DIO186:DIP186"/>
    <mergeCell ref="DIV186:DIW186"/>
    <mergeCell ref="DJC186:DJD186"/>
    <mergeCell ref="DJJ186:DJK186"/>
    <mergeCell ref="DJQ186:DJR186"/>
    <mergeCell ref="DJX186:DJY186"/>
    <mergeCell ref="DKE186:DKF186"/>
    <mergeCell ref="DKL186:DKM186"/>
    <mergeCell ref="DKS186:DKT186"/>
    <mergeCell ref="DKZ186:DLA186"/>
    <mergeCell ref="DLG186:DLH186"/>
    <mergeCell ref="DLN186:DLO186"/>
    <mergeCell ref="DLU186:DLV186"/>
    <mergeCell ref="DMB186:DMC186"/>
    <mergeCell ref="DMI186:DMJ186"/>
    <mergeCell ref="DMP186:DMQ186"/>
    <mergeCell ref="DMW186:DMX186"/>
    <mergeCell ref="DND186:DNE186"/>
    <mergeCell ref="DNK186:DNL186"/>
    <mergeCell ref="DNR186:DNS186"/>
    <mergeCell ref="DNY186:DNZ186"/>
    <mergeCell ref="DOF186:DOG186"/>
    <mergeCell ref="DOM186:DON186"/>
    <mergeCell ref="DOT186:DOU186"/>
    <mergeCell ref="DPA186:DPB186"/>
    <mergeCell ref="DPH186:DPI186"/>
    <mergeCell ref="DPO186:DPP186"/>
    <mergeCell ref="DPV186:DPW186"/>
    <mergeCell ref="DQC186:DQD186"/>
    <mergeCell ref="DQJ186:DQK186"/>
    <mergeCell ref="DQQ186:DQR186"/>
    <mergeCell ref="DQX186:DQY186"/>
    <mergeCell ref="DRE186:DRF186"/>
    <mergeCell ref="DRL186:DRM186"/>
    <mergeCell ref="DRS186:DRT186"/>
    <mergeCell ref="DRZ186:DSA186"/>
    <mergeCell ref="DSG186:DSH186"/>
    <mergeCell ref="DSN186:DSO186"/>
    <mergeCell ref="DSU186:DSV186"/>
    <mergeCell ref="DTB186:DTC186"/>
    <mergeCell ref="DTI186:DTJ186"/>
    <mergeCell ref="DTP186:DTQ186"/>
    <mergeCell ref="DTW186:DTX186"/>
    <mergeCell ref="DUD186:DUE186"/>
    <mergeCell ref="DUK186:DUL186"/>
    <mergeCell ref="DUR186:DUS186"/>
    <mergeCell ref="DUY186:DUZ186"/>
    <mergeCell ref="DVF186:DVG186"/>
    <mergeCell ref="DVM186:DVN186"/>
    <mergeCell ref="DVT186:DVU186"/>
    <mergeCell ref="DWA186:DWB186"/>
    <mergeCell ref="DWH186:DWI186"/>
    <mergeCell ref="DWO186:DWP186"/>
    <mergeCell ref="DWV186:DWW186"/>
    <mergeCell ref="DXC186:DXD186"/>
    <mergeCell ref="DXJ186:DXK186"/>
    <mergeCell ref="DXQ186:DXR186"/>
    <mergeCell ref="DXX186:DXY186"/>
    <mergeCell ref="DYE186:DYF186"/>
    <mergeCell ref="DYL186:DYM186"/>
    <mergeCell ref="DYS186:DYT186"/>
    <mergeCell ref="DYZ186:DZA186"/>
    <mergeCell ref="DZG186:DZH186"/>
    <mergeCell ref="DZN186:DZO186"/>
    <mergeCell ref="DZU186:DZV186"/>
    <mergeCell ref="EAB186:EAC186"/>
    <mergeCell ref="EAI186:EAJ186"/>
    <mergeCell ref="EAP186:EAQ186"/>
    <mergeCell ref="EAW186:EAX186"/>
    <mergeCell ref="EBD186:EBE186"/>
    <mergeCell ref="EBK186:EBL186"/>
    <mergeCell ref="EBR186:EBS186"/>
    <mergeCell ref="EBY186:EBZ186"/>
    <mergeCell ref="ECF186:ECG186"/>
    <mergeCell ref="ECM186:ECN186"/>
    <mergeCell ref="ECT186:ECU186"/>
    <mergeCell ref="EDA186:EDB186"/>
    <mergeCell ref="EDH186:EDI186"/>
    <mergeCell ref="EDO186:EDP186"/>
    <mergeCell ref="EDV186:EDW186"/>
    <mergeCell ref="EEC186:EED186"/>
    <mergeCell ref="EEJ186:EEK186"/>
    <mergeCell ref="EEQ186:EER186"/>
    <mergeCell ref="EEX186:EEY186"/>
    <mergeCell ref="EFE186:EFF186"/>
    <mergeCell ref="EFL186:EFM186"/>
    <mergeCell ref="EFS186:EFT186"/>
    <mergeCell ref="EFZ186:EGA186"/>
    <mergeCell ref="EGG186:EGH186"/>
    <mergeCell ref="EGN186:EGO186"/>
    <mergeCell ref="EGU186:EGV186"/>
    <mergeCell ref="EHB186:EHC186"/>
    <mergeCell ref="EHI186:EHJ186"/>
    <mergeCell ref="EHP186:EHQ186"/>
    <mergeCell ref="EHW186:EHX186"/>
    <mergeCell ref="EID186:EIE186"/>
    <mergeCell ref="EIK186:EIL186"/>
    <mergeCell ref="EIR186:EIS186"/>
    <mergeCell ref="EIY186:EIZ186"/>
    <mergeCell ref="EJF186:EJG186"/>
    <mergeCell ref="EJM186:EJN186"/>
    <mergeCell ref="EJT186:EJU186"/>
    <mergeCell ref="EKA186:EKB186"/>
    <mergeCell ref="EKH186:EKI186"/>
    <mergeCell ref="EKO186:EKP186"/>
    <mergeCell ref="EKV186:EKW186"/>
    <mergeCell ref="ELC186:ELD186"/>
    <mergeCell ref="ELJ186:ELK186"/>
    <mergeCell ref="ELQ186:ELR186"/>
    <mergeCell ref="ELX186:ELY186"/>
    <mergeCell ref="EME186:EMF186"/>
    <mergeCell ref="EML186:EMM186"/>
    <mergeCell ref="EMS186:EMT186"/>
    <mergeCell ref="EMZ186:ENA186"/>
    <mergeCell ref="ENG186:ENH186"/>
    <mergeCell ref="ENN186:ENO186"/>
    <mergeCell ref="ENU186:ENV186"/>
    <mergeCell ref="EOB186:EOC186"/>
    <mergeCell ref="EOI186:EOJ186"/>
    <mergeCell ref="EOP186:EOQ186"/>
    <mergeCell ref="EOW186:EOX186"/>
    <mergeCell ref="EPD186:EPE186"/>
    <mergeCell ref="EPK186:EPL186"/>
    <mergeCell ref="EPR186:EPS186"/>
    <mergeCell ref="EPY186:EPZ186"/>
    <mergeCell ref="EQF186:EQG186"/>
    <mergeCell ref="EQM186:EQN186"/>
    <mergeCell ref="EQT186:EQU186"/>
    <mergeCell ref="ERA186:ERB186"/>
    <mergeCell ref="ERH186:ERI186"/>
    <mergeCell ref="ERO186:ERP186"/>
    <mergeCell ref="ERV186:ERW186"/>
    <mergeCell ref="ESC186:ESD186"/>
    <mergeCell ref="ESJ186:ESK186"/>
    <mergeCell ref="ESQ186:ESR186"/>
    <mergeCell ref="ESX186:ESY186"/>
    <mergeCell ref="ETE186:ETF186"/>
    <mergeCell ref="ETL186:ETM186"/>
    <mergeCell ref="ETS186:ETT186"/>
    <mergeCell ref="ETZ186:EUA186"/>
    <mergeCell ref="EUG186:EUH186"/>
    <mergeCell ref="EUN186:EUO186"/>
    <mergeCell ref="EUU186:EUV186"/>
    <mergeCell ref="EVB186:EVC186"/>
    <mergeCell ref="EVI186:EVJ186"/>
    <mergeCell ref="EVP186:EVQ186"/>
    <mergeCell ref="EVW186:EVX186"/>
    <mergeCell ref="EWD186:EWE186"/>
    <mergeCell ref="EWK186:EWL186"/>
    <mergeCell ref="EWR186:EWS186"/>
    <mergeCell ref="EWY186:EWZ186"/>
    <mergeCell ref="EXF186:EXG186"/>
    <mergeCell ref="EXM186:EXN186"/>
    <mergeCell ref="EXT186:EXU186"/>
    <mergeCell ref="EYA186:EYB186"/>
    <mergeCell ref="EYH186:EYI186"/>
    <mergeCell ref="EYO186:EYP186"/>
    <mergeCell ref="EYV186:EYW186"/>
    <mergeCell ref="EZC186:EZD186"/>
    <mergeCell ref="EZJ186:EZK186"/>
    <mergeCell ref="EZQ186:EZR186"/>
    <mergeCell ref="EZX186:EZY186"/>
    <mergeCell ref="FAE186:FAF186"/>
    <mergeCell ref="FAL186:FAM186"/>
    <mergeCell ref="FAS186:FAT186"/>
    <mergeCell ref="FAZ186:FBA186"/>
    <mergeCell ref="FBG186:FBH186"/>
    <mergeCell ref="FBN186:FBO186"/>
    <mergeCell ref="FBU186:FBV186"/>
    <mergeCell ref="FCB186:FCC186"/>
    <mergeCell ref="FCI186:FCJ186"/>
    <mergeCell ref="FCP186:FCQ186"/>
    <mergeCell ref="FCW186:FCX186"/>
    <mergeCell ref="FDD186:FDE186"/>
    <mergeCell ref="FDK186:FDL186"/>
    <mergeCell ref="FDR186:FDS186"/>
    <mergeCell ref="FDY186:FDZ186"/>
    <mergeCell ref="FEF186:FEG186"/>
    <mergeCell ref="FEM186:FEN186"/>
    <mergeCell ref="FET186:FEU186"/>
    <mergeCell ref="FFA186:FFB186"/>
    <mergeCell ref="FFH186:FFI186"/>
    <mergeCell ref="FFO186:FFP186"/>
    <mergeCell ref="FFV186:FFW186"/>
    <mergeCell ref="FGC186:FGD186"/>
    <mergeCell ref="FGJ186:FGK186"/>
    <mergeCell ref="FGQ186:FGR186"/>
    <mergeCell ref="FGX186:FGY186"/>
    <mergeCell ref="FHE186:FHF186"/>
    <mergeCell ref="FHL186:FHM186"/>
    <mergeCell ref="FHS186:FHT186"/>
    <mergeCell ref="FHZ186:FIA186"/>
    <mergeCell ref="FIG186:FIH186"/>
    <mergeCell ref="FIN186:FIO186"/>
    <mergeCell ref="FIU186:FIV186"/>
    <mergeCell ref="FJB186:FJC186"/>
    <mergeCell ref="FJI186:FJJ186"/>
    <mergeCell ref="FJP186:FJQ186"/>
    <mergeCell ref="FJW186:FJX186"/>
    <mergeCell ref="FKD186:FKE186"/>
    <mergeCell ref="FKK186:FKL186"/>
    <mergeCell ref="FKR186:FKS186"/>
    <mergeCell ref="FKY186:FKZ186"/>
    <mergeCell ref="FLF186:FLG186"/>
    <mergeCell ref="FLM186:FLN186"/>
    <mergeCell ref="FLT186:FLU186"/>
    <mergeCell ref="FMA186:FMB186"/>
    <mergeCell ref="FMH186:FMI186"/>
    <mergeCell ref="FMO186:FMP186"/>
    <mergeCell ref="FMV186:FMW186"/>
    <mergeCell ref="FNC186:FND186"/>
    <mergeCell ref="FNJ186:FNK186"/>
    <mergeCell ref="FNQ186:FNR186"/>
    <mergeCell ref="FNX186:FNY186"/>
    <mergeCell ref="FOE186:FOF186"/>
    <mergeCell ref="FOL186:FOM186"/>
    <mergeCell ref="FOS186:FOT186"/>
    <mergeCell ref="FOZ186:FPA186"/>
    <mergeCell ref="FPG186:FPH186"/>
    <mergeCell ref="FPN186:FPO186"/>
    <mergeCell ref="FPU186:FPV186"/>
    <mergeCell ref="FQB186:FQC186"/>
    <mergeCell ref="FQI186:FQJ186"/>
    <mergeCell ref="FQP186:FQQ186"/>
    <mergeCell ref="FQW186:FQX186"/>
    <mergeCell ref="FRD186:FRE186"/>
    <mergeCell ref="FRK186:FRL186"/>
    <mergeCell ref="FRR186:FRS186"/>
    <mergeCell ref="FRY186:FRZ186"/>
    <mergeCell ref="FSF186:FSG186"/>
    <mergeCell ref="FSM186:FSN186"/>
    <mergeCell ref="FST186:FSU186"/>
    <mergeCell ref="FTA186:FTB186"/>
    <mergeCell ref="FTH186:FTI186"/>
    <mergeCell ref="FTO186:FTP186"/>
    <mergeCell ref="FTV186:FTW186"/>
    <mergeCell ref="FUC186:FUD186"/>
    <mergeCell ref="FUJ186:FUK186"/>
    <mergeCell ref="FUQ186:FUR186"/>
    <mergeCell ref="FUX186:FUY186"/>
    <mergeCell ref="FVE186:FVF186"/>
    <mergeCell ref="FVL186:FVM186"/>
    <mergeCell ref="FVS186:FVT186"/>
    <mergeCell ref="FVZ186:FWA186"/>
    <mergeCell ref="FWG186:FWH186"/>
    <mergeCell ref="FWN186:FWO186"/>
    <mergeCell ref="FWU186:FWV186"/>
    <mergeCell ref="FXB186:FXC186"/>
    <mergeCell ref="FXI186:FXJ186"/>
    <mergeCell ref="FXP186:FXQ186"/>
    <mergeCell ref="FXW186:FXX186"/>
    <mergeCell ref="FYD186:FYE186"/>
    <mergeCell ref="FYK186:FYL186"/>
    <mergeCell ref="FYR186:FYS186"/>
    <mergeCell ref="FYY186:FYZ186"/>
    <mergeCell ref="FZF186:FZG186"/>
    <mergeCell ref="FZM186:FZN186"/>
    <mergeCell ref="FZT186:FZU186"/>
    <mergeCell ref="GAA186:GAB186"/>
    <mergeCell ref="GAH186:GAI186"/>
    <mergeCell ref="GAO186:GAP186"/>
    <mergeCell ref="GAV186:GAW186"/>
    <mergeCell ref="GBC186:GBD186"/>
    <mergeCell ref="GBJ186:GBK186"/>
    <mergeCell ref="GBQ186:GBR186"/>
    <mergeCell ref="GBX186:GBY186"/>
    <mergeCell ref="GCE186:GCF186"/>
    <mergeCell ref="GCL186:GCM186"/>
    <mergeCell ref="GCS186:GCT186"/>
    <mergeCell ref="GCZ186:GDA186"/>
    <mergeCell ref="GDG186:GDH186"/>
    <mergeCell ref="GDN186:GDO186"/>
    <mergeCell ref="GDU186:GDV186"/>
    <mergeCell ref="GEB186:GEC186"/>
    <mergeCell ref="GEI186:GEJ186"/>
    <mergeCell ref="GEP186:GEQ186"/>
    <mergeCell ref="GEW186:GEX186"/>
    <mergeCell ref="GFD186:GFE186"/>
    <mergeCell ref="GFK186:GFL186"/>
    <mergeCell ref="GFR186:GFS186"/>
    <mergeCell ref="GFY186:GFZ186"/>
    <mergeCell ref="GGF186:GGG186"/>
    <mergeCell ref="GGM186:GGN186"/>
    <mergeCell ref="GGT186:GGU186"/>
    <mergeCell ref="GHA186:GHB186"/>
    <mergeCell ref="GHH186:GHI186"/>
    <mergeCell ref="GHO186:GHP186"/>
    <mergeCell ref="GHV186:GHW186"/>
    <mergeCell ref="GIC186:GID186"/>
    <mergeCell ref="GIJ186:GIK186"/>
    <mergeCell ref="GIQ186:GIR186"/>
    <mergeCell ref="GIX186:GIY186"/>
    <mergeCell ref="GJE186:GJF186"/>
    <mergeCell ref="GJL186:GJM186"/>
    <mergeCell ref="GJS186:GJT186"/>
    <mergeCell ref="GJZ186:GKA186"/>
    <mergeCell ref="GKG186:GKH186"/>
    <mergeCell ref="GKN186:GKO186"/>
    <mergeCell ref="GKU186:GKV186"/>
    <mergeCell ref="GLB186:GLC186"/>
    <mergeCell ref="GLI186:GLJ186"/>
    <mergeCell ref="GLP186:GLQ186"/>
    <mergeCell ref="GLW186:GLX186"/>
    <mergeCell ref="GMD186:GME186"/>
    <mergeCell ref="GMK186:GML186"/>
    <mergeCell ref="GMR186:GMS186"/>
    <mergeCell ref="GMY186:GMZ186"/>
    <mergeCell ref="GNF186:GNG186"/>
    <mergeCell ref="GNM186:GNN186"/>
    <mergeCell ref="GNT186:GNU186"/>
    <mergeCell ref="GOA186:GOB186"/>
    <mergeCell ref="GOH186:GOI186"/>
    <mergeCell ref="GOO186:GOP186"/>
    <mergeCell ref="GOV186:GOW186"/>
    <mergeCell ref="GPC186:GPD186"/>
    <mergeCell ref="GPJ186:GPK186"/>
    <mergeCell ref="GPQ186:GPR186"/>
    <mergeCell ref="GPX186:GPY186"/>
    <mergeCell ref="GQE186:GQF186"/>
    <mergeCell ref="GQL186:GQM186"/>
    <mergeCell ref="GQS186:GQT186"/>
    <mergeCell ref="GQZ186:GRA186"/>
    <mergeCell ref="GRG186:GRH186"/>
    <mergeCell ref="GRN186:GRO186"/>
    <mergeCell ref="GRU186:GRV186"/>
    <mergeCell ref="GSB186:GSC186"/>
    <mergeCell ref="GSI186:GSJ186"/>
    <mergeCell ref="GSP186:GSQ186"/>
    <mergeCell ref="GSW186:GSX186"/>
    <mergeCell ref="GTD186:GTE186"/>
    <mergeCell ref="GTK186:GTL186"/>
    <mergeCell ref="GTR186:GTS186"/>
    <mergeCell ref="GTY186:GTZ186"/>
    <mergeCell ref="GUF186:GUG186"/>
    <mergeCell ref="GUM186:GUN186"/>
    <mergeCell ref="GUT186:GUU186"/>
    <mergeCell ref="GVA186:GVB186"/>
    <mergeCell ref="GVH186:GVI186"/>
    <mergeCell ref="GVO186:GVP186"/>
    <mergeCell ref="GVV186:GVW186"/>
    <mergeCell ref="GWC186:GWD186"/>
    <mergeCell ref="GWJ186:GWK186"/>
    <mergeCell ref="GWQ186:GWR186"/>
    <mergeCell ref="GWX186:GWY186"/>
    <mergeCell ref="GXE186:GXF186"/>
    <mergeCell ref="GXL186:GXM186"/>
    <mergeCell ref="GXS186:GXT186"/>
    <mergeCell ref="GXZ186:GYA186"/>
    <mergeCell ref="GYG186:GYH186"/>
    <mergeCell ref="GYN186:GYO186"/>
    <mergeCell ref="GYU186:GYV186"/>
    <mergeCell ref="GZB186:GZC186"/>
    <mergeCell ref="GZI186:GZJ186"/>
    <mergeCell ref="GZP186:GZQ186"/>
    <mergeCell ref="GZW186:GZX186"/>
    <mergeCell ref="HAD186:HAE186"/>
    <mergeCell ref="HAK186:HAL186"/>
    <mergeCell ref="HAR186:HAS186"/>
    <mergeCell ref="HAY186:HAZ186"/>
    <mergeCell ref="HBF186:HBG186"/>
    <mergeCell ref="HBM186:HBN186"/>
    <mergeCell ref="HBT186:HBU186"/>
    <mergeCell ref="HCA186:HCB186"/>
    <mergeCell ref="HCH186:HCI186"/>
    <mergeCell ref="HCO186:HCP186"/>
    <mergeCell ref="HCV186:HCW186"/>
    <mergeCell ref="HDC186:HDD186"/>
    <mergeCell ref="HDJ186:HDK186"/>
    <mergeCell ref="HDQ186:HDR186"/>
    <mergeCell ref="HDX186:HDY186"/>
    <mergeCell ref="HEE186:HEF186"/>
    <mergeCell ref="HEL186:HEM186"/>
    <mergeCell ref="HES186:HET186"/>
    <mergeCell ref="HEZ186:HFA186"/>
    <mergeCell ref="HFG186:HFH186"/>
    <mergeCell ref="HFN186:HFO186"/>
    <mergeCell ref="HFU186:HFV186"/>
    <mergeCell ref="HGB186:HGC186"/>
    <mergeCell ref="HGI186:HGJ186"/>
    <mergeCell ref="HGP186:HGQ186"/>
    <mergeCell ref="HGW186:HGX186"/>
    <mergeCell ref="HHD186:HHE186"/>
    <mergeCell ref="HHK186:HHL186"/>
    <mergeCell ref="HHR186:HHS186"/>
    <mergeCell ref="HHY186:HHZ186"/>
    <mergeCell ref="HIF186:HIG186"/>
    <mergeCell ref="HIM186:HIN186"/>
    <mergeCell ref="HIT186:HIU186"/>
    <mergeCell ref="HJA186:HJB186"/>
    <mergeCell ref="HJH186:HJI186"/>
    <mergeCell ref="HJO186:HJP186"/>
    <mergeCell ref="HJV186:HJW186"/>
    <mergeCell ref="HKC186:HKD186"/>
    <mergeCell ref="HKJ186:HKK186"/>
    <mergeCell ref="HKQ186:HKR186"/>
    <mergeCell ref="HKX186:HKY186"/>
    <mergeCell ref="HLE186:HLF186"/>
    <mergeCell ref="HLL186:HLM186"/>
    <mergeCell ref="HLS186:HLT186"/>
    <mergeCell ref="HLZ186:HMA186"/>
    <mergeCell ref="HMG186:HMH186"/>
    <mergeCell ref="HMN186:HMO186"/>
    <mergeCell ref="HMU186:HMV186"/>
    <mergeCell ref="HNB186:HNC186"/>
    <mergeCell ref="HNI186:HNJ186"/>
    <mergeCell ref="HNP186:HNQ186"/>
    <mergeCell ref="HNW186:HNX186"/>
    <mergeCell ref="HOD186:HOE186"/>
    <mergeCell ref="HOK186:HOL186"/>
    <mergeCell ref="HOR186:HOS186"/>
    <mergeCell ref="HOY186:HOZ186"/>
    <mergeCell ref="HPF186:HPG186"/>
    <mergeCell ref="HPM186:HPN186"/>
    <mergeCell ref="HPT186:HPU186"/>
    <mergeCell ref="HQA186:HQB186"/>
    <mergeCell ref="HQH186:HQI186"/>
    <mergeCell ref="HQO186:HQP186"/>
    <mergeCell ref="HQV186:HQW186"/>
    <mergeCell ref="HRC186:HRD186"/>
    <mergeCell ref="HRJ186:HRK186"/>
    <mergeCell ref="HRQ186:HRR186"/>
    <mergeCell ref="HRX186:HRY186"/>
    <mergeCell ref="HSE186:HSF186"/>
    <mergeCell ref="HSL186:HSM186"/>
    <mergeCell ref="HSS186:HST186"/>
    <mergeCell ref="HSZ186:HTA186"/>
    <mergeCell ref="HTG186:HTH186"/>
    <mergeCell ref="HTN186:HTO186"/>
    <mergeCell ref="HTU186:HTV186"/>
    <mergeCell ref="HUB186:HUC186"/>
    <mergeCell ref="HUI186:HUJ186"/>
    <mergeCell ref="HUP186:HUQ186"/>
    <mergeCell ref="HUW186:HUX186"/>
    <mergeCell ref="HVD186:HVE186"/>
    <mergeCell ref="HVK186:HVL186"/>
    <mergeCell ref="HVR186:HVS186"/>
    <mergeCell ref="HVY186:HVZ186"/>
    <mergeCell ref="HWF186:HWG186"/>
    <mergeCell ref="HWM186:HWN186"/>
    <mergeCell ref="HWT186:HWU186"/>
    <mergeCell ref="HXA186:HXB186"/>
    <mergeCell ref="HXH186:HXI186"/>
    <mergeCell ref="HXO186:HXP186"/>
    <mergeCell ref="HXV186:HXW186"/>
    <mergeCell ref="HYC186:HYD186"/>
    <mergeCell ref="HYJ186:HYK186"/>
    <mergeCell ref="HYQ186:HYR186"/>
    <mergeCell ref="HYX186:HYY186"/>
    <mergeCell ref="HZE186:HZF186"/>
    <mergeCell ref="HZL186:HZM186"/>
    <mergeCell ref="HZS186:HZT186"/>
    <mergeCell ref="HZZ186:IAA186"/>
    <mergeCell ref="IAG186:IAH186"/>
    <mergeCell ref="IAN186:IAO186"/>
    <mergeCell ref="IAU186:IAV186"/>
    <mergeCell ref="IBB186:IBC186"/>
    <mergeCell ref="IBI186:IBJ186"/>
    <mergeCell ref="IBP186:IBQ186"/>
    <mergeCell ref="IBW186:IBX186"/>
    <mergeCell ref="ICD186:ICE186"/>
    <mergeCell ref="ICK186:ICL186"/>
    <mergeCell ref="ICR186:ICS186"/>
    <mergeCell ref="ICY186:ICZ186"/>
    <mergeCell ref="IDF186:IDG186"/>
    <mergeCell ref="IDM186:IDN186"/>
    <mergeCell ref="IDT186:IDU186"/>
    <mergeCell ref="IEA186:IEB186"/>
    <mergeCell ref="IEH186:IEI186"/>
    <mergeCell ref="IEO186:IEP186"/>
    <mergeCell ref="IEV186:IEW186"/>
    <mergeCell ref="IFC186:IFD186"/>
    <mergeCell ref="IFJ186:IFK186"/>
    <mergeCell ref="IFQ186:IFR186"/>
    <mergeCell ref="IFX186:IFY186"/>
    <mergeCell ref="IGE186:IGF186"/>
    <mergeCell ref="IGL186:IGM186"/>
    <mergeCell ref="IGS186:IGT186"/>
    <mergeCell ref="IGZ186:IHA186"/>
    <mergeCell ref="IHG186:IHH186"/>
    <mergeCell ref="IHN186:IHO186"/>
    <mergeCell ref="IHU186:IHV186"/>
    <mergeCell ref="IIB186:IIC186"/>
    <mergeCell ref="III186:IIJ186"/>
    <mergeCell ref="IIP186:IIQ186"/>
    <mergeCell ref="IIW186:IIX186"/>
    <mergeCell ref="IJD186:IJE186"/>
    <mergeCell ref="IJK186:IJL186"/>
    <mergeCell ref="IJR186:IJS186"/>
    <mergeCell ref="IJY186:IJZ186"/>
    <mergeCell ref="IKF186:IKG186"/>
    <mergeCell ref="IKM186:IKN186"/>
    <mergeCell ref="IKT186:IKU186"/>
    <mergeCell ref="ILA186:ILB186"/>
    <mergeCell ref="ILH186:ILI186"/>
    <mergeCell ref="ILO186:ILP186"/>
    <mergeCell ref="ILV186:ILW186"/>
    <mergeCell ref="IMC186:IMD186"/>
    <mergeCell ref="IMJ186:IMK186"/>
    <mergeCell ref="IMQ186:IMR186"/>
    <mergeCell ref="IMX186:IMY186"/>
    <mergeCell ref="INE186:INF186"/>
    <mergeCell ref="INL186:INM186"/>
    <mergeCell ref="INS186:INT186"/>
    <mergeCell ref="INZ186:IOA186"/>
    <mergeCell ref="IOG186:IOH186"/>
    <mergeCell ref="ION186:IOO186"/>
    <mergeCell ref="IOU186:IOV186"/>
    <mergeCell ref="IPB186:IPC186"/>
    <mergeCell ref="IPI186:IPJ186"/>
    <mergeCell ref="IPP186:IPQ186"/>
    <mergeCell ref="IPW186:IPX186"/>
    <mergeCell ref="IQD186:IQE186"/>
    <mergeCell ref="IQK186:IQL186"/>
    <mergeCell ref="IQR186:IQS186"/>
    <mergeCell ref="IQY186:IQZ186"/>
    <mergeCell ref="IRF186:IRG186"/>
    <mergeCell ref="IRM186:IRN186"/>
    <mergeCell ref="IRT186:IRU186"/>
    <mergeCell ref="ISA186:ISB186"/>
    <mergeCell ref="ISH186:ISI186"/>
    <mergeCell ref="ISO186:ISP186"/>
    <mergeCell ref="ISV186:ISW186"/>
    <mergeCell ref="ITC186:ITD186"/>
    <mergeCell ref="ITJ186:ITK186"/>
    <mergeCell ref="ITQ186:ITR186"/>
    <mergeCell ref="ITX186:ITY186"/>
    <mergeCell ref="IUE186:IUF186"/>
    <mergeCell ref="IUL186:IUM186"/>
    <mergeCell ref="IUS186:IUT186"/>
    <mergeCell ref="IUZ186:IVA186"/>
    <mergeCell ref="IVG186:IVH186"/>
    <mergeCell ref="IVN186:IVO186"/>
    <mergeCell ref="IVU186:IVV186"/>
    <mergeCell ref="IWB186:IWC186"/>
    <mergeCell ref="IWI186:IWJ186"/>
    <mergeCell ref="IWP186:IWQ186"/>
    <mergeCell ref="IWW186:IWX186"/>
    <mergeCell ref="IXD186:IXE186"/>
    <mergeCell ref="IXK186:IXL186"/>
    <mergeCell ref="IXR186:IXS186"/>
    <mergeCell ref="IXY186:IXZ186"/>
    <mergeCell ref="IYF186:IYG186"/>
    <mergeCell ref="IYM186:IYN186"/>
    <mergeCell ref="IYT186:IYU186"/>
    <mergeCell ref="IZA186:IZB186"/>
    <mergeCell ref="IZH186:IZI186"/>
    <mergeCell ref="IZO186:IZP186"/>
    <mergeCell ref="IZV186:IZW186"/>
    <mergeCell ref="JAC186:JAD186"/>
    <mergeCell ref="JAJ186:JAK186"/>
    <mergeCell ref="JAQ186:JAR186"/>
    <mergeCell ref="JAX186:JAY186"/>
    <mergeCell ref="JBE186:JBF186"/>
    <mergeCell ref="JBL186:JBM186"/>
    <mergeCell ref="JBS186:JBT186"/>
    <mergeCell ref="JBZ186:JCA186"/>
    <mergeCell ref="JCG186:JCH186"/>
    <mergeCell ref="JCN186:JCO186"/>
    <mergeCell ref="JCU186:JCV186"/>
    <mergeCell ref="JDB186:JDC186"/>
    <mergeCell ref="JDI186:JDJ186"/>
    <mergeCell ref="JDP186:JDQ186"/>
    <mergeCell ref="JDW186:JDX186"/>
    <mergeCell ref="JED186:JEE186"/>
    <mergeCell ref="JEK186:JEL186"/>
    <mergeCell ref="JER186:JES186"/>
    <mergeCell ref="JEY186:JEZ186"/>
    <mergeCell ref="JFF186:JFG186"/>
    <mergeCell ref="JFM186:JFN186"/>
    <mergeCell ref="JFT186:JFU186"/>
    <mergeCell ref="JGA186:JGB186"/>
    <mergeCell ref="JGH186:JGI186"/>
    <mergeCell ref="JGO186:JGP186"/>
    <mergeCell ref="JGV186:JGW186"/>
    <mergeCell ref="JHC186:JHD186"/>
    <mergeCell ref="JHJ186:JHK186"/>
    <mergeCell ref="JHQ186:JHR186"/>
    <mergeCell ref="JHX186:JHY186"/>
    <mergeCell ref="JIE186:JIF186"/>
    <mergeCell ref="JIL186:JIM186"/>
    <mergeCell ref="JIS186:JIT186"/>
    <mergeCell ref="JIZ186:JJA186"/>
    <mergeCell ref="JJG186:JJH186"/>
    <mergeCell ref="JJN186:JJO186"/>
    <mergeCell ref="JJU186:JJV186"/>
    <mergeCell ref="JKB186:JKC186"/>
    <mergeCell ref="JKI186:JKJ186"/>
    <mergeCell ref="JKP186:JKQ186"/>
    <mergeCell ref="JKW186:JKX186"/>
    <mergeCell ref="JLD186:JLE186"/>
    <mergeCell ref="JLK186:JLL186"/>
    <mergeCell ref="JLR186:JLS186"/>
    <mergeCell ref="JLY186:JLZ186"/>
    <mergeCell ref="JMF186:JMG186"/>
    <mergeCell ref="JMM186:JMN186"/>
    <mergeCell ref="JMT186:JMU186"/>
    <mergeCell ref="JNA186:JNB186"/>
    <mergeCell ref="JNH186:JNI186"/>
    <mergeCell ref="JNO186:JNP186"/>
    <mergeCell ref="JNV186:JNW186"/>
    <mergeCell ref="JOC186:JOD186"/>
    <mergeCell ref="JOJ186:JOK186"/>
    <mergeCell ref="JOQ186:JOR186"/>
    <mergeCell ref="JOX186:JOY186"/>
    <mergeCell ref="JPE186:JPF186"/>
    <mergeCell ref="JPL186:JPM186"/>
    <mergeCell ref="JPS186:JPT186"/>
    <mergeCell ref="JPZ186:JQA186"/>
    <mergeCell ref="JQG186:JQH186"/>
    <mergeCell ref="JQN186:JQO186"/>
    <mergeCell ref="JQU186:JQV186"/>
    <mergeCell ref="JRB186:JRC186"/>
    <mergeCell ref="JRI186:JRJ186"/>
    <mergeCell ref="JRP186:JRQ186"/>
    <mergeCell ref="JRW186:JRX186"/>
    <mergeCell ref="JSD186:JSE186"/>
    <mergeCell ref="JSK186:JSL186"/>
    <mergeCell ref="JSR186:JSS186"/>
    <mergeCell ref="JSY186:JSZ186"/>
    <mergeCell ref="JTF186:JTG186"/>
    <mergeCell ref="JTM186:JTN186"/>
    <mergeCell ref="JTT186:JTU186"/>
    <mergeCell ref="JUA186:JUB186"/>
    <mergeCell ref="JUH186:JUI186"/>
    <mergeCell ref="JUO186:JUP186"/>
    <mergeCell ref="JUV186:JUW186"/>
    <mergeCell ref="JVC186:JVD186"/>
    <mergeCell ref="JVJ186:JVK186"/>
    <mergeCell ref="JVQ186:JVR186"/>
    <mergeCell ref="JVX186:JVY186"/>
    <mergeCell ref="JWE186:JWF186"/>
    <mergeCell ref="JWL186:JWM186"/>
    <mergeCell ref="JWS186:JWT186"/>
    <mergeCell ref="JWZ186:JXA186"/>
    <mergeCell ref="JXG186:JXH186"/>
    <mergeCell ref="JXN186:JXO186"/>
    <mergeCell ref="JXU186:JXV186"/>
    <mergeCell ref="JYB186:JYC186"/>
    <mergeCell ref="JYI186:JYJ186"/>
    <mergeCell ref="JYP186:JYQ186"/>
    <mergeCell ref="JYW186:JYX186"/>
    <mergeCell ref="JZD186:JZE186"/>
    <mergeCell ref="JZK186:JZL186"/>
    <mergeCell ref="JZR186:JZS186"/>
    <mergeCell ref="JZY186:JZZ186"/>
    <mergeCell ref="KAF186:KAG186"/>
    <mergeCell ref="KAM186:KAN186"/>
    <mergeCell ref="KAT186:KAU186"/>
    <mergeCell ref="KBA186:KBB186"/>
    <mergeCell ref="KBH186:KBI186"/>
    <mergeCell ref="KBO186:KBP186"/>
    <mergeCell ref="KBV186:KBW186"/>
    <mergeCell ref="KCC186:KCD186"/>
    <mergeCell ref="KCJ186:KCK186"/>
    <mergeCell ref="KCQ186:KCR186"/>
    <mergeCell ref="KCX186:KCY186"/>
    <mergeCell ref="KDE186:KDF186"/>
    <mergeCell ref="KDL186:KDM186"/>
    <mergeCell ref="KDS186:KDT186"/>
    <mergeCell ref="KDZ186:KEA186"/>
    <mergeCell ref="KEG186:KEH186"/>
    <mergeCell ref="KEN186:KEO186"/>
    <mergeCell ref="KEU186:KEV186"/>
    <mergeCell ref="KFB186:KFC186"/>
    <mergeCell ref="KFI186:KFJ186"/>
    <mergeCell ref="KFP186:KFQ186"/>
    <mergeCell ref="KFW186:KFX186"/>
    <mergeCell ref="KGD186:KGE186"/>
    <mergeCell ref="KGK186:KGL186"/>
    <mergeCell ref="KGR186:KGS186"/>
    <mergeCell ref="KGY186:KGZ186"/>
    <mergeCell ref="KHF186:KHG186"/>
    <mergeCell ref="KHM186:KHN186"/>
    <mergeCell ref="KHT186:KHU186"/>
    <mergeCell ref="KIA186:KIB186"/>
    <mergeCell ref="KIH186:KII186"/>
    <mergeCell ref="KIO186:KIP186"/>
    <mergeCell ref="KIV186:KIW186"/>
    <mergeCell ref="KJC186:KJD186"/>
    <mergeCell ref="KJJ186:KJK186"/>
    <mergeCell ref="KJQ186:KJR186"/>
    <mergeCell ref="KJX186:KJY186"/>
    <mergeCell ref="KKE186:KKF186"/>
    <mergeCell ref="KKL186:KKM186"/>
    <mergeCell ref="KKS186:KKT186"/>
    <mergeCell ref="KKZ186:KLA186"/>
    <mergeCell ref="KLG186:KLH186"/>
    <mergeCell ref="KLN186:KLO186"/>
    <mergeCell ref="KLU186:KLV186"/>
    <mergeCell ref="KMB186:KMC186"/>
    <mergeCell ref="KMI186:KMJ186"/>
    <mergeCell ref="KMP186:KMQ186"/>
    <mergeCell ref="KMW186:KMX186"/>
    <mergeCell ref="KND186:KNE186"/>
    <mergeCell ref="KNK186:KNL186"/>
    <mergeCell ref="KNR186:KNS186"/>
    <mergeCell ref="KNY186:KNZ186"/>
    <mergeCell ref="KOF186:KOG186"/>
    <mergeCell ref="KOM186:KON186"/>
    <mergeCell ref="KOT186:KOU186"/>
    <mergeCell ref="KPA186:KPB186"/>
    <mergeCell ref="KPH186:KPI186"/>
    <mergeCell ref="KPO186:KPP186"/>
    <mergeCell ref="KPV186:KPW186"/>
    <mergeCell ref="KQC186:KQD186"/>
    <mergeCell ref="KQJ186:KQK186"/>
    <mergeCell ref="KQQ186:KQR186"/>
    <mergeCell ref="KQX186:KQY186"/>
    <mergeCell ref="KRE186:KRF186"/>
    <mergeCell ref="KRL186:KRM186"/>
    <mergeCell ref="KRS186:KRT186"/>
    <mergeCell ref="KRZ186:KSA186"/>
    <mergeCell ref="KSG186:KSH186"/>
    <mergeCell ref="KSN186:KSO186"/>
    <mergeCell ref="KSU186:KSV186"/>
    <mergeCell ref="KTB186:KTC186"/>
    <mergeCell ref="KTI186:KTJ186"/>
    <mergeCell ref="KTP186:KTQ186"/>
    <mergeCell ref="KTW186:KTX186"/>
    <mergeCell ref="KUD186:KUE186"/>
    <mergeCell ref="KUK186:KUL186"/>
    <mergeCell ref="KUR186:KUS186"/>
    <mergeCell ref="KUY186:KUZ186"/>
    <mergeCell ref="KVF186:KVG186"/>
    <mergeCell ref="KVM186:KVN186"/>
    <mergeCell ref="KVT186:KVU186"/>
    <mergeCell ref="KWA186:KWB186"/>
    <mergeCell ref="KWH186:KWI186"/>
    <mergeCell ref="KWO186:KWP186"/>
    <mergeCell ref="KWV186:KWW186"/>
    <mergeCell ref="KXC186:KXD186"/>
    <mergeCell ref="KXJ186:KXK186"/>
    <mergeCell ref="KXQ186:KXR186"/>
    <mergeCell ref="KXX186:KXY186"/>
    <mergeCell ref="KYE186:KYF186"/>
    <mergeCell ref="KYL186:KYM186"/>
    <mergeCell ref="KYS186:KYT186"/>
    <mergeCell ref="KYZ186:KZA186"/>
    <mergeCell ref="KZG186:KZH186"/>
    <mergeCell ref="KZN186:KZO186"/>
    <mergeCell ref="KZU186:KZV186"/>
    <mergeCell ref="LAB186:LAC186"/>
    <mergeCell ref="LAI186:LAJ186"/>
    <mergeCell ref="LAP186:LAQ186"/>
    <mergeCell ref="LAW186:LAX186"/>
    <mergeCell ref="LBD186:LBE186"/>
    <mergeCell ref="LBK186:LBL186"/>
    <mergeCell ref="LBR186:LBS186"/>
    <mergeCell ref="LBY186:LBZ186"/>
    <mergeCell ref="LCF186:LCG186"/>
    <mergeCell ref="LCM186:LCN186"/>
    <mergeCell ref="LCT186:LCU186"/>
    <mergeCell ref="LDA186:LDB186"/>
    <mergeCell ref="LDH186:LDI186"/>
    <mergeCell ref="LDO186:LDP186"/>
    <mergeCell ref="LDV186:LDW186"/>
    <mergeCell ref="LEC186:LED186"/>
    <mergeCell ref="LEJ186:LEK186"/>
    <mergeCell ref="LEQ186:LER186"/>
    <mergeCell ref="LEX186:LEY186"/>
    <mergeCell ref="LFE186:LFF186"/>
    <mergeCell ref="LFL186:LFM186"/>
    <mergeCell ref="LFS186:LFT186"/>
    <mergeCell ref="LFZ186:LGA186"/>
    <mergeCell ref="LGG186:LGH186"/>
    <mergeCell ref="LGN186:LGO186"/>
    <mergeCell ref="LGU186:LGV186"/>
    <mergeCell ref="LHB186:LHC186"/>
    <mergeCell ref="LHI186:LHJ186"/>
    <mergeCell ref="LHP186:LHQ186"/>
    <mergeCell ref="LHW186:LHX186"/>
    <mergeCell ref="LID186:LIE186"/>
    <mergeCell ref="LIK186:LIL186"/>
    <mergeCell ref="LIR186:LIS186"/>
    <mergeCell ref="LIY186:LIZ186"/>
    <mergeCell ref="LJF186:LJG186"/>
    <mergeCell ref="LJM186:LJN186"/>
    <mergeCell ref="LJT186:LJU186"/>
    <mergeCell ref="LKA186:LKB186"/>
    <mergeCell ref="LKH186:LKI186"/>
    <mergeCell ref="LKO186:LKP186"/>
    <mergeCell ref="LKV186:LKW186"/>
    <mergeCell ref="LLC186:LLD186"/>
    <mergeCell ref="LLJ186:LLK186"/>
    <mergeCell ref="LLQ186:LLR186"/>
    <mergeCell ref="LLX186:LLY186"/>
    <mergeCell ref="LME186:LMF186"/>
    <mergeCell ref="LML186:LMM186"/>
    <mergeCell ref="LMS186:LMT186"/>
    <mergeCell ref="LMZ186:LNA186"/>
    <mergeCell ref="LNG186:LNH186"/>
    <mergeCell ref="LNN186:LNO186"/>
    <mergeCell ref="LNU186:LNV186"/>
    <mergeCell ref="LOB186:LOC186"/>
    <mergeCell ref="LOI186:LOJ186"/>
    <mergeCell ref="LOP186:LOQ186"/>
    <mergeCell ref="LOW186:LOX186"/>
    <mergeCell ref="LPD186:LPE186"/>
    <mergeCell ref="LPK186:LPL186"/>
    <mergeCell ref="LPR186:LPS186"/>
    <mergeCell ref="LPY186:LPZ186"/>
    <mergeCell ref="LQF186:LQG186"/>
    <mergeCell ref="LQM186:LQN186"/>
    <mergeCell ref="LQT186:LQU186"/>
    <mergeCell ref="LRA186:LRB186"/>
    <mergeCell ref="LRH186:LRI186"/>
    <mergeCell ref="LRO186:LRP186"/>
    <mergeCell ref="LRV186:LRW186"/>
    <mergeCell ref="LSC186:LSD186"/>
    <mergeCell ref="LSJ186:LSK186"/>
    <mergeCell ref="LSQ186:LSR186"/>
    <mergeCell ref="LSX186:LSY186"/>
    <mergeCell ref="LTE186:LTF186"/>
    <mergeCell ref="LTL186:LTM186"/>
    <mergeCell ref="LTS186:LTT186"/>
    <mergeCell ref="LTZ186:LUA186"/>
    <mergeCell ref="LUG186:LUH186"/>
    <mergeCell ref="LUN186:LUO186"/>
    <mergeCell ref="LUU186:LUV186"/>
    <mergeCell ref="LVB186:LVC186"/>
    <mergeCell ref="LVI186:LVJ186"/>
    <mergeCell ref="LVP186:LVQ186"/>
    <mergeCell ref="LVW186:LVX186"/>
    <mergeCell ref="LWD186:LWE186"/>
    <mergeCell ref="LWK186:LWL186"/>
    <mergeCell ref="LWR186:LWS186"/>
    <mergeCell ref="LWY186:LWZ186"/>
    <mergeCell ref="LXF186:LXG186"/>
    <mergeCell ref="LXM186:LXN186"/>
    <mergeCell ref="LXT186:LXU186"/>
    <mergeCell ref="LYA186:LYB186"/>
    <mergeCell ref="LYH186:LYI186"/>
    <mergeCell ref="LYO186:LYP186"/>
    <mergeCell ref="LYV186:LYW186"/>
    <mergeCell ref="LZC186:LZD186"/>
    <mergeCell ref="LZJ186:LZK186"/>
    <mergeCell ref="LZQ186:LZR186"/>
    <mergeCell ref="LZX186:LZY186"/>
    <mergeCell ref="MAE186:MAF186"/>
    <mergeCell ref="MAL186:MAM186"/>
    <mergeCell ref="MAS186:MAT186"/>
    <mergeCell ref="MAZ186:MBA186"/>
    <mergeCell ref="MBG186:MBH186"/>
    <mergeCell ref="MBN186:MBO186"/>
    <mergeCell ref="MBU186:MBV186"/>
    <mergeCell ref="MCB186:MCC186"/>
    <mergeCell ref="MCI186:MCJ186"/>
    <mergeCell ref="MCP186:MCQ186"/>
    <mergeCell ref="MCW186:MCX186"/>
    <mergeCell ref="MDD186:MDE186"/>
    <mergeCell ref="MDK186:MDL186"/>
    <mergeCell ref="MDR186:MDS186"/>
    <mergeCell ref="MDY186:MDZ186"/>
    <mergeCell ref="MEF186:MEG186"/>
    <mergeCell ref="MEM186:MEN186"/>
    <mergeCell ref="MET186:MEU186"/>
    <mergeCell ref="MFA186:MFB186"/>
    <mergeCell ref="MFH186:MFI186"/>
    <mergeCell ref="MFO186:MFP186"/>
    <mergeCell ref="MFV186:MFW186"/>
    <mergeCell ref="MGC186:MGD186"/>
    <mergeCell ref="MGJ186:MGK186"/>
    <mergeCell ref="MGQ186:MGR186"/>
    <mergeCell ref="MGX186:MGY186"/>
    <mergeCell ref="MHE186:MHF186"/>
    <mergeCell ref="MHL186:MHM186"/>
    <mergeCell ref="MHS186:MHT186"/>
    <mergeCell ref="MHZ186:MIA186"/>
    <mergeCell ref="MIG186:MIH186"/>
    <mergeCell ref="MIN186:MIO186"/>
    <mergeCell ref="MIU186:MIV186"/>
    <mergeCell ref="MJB186:MJC186"/>
    <mergeCell ref="MJI186:MJJ186"/>
    <mergeCell ref="MJP186:MJQ186"/>
    <mergeCell ref="MJW186:MJX186"/>
    <mergeCell ref="MKD186:MKE186"/>
    <mergeCell ref="MKK186:MKL186"/>
    <mergeCell ref="MKR186:MKS186"/>
    <mergeCell ref="MKY186:MKZ186"/>
    <mergeCell ref="MLF186:MLG186"/>
    <mergeCell ref="MLM186:MLN186"/>
    <mergeCell ref="MLT186:MLU186"/>
    <mergeCell ref="MMA186:MMB186"/>
    <mergeCell ref="MMH186:MMI186"/>
    <mergeCell ref="MMO186:MMP186"/>
    <mergeCell ref="MMV186:MMW186"/>
    <mergeCell ref="MNC186:MND186"/>
    <mergeCell ref="MNJ186:MNK186"/>
    <mergeCell ref="MNQ186:MNR186"/>
    <mergeCell ref="MNX186:MNY186"/>
    <mergeCell ref="MOE186:MOF186"/>
    <mergeCell ref="MOL186:MOM186"/>
    <mergeCell ref="MOS186:MOT186"/>
    <mergeCell ref="MOZ186:MPA186"/>
    <mergeCell ref="MPG186:MPH186"/>
    <mergeCell ref="MPN186:MPO186"/>
    <mergeCell ref="MPU186:MPV186"/>
    <mergeCell ref="MQB186:MQC186"/>
    <mergeCell ref="MQI186:MQJ186"/>
    <mergeCell ref="MQP186:MQQ186"/>
    <mergeCell ref="MQW186:MQX186"/>
    <mergeCell ref="MRD186:MRE186"/>
    <mergeCell ref="MRK186:MRL186"/>
    <mergeCell ref="MRR186:MRS186"/>
    <mergeCell ref="MRY186:MRZ186"/>
    <mergeCell ref="MSF186:MSG186"/>
    <mergeCell ref="MSM186:MSN186"/>
    <mergeCell ref="MST186:MSU186"/>
    <mergeCell ref="MTA186:MTB186"/>
    <mergeCell ref="MTH186:MTI186"/>
    <mergeCell ref="MTO186:MTP186"/>
    <mergeCell ref="MTV186:MTW186"/>
    <mergeCell ref="MUC186:MUD186"/>
    <mergeCell ref="MUJ186:MUK186"/>
    <mergeCell ref="MUQ186:MUR186"/>
    <mergeCell ref="MUX186:MUY186"/>
    <mergeCell ref="MVE186:MVF186"/>
    <mergeCell ref="MVL186:MVM186"/>
    <mergeCell ref="MVS186:MVT186"/>
    <mergeCell ref="MVZ186:MWA186"/>
    <mergeCell ref="MWG186:MWH186"/>
    <mergeCell ref="MWN186:MWO186"/>
    <mergeCell ref="MWU186:MWV186"/>
    <mergeCell ref="MXB186:MXC186"/>
    <mergeCell ref="MXI186:MXJ186"/>
    <mergeCell ref="MXP186:MXQ186"/>
    <mergeCell ref="MXW186:MXX186"/>
    <mergeCell ref="MYD186:MYE186"/>
    <mergeCell ref="MYK186:MYL186"/>
    <mergeCell ref="MYR186:MYS186"/>
    <mergeCell ref="MYY186:MYZ186"/>
    <mergeCell ref="MZF186:MZG186"/>
    <mergeCell ref="MZM186:MZN186"/>
    <mergeCell ref="MZT186:MZU186"/>
    <mergeCell ref="NAA186:NAB186"/>
    <mergeCell ref="NAH186:NAI186"/>
    <mergeCell ref="NAO186:NAP186"/>
    <mergeCell ref="NAV186:NAW186"/>
    <mergeCell ref="NBC186:NBD186"/>
    <mergeCell ref="NBJ186:NBK186"/>
    <mergeCell ref="NBQ186:NBR186"/>
    <mergeCell ref="NBX186:NBY186"/>
    <mergeCell ref="NCE186:NCF186"/>
    <mergeCell ref="NCL186:NCM186"/>
    <mergeCell ref="NCS186:NCT186"/>
    <mergeCell ref="NCZ186:NDA186"/>
    <mergeCell ref="NDG186:NDH186"/>
    <mergeCell ref="NDN186:NDO186"/>
    <mergeCell ref="NDU186:NDV186"/>
    <mergeCell ref="NEB186:NEC186"/>
    <mergeCell ref="NEI186:NEJ186"/>
    <mergeCell ref="NEP186:NEQ186"/>
    <mergeCell ref="NEW186:NEX186"/>
    <mergeCell ref="NFD186:NFE186"/>
    <mergeCell ref="NFK186:NFL186"/>
    <mergeCell ref="NFR186:NFS186"/>
    <mergeCell ref="NFY186:NFZ186"/>
    <mergeCell ref="NGF186:NGG186"/>
    <mergeCell ref="NGM186:NGN186"/>
    <mergeCell ref="NGT186:NGU186"/>
    <mergeCell ref="NHA186:NHB186"/>
    <mergeCell ref="NHH186:NHI186"/>
    <mergeCell ref="NHO186:NHP186"/>
    <mergeCell ref="NHV186:NHW186"/>
    <mergeCell ref="NIC186:NID186"/>
    <mergeCell ref="NIJ186:NIK186"/>
    <mergeCell ref="NIQ186:NIR186"/>
    <mergeCell ref="NIX186:NIY186"/>
    <mergeCell ref="NJE186:NJF186"/>
    <mergeCell ref="NJL186:NJM186"/>
    <mergeCell ref="NJS186:NJT186"/>
    <mergeCell ref="NJZ186:NKA186"/>
    <mergeCell ref="NKG186:NKH186"/>
    <mergeCell ref="NKN186:NKO186"/>
    <mergeCell ref="NKU186:NKV186"/>
    <mergeCell ref="NLB186:NLC186"/>
    <mergeCell ref="NLI186:NLJ186"/>
    <mergeCell ref="NLP186:NLQ186"/>
    <mergeCell ref="NLW186:NLX186"/>
    <mergeCell ref="NMD186:NME186"/>
    <mergeCell ref="NMK186:NML186"/>
    <mergeCell ref="NMR186:NMS186"/>
    <mergeCell ref="NMY186:NMZ186"/>
    <mergeCell ref="NNF186:NNG186"/>
    <mergeCell ref="NNM186:NNN186"/>
    <mergeCell ref="NNT186:NNU186"/>
    <mergeCell ref="NOA186:NOB186"/>
    <mergeCell ref="NOH186:NOI186"/>
    <mergeCell ref="NOO186:NOP186"/>
    <mergeCell ref="NOV186:NOW186"/>
    <mergeCell ref="NPC186:NPD186"/>
    <mergeCell ref="NPJ186:NPK186"/>
    <mergeCell ref="NPQ186:NPR186"/>
    <mergeCell ref="NPX186:NPY186"/>
    <mergeCell ref="NQE186:NQF186"/>
    <mergeCell ref="NQL186:NQM186"/>
    <mergeCell ref="NQS186:NQT186"/>
    <mergeCell ref="NQZ186:NRA186"/>
    <mergeCell ref="NRG186:NRH186"/>
    <mergeCell ref="NRN186:NRO186"/>
    <mergeCell ref="NRU186:NRV186"/>
    <mergeCell ref="NSB186:NSC186"/>
    <mergeCell ref="NSI186:NSJ186"/>
    <mergeCell ref="NSP186:NSQ186"/>
    <mergeCell ref="NSW186:NSX186"/>
    <mergeCell ref="NTD186:NTE186"/>
    <mergeCell ref="NTK186:NTL186"/>
    <mergeCell ref="NTR186:NTS186"/>
    <mergeCell ref="NTY186:NTZ186"/>
    <mergeCell ref="NUF186:NUG186"/>
    <mergeCell ref="NUM186:NUN186"/>
    <mergeCell ref="NUT186:NUU186"/>
    <mergeCell ref="NVA186:NVB186"/>
    <mergeCell ref="NVH186:NVI186"/>
    <mergeCell ref="NVO186:NVP186"/>
    <mergeCell ref="NVV186:NVW186"/>
    <mergeCell ref="NWC186:NWD186"/>
    <mergeCell ref="NWJ186:NWK186"/>
    <mergeCell ref="NWQ186:NWR186"/>
    <mergeCell ref="NWX186:NWY186"/>
    <mergeCell ref="NXE186:NXF186"/>
    <mergeCell ref="NXL186:NXM186"/>
    <mergeCell ref="NXS186:NXT186"/>
    <mergeCell ref="NXZ186:NYA186"/>
    <mergeCell ref="NYG186:NYH186"/>
    <mergeCell ref="NYN186:NYO186"/>
    <mergeCell ref="NYU186:NYV186"/>
    <mergeCell ref="NZB186:NZC186"/>
    <mergeCell ref="NZI186:NZJ186"/>
    <mergeCell ref="NZP186:NZQ186"/>
    <mergeCell ref="NZW186:NZX186"/>
    <mergeCell ref="OAD186:OAE186"/>
    <mergeCell ref="OAK186:OAL186"/>
    <mergeCell ref="OAR186:OAS186"/>
    <mergeCell ref="OAY186:OAZ186"/>
    <mergeCell ref="OBF186:OBG186"/>
    <mergeCell ref="OBM186:OBN186"/>
    <mergeCell ref="OBT186:OBU186"/>
    <mergeCell ref="OCA186:OCB186"/>
    <mergeCell ref="OCH186:OCI186"/>
    <mergeCell ref="OCO186:OCP186"/>
    <mergeCell ref="OCV186:OCW186"/>
    <mergeCell ref="ODC186:ODD186"/>
    <mergeCell ref="ODJ186:ODK186"/>
    <mergeCell ref="ODQ186:ODR186"/>
    <mergeCell ref="ODX186:ODY186"/>
    <mergeCell ref="OEE186:OEF186"/>
    <mergeCell ref="OEL186:OEM186"/>
    <mergeCell ref="OES186:OET186"/>
    <mergeCell ref="OEZ186:OFA186"/>
    <mergeCell ref="OFG186:OFH186"/>
    <mergeCell ref="OFN186:OFO186"/>
    <mergeCell ref="OFU186:OFV186"/>
    <mergeCell ref="OGB186:OGC186"/>
    <mergeCell ref="OGI186:OGJ186"/>
    <mergeCell ref="OGP186:OGQ186"/>
    <mergeCell ref="OGW186:OGX186"/>
    <mergeCell ref="OHD186:OHE186"/>
    <mergeCell ref="OHK186:OHL186"/>
    <mergeCell ref="OHR186:OHS186"/>
    <mergeCell ref="OHY186:OHZ186"/>
    <mergeCell ref="OIF186:OIG186"/>
    <mergeCell ref="OIM186:OIN186"/>
    <mergeCell ref="OIT186:OIU186"/>
    <mergeCell ref="OJA186:OJB186"/>
    <mergeCell ref="OJH186:OJI186"/>
    <mergeCell ref="OJO186:OJP186"/>
    <mergeCell ref="OJV186:OJW186"/>
    <mergeCell ref="OKC186:OKD186"/>
    <mergeCell ref="OKJ186:OKK186"/>
    <mergeCell ref="OKQ186:OKR186"/>
    <mergeCell ref="OKX186:OKY186"/>
    <mergeCell ref="OLE186:OLF186"/>
    <mergeCell ref="OLL186:OLM186"/>
    <mergeCell ref="OLS186:OLT186"/>
    <mergeCell ref="OLZ186:OMA186"/>
    <mergeCell ref="OMG186:OMH186"/>
    <mergeCell ref="OMN186:OMO186"/>
    <mergeCell ref="OMU186:OMV186"/>
    <mergeCell ref="ONB186:ONC186"/>
    <mergeCell ref="ONI186:ONJ186"/>
    <mergeCell ref="ONP186:ONQ186"/>
    <mergeCell ref="ONW186:ONX186"/>
    <mergeCell ref="OOD186:OOE186"/>
    <mergeCell ref="OOK186:OOL186"/>
    <mergeCell ref="OOR186:OOS186"/>
    <mergeCell ref="OOY186:OOZ186"/>
    <mergeCell ref="OPF186:OPG186"/>
    <mergeCell ref="OPM186:OPN186"/>
    <mergeCell ref="OPT186:OPU186"/>
    <mergeCell ref="OQA186:OQB186"/>
    <mergeCell ref="OQH186:OQI186"/>
    <mergeCell ref="OQO186:OQP186"/>
    <mergeCell ref="OQV186:OQW186"/>
    <mergeCell ref="ORC186:ORD186"/>
    <mergeCell ref="ORJ186:ORK186"/>
    <mergeCell ref="ORQ186:ORR186"/>
    <mergeCell ref="ORX186:ORY186"/>
    <mergeCell ref="OSE186:OSF186"/>
    <mergeCell ref="OSL186:OSM186"/>
    <mergeCell ref="OSS186:OST186"/>
    <mergeCell ref="OSZ186:OTA186"/>
    <mergeCell ref="OTG186:OTH186"/>
    <mergeCell ref="OTN186:OTO186"/>
    <mergeCell ref="OTU186:OTV186"/>
    <mergeCell ref="OUB186:OUC186"/>
    <mergeCell ref="OUI186:OUJ186"/>
    <mergeCell ref="OUP186:OUQ186"/>
    <mergeCell ref="OUW186:OUX186"/>
    <mergeCell ref="OVD186:OVE186"/>
    <mergeCell ref="OVK186:OVL186"/>
    <mergeCell ref="OVR186:OVS186"/>
    <mergeCell ref="OVY186:OVZ186"/>
    <mergeCell ref="OWF186:OWG186"/>
    <mergeCell ref="OWM186:OWN186"/>
    <mergeCell ref="OWT186:OWU186"/>
    <mergeCell ref="OXA186:OXB186"/>
    <mergeCell ref="OXH186:OXI186"/>
    <mergeCell ref="OXO186:OXP186"/>
    <mergeCell ref="OXV186:OXW186"/>
    <mergeCell ref="OYC186:OYD186"/>
    <mergeCell ref="OYJ186:OYK186"/>
    <mergeCell ref="OYQ186:OYR186"/>
    <mergeCell ref="OYX186:OYY186"/>
    <mergeCell ref="OZE186:OZF186"/>
    <mergeCell ref="OZL186:OZM186"/>
    <mergeCell ref="OZS186:OZT186"/>
    <mergeCell ref="OZZ186:PAA186"/>
    <mergeCell ref="PAG186:PAH186"/>
    <mergeCell ref="PAN186:PAO186"/>
    <mergeCell ref="PAU186:PAV186"/>
    <mergeCell ref="PBB186:PBC186"/>
    <mergeCell ref="PBI186:PBJ186"/>
    <mergeCell ref="PBP186:PBQ186"/>
    <mergeCell ref="PBW186:PBX186"/>
    <mergeCell ref="PCD186:PCE186"/>
    <mergeCell ref="PCK186:PCL186"/>
    <mergeCell ref="PCR186:PCS186"/>
    <mergeCell ref="PCY186:PCZ186"/>
    <mergeCell ref="PDF186:PDG186"/>
    <mergeCell ref="PDM186:PDN186"/>
    <mergeCell ref="PDT186:PDU186"/>
    <mergeCell ref="PEA186:PEB186"/>
    <mergeCell ref="PEH186:PEI186"/>
    <mergeCell ref="PEO186:PEP186"/>
    <mergeCell ref="PEV186:PEW186"/>
    <mergeCell ref="PFC186:PFD186"/>
    <mergeCell ref="PFJ186:PFK186"/>
    <mergeCell ref="PFQ186:PFR186"/>
    <mergeCell ref="PFX186:PFY186"/>
    <mergeCell ref="PGE186:PGF186"/>
    <mergeCell ref="PGL186:PGM186"/>
    <mergeCell ref="PGS186:PGT186"/>
    <mergeCell ref="PGZ186:PHA186"/>
    <mergeCell ref="PHG186:PHH186"/>
    <mergeCell ref="PHN186:PHO186"/>
    <mergeCell ref="PHU186:PHV186"/>
    <mergeCell ref="PIB186:PIC186"/>
    <mergeCell ref="PII186:PIJ186"/>
    <mergeCell ref="PIP186:PIQ186"/>
    <mergeCell ref="PIW186:PIX186"/>
    <mergeCell ref="PJD186:PJE186"/>
    <mergeCell ref="PJK186:PJL186"/>
    <mergeCell ref="PJR186:PJS186"/>
    <mergeCell ref="PJY186:PJZ186"/>
    <mergeCell ref="PKF186:PKG186"/>
    <mergeCell ref="PKM186:PKN186"/>
    <mergeCell ref="PKT186:PKU186"/>
    <mergeCell ref="PLA186:PLB186"/>
    <mergeCell ref="PLH186:PLI186"/>
    <mergeCell ref="PLO186:PLP186"/>
    <mergeCell ref="PLV186:PLW186"/>
    <mergeCell ref="PMC186:PMD186"/>
    <mergeCell ref="PMJ186:PMK186"/>
    <mergeCell ref="PMQ186:PMR186"/>
    <mergeCell ref="PMX186:PMY186"/>
    <mergeCell ref="PNE186:PNF186"/>
    <mergeCell ref="PNL186:PNM186"/>
    <mergeCell ref="PNS186:PNT186"/>
    <mergeCell ref="PNZ186:POA186"/>
    <mergeCell ref="POG186:POH186"/>
    <mergeCell ref="PON186:POO186"/>
    <mergeCell ref="POU186:POV186"/>
    <mergeCell ref="PPB186:PPC186"/>
    <mergeCell ref="PPI186:PPJ186"/>
    <mergeCell ref="PPP186:PPQ186"/>
    <mergeCell ref="PPW186:PPX186"/>
    <mergeCell ref="PQD186:PQE186"/>
    <mergeCell ref="PQK186:PQL186"/>
    <mergeCell ref="PQR186:PQS186"/>
    <mergeCell ref="PQY186:PQZ186"/>
    <mergeCell ref="PRF186:PRG186"/>
    <mergeCell ref="PRM186:PRN186"/>
    <mergeCell ref="PRT186:PRU186"/>
    <mergeCell ref="PSA186:PSB186"/>
    <mergeCell ref="PSH186:PSI186"/>
    <mergeCell ref="PSO186:PSP186"/>
    <mergeCell ref="PSV186:PSW186"/>
    <mergeCell ref="PTC186:PTD186"/>
    <mergeCell ref="PTJ186:PTK186"/>
    <mergeCell ref="PTQ186:PTR186"/>
    <mergeCell ref="PTX186:PTY186"/>
    <mergeCell ref="PUE186:PUF186"/>
    <mergeCell ref="PUL186:PUM186"/>
    <mergeCell ref="PUS186:PUT186"/>
    <mergeCell ref="PUZ186:PVA186"/>
    <mergeCell ref="PVG186:PVH186"/>
    <mergeCell ref="PVN186:PVO186"/>
    <mergeCell ref="PVU186:PVV186"/>
    <mergeCell ref="PWB186:PWC186"/>
    <mergeCell ref="PWI186:PWJ186"/>
    <mergeCell ref="PWP186:PWQ186"/>
    <mergeCell ref="PWW186:PWX186"/>
    <mergeCell ref="PXD186:PXE186"/>
    <mergeCell ref="PXK186:PXL186"/>
    <mergeCell ref="PXR186:PXS186"/>
    <mergeCell ref="PXY186:PXZ186"/>
    <mergeCell ref="PYF186:PYG186"/>
    <mergeCell ref="PYM186:PYN186"/>
    <mergeCell ref="PYT186:PYU186"/>
    <mergeCell ref="PZA186:PZB186"/>
    <mergeCell ref="PZH186:PZI186"/>
    <mergeCell ref="PZO186:PZP186"/>
    <mergeCell ref="PZV186:PZW186"/>
    <mergeCell ref="QAC186:QAD186"/>
    <mergeCell ref="QAJ186:QAK186"/>
    <mergeCell ref="QAQ186:QAR186"/>
    <mergeCell ref="QAX186:QAY186"/>
    <mergeCell ref="QBE186:QBF186"/>
    <mergeCell ref="QBL186:QBM186"/>
    <mergeCell ref="QBS186:QBT186"/>
    <mergeCell ref="QBZ186:QCA186"/>
    <mergeCell ref="QCG186:QCH186"/>
    <mergeCell ref="QCN186:QCO186"/>
    <mergeCell ref="QCU186:QCV186"/>
    <mergeCell ref="QDB186:QDC186"/>
    <mergeCell ref="QDI186:QDJ186"/>
    <mergeCell ref="QDP186:QDQ186"/>
    <mergeCell ref="QDW186:QDX186"/>
    <mergeCell ref="QED186:QEE186"/>
    <mergeCell ref="QEK186:QEL186"/>
    <mergeCell ref="QER186:QES186"/>
    <mergeCell ref="QEY186:QEZ186"/>
    <mergeCell ref="QFF186:QFG186"/>
    <mergeCell ref="QFM186:QFN186"/>
    <mergeCell ref="QFT186:QFU186"/>
    <mergeCell ref="QGA186:QGB186"/>
    <mergeCell ref="QGH186:QGI186"/>
    <mergeCell ref="QGO186:QGP186"/>
    <mergeCell ref="QGV186:QGW186"/>
    <mergeCell ref="QHC186:QHD186"/>
    <mergeCell ref="QHJ186:QHK186"/>
    <mergeCell ref="QHQ186:QHR186"/>
    <mergeCell ref="QHX186:QHY186"/>
    <mergeCell ref="QIE186:QIF186"/>
    <mergeCell ref="QIL186:QIM186"/>
    <mergeCell ref="QIS186:QIT186"/>
    <mergeCell ref="QIZ186:QJA186"/>
    <mergeCell ref="QJG186:QJH186"/>
    <mergeCell ref="QJN186:QJO186"/>
    <mergeCell ref="QJU186:QJV186"/>
    <mergeCell ref="QKB186:QKC186"/>
    <mergeCell ref="QKI186:QKJ186"/>
    <mergeCell ref="QKP186:QKQ186"/>
    <mergeCell ref="QKW186:QKX186"/>
    <mergeCell ref="QLD186:QLE186"/>
    <mergeCell ref="QLK186:QLL186"/>
    <mergeCell ref="QLR186:QLS186"/>
    <mergeCell ref="QLY186:QLZ186"/>
    <mergeCell ref="QMF186:QMG186"/>
    <mergeCell ref="QMM186:QMN186"/>
    <mergeCell ref="QMT186:QMU186"/>
    <mergeCell ref="QNA186:QNB186"/>
    <mergeCell ref="QNH186:QNI186"/>
    <mergeCell ref="QNO186:QNP186"/>
    <mergeCell ref="QNV186:QNW186"/>
    <mergeCell ref="QOC186:QOD186"/>
    <mergeCell ref="QOJ186:QOK186"/>
    <mergeCell ref="QOQ186:QOR186"/>
    <mergeCell ref="QOX186:QOY186"/>
    <mergeCell ref="QPE186:QPF186"/>
    <mergeCell ref="QPL186:QPM186"/>
    <mergeCell ref="QPS186:QPT186"/>
    <mergeCell ref="QPZ186:QQA186"/>
    <mergeCell ref="QQG186:QQH186"/>
    <mergeCell ref="QQN186:QQO186"/>
    <mergeCell ref="QQU186:QQV186"/>
    <mergeCell ref="QRB186:QRC186"/>
    <mergeCell ref="QRI186:QRJ186"/>
    <mergeCell ref="QRP186:QRQ186"/>
    <mergeCell ref="QRW186:QRX186"/>
    <mergeCell ref="QSD186:QSE186"/>
    <mergeCell ref="QSK186:QSL186"/>
    <mergeCell ref="QSR186:QSS186"/>
    <mergeCell ref="QSY186:QSZ186"/>
    <mergeCell ref="QTF186:QTG186"/>
    <mergeCell ref="QTM186:QTN186"/>
    <mergeCell ref="QTT186:QTU186"/>
    <mergeCell ref="QUA186:QUB186"/>
    <mergeCell ref="QUH186:QUI186"/>
    <mergeCell ref="QUO186:QUP186"/>
    <mergeCell ref="QUV186:QUW186"/>
    <mergeCell ref="QVC186:QVD186"/>
    <mergeCell ref="QVJ186:QVK186"/>
    <mergeCell ref="QVQ186:QVR186"/>
    <mergeCell ref="QVX186:QVY186"/>
    <mergeCell ref="QWE186:QWF186"/>
    <mergeCell ref="QWL186:QWM186"/>
    <mergeCell ref="QWS186:QWT186"/>
    <mergeCell ref="QWZ186:QXA186"/>
    <mergeCell ref="QXG186:QXH186"/>
    <mergeCell ref="QXN186:QXO186"/>
    <mergeCell ref="QXU186:QXV186"/>
    <mergeCell ref="QYB186:QYC186"/>
    <mergeCell ref="QYI186:QYJ186"/>
    <mergeCell ref="QYP186:QYQ186"/>
    <mergeCell ref="QYW186:QYX186"/>
    <mergeCell ref="QZD186:QZE186"/>
    <mergeCell ref="QZK186:QZL186"/>
    <mergeCell ref="QZR186:QZS186"/>
    <mergeCell ref="QZY186:QZZ186"/>
    <mergeCell ref="RAF186:RAG186"/>
    <mergeCell ref="RAM186:RAN186"/>
    <mergeCell ref="RAT186:RAU186"/>
    <mergeCell ref="RBA186:RBB186"/>
    <mergeCell ref="RBH186:RBI186"/>
    <mergeCell ref="RBO186:RBP186"/>
    <mergeCell ref="RBV186:RBW186"/>
    <mergeCell ref="RCC186:RCD186"/>
    <mergeCell ref="RCJ186:RCK186"/>
    <mergeCell ref="RCQ186:RCR186"/>
    <mergeCell ref="RCX186:RCY186"/>
    <mergeCell ref="RDE186:RDF186"/>
    <mergeCell ref="RDL186:RDM186"/>
    <mergeCell ref="RDS186:RDT186"/>
    <mergeCell ref="RDZ186:REA186"/>
    <mergeCell ref="REG186:REH186"/>
    <mergeCell ref="REN186:REO186"/>
    <mergeCell ref="REU186:REV186"/>
    <mergeCell ref="RFB186:RFC186"/>
    <mergeCell ref="RFI186:RFJ186"/>
    <mergeCell ref="RFP186:RFQ186"/>
    <mergeCell ref="RFW186:RFX186"/>
    <mergeCell ref="RGD186:RGE186"/>
    <mergeCell ref="RGK186:RGL186"/>
    <mergeCell ref="RGR186:RGS186"/>
    <mergeCell ref="RGY186:RGZ186"/>
    <mergeCell ref="RHF186:RHG186"/>
    <mergeCell ref="RHM186:RHN186"/>
    <mergeCell ref="RHT186:RHU186"/>
    <mergeCell ref="RIA186:RIB186"/>
    <mergeCell ref="RIH186:RII186"/>
    <mergeCell ref="RIO186:RIP186"/>
    <mergeCell ref="RIV186:RIW186"/>
    <mergeCell ref="RJC186:RJD186"/>
    <mergeCell ref="RJJ186:RJK186"/>
    <mergeCell ref="RJQ186:RJR186"/>
    <mergeCell ref="RJX186:RJY186"/>
    <mergeCell ref="RKE186:RKF186"/>
    <mergeCell ref="RKL186:RKM186"/>
    <mergeCell ref="RKS186:RKT186"/>
    <mergeCell ref="RKZ186:RLA186"/>
    <mergeCell ref="RLG186:RLH186"/>
    <mergeCell ref="RLN186:RLO186"/>
    <mergeCell ref="RLU186:RLV186"/>
    <mergeCell ref="RMB186:RMC186"/>
    <mergeCell ref="RMI186:RMJ186"/>
    <mergeCell ref="RMP186:RMQ186"/>
    <mergeCell ref="RMW186:RMX186"/>
    <mergeCell ref="RND186:RNE186"/>
    <mergeCell ref="RNK186:RNL186"/>
    <mergeCell ref="RNR186:RNS186"/>
    <mergeCell ref="RNY186:RNZ186"/>
    <mergeCell ref="ROF186:ROG186"/>
    <mergeCell ref="ROM186:RON186"/>
    <mergeCell ref="ROT186:ROU186"/>
    <mergeCell ref="RPA186:RPB186"/>
    <mergeCell ref="RPH186:RPI186"/>
    <mergeCell ref="RPO186:RPP186"/>
    <mergeCell ref="RPV186:RPW186"/>
    <mergeCell ref="RQC186:RQD186"/>
    <mergeCell ref="RQJ186:RQK186"/>
    <mergeCell ref="RQQ186:RQR186"/>
    <mergeCell ref="RQX186:RQY186"/>
    <mergeCell ref="RRE186:RRF186"/>
    <mergeCell ref="RRL186:RRM186"/>
    <mergeCell ref="RRS186:RRT186"/>
    <mergeCell ref="RRZ186:RSA186"/>
    <mergeCell ref="RSG186:RSH186"/>
    <mergeCell ref="RSN186:RSO186"/>
    <mergeCell ref="RSU186:RSV186"/>
    <mergeCell ref="RTB186:RTC186"/>
    <mergeCell ref="RTI186:RTJ186"/>
    <mergeCell ref="RTP186:RTQ186"/>
    <mergeCell ref="RTW186:RTX186"/>
    <mergeCell ref="RUD186:RUE186"/>
    <mergeCell ref="RUK186:RUL186"/>
    <mergeCell ref="RUR186:RUS186"/>
    <mergeCell ref="RUY186:RUZ186"/>
    <mergeCell ref="RVF186:RVG186"/>
    <mergeCell ref="RVM186:RVN186"/>
    <mergeCell ref="RVT186:RVU186"/>
    <mergeCell ref="RWA186:RWB186"/>
    <mergeCell ref="RWH186:RWI186"/>
    <mergeCell ref="RWO186:RWP186"/>
    <mergeCell ref="RWV186:RWW186"/>
    <mergeCell ref="RXC186:RXD186"/>
    <mergeCell ref="RXJ186:RXK186"/>
    <mergeCell ref="RXQ186:RXR186"/>
    <mergeCell ref="RXX186:RXY186"/>
    <mergeCell ref="RYE186:RYF186"/>
    <mergeCell ref="RYL186:RYM186"/>
    <mergeCell ref="RYS186:RYT186"/>
    <mergeCell ref="RYZ186:RZA186"/>
    <mergeCell ref="RZG186:RZH186"/>
    <mergeCell ref="RZN186:RZO186"/>
    <mergeCell ref="RZU186:RZV186"/>
    <mergeCell ref="SAB186:SAC186"/>
    <mergeCell ref="SAI186:SAJ186"/>
    <mergeCell ref="SAP186:SAQ186"/>
    <mergeCell ref="SAW186:SAX186"/>
    <mergeCell ref="SBD186:SBE186"/>
    <mergeCell ref="SBK186:SBL186"/>
    <mergeCell ref="SBR186:SBS186"/>
    <mergeCell ref="SBY186:SBZ186"/>
    <mergeCell ref="SCF186:SCG186"/>
    <mergeCell ref="SCM186:SCN186"/>
    <mergeCell ref="SCT186:SCU186"/>
    <mergeCell ref="SDA186:SDB186"/>
    <mergeCell ref="SDH186:SDI186"/>
    <mergeCell ref="SDO186:SDP186"/>
    <mergeCell ref="SDV186:SDW186"/>
    <mergeCell ref="SEC186:SED186"/>
    <mergeCell ref="SEJ186:SEK186"/>
    <mergeCell ref="SEQ186:SER186"/>
    <mergeCell ref="SEX186:SEY186"/>
    <mergeCell ref="SFE186:SFF186"/>
    <mergeCell ref="SFL186:SFM186"/>
    <mergeCell ref="SFS186:SFT186"/>
    <mergeCell ref="SFZ186:SGA186"/>
    <mergeCell ref="SGG186:SGH186"/>
    <mergeCell ref="SGN186:SGO186"/>
    <mergeCell ref="SGU186:SGV186"/>
    <mergeCell ref="SHB186:SHC186"/>
    <mergeCell ref="SHI186:SHJ186"/>
    <mergeCell ref="SHP186:SHQ186"/>
    <mergeCell ref="SHW186:SHX186"/>
    <mergeCell ref="SID186:SIE186"/>
    <mergeCell ref="SIK186:SIL186"/>
    <mergeCell ref="SIR186:SIS186"/>
    <mergeCell ref="SIY186:SIZ186"/>
    <mergeCell ref="SJF186:SJG186"/>
    <mergeCell ref="SJM186:SJN186"/>
    <mergeCell ref="SJT186:SJU186"/>
    <mergeCell ref="SKA186:SKB186"/>
    <mergeCell ref="SKH186:SKI186"/>
    <mergeCell ref="SKO186:SKP186"/>
    <mergeCell ref="SKV186:SKW186"/>
    <mergeCell ref="SLC186:SLD186"/>
    <mergeCell ref="SLJ186:SLK186"/>
    <mergeCell ref="SLQ186:SLR186"/>
    <mergeCell ref="SLX186:SLY186"/>
    <mergeCell ref="SME186:SMF186"/>
    <mergeCell ref="SML186:SMM186"/>
    <mergeCell ref="SMS186:SMT186"/>
    <mergeCell ref="SMZ186:SNA186"/>
    <mergeCell ref="SNG186:SNH186"/>
    <mergeCell ref="SNN186:SNO186"/>
    <mergeCell ref="SNU186:SNV186"/>
    <mergeCell ref="SOB186:SOC186"/>
    <mergeCell ref="SOI186:SOJ186"/>
    <mergeCell ref="SOP186:SOQ186"/>
    <mergeCell ref="SOW186:SOX186"/>
    <mergeCell ref="SPD186:SPE186"/>
    <mergeCell ref="SPK186:SPL186"/>
    <mergeCell ref="SPR186:SPS186"/>
    <mergeCell ref="SPY186:SPZ186"/>
    <mergeCell ref="SQF186:SQG186"/>
    <mergeCell ref="SQM186:SQN186"/>
    <mergeCell ref="SQT186:SQU186"/>
    <mergeCell ref="SRA186:SRB186"/>
    <mergeCell ref="SRH186:SRI186"/>
    <mergeCell ref="SRO186:SRP186"/>
    <mergeCell ref="SRV186:SRW186"/>
    <mergeCell ref="SSC186:SSD186"/>
    <mergeCell ref="SSJ186:SSK186"/>
    <mergeCell ref="SSQ186:SSR186"/>
    <mergeCell ref="SSX186:SSY186"/>
    <mergeCell ref="STE186:STF186"/>
    <mergeCell ref="STL186:STM186"/>
    <mergeCell ref="STS186:STT186"/>
    <mergeCell ref="STZ186:SUA186"/>
    <mergeCell ref="SUG186:SUH186"/>
    <mergeCell ref="SUN186:SUO186"/>
    <mergeCell ref="SUU186:SUV186"/>
    <mergeCell ref="SVB186:SVC186"/>
    <mergeCell ref="SVI186:SVJ186"/>
    <mergeCell ref="SVP186:SVQ186"/>
    <mergeCell ref="SVW186:SVX186"/>
    <mergeCell ref="SWD186:SWE186"/>
    <mergeCell ref="SWK186:SWL186"/>
    <mergeCell ref="SWR186:SWS186"/>
    <mergeCell ref="SWY186:SWZ186"/>
    <mergeCell ref="SXF186:SXG186"/>
    <mergeCell ref="SXM186:SXN186"/>
    <mergeCell ref="SXT186:SXU186"/>
    <mergeCell ref="SYA186:SYB186"/>
    <mergeCell ref="SYH186:SYI186"/>
    <mergeCell ref="SYO186:SYP186"/>
    <mergeCell ref="SYV186:SYW186"/>
    <mergeCell ref="SZC186:SZD186"/>
    <mergeCell ref="SZJ186:SZK186"/>
    <mergeCell ref="SZQ186:SZR186"/>
    <mergeCell ref="SZX186:SZY186"/>
    <mergeCell ref="TAE186:TAF186"/>
    <mergeCell ref="TAL186:TAM186"/>
    <mergeCell ref="TAS186:TAT186"/>
    <mergeCell ref="TAZ186:TBA186"/>
    <mergeCell ref="TBG186:TBH186"/>
    <mergeCell ref="TBN186:TBO186"/>
    <mergeCell ref="TBU186:TBV186"/>
    <mergeCell ref="TCB186:TCC186"/>
    <mergeCell ref="TCI186:TCJ186"/>
    <mergeCell ref="TCP186:TCQ186"/>
    <mergeCell ref="TCW186:TCX186"/>
    <mergeCell ref="TDD186:TDE186"/>
    <mergeCell ref="TDK186:TDL186"/>
    <mergeCell ref="TDR186:TDS186"/>
    <mergeCell ref="TDY186:TDZ186"/>
    <mergeCell ref="TEF186:TEG186"/>
    <mergeCell ref="TEM186:TEN186"/>
    <mergeCell ref="TET186:TEU186"/>
    <mergeCell ref="TFA186:TFB186"/>
    <mergeCell ref="TFH186:TFI186"/>
    <mergeCell ref="TFO186:TFP186"/>
    <mergeCell ref="TFV186:TFW186"/>
    <mergeCell ref="TGC186:TGD186"/>
    <mergeCell ref="TGJ186:TGK186"/>
    <mergeCell ref="TGQ186:TGR186"/>
    <mergeCell ref="TGX186:TGY186"/>
    <mergeCell ref="THE186:THF186"/>
    <mergeCell ref="THL186:THM186"/>
    <mergeCell ref="THS186:THT186"/>
    <mergeCell ref="THZ186:TIA186"/>
    <mergeCell ref="TIG186:TIH186"/>
    <mergeCell ref="TIN186:TIO186"/>
    <mergeCell ref="TIU186:TIV186"/>
    <mergeCell ref="TJB186:TJC186"/>
    <mergeCell ref="TJI186:TJJ186"/>
    <mergeCell ref="TJP186:TJQ186"/>
    <mergeCell ref="TJW186:TJX186"/>
    <mergeCell ref="TKD186:TKE186"/>
    <mergeCell ref="TKK186:TKL186"/>
    <mergeCell ref="TKR186:TKS186"/>
    <mergeCell ref="TKY186:TKZ186"/>
    <mergeCell ref="TLF186:TLG186"/>
    <mergeCell ref="TLM186:TLN186"/>
    <mergeCell ref="TLT186:TLU186"/>
    <mergeCell ref="TMA186:TMB186"/>
    <mergeCell ref="TMH186:TMI186"/>
    <mergeCell ref="TMO186:TMP186"/>
    <mergeCell ref="TMV186:TMW186"/>
    <mergeCell ref="TNC186:TND186"/>
    <mergeCell ref="TNJ186:TNK186"/>
    <mergeCell ref="TNQ186:TNR186"/>
    <mergeCell ref="TNX186:TNY186"/>
    <mergeCell ref="TOE186:TOF186"/>
    <mergeCell ref="TOL186:TOM186"/>
    <mergeCell ref="TOS186:TOT186"/>
    <mergeCell ref="TOZ186:TPA186"/>
    <mergeCell ref="TPG186:TPH186"/>
    <mergeCell ref="TPN186:TPO186"/>
    <mergeCell ref="TPU186:TPV186"/>
    <mergeCell ref="TQB186:TQC186"/>
    <mergeCell ref="TQI186:TQJ186"/>
    <mergeCell ref="TQP186:TQQ186"/>
    <mergeCell ref="TQW186:TQX186"/>
    <mergeCell ref="TRD186:TRE186"/>
    <mergeCell ref="TRK186:TRL186"/>
    <mergeCell ref="TRR186:TRS186"/>
    <mergeCell ref="TRY186:TRZ186"/>
    <mergeCell ref="TSF186:TSG186"/>
    <mergeCell ref="TSM186:TSN186"/>
    <mergeCell ref="TST186:TSU186"/>
    <mergeCell ref="TTA186:TTB186"/>
    <mergeCell ref="TTH186:TTI186"/>
    <mergeCell ref="TTO186:TTP186"/>
    <mergeCell ref="TTV186:TTW186"/>
    <mergeCell ref="TUC186:TUD186"/>
    <mergeCell ref="TUJ186:TUK186"/>
    <mergeCell ref="TUQ186:TUR186"/>
    <mergeCell ref="TUX186:TUY186"/>
    <mergeCell ref="TVE186:TVF186"/>
    <mergeCell ref="TVL186:TVM186"/>
    <mergeCell ref="TVS186:TVT186"/>
    <mergeCell ref="TVZ186:TWA186"/>
    <mergeCell ref="TWG186:TWH186"/>
    <mergeCell ref="TWN186:TWO186"/>
    <mergeCell ref="TWU186:TWV186"/>
    <mergeCell ref="TXB186:TXC186"/>
    <mergeCell ref="TXI186:TXJ186"/>
    <mergeCell ref="TXP186:TXQ186"/>
    <mergeCell ref="TXW186:TXX186"/>
    <mergeCell ref="TYD186:TYE186"/>
    <mergeCell ref="TYK186:TYL186"/>
    <mergeCell ref="TYR186:TYS186"/>
    <mergeCell ref="TYY186:TYZ186"/>
    <mergeCell ref="TZF186:TZG186"/>
    <mergeCell ref="TZM186:TZN186"/>
    <mergeCell ref="TZT186:TZU186"/>
    <mergeCell ref="UAA186:UAB186"/>
    <mergeCell ref="UAH186:UAI186"/>
    <mergeCell ref="UAO186:UAP186"/>
    <mergeCell ref="UAV186:UAW186"/>
    <mergeCell ref="UBC186:UBD186"/>
    <mergeCell ref="UBJ186:UBK186"/>
    <mergeCell ref="UBQ186:UBR186"/>
    <mergeCell ref="UBX186:UBY186"/>
    <mergeCell ref="UCE186:UCF186"/>
    <mergeCell ref="UCL186:UCM186"/>
    <mergeCell ref="UCS186:UCT186"/>
    <mergeCell ref="UCZ186:UDA186"/>
    <mergeCell ref="UDG186:UDH186"/>
    <mergeCell ref="UDN186:UDO186"/>
    <mergeCell ref="UDU186:UDV186"/>
    <mergeCell ref="UEB186:UEC186"/>
    <mergeCell ref="UEI186:UEJ186"/>
    <mergeCell ref="UEP186:UEQ186"/>
    <mergeCell ref="UEW186:UEX186"/>
    <mergeCell ref="UFD186:UFE186"/>
    <mergeCell ref="UFK186:UFL186"/>
    <mergeCell ref="UFR186:UFS186"/>
    <mergeCell ref="UFY186:UFZ186"/>
    <mergeCell ref="UGF186:UGG186"/>
    <mergeCell ref="UGM186:UGN186"/>
    <mergeCell ref="UGT186:UGU186"/>
    <mergeCell ref="UHA186:UHB186"/>
    <mergeCell ref="UHH186:UHI186"/>
    <mergeCell ref="UHO186:UHP186"/>
    <mergeCell ref="UHV186:UHW186"/>
    <mergeCell ref="UIC186:UID186"/>
    <mergeCell ref="UIJ186:UIK186"/>
    <mergeCell ref="UIQ186:UIR186"/>
    <mergeCell ref="UIX186:UIY186"/>
    <mergeCell ref="UJE186:UJF186"/>
    <mergeCell ref="UJL186:UJM186"/>
    <mergeCell ref="UJS186:UJT186"/>
    <mergeCell ref="UJZ186:UKA186"/>
    <mergeCell ref="UKG186:UKH186"/>
    <mergeCell ref="UKN186:UKO186"/>
    <mergeCell ref="UKU186:UKV186"/>
    <mergeCell ref="ULB186:ULC186"/>
    <mergeCell ref="ULI186:ULJ186"/>
    <mergeCell ref="ULP186:ULQ186"/>
    <mergeCell ref="ULW186:ULX186"/>
    <mergeCell ref="UMD186:UME186"/>
    <mergeCell ref="UMK186:UML186"/>
    <mergeCell ref="UMR186:UMS186"/>
    <mergeCell ref="UMY186:UMZ186"/>
    <mergeCell ref="UNF186:UNG186"/>
    <mergeCell ref="UNM186:UNN186"/>
    <mergeCell ref="UNT186:UNU186"/>
    <mergeCell ref="UOA186:UOB186"/>
    <mergeCell ref="UOH186:UOI186"/>
    <mergeCell ref="UOO186:UOP186"/>
    <mergeCell ref="UOV186:UOW186"/>
    <mergeCell ref="UPC186:UPD186"/>
    <mergeCell ref="UPJ186:UPK186"/>
    <mergeCell ref="UPQ186:UPR186"/>
    <mergeCell ref="UPX186:UPY186"/>
    <mergeCell ref="UQE186:UQF186"/>
    <mergeCell ref="UQL186:UQM186"/>
    <mergeCell ref="UQS186:UQT186"/>
    <mergeCell ref="UQZ186:URA186"/>
    <mergeCell ref="URG186:URH186"/>
    <mergeCell ref="URN186:URO186"/>
    <mergeCell ref="URU186:URV186"/>
    <mergeCell ref="USB186:USC186"/>
    <mergeCell ref="USI186:USJ186"/>
    <mergeCell ref="USP186:USQ186"/>
    <mergeCell ref="USW186:USX186"/>
    <mergeCell ref="UTD186:UTE186"/>
    <mergeCell ref="UTK186:UTL186"/>
    <mergeCell ref="UTR186:UTS186"/>
    <mergeCell ref="UTY186:UTZ186"/>
    <mergeCell ref="UUF186:UUG186"/>
    <mergeCell ref="UUM186:UUN186"/>
    <mergeCell ref="UUT186:UUU186"/>
    <mergeCell ref="UVA186:UVB186"/>
    <mergeCell ref="UVH186:UVI186"/>
    <mergeCell ref="UVO186:UVP186"/>
    <mergeCell ref="UVV186:UVW186"/>
    <mergeCell ref="UWC186:UWD186"/>
    <mergeCell ref="UWJ186:UWK186"/>
    <mergeCell ref="UWQ186:UWR186"/>
    <mergeCell ref="UWX186:UWY186"/>
    <mergeCell ref="UXE186:UXF186"/>
    <mergeCell ref="UXL186:UXM186"/>
    <mergeCell ref="UXS186:UXT186"/>
    <mergeCell ref="UXZ186:UYA186"/>
    <mergeCell ref="UYG186:UYH186"/>
    <mergeCell ref="UYN186:UYO186"/>
    <mergeCell ref="UYU186:UYV186"/>
    <mergeCell ref="UZB186:UZC186"/>
    <mergeCell ref="UZI186:UZJ186"/>
    <mergeCell ref="UZP186:UZQ186"/>
    <mergeCell ref="UZW186:UZX186"/>
    <mergeCell ref="VAD186:VAE186"/>
    <mergeCell ref="VAK186:VAL186"/>
    <mergeCell ref="VAR186:VAS186"/>
    <mergeCell ref="VAY186:VAZ186"/>
    <mergeCell ref="VBF186:VBG186"/>
    <mergeCell ref="VBM186:VBN186"/>
    <mergeCell ref="VBT186:VBU186"/>
    <mergeCell ref="VCA186:VCB186"/>
    <mergeCell ref="VCH186:VCI186"/>
    <mergeCell ref="VCO186:VCP186"/>
    <mergeCell ref="VCV186:VCW186"/>
    <mergeCell ref="VDC186:VDD186"/>
    <mergeCell ref="VDJ186:VDK186"/>
    <mergeCell ref="VDQ186:VDR186"/>
    <mergeCell ref="VDX186:VDY186"/>
    <mergeCell ref="VEE186:VEF186"/>
    <mergeCell ref="VEL186:VEM186"/>
    <mergeCell ref="VES186:VET186"/>
    <mergeCell ref="VEZ186:VFA186"/>
    <mergeCell ref="VFG186:VFH186"/>
    <mergeCell ref="VFN186:VFO186"/>
    <mergeCell ref="VFU186:VFV186"/>
    <mergeCell ref="VGB186:VGC186"/>
    <mergeCell ref="VGI186:VGJ186"/>
    <mergeCell ref="VGP186:VGQ186"/>
    <mergeCell ref="VGW186:VGX186"/>
    <mergeCell ref="VHD186:VHE186"/>
    <mergeCell ref="VHK186:VHL186"/>
    <mergeCell ref="VHR186:VHS186"/>
    <mergeCell ref="VHY186:VHZ186"/>
    <mergeCell ref="VIF186:VIG186"/>
    <mergeCell ref="VIM186:VIN186"/>
    <mergeCell ref="VIT186:VIU186"/>
    <mergeCell ref="VJA186:VJB186"/>
    <mergeCell ref="VJH186:VJI186"/>
    <mergeCell ref="VJO186:VJP186"/>
    <mergeCell ref="VJV186:VJW186"/>
    <mergeCell ref="VKC186:VKD186"/>
    <mergeCell ref="VKJ186:VKK186"/>
    <mergeCell ref="VKQ186:VKR186"/>
    <mergeCell ref="VKX186:VKY186"/>
    <mergeCell ref="VLE186:VLF186"/>
    <mergeCell ref="VLL186:VLM186"/>
    <mergeCell ref="VLS186:VLT186"/>
    <mergeCell ref="VLZ186:VMA186"/>
    <mergeCell ref="VMG186:VMH186"/>
    <mergeCell ref="VMN186:VMO186"/>
    <mergeCell ref="VMU186:VMV186"/>
    <mergeCell ref="VNB186:VNC186"/>
    <mergeCell ref="VNI186:VNJ186"/>
    <mergeCell ref="VNP186:VNQ186"/>
    <mergeCell ref="VNW186:VNX186"/>
    <mergeCell ref="VOD186:VOE186"/>
    <mergeCell ref="VOK186:VOL186"/>
    <mergeCell ref="VOR186:VOS186"/>
    <mergeCell ref="VOY186:VOZ186"/>
    <mergeCell ref="VPF186:VPG186"/>
    <mergeCell ref="VPM186:VPN186"/>
    <mergeCell ref="VPT186:VPU186"/>
    <mergeCell ref="VQA186:VQB186"/>
    <mergeCell ref="VQH186:VQI186"/>
    <mergeCell ref="VQO186:VQP186"/>
    <mergeCell ref="VQV186:VQW186"/>
    <mergeCell ref="VRC186:VRD186"/>
    <mergeCell ref="VRJ186:VRK186"/>
    <mergeCell ref="VRQ186:VRR186"/>
    <mergeCell ref="VRX186:VRY186"/>
    <mergeCell ref="VSE186:VSF186"/>
    <mergeCell ref="VSL186:VSM186"/>
    <mergeCell ref="VSS186:VST186"/>
    <mergeCell ref="VSZ186:VTA186"/>
    <mergeCell ref="VTG186:VTH186"/>
    <mergeCell ref="VTN186:VTO186"/>
    <mergeCell ref="VTU186:VTV186"/>
    <mergeCell ref="VUB186:VUC186"/>
    <mergeCell ref="VUI186:VUJ186"/>
    <mergeCell ref="VUP186:VUQ186"/>
    <mergeCell ref="VUW186:VUX186"/>
    <mergeCell ref="VVD186:VVE186"/>
    <mergeCell ref="VVK186:VVL186"/>
    <mergeCell ref="VVR186:VVS186"/>
    <mergeCell ref="VVY186:VVZ186"/>
    <mergeCell ref="VWF186:VWG186"/>
    <mergeCell ref="VWM186:VWN186"/>
    <mergeCell ref="VWT186:VWU186"/>
    <mergeCell ref="VXA186:VXB186"/>
    <mergeCell ref="VXH186:VXI186"/>
    <mergeCell ref="VXO186:VXP186"/>
    <mergeCell ref="VXV186:VXW186"/>
    <mergeCell ref="VYC186:VYD186"/>
    <mergeCell ref="VYJ186:VYK186"/>
    <mergeCell ref="VYQ186:VYR186"/>
    <mergeCell ref="VYX186:VYY186"/>
    <mergeCell ref="VZE186:VZF186"/>
    <mergeCell ref="VZL186:VZM186"/>
    <mergeCell ref="VZS186:VZT186"/>
    <mergeCell ref="VZZ186:WAA186"/>
    <mergeCell ref="WAG186:WAH186"/>
    <mergeCell ref="WAN186:WAO186"/>
    <mergeCell ref="WAU186:WAV186"/>
    <mergeCell ref="WBB186:WBC186"/>
    <mergeCell ref="WBI186:WBJ186"/>
    <mergeCell ref="WBP186:WBQ186"/>
    <mergeCell ref="WBW186:WBX186"/>
    <mergeCell ref="WCD186:WCE186"/>
    <mergeCell ref="WCK186:WCL186"/>
    <mergeCell ref="WCR186:WCS186"/>
    <mergeCell ref="WCY186:WCZ186"/>
    <mergeCell ref="WDF186:WDG186"/>
    <mergeCell ref="WDM186:WDN186"/>
    <mergeCell ref="WDT186:WDU186"/>
    <mergeCell ref="WEA186:WEB186"/>
    <mergeCell ref="WEH186:WEI186"/>
    <mergeCell ref="WEO186:WEP186"/>
    <mergeCell ref="WEV186:WEW186"/>
    <mergeCell ref="WFC186:WFD186"/>
    <mergeCell ref="WFJ186:WFK186"/>
    <mergeCell ref="WFQ186:WFR186"/>
    <mergeCell ref="WFX186:WFY186"/>
    <mergeCell ref="WGE186:WGF186"/>
    <mergeCell ref="WGL186:WGM186"/>
    <mergeCell ref="WGS186:WGT186"/>
    <mergeCell ref="WGZ186:WHA186"/>
    <mergeCell ref="WHG186:WHH186"/>
    <mergeCell ref="WHN186:WHO186"/>
    <mergeCell ref="WHU186:WHV186"/>
    <mergeCell ref="WPB186:WPC186"/>
    <mergeCell ref="WPI186:WPJ186"/>
    <mergeCell ref="WPP186:WPQ186"/>
    <mergeCell ref="WPW186:WPX186"/>
    <mergeCell ref="WQD186:WQE186"/>
    <mergeCell ref="WQK186:WQL186"/>
    <mergeCell ref="WQR186:WQS186"/>
    <mergeCell ref="WQY186:WQZ186"/>
    <mergeCell ref="WIB186:WIC186"/>
    <mergeCell ref="WII186:WIJ186"/>
    <mergeCell ref="WIP186:WIQ186"/>
    <mergeCell ref="WIW186:WIX186"/>
    <mergeCell ref="WJD186:WJE186"/>
    <mergeCell ref="WJK186:WJL186"/>
    <mergeCell ref="WJR186:WJS186"/>
    <mergeCell ref="WJY186:WJZ186"/>
    <mergeCell ref="WKF186:WKG186"/>
    <mergeCell ref="WKM186:WKN186"/>
    <mergeCell ref="WKT186:WKU186"/>
    <mergeCell ref="WLA186:WLB186"/>
    <mergeCell ref="WLH186:WLI186"/>
    <mergeCell ref="WLO186:WLP186"/>
    <mergeCell ref="WLV186:WLW186"/>
    <mergeCell ref="WMC186:WMD186"/>
    <mergeCell ref="WMJ186:WMK186"/>
    <mergeCell ref="WMQ186:WMR186"/>
    <mergeCell ref="WMX186:WMY186"/>
    <mergeCell ref="WNE186:WNF186"/>
    <mergeCell ref="WNL186:WNM186"/>
    <mergeCell ref="WNS186:WNT186"/>
    <mergeCell ref="WNZ186:WOA186"/>
    <mergeCell ref="WOG186:WOH186"/>
    <mergeCell ref="WZA186:WZB186"/>
    <mergeCell ref="WZH186:WZI186"/>
    <mergeCell ref="WZO186:WZP186"/>
    <mergeCell ref="WZV186:WZW186"/>
    <mergeCell ref="XAC186:XAD186"/>
    <mergeCell ref="XAJ186:XAK186"/>
    <mergeCell ref="XAQ186:XAR186"/>
    <mergeCell ref="WRF186:WRG186"/>
    <mergeCell ref="WRM186:WRN186"/>
    <mergeCell ref="WRT186:WRU186"/>
    <mergeCell ref="WSA186:WSB186"/>
    <mergeCell ref="WSH186:WSI186"/>
    <mergeCell ref="WSO186:WSP186"/>
    <mergeCell ref="WSV186:WSW186"/>
    <mergeCell ref="WTC186:WTD186"/>
    <mergeCell ref="WTJ186:WTK186"/>
    <mergeCell ref="WTQ186:WTR186"/>
    <mergeCell ref="WTX186:WTY186"/>
    <mergeCell ref="WUE186:WUF186"/>
    <mergeCell ref="WUL186:WUM186"/>
    <mergeCell ref="WUS186:WUT186"/>
    <mergeCell ref="WUZ186:WVA186"/>
    <mergeCell ref="WON186:WOO186"/>
    <mergeCell ref="WOU186:WOV186"/>
    <mergeCell ref="XBE186:XBF186"/>
    <mergeCell ref="XBL186:XBM186"/>
    <mergeCell ref="XBS186:XBT186"/>
    <mergeCell ref="XBZ186:XCA186"/>
    <mergeCell ref="XCG186:XCH186"/>
    <mergeCell ref="XCN186:XCO186"/>
    <mergeCell ref="XCU186:XCV186"/>
    <mergeCell ref="XDB186:XDC186"/>
    <mergeCell ref="XDI186:XDJ186"/>
    <mergeCell ref="XDP186:XDQ186"/>
    <mergeCell ref="XDW186:XDX186"/>
    <mergeCell ref="XED186:XEE186"/>
    <mergeCell ref="XEK186:XEL186"/>
    <mergeCell ref="XER186:XES186"/>
    <mergeCell ref="XEY186:XEZ186"/>
    <mergeCell ref="XAX186:XAY186"/>
    <mergeCell ref="WVG186:WVH186"/>
    <mergeCell ref="WVN186:WVO186"/>
    <mergeCell ref="WVU186:WVV186"/>
    <mergeCell ref="WWB186:WWC186"/>
    <mergeCell ref="WWI186:WWJ186"/>
    <mergeCell ref="WWP186:WWQ186"/>
    <mergeCell ref="WWW186:WWX186"/>
    <mergeCell ref="WXD186:WXE186"/>
    <mergeCell ref="WXK186:WXL186"/>
    <mergeCell ref="WXR186:WXS186"/>
    <mergeCell ref="WXY186:WXZ186"/>
    <mergeCell ref="WYF186:WYG186"/>
    <mergeCell ref="WYM186:WYN186"/>
    <mergeCell ref="WYT186:WYU186"/>
  </mergeCells>
  <pageMargins left="0.78740157480314965" right="0.78740157480314965" top="0.98425196850393704" bottom="0.98425196850393704" header="0.51181102362204722" footer="0.51181102362204722"/>
  <pageSetup paperSize="9" scale="75" firstPageNumber="23" fitToHeight="0" orientation="portrait" useFirstPageNumber="1" r:id="rId1"/>
  <headerFooter alignWithMargins="0">
    <oddFooter>&amp;L&amp;"Arial,Kurzíva"&amp;11Zastupitelstvo Olomouckého kraje 12.12.2022
11.1. - Rozpočet Olomouckého kraje na rok 2023 - návrh rozpočtu
Příloha č. 2: Příjmy Olomouckého kraje&amp;R&amp;"Arial,Kurzíva"&amp;11Strana &amp;P (Celkem 193)</oddFooter>
  </headerFooter>
  <rowBreaks count="1" manualBreakCount="1">
    <brk id="69"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rgb="FF00B050"/>
  </sheetPr>
  <dimension ref="A1:R212"/>
  <sheetViews>
    <sheetView showGridLines="0" view="pageBreakPreview" topLeftCell="A4" zoomScaleNormal="100" zoomScaleSheetLayoutView="100" workbookViewId="0">
      <selection activeCell="C23" sqref="C23"/>
    </sheetView>
  </sheetViews>
  <sheetFormatPr defaultColWidth="9.140625" defaultRowHeight="12.75" x14ac:dyDescent="0.2"/>
  <cols>
    <col min="1" max="1" width="5.7109375" style="105" customWidth="1"/>
    <col min="2" max="2" width="7.42578125" style="105" customWidth="1"/>
    <col min="3" max="3" width="39.42578125" style="85" customWidth="1"/>
    <col min="4" max="4" width="12.7109375" style="106" customWidth="1"/>
    <col min="5" max="5" width="13.5703125" style="106" customWidth="1"/>
    <col min="6" max="6" width="13.42578125" style="106" customWidth="1"/>
    <col min="7" max="7" width="7.28515625" style="107" customWidth="1"/>
    <col min="8" max="8" width="9.7109375" style="85" customWidth="1"/>
    <col min="9" max="9" width="11.140625" style="85" bestFit="1" customWidth="1"/>
    <col min="10" max="16384" width="9.140625" style="85"/>
  </cols>
  <sheetData>
    <row r="1" spans="1:8" ht="23.25" x14ac:dyDescent="0.35">
      <c r="A1" s="709" t="s">
        <v>9</v>
      </c>
      <c r="B1" s="709"/>
      <c r="C1" s="709"/>
      <c r="D1" s="82"/>
      <c r="E1" s="82"/>
      <c r="F1" s="82"/>
      <c r="G1" s="83"/>
      <c r="H1" s="84"/>
    </row>
    <row r="2" spans="1:8" x14ac:dyDescent="0.2">
      <c r="A2" s="86"/>
      <c r="B2" s="86"/>
      <c r="C2" s="84"/>
      <c r="D2" s="82"/>
      <c r="E2" s="82"/>
      <c r="F2" s="82"/>
      <c r="G2" s="83"/>
      <c r="H2" s="84"/>
    </row>
    <row r="3" spans="1:8" ht="15" x14ac:dyDescent="0.2">
      <c r="A3" s="40" t="s">
        <v>120</v>
      </c>
      <c r="B3" s="86"/>
      <c r="C3" s="41"/>
      <c r="D3" s="41"/>
      <c r="E3" s="82"/>
      <c r="F3" s="82"/>
      <c r="G3" s="83"/>
      <c r="H3" s="84"/>
    </row>
    <row r="4" spans="1:8" x14ac:dyDescent="0.2">
      <c r="A4" s="86"/>
      <c r="B4" s="86"/>
      <c r="C4" s="84"/>
      <c r="D4" s="82"/>
      <c r="E4" s="82"/>
      <c r="F4" s="82"/>
      <c r="G4" s="83"/>
      <c r="H4" s="84"/>
    </row>
    <row r="5" spans="1:8" s="84" customFormat="1" ht="18" x14ac:dyDescent="0.25">
      <c r="A5" s="42" t="s">
        <v>140</v>
      </c>
      <c r="B5" s="86"/>
      <c r="D5" s="82"/>
      <c r="E5" s="82"/>
      <c r="F5" s="82"/>
      <c r="G5" s="83"/>
    </row>
    <row r="6" spans="1:8" s="84" customFormat="1" ht="18.75" customHeight="1" thickBot="1" x14ac:dyDescent="0.25">
      <c r="A6" s="86"/>
      <c r="B6" s="86"/>
      <c r="D6" s="82"/>
      <c r="E6" s="82"/>
      <c r="F6" s="82"/>
      <c r="G6" s="83" t="s">
        <v>2</v>
      </c>
    </row>
    <row r="7" spans="1:8" s="84" customFormat="1" ht="39.75" thickTop="1" thickBot="1" x14ac:dyDescent="0.25">
      <c r="A7" s="87" t="s">
        <v>3</v>
      </c>
      <c r="B7" s="88" t="s">
        <v>4</v>
      </c>
      <c r="C7" s="89" t="s">
        <v>6</v>
      </c>
      <c r="D7" s="73" t="s">
        <v>139</v>
      </c>
      <c r="E7" s="73" t="s">
        <v>158</v>
      </c>
      <c r="F7" s="74" t="s">
        <v>138</v>
      </c>
      <c r="G7" s="90" t="s">
        <v>7</v>
      </c>
    </row>
    <row r="8" spans="1:8" s="86" customFormat="1" ht="14.25" thickTop="1" thickBot="1" x14ac:dyDescent="0.25">
      <c r="A8" s="91">
        <v>1</v>
      </c>
      <c r="B8" s="92">
        <v>2</v>
      </c>
      <c r="C8" s="92">
        <v>3</v>
      </c>
      <c r="D8" s="93">
        <v>4</v>
      </c>
      <c r="E8" s="93">
        <v>5</v>
      </c>
      <c r="F8" s="93">
        <v>6</v>
      </c>
      <c r="G8" s="76" t="s">
        <v>130</v>
      </c>
    </row>
    <row r="9" spans="1:8" s="61" customFormat="1" ht="17.100000000000001" customHeight="1" thickTop="1" x14ac:dyDescent="0.2">
      <c r="A9" s="57" t="str">
        <f>MID(A30,93,4)</f>
        <v/>
      </c>
      <c r="B9" s="58" t="str">
        <f>MID(A30,6,4)</f>
        <v>1361</v>
      </c>
      <c r="C9" s="62" t="str">
        <f>MID(A30,13,60)</f>
        <v xml:space="preserve">Správní poplatky                     </v>
      </c>
      <c r="D9" s="59">
        <v>1712</v>
      </c>
      <c r="E9" s="59">
        <v>1710</v>
      </c>
      <c r="F9" s="94">
        <f>SUM(F30)</f>
        <v>867</v>
      </c>
      <c r="G9" s="60">
        <f t="shared" ref="G9:G26" si="0">F9/D9*100</f>
        <v>50.642523364485982</v>
      </c>
    </row>
    <row r="10" spans="1:8" s="98" customFormat="1" ht="17.100000000000001" customHeight="1" x14ac:dyDescent="0.2">
      <c r="A10" s="95" t="str">
        <f>MID(A68,3,4)</f>
        <v>6172</v>
      </c>
      <c r="B10" s="96" t="str">
        <f>MID(A68,14,4)</f>
        <v>2122</v>
      </c>
      <c r="C10" s="97" t="str">
        <f>MID(A68,21,60)</f>
        <v xml:space="preserve">Odvody příspěvkových organizací        </v>
      </c>
      <c r="D10" s="94">
        <v>195569</v>
      </c>
      <c r="E10" s="94">
        <v>151523</v>
      </c>
      <c r="F10" s="59">
        <f>SUM(F68)</f>
        <v>150776</v>
      </c>
      <c r="G10" s="60">
        <f t="shared" si="0"/>
        <v>77.096063282012992</v>
      </c>
    </row>
    <row r="11" spans="1:8" s="61" customFormat="1" ht="17.100000000000001" customHeight="1" x14ac:dyDescent="0.2">
      <c r="A11" s="57" t="str">
        <f>MID(A85,3,4)</f>
        <v>1032</v>
      </c>
      <c r="B11" s="58" t="str">
        <f>MID(A85,14,4)</f>
        <v>2131</v>
      </c>
      <c r="C11" s="62" t="str">
        <f>MID(A85,21,60)</f>
        <v xml:space="preserve">Příjmy z pronájmu pozemků              </v>
      </c>
      <c r="D11" s="94">
        <v>20</v>
      </c>
      <c r="E11" s="94">
        <v>20</v>
      </c>
      <c r="F11" s="94">
        <f>SUM(F85)</f>
        <v>20</v>
      </c>
      <c r="G11" s="60">
        <f t="shared" si="0"/>
        <v>100</v>
      </c>
    </row>
    <row r="12" spans="1:8" s="61" customFormat="1" ht="17.100000000000001" customHeight="1" x14ac:dyDescent="0.2">
      <c r="A12" s="57" t="str">
        <f>MID(A91,3,4)</f>
        <v>6172</v>
      </c>
      <c r="B12" s="58" t="str">
        <f>MID(A91,14,4)</f>
        <v>2131</v>
      </c>
      <c r="C12" s="62" t="str">
        <f>MID(A91,21,60)</f>
        <v xml:space="preserve">Příjmy z pronájmu pozemků              </v>
      </c>
      <c r="D12" s="59">
        <v>43</v>
      </c>
      <c r="E12" s="94">
        <v>43</v>
      </c>
      <c r="F12" s="94">
        <f>SUM(F91)</f>
        <v>43</v>
      </c>
      <c r="G12" s="60">
        <f t="shared" si="0"/>
        <v>100</v>
      </c>
    </row>
    <row r="13" spans="1:8" s="61" customFormat="1" ht="17.100000000000001" customHeight="1" x14ac:dyDescent="0.2">
      <c r="A13" s="57" t="str">
        <f>MID(A95,3,4)</f>
        <v>6172</v>
      </c>
      <c r="B13" s="58" t="str">
        <f>MID(A95,14,4)</f>
        <v>2132</v>
      </c>
      <c r="C13" s="62" t="str">
        <f>MID(A95,21,60)</f>
        <v xml:space="preserve">Příjmy z pronájmu ostatních nemovitostí     </v>
      </c>
      <c r="D13" s="94">
        <v>37873</v>
      </c>
      <c r="E13" s="94">
        <v>37873</v>
      </c>
      <c r="F13" s="94">
        <f>SUM(F95)</f>
        <v>37880</v>
      </c>
      <c r="G13" s="60">
        <f t="shared" si="0"/>
        <v>100.01848282417554</v>
      </c>
    </row>
    <row r="14" spans="1:8" s="61" customFormat="1" ht="17.100000000000001" customHeight="1" x14ac:dyDescent="0.2">
      <c r="A14" s="57" t="str">
        <f>MID(A124,3,4)</f>
        <v>6172</v>
      </c>
      <c r="B14" s="58" t="str">
        <f>MID(A124,14,4)</f>
        <v>2133</v>
      </c>
      <c r="C14" s="62" t="str">
        <f>MID(A124,21,60)</f>
        <v xml:space="preserve">Příjmy z pronájmu movitých věcí           </v>
      </c>
      <c r="D14" s="120">
        <f>SUM(I124)</f>
        <v>0</v>
      </c>
      <c r="E14" s="120">
        <v>22.2</v>
      </c>
      <c r="F14" s="120">
        <f>SUM(F124)</f>
        <v>22.2</v>
      </c>
      <c r="G14" s="60" t="e">
        <f t="shared" si="0"/>
        <v>#DIV/0!</v>
      </c>
    </row>
    <row r="15" spans="1:8" s="61" customFormat="1" ht="17.100000000000001" customHeight="1" x14ac:dyDescent="0.2">
      <c r="A15" s="57" t="str">
        <f>MID(A132,3,4)</f>
        <v>3769</v>
      </c>
      <c r="B15" s="58" t="str">
        <f>MID(A132,14,4)</f>
        <v>2212</v>
      </c>
      <c r="C15" s="62" t="str">
        <f>MID(A132,21,60)</f>
        <v xml:space="preserve">Sankční platby přijaté od jiných subjektů                   </v>
      </c>
      <c r="D15" s="94">
        <v>200</v>
      </c>
      <c r="E15" s="94">
        <v>200</v>
      </c>
      <c r="F15" s="94">
        <f>SUM(F132)</f>
        <v>200</v>
      </c>
      <c r="G15" s="60">
        <f t="shared" si="0"/>
        <v>100</v>
      </c>
    </row>
    <row r="16" spans="1:8" s="61" customFormat="1" ht="17.100000000000001" customHeight="1" x14ac:dyDescent="0.2">
      <c r="A16" s="57" t="str">
        <f>MID(A142,3,4)</f>
        <v>6172</v>
      </c>
      <c r="B16" s="58" t="str">
        <f>MID(A142,14,4)</f>
        <v>2212</v>
      </c>
      <c r="C16" s="62" t="str">
        <f>MID(A142,21,60)</f>
        <v xml:space="preserve">Sankční platby přijaté od jiných subjektů     </v>
      </c>
      <c r="D16" s="94">
        <v>1630</v>
      </c>
      <c r="E16" s="94">
        <v>1699</v>
      </c>
      <c r="F16" s="94">
        <f>SUM(F142)</f>
        <v>1830</v>
      </c>
      <c r="G16" s="60">
        <f t="shared" si="0"/>
        <v>112.26993865030674</v>
      </c>
    </row>
    <row r="17" spans="1:9" s="61" customFormat="1" ht="17.100000000000001" customHeight="1" x14ac:dyDescent="0.2">
      <c r="A17" s="57">
        <v>2221</v>
      </c>
      <c r="B17" s="58">
        <v>2324</v>
      </c>
      <c r="C17" s="62" t="s">
        <v>88</v>
      </c>
      <c r="D17" s="94">
        <v>0</v>
      </c>
      <c r="E17" s="94">
        <v>0</v>
      </c>
      <c r="F17" s="94">
        <f>F152</f>
        <v>37669</v>
      </c>
      <c r="G17" s="60">
        <v>0</v>
      </c>
    </row>
    <row r="18" spans="1:9" s="61" customFormat="1" ht="17.100000000000001" customHeight="1" x14ac:dyDescent="0.2">
      <c r="A18" s="57">
        <v>6172</v>
      </c>
      <c r="B18" s="58">
        <v>2324</v>
      </c>
      <c r="C18" s="62" t="s">
        <v>88</v>
      </c>
      <c r="D18" s="94">
        <v>0</v>
      </c>
      <c r="E18" s="94">
        <v>3664</v>
      </c>
      <c r="F18" s="94">
        <f>F162</f>
        <v>253</v>
      </c>
      <c r="G18" s="60">
        <v>0</v>
      </c>
    </row>
    <row r="19" spans="1:9" s="71" customFormat="1" ht="36.75" customHeight="1" x14ac:dyDescent="0.2">
      <c r="A19" s="67"/>
      <c r="B19" s="68">
        <v>2420</v>
      </c>
      <c r="C19" s="69" t="s">
        <v>65</v>
      </c>
      <c r="D19" s="130">
        <v>400</v>
      </c>
      <c r="E19" s="130">
        <v>400</v>
      </c>
      <c r="F19" s="130">
        <f>SUM(F173)</f>
        <v>5366</v>
      </c>
      <c r="G19" s="70">
        <f t="shared" si="0"/>
        <v>1341.5</v>
      </c>
    </row>
    <row r="20" spans="1:9" s="61" customFormat="1" ht="17.100000000000001" customHeight="1" x14ac:dyDescent="0.2">
      <c r="A20" s="57"/>
      <c r="B20" s="58">
        <v>2441</v>
      </c>
      <c r="C20" s="62" t="s">
        <v>55</v>
      </c>
      <c r="D20" s="94">
        <v>9500</v>
      </c>
      <c r="E20" s="94">
        <v>9500</v>
      </c>
      <c r="F20" s="94">
        <v>0</v>
      </c>
      <c r="G20" s="60">
        <f t="shared" si="0"/>
        <v>0</v>
      </c>
    </row>
    <row r="21" spans="1:9" s="64" customFormat="1" ht="17.100000000000001" customHeight="1" x14ac:dyDescent="0.2">
      <c r="A21" s="57" t="str">
        <f>MID(A183,3,4)</f>
        <v>6172</v>
      </c>
      <c r="B21" s="58" t="str">
        <f>MID(A183,14,4)</f>
        <v>3111</v>
      </c>
      <c r="C21" s="62" t="str">
        <f>MID(A183,21,60)</f>
        <v xml:space="preserve">Příjmy z prodeje pozemků                </v>
      </c>
      <c r="D21" s="94">
        <v>400</v>
      </c>
      <c r="E21" s="94">
        <v>400</v>
      </c>
      <c r="F21" s="94">
        <f>SUM(F183)</f>
        <v>650</v>
      </c>
      <c r="G21" s="60">
        <f t="shared" si="0"/>
        <v>162.5</v>
      </c>
    </row>
    <row r="22" spans="1:9" s="64" customFormat="1" ht="17.100000000000001" customHeight="1" x14ac:dyDescent="0.2">
      <c r="A22" s="57" t="str">
        <f>MID(A187,3,4)</f>
        <v>6172</v>
      </c>
      <c r="B22" s="58" t="str">
        <f>MID(A187,14,4)</f>
        <v>3112</v>
      </c>
      <c r="C22" s="62" t="str">
        <f>MID(A187,21,60)</f>
        <v xml:space="preserve">Příjmy z prodeje ostatních nemovitostí a jejich částí </v>
      </c>
      <c r="D22" s="94">
        <v>18000</v>
      </c>
      <c r="E22" s="94">
        <v>18000</v>
      </c>
      <c r="F22" s="94">
        <f>SUM(F187)</f>
        <v>15150</v>
      </c>
      <c r="G22" s="60">
        <f t="shared" si="0"/>
        <v>84.166666666666671</v>
      </c>
    </row>
    <row r="23" spans="1:9" s="64" customFormat="1" ht="17.100000000000001" customHeight="1" x14ac:dyDescent="0.2">
      <c r="A23" s="57" t="str">
        <f>MID(A191,3,4)</f>
        <v>6310</v>
      </c>
      <c r="B23" s="58" t="str">
        <f>MID(A191,14,4)</f>
        <v>2141</v>
      </c>
      <c r="C23" s="62" t="str">
        <f>MID(A191,21,60)</f>
        <v xml:space="preserve">Příjmy z úroků                                          </v>
      </c>
      <c r="D23" s="120">
        <v>4000.8</v>
      </c>
      <c r="E23" s="120">
        <v>4000.8</v>
      </c>
      <c r="F23" s="94">
        <v>998</v>
      </c>
      <c r="G23" s="60">
        <f t="shared" si="0"/>
        <v>24.945010997800438</v>
      </c>
    </row>
    <row r="24" spans="1:9" s="64" customFormat="1" ht="27" customHeight="1" x14ac:dyDescent="0.2">
      <c r="A24" s="57"/>
      <c r="B24" s="58">
        <v>8115</v>
      </c>
      <c r="C24" s="112" t="s">
        <v>77</v>
      </c>
      <c r="D24" s="94">
        <v>257333</v>
      </c>
      <c r="E24" s="94">
        <v>787861</v>
      </c>
      <c r="F24" s="94">
        <f>SUM(F195)</f>
        <v>307323</v>
      </c>
      <c r="G24" s="60">
        <f>F24/D24*100</f>
        <v>119.42619096656861</v>
      </c>
      <c r="H24" s="149"/>
    </row>
    <row r="25" spans="1:9" s="64" customFormat="1" ht="17.25" customHeight="1" thickBot="1" x14ac:dyDescent="0.25">
      <c r="A25" s="57"/>
      <c r="B25" s="58">
        <v>8905</v>
      </c>
      <c r="C25" s="112" t="s">
        <v>162</v>
      </c>
      <c r="D25" s="94">
        <v>0</v>
      </c>
      <c r="E25" s="94">
        <v>0</v>
      </c>
      <c r="F25" s="94">
        <v>200000</v>
      </c>
      <c r="G25" s="60"/>
      <c r="H25" s="149"/>
    </row>
    <row r="26" spans="1:9" s="79" customFormat="1" ht="25.5" customHeight="1" thickTop="1" thickBot="1" x14ac:dyDescent="0.3">
      <c r="A26" s="710" t="s">
        <v>8</v>
      </c>
      <c r="B26" s="711"/>
      <c r="C26" s="711"/>
      <c r="D26" s="77">
        <f>SUM(D9:D24)</f>
        <v>526680.80000000005</v>
      </c>
      <c r="E26" s="77">
        <f>SUM(E9:E24)</f>
        <v>1016916</v>
      </c>
      <c r="F26" s="77">
        <f>SUM(F9:F25)</f>
        <v>759047.2</v>
      </c>
      <c r="G26" s="78">
        <f t="shared" si="0"/>
        <v>144.1190185782356</v>
      </c>
      <c r="H26" s="150"/>
    </row>
    <row r="27" spans="1:9" s="56" customFormat="1" ht="15" thickTop="1" x14ac:dyDescent="0.2">
      <c r="A27" s="65"/>
      <c r="B27" s="65"/>
      <c r="C27" s="22"/>
      <c r="D27" s="23"/>
      <c r="E27" s="23"/>
      <c r="F27" s="23"/>
      <c r="G27" s="66"/>
      <c r="H27" s="22"/>
      <c r="I27" s="22"/>
    </row>
    <row r="28" spans="1:9" s="56" customFormat="1" ht="14.25" x14ac:dyDescent="0.2">
      <c r="A28" s="65"/>
      <c r="B28" s="65"/>
      <c r="C28" s="22"/>
      <c r="D28" s="23"/>
      <c r="E28" s="23"/>
      <c r="F28" s="23"/>
      <c r="G28" s="66"/>
      <c r="H28" s="22"/>
      <c r="I28" s="22"/>
    </row>
    <row r="29" spans="1:9" s="56" customFormat="1" ht="18" x14ac:dyDescent="0.25">
      <c r="A29" s="72" t="s">
        <v>119</v>
      </c>
      <c r="B29" s="65"/>
      <c r="C29" s="22"/>
      <c r="D29" s="23"/>
      <c r="E29" s="23"/>
      <c r="F29" s="23"/>
      <c r="G29" s="66"/>
      <c r="H29" s="22"/>
      <c r="I29" s="22"/>
    </row>
    <row r="30" spans="1:9" s="48" customFormat="1" ht="16.5" thickBot="1" x14ac:dyDescent="0.3">
      <c r="A30" s="683" t="s">
        <v>10</v>
      </c>
      <c r="B30" s="683"/>
      <c r="C30" s="683"/>
      <c r="D30" s="683"/>
      <c r="E30" s="683"/>
      <c r="F30" s="684">
        <f>SUM(F31,F35,F42,F51,F61,F64)</f>
        <v>867</v>
      </c>
      <c r="G30" s="684"/>
    </row>
    <row r="31" spans="1:9" s="45" customFormat="1" ht="15.75" thickTop="1" x14ac:dyDescent="0.25">
      <c r="A31" s="686" t="s">
        <v>104</v>
      </c>
      <c r="B31" s="687"/>
      <c r="C31" s="687"/>
      <c r="D31" s="687"/>
      <c r="E31" s="687"/>
      <c r="F31" s="688">
        <v>200</v>
      </c>
      <c r="G31" s="688"/>
    </row>
    <row r="32" spans="1:9" s="45" customFormat="1" ht="14.25" x14ac:dyDescent="0.2">
      <c r="A32" s="704" t="s">
        <v>133</v>
      </c>
      <c r="B32" s="704"/>
      <c r="C32" s="704"/>
      <c r="D32" s="704"/>
      <c r="E32" s="704"/>
      <c r="F32" s="704"/>
      <c r="G32" s="704"/>
    </row>
    <row r="33" spans="1:13" s="45" customFormat="1" ht="14.25" x14ac:dyDescent="0.2">
      <c r="A33" s="658"/>
      <c r="B33" s="658"/>
      <c r="C33" s="658"/>
      <c r="D33" s="658"/>
      <c r="E33" s="658"/>
      <c r="F33" s="658"/>
      <c r="G33" s="658"/>
    </row>
    <row r="34" spans="1:13" s="45" customFormat="1" ht="16.5" customHeight="1" x14ac:dyDescent="0.2">
      <c r="A34" s="49"/>
      <c r="B34" s="99"/>
      <c r="C34" s="99"/>
      <c r="D34" s="99"/>
      <c r="E34" s="99"/>
      <c r="F34" s="99"/>
      <c r="G34" s="99"/>
    </row>
    <row r="35" spans="1:13" s="45" customFormat="1" ht="15" x14ac:dyDescent="0.25">
      <c r="A35" s="686" t="s">
        <v>103</v>
      </c>
      <c r="B35" s="687"/>
      <c r="C35" s="687"/>
      <c r="D35" s="687"/>
      <c r="E35" s="687"/>
      <c r="F35" s="688">
        <v>200</v>
      </c>
      <c r="G35" s="688"/>
    </row>
    <row r="36" spans="1:13" s="45" customFormat="1" ht="14.25" x14ac:dyDescent="0.2">
      <c r="A36" s="704" t="s">
        <v>14</v>
      </c>
      <c r="B36" s="704"/>
      <c r="C36" s="704"/>
      <c r="D36" s="704"/>
      <c r="E36" s="704"/>
      <c r="F36" s="704"/>
      <c r="G36" s="704"/>
    </row>
    <row r="37" spans="1:13" s="45" customFormat="1" ht="14.25" x14ac:dyDescent="0.2">
      <c r="A37" s="658"/>
      <c r="B37" s="658"/>
      <c r="C37" s="658"/>
      <c r="D37" s="658"/>
      <c r="E37" s="658"/>
      <c r="F37" s="658"/>
      <c r="G37" s="658"/>
      <c r="J37" s="658"/>
      <c r="K37" s="658"/>
      <c r="L37" s="658"/>
      <c r="M37" s="658"/>
    </row>
    <row r="38" spans="1:13" s="45" customFormat="1" ht="14.25" x14ac:dyDescent="0.2">
      <c r="A38" s="700" t="s">
        <v>15</v>
      </c>
      <c r="B38" s="700"/>
      <c r="C38" s="700"/>
      <c r="D38" s="129"/>
      <c r="E38" s="129"/>
      <c r="F38" s="129"/>
      <c r="G38" s="129"/>
    </row>
    <row r="39" spans="1:13" s="45" customFormat="1" ht="14.25" x14ac:dyDescent="0.2">
      <c r="A39" s="701" t="s">
        <v>74</v>
      </c>
      <c r="B39" s="701"/>
      <c r="C39" s="701"/>
      <c r="D39" s="129"/>
      <c r="E39" s="129"/>
      <c r="F39" s="129"/>
      <c r="G39" s="129"/>
    </row>
    <row r="40" spans="1:13" s="45" customFormat="1" ht="14.25" x14ac:dyDescent="0.2">
      <c r="A40" s="701" t="s">
        <v>75</v>
      </c>
      <c r="B40" s="701"/>
      <c r="C40" s="701"/>
      <c r="D40" s="702"/>
      <c r="E40" s="702"/>
      <c r="F40" s="129"/>
      <c r="G40" s="129"/>
    </row>
    <row r="41" spans="1:13" s="45" customFormat="1" ht="14.25" x14ac:dyDescent="0.2">
      <c r="A41" s="49"/>
      <c r="B41" s="99"/>
      <c r="C41" s="99"/>
      <c r="D41" s="99"/>
      <c r="E41" s="99"/>
      <c r="F41" s="99"/>
      <c r="G41" s="99"/>
    </row>
    <row r="42" spans="1:13" s="45" customFormat="1" ht="15" x14ac:dyDescent="0.25">
      <c r="A42" s="686" t="s">
        <v>102</v>
      </c>
      <c r="B42" s="687"/>
      <c r="C42" s="687"/>
      <c r="D42" s="687"/>
      <c r="E42" s="687"/>
      <c r="F42" s="688">
        <v>116</v>
      </c>
      <c r="G42" s="688"/>
    </row>
    <row r="43" spans="1:13" s="45" customFormat="1" ht="14.25" x14ac:dyDescent="0.2">
      <c r="A43" s="704" t="s">
        <v>76</v>
      </c>
      <c r="B43" s="704"/>
      <c r="C43" s="704"/>
      <c r="D43" s="704"/>
      <c r="E43" s="704"/>
      <c r="F43" s="704"/>
      <c r="G43" s="704"/>
    </row>
    <row r="44" spans="1:13" s="45" customFormat="1" ht="14.25" x14ac:dyDescent="0.2">
      <c r="A44" s="49"/>
      <c r="B44" s="99"/>
      <c r="C44" s="99"/>
      <c r="D44" s="99"/>
      <c r="E44" s="99"/>
      <c r="F44" s="99"/>
      <c r="G44" s="99"/>
    </row>
    <row r="45" spans="1:13" s="45" customFormat="1" ht="14.25" x14ac:dyDescent="0.2">
      <c r="A45" s="49"/>
      <c r="B45" s="99"/>
      <c r="C45" s="99"/>
      <c r="D45" s="99"/>
      <c r="E45" s="99"/>
      <c r="F45" s="99"/>
      <c r="G45" s="99"/>
    </row>
    <row r="46" spans="1:13" s="45" customFormat="1" ht="14.25" x14ac:dyDescent="0.2">
      <c r="A46" s="49"/>
      <c r="B46" s="99"/>
      <c r="C46" s="99"/>
      <c r="D46" s="99"/>
      <c r="E46" s="99"/>
      <c r="F46" s="99"/>
      <c r="G46" s="99"/>
    </row>
    <row r="47" spans="1:13" s="45" customFormat="1" ht="14.25" x14ac:dyDescent="0.2">
      <c r="A47" s="49"/>
      <c r="B47" s="99"/>
      <c r="C47" s="99"/>
      <c r="D47" s="99"/>
      <c r="E47" s="99"/>
      <c r="F47" s="99"/>
      <c r="G47" s="99"/>
    </row>
    <row r="48" spans="1:13" s="45" customFormat="1" ht="14.25" x14ac:dyDescent="0.2">
      <c r="A48" s="49"/>
      <c r="B48" s="99"/>
      <c r="C48" s="99"/>
      <c r="D48" s="99"/>
      <c r="E48" s="99"/>
      <c r="F48" s="99"/>
      <c r="G48" s="99"/>
    </row>
    <row r="49" spans="1:7" s="45" customFormat="1" ht="14.25" x14ac:dyDescent="0.2">
      <c r="A49" s="49"/>
      <c r="B49" s="99"/>
      <c r="C49" s="99"/>
      <c r="D49" s="99"/>
      <c r="E49" s="99"/>
      <c r="F49" s="99"/>
      <c r="G49" s="99"/>
    </row>
    <row r="50" spans="1:7" s="45" customFormat="1" ht="14.25" x14ac:dyDescent="0.2">
      <c r="A50" s="49"/>
      <c r="B50" s="99"/>
      <c r="C50" s="99"/>
      <c r="D50" s="99"/>
      <c r="E50" s="99"/>
      <c r="F50" s="99"/>
      <c r="G50" s="99"/>
    </row>
    <row r="51" spans="1:7" s="45" customFormat="1" ht="15" x14ac:dyDescent="0.25">
      <c r="A51" s="686" t="s">
        <v>101</v>
      </c>
      <c r="B51" s="687"/>
      <c r="C51" s="687"/>
      <c r="D51" s="687"/>
      <c r="E51" s="687"/>
      <c r="F51" s="688">
        <v>250</v>
      </c>
      <c r="G51" s="688"/>
    </row>
    <row r="52" spans="1:7" s="45" customFormat="1" ht="14.25" customHeight="1" x14ac:dyDescent="0.2">
      <c r="A52" s="704" t="s">
        <v>156</v>
      </c>
      <c r="B52" s="695"/>
      <c r="C52" s="695"/>
      <c r="D52" s="695"/>
      <c r="E52" s="695"/>
      <c r="F52" s="695"/>
      <c r="G52" s="695"/>
    </row>
    <row r="53" spans="1:7" s="45" customFormat="1" ht="14.25" x14ac:dyDescent="0.2">
      <c r="A53" s="695"/>
      <c r="B53" s="695"/>
      <c r="C53" s="695"/>
      <c r="D53" s="695"/>
      <c r="E53" s="695"/>
      <c r="F53" s="695"/>
      <c r="G53" s="695"/>
    </row>
    <row r="54" spans="1:7" s="45" customFormat="1" ht="14.25" x14ac:dyDescent="0.2">
      <c r="A54" s="695"/>
      <c r="B54" s="695"/>
      <c r="C54" s="695"/>
      <c r="D54" s="695"/>
      <c r="E54" s="695"/>
      <c r="F54" s="695"/>
      <c r="G54" s="695"/>
    </row>
    <row r="55" spans="1:7" s="45" customFormat="1" ht="14.25" x14ac:dyDescent="0.2">
      <c r="A55" s="695"/>
      <c r="B55" s="695"/>
      <c r="C55" s="695"/>
      <c r="D55" s="695"/>
      <c r="E55" s="695"/>
      <c r="F55" s="695"/>
      <c r="G55" s="695"/>
    </row>
    <row r="56" spans="1:7" s="45" customFormat="1" ht="14.25" x14ac:dyDescent="0.2">
      <c r="A56" s="695"/>
      <c r="B56" s="695"/>
      <c r="C56" s="695"/>
      <c r="D56" s="695"/>
      <c r="E56" s="695"/>
      <c r="F56" s="695"/>
      <c r="G56" s="695"/>
    </row>
    <row r="57" spans="1:7" s="45" customFormat="1" ht="14.25" x14ac:dyDescent="0.2">
      <c r="A57" s="695"/>
      <c r="B57" s="695"/>
      <c r="C57" s="695"/>
      <c r="D57" s="695"/>
      <c r="E57" s="695"/>
      <c r="F57" s="695"/>
      <c r="G57" s="695"/>
    </row>
    <row r="58" spans="1:7" s="45" customFormat="1" ht="14.25" x14ac:dyDescent="0.2">
      <c r="A58" s="695"/>
      <c r="B58" s="695"/>
      <c r="C58" s="695"/>
      <c r="D58" s="695"/>
      <c r="E58" s="695"/>
      <c r="F58" s="695"/>
      <c r="G58" s="695"/>
    </row>
    <row r="59" spans="1:7" s="45" customFormat="1" ht="14.25" x14ac:dyDescent="0.2">
      <c r="A59" s="695"/>
      <c r="B59" s="695"/>
      <c r="C59" s="695"/>
      <c r="D59" s="695"/>
      <c r="E59" s="695"/>
      <c r="F59" s="695"/>
      <c r="G59" s="695"/>
    </row>
    <row r="60" spans="1:7" s="45" customFormat="1" ht="14.25" x14ac:dyDescent="0.2">
      <c r="A60" s="127"/>
      <c r="B60" s="127"/>
      <c r="C60" s="127"/>
      <c r="D60" s="127"/>
      <c r="E60" s="127"/>
      <c r="F60" s="127"/>
      <c r="G60" s="127"/>
    </row>
    <row r="61" spans="1:7" s="45" customFormat="1" ht="15" x14ac:dyDescent="0.25">
      <c r="A61" s="686" t="s">
        <v>100</v>
      </c>
      <c r="B61" s="687"/>
      <c r="C61" s="687"/>
      <c r="D61" s="687"/>
      <c r="E61" s="687"/>
      <c r="F61" s="688">
        <v>100</v>
      </c>
      <c r="G61" s="688"/>
    </row>
    <row r="62" spans="1:7" s="45" customFormat="1" ht="14.25" x14ac:dyDescent="0.2">
      <c r="A62" s="131" t="s">
        <v>163</v>
      </c>
      <c r="B62" s="132"/>
      <c r="C62" s="132"/>
      <c r="D62" s="132"/>
      <c r="E62" s="132"/>
      <c r="F62" s="132"/>
      <c r="G62" s="132"/>
    </row>
    <row r="63" spans="1:7" s="45" customFormat="1" ht="9" customHeight="1" x14ac:dyDescent="0.2">
      <c r="A63" s="129"/>
      <c r="B63" s="129"/>
      <c r="C63" s="129"/>
      <c r="D63" s="129"/>
      <c r="E63" s="129"/>
      <c r="F63" s="129"/>
      <c r="G63" s="129"/>
    </row>
    <row r="64" spans="1:7" s="45" customFormat="1" ht="15" x14ac:dyDescent="0.25">
      <c r="A64" s="686" t="s">
        <v>99</v>
      </c>
      <c r="B64" s="687"/>
      <c r="C64" s="687"/>
      <c r="D64" s="687"/>
      <c r="E64" s="687"/>
      <c r="F64" s="688">
        <v>1</v>
      </c>
      <c r="G64" s="688"/>
    </row>
    <row r="65" spans="1:7" s="45" customFormat="1" ht="14.25" x14ac:dyDescent="0.2">
      <c r="A65" s="705" t="s">
        <v>147</v>
      </c>
      <c r="B65" s="661"/>
      <c r="C65" s="661"/>
      <c r="D65" s="661"/>
      <c r="E65" s="661"/>
      <c r="F65" s="661"/>
      <c r="G65" s="661"/>
    </row>
    <row r="66" spans="1:7" s="45" customFormat="1" ht="14.25" x14ac:dyDescent="0.2">
      <c r="A66" s="661"/>
      <c r="B66" s="661"/>
      <c r="C66" s="661"/>
      <c r="D66" s="661"/>
      <c r="E66" s="661"/>
      <c r="F66" s="661"/>
      <c r="G66" s="661"/>
    </row>
    <row r="67" spans="1:7" s="45" customFormat="1" ht="14.25" x14ac:dyDescent="0.2">
      <c r="A67" s="122"/>
      <c r="B67" s="122"/>
      <c r="C67" s="122"/>
      <c r="D67" s="122"/>
      <c r="E67" s="122"/>
      <c r="F67" s="122"/>
      <c r="G67" s="122"/>
    </row>
    <row r="68" spans="1:7" s="48" customFormat="1" ht="16.5" thickBot="1" x14ac:dyDescent="0.3">
      <c r="A68" s="683" t="s">
        <v>30</v>
      </c>
      <c r="B68" s="683"/>
      <c r="C68" s="683"/>
      <c r="D68" s="683"/>
      <c r="E68" s="683"/>
      <c r="F68" s="684">
        <f>SUM(D75,D83)</f>
        <v>150776</v>
      </c>
      <c r="G68" s="684"/>
    </row>
    <row r="69" spans="1:7" s="45" customFormat="1" ht="15.75" thickTop="1" x14ac:dyDescent="0.25">
      <c r="A69" s="108" t="s">
        <v>71</v>
      </c>
      <c r="B69" s="44"/>
      <c r="D69" s="46"/>
      <c r="E69" s="46"/>
      <c r="F69" s="46"/>
      <c r="G69" s="47"/>
    </row>
    <row r="70" spans="1:7" s="45" customFormat="1" ht="14.25" x14ac:dyDescent="0.2">
      <c r="A70" s="40" t="s">
        <v>66</v>
      </c>
      <c r="B70" s="44"/>
      <c r="D70" s="703">
        <v>57728</v>
      </c>
      <c r="E70" s="703"/>
      <c r="F70" s="46"/>
      <c r="G70" s="47"/>
    </row>
    <row r="71" spans="1:7" s="45" customFormat="1" ht="14.25" x14ac:dyDescent="0.2">
      <c r="A71" s="40" t="s">
        <v>69</v>
      </c>
      <c r="B71" s="44"/>
      <c r="D71" s="703">
        <v>39891</v>
      </c>
      <c r="E71" s="703"/>
      <c r="F71" s="46"/>
      <c r="G71" s="47"/>
    </row>
    <row r="72" spans="1:7" s="45" customFormat="1" ht="14.25" x14ac:dyDescent="0.2">
      <c r="A72" s="40" t="s">
        <v>67</v>
      </c>
      <c r="B72" s="44"/>
      <c r="D72" s="703">
        <v>25857</v>
      </c>
      <c r="E72" s="703"/>
      <c r="F72" s="46"/>
      <c r="G72" s="47"/>
    </row>
    <row r="73" spans="1:7" s="45" customFormat="1" ht="14.25" x14ac:dyDescent="0.2">
      <c r="A73" s="40" t="s">
        <v>68</v>
      </c>
      <c r="B73" s="44"/>
      <c r="D73" s="703">
        <v>15227</v>
      </c>
      <c r="E73" s="703"/>
      <c r="F73" s="46"/>
      <c r="G73" s="47"/>
    </row>
    <row r="74" spans="1:7" s="45" customFormat="1" ht="14.25" x14ac:dyDescent="0.2">
      <c r="A74" s="40" t="s">
        <v>70</v>
      </c>
      <c r="B74" s="44"/>
      <c r="D74" s="703">
        <v>11973</v>
      </c>
      <c r="E74" s="703"/>
      <c r="F74" s="46"/>
      <c r="G74" s="47"/>
    </row>
    <row r="75" spans="1:7" s="45" customFormat="1" ht="15" x14ac:dyDescent="0.25">
      <c r="A75" s="109" t="s">
        <v>8</v>
      </c>
      <c r="B75" s="110"/>
      <c r="C75" s="111"/>
      <c r="D75" s="706">
        <f>SUM(D70:E74)</f>
        <v>150676</v>
      </c>
      <c r="E75" s="706"/>
      <c r="F75" s="46"/>
      <c r="G75" s="47"/>
    </row>
    <row r="76" spans="1:7" s="45" customFormat="1" ht="14.25" x14ac:dyDescent="0.2">
      <c r="A76" s="44"/>
      <c r="B76" s="44"/>
      <c r="D76" s="46"/>
      <c r="E76" s="46"/>
      <c r="F76" s="46"/>
      <c r="G76" s="47"/>
    </row>
    <row r="77" spans="1:7" s="45" customFormat="1" ht="15" x14ac:dyDescent="0.25">
      <c r="A77" s="108" t="s">
        <v>72</v>
      </c>
      <c r="B77" s="44"/>
      <c r="D77" s="46"/>
      <c r="E77" s="46"/>
      <c r="F77" s="46"/>
      <c r="G77" s="47"/>
    </row>
    <row r="78" spans="1:7" s="45" customFormat="1" ht="14.25" x14ac:dyDescent="0.2">
      <c r="A78" s="40" t="s">
        <v>115</v>
      </c>
      <c r="B78" s="44"/>
      <c r="D78" s="703">
        <v>0</v>
      </c>
      <c r="E78" s="703"/>
      <c r="F78" s="46"/>
      <c r="G78" s="47"/>
    </row>
    <row r="79" spans="1:7" s="45" customFormat="1" ht="14.25" x14ac:dyDescent="0.2">
      <c r="A79" s="40" t="s">
        <v>134</v>
      </c>
      <c r="B79" s="44"/>
      <c r="D79" s="101"/>
      <c r="E79" s="114">
        <v>0</v>
      </c>
      <c r="F79" s="46"/>
      <c r="G79" s="47"/>
    </row>
    <row r="80" spans="1:7" s="45" customFormat="1" ht="14.25" x14ac:dyDescent="0.2">
      <c r="A80" s="40" t="s">
        <v>79</v>
      </c>
      <c r="B80" s="44"/>
      <c r="D80" s="101"/>
      <c r="E80" s="101">
        <v>0</v>
      </c>
      <c r="F80" s="46"/>
      <c r="G80" s="47"/>
    </row>
    <row r="81" spans="1:12" s="45" customFormat="1" ht="14.25" x14ac:dyDescent="0.2">
      <c r="A81" s="40" t="s">
        <v>116</v>
      </c>
      <c r="B81" s="44"/>
      <c r="D81" s="101"/>
      <c r="E81" s="101">
        <v>100</v>
      </c>
      <c r="F81" s="46"/>
      <c r="G81" s="47"/>
    </row>
    <row r="82" spans="1:12" s="45" customFormat="1" ht="14.25" x14ac:dyDescent="0.2">
      <c r="A82" s="40" t="s">
        <v>73</v>
      </c>
      <c r="B82" s="44"/>
      <c r="D82" s="101"/>
      <c r="E82" s="101"/>
      <c r="F82" s="46"/>
      <c r="G82" s="47"/>
    </row>
    <row r="83" spans="1:12" s="45" customFormat="1" ht="15" x14ac:dyDescent="0.25">
      <c r="A83" s="109" t="s">
        <v>8</v>
      </c>
      <c r="B83" s="110"/>
      <c r="C83" s="111"/>
      <c r="D83" s="706">
        <f>SUM(D78:E82)</f>
        <v>100</v>
      </c>
      <c r="E83" s="706"/>
      <c r="F83" s="46"/>
      <c r="G83" s="47"/>
    </row>
    <row r="84" spans="1:12" s="45" customFormat="1" ht="14.25" x14ac:dyDescent="0.2">
      <c r="A84" s="44"/>
      <c r="B84" s="44"/>
      <c r="D84" s="46"/>
      <c r="E84" s="46"/>
      <c r="F84" s="46"/>
      <c r="G84" s="47"/>
    </row>
    <row r="85" spans="1:12" s="48" customFormat="1" ht="16.5" thickBot="1" x14ac:dyDescent="0.3">
      <c r="A85" s="683" t="s">
        <v>16</v>
      </c>
      <c r="B85" s="683"/>
      <c r="C85" s="683"/>
      <c r="D85" s="683"/>
      <c r="E85" s="683"/>
      <c r="F85" s="684">
        <v>20</v>
      </c>
      <c r="G85" s="684"/>
    </row>
    <row r="86" spans="1:12" s="48" customFormat="1" ht="16.5" thickTop="1" x14ac:dyDescent="0.25">
      <c r="A86" s="686" t="s">
        <v>98</v>
      </c>
      <c r="B86" s="687"/>
      <c r="C86" s="687"/>
      <c r="D86" s="687"/>
      <c r="E86" s="687"/>
      <c r="F86" s="51"/>
      <c r="G86" s="51"/>
    </row>
    <row r="87" spans="1:12" s="45" customFormat="1" ht="14.25" x14ac:dyDescent="0.2">
      <c r="A87" s="707" t="s">
        <v>126</v>
      </c>
      <c r="B87" s="708"/>
      <c r="C87" s="708"/>
      <c r="D87" s="708"/>
      <c r="E87" s="708"/>
      <c r="F87" s="708"/>
      <c r="G87" s="708"/>
    </row>
    <row r="88" spans="1:12" s="45" customFormat="1" ht="14.25" x14ac:dyDescent="0.2">
      <c r="A88" s="658"/>
      <c r="B88" s="658"/>
      <c r="C88" s="658"/>
      <c r="D88" s="658"/>
      <c r="E88" s="658"/>
      <c r="F88" s="658"/>
      <c r="G88" s="658"/>
    </row>
    <row r="89" spans="1:12" s="45" customFormat="1" ht="14.25" x14ac:dyDescent="0.2">
      <c r="A89" s="702"/>
      <c r="B89" s="702"/>
      <c r="C89" s="702"/>
      <c r="D89" s="702"/>
      <c r="E89" s="702"/>
      <c r="F89" s="702"/>
      <c r="G89" s="702"/>
    </row>
    <row r="90" spans="1:12" s="45" customFormat="1" ht="14.25" x14ac:dyDescent="0.2">
      <c r="A90" s="44"/>
      <c r="B90" s="44"/>
      <c r="D90" s="46"/>
      <c r="E90" s="46"/>
      <c r="F90" s="46"/>
      <c r="G90" s="47"/>
    </row>
    <row r="91" spans="1:12" s="48" customFormat="1" ht="16.5" thickBot="1" x14ac:dyDescent="0.3">
      <c r="A91" s="683" t="s">
        <v>11</v>
      </c>
      <c r="B91" s="683"/>
      <c r="C91" s="683"/>
      <c r="D91" s="683"/>
      <c r="E91" s="683"/>
      <c r="F91" s="684">
        <f>SUM(F92)</f>
        <v>43</v>
      </c>
      <c r="G91" s="684"/>
    </row>
    <row r="92" spans="1:12" s="45" customFormat="1" ht="16.5" thickTop="1" x14ac:dyDescent="0.25">
      <c r="A92" s="686" t="s">
        <v>151</v>
      </c>
      <c r="B92" s="687"/>
      <c r="C92" s="687"/>
      <c r="D92" s="687"/>
      <c r="E92" s="687"/>
      <c r="F92" s="688">
        <v>43</v>
      </c>
      <c r="G92" s="688"/>
      <c r="I92" s="48"/>
      <c r="J92" s="48"/>
      <c r="K92" s="48"/>
      <c r="L92" s="48"/>
    </row>
    <row r="93" spans="1:12" s="45" customFormat="1" ht="14.25" customHeight="1" x14ac:dyDescent="0.2">
      <c r="A93" s="705" t="s">
        <v>164</v>
      </c>
      <c r="B93" s="705"/>
      <c r="C93" s="705"/>
      <c r="D93" s="705"/>
      <c r="E93" s="705"/>
      <c r="F93" s="703"/>
      <c r="G93" s="703"/>
    </row>
    <row r="94" spans="1:12" s="45" customFormat="1" ht="14.25" customHeight="1" x14ac:dyDescent="0.2"/>
    <row r="95" spans="1:12" s="48" customFormat="1" ht="16.5" thickBot="1" x14ac:dyDescent="0.3">
      <c r="A95" s="683" t="s">
        <v>12</v>
      </c>
      <c r="B95" s="683"/>
      <c r="C95" s="683"/>
      <c r="D95" s="683"/>
      <c r="E95" s="683"/>
      <c r="F95" s="684">
        <f>SUM(F96,F101,F109,F117)</f>
        <v>37880</v>
      </c>
      <c r="G95" s="684"/>
    </row>
    <row r="96" spans="1:12" s="45" customFormat="1" ht="15.75" thickTop="1" x14ac:dyDescent="0.25">
      <c r="A96" s="686" t="s">
        <v>94</v>
      </c>
      <c r="B96" s="687"/>
      <c r="C96" s="687"/>
      <c r="D96" s="687"/>
      <c r="E96" s="687"/>
      <c r="F96" s="688">
        <v>153</v>
      </c>
      <c r="G96" s="688"/>
      <c r="I96" s="43"/>
      <c r="J96" s="43"/>
      <c r="K96" s="43"/>
    </row>
    <row r="97" spans="1:11" s="53" customFormat="1" ht="15" customHeight="1" x14ac:dyDescent="0.25">
      <c r="A97" s="714" t="s">
        <v>125</v>
      </c>
      <c r="B97" s="714"/>
      <c r="C97" s="714"/>
      <c r="D97" s="714"/>
      <c r="E97" s="714"/>
      <c r="F97" s="133"/>
      <c r="G97" s="133"/>
      <c r="I97" s="100"/>
      <c r="J97" s="100"/>
      <c r="K97" s="100"/>
    </row>
    <row r="98" spans="1:11" s="45" customFormat="1" ht="15" x14ac:dyDescent="0.25">
      <c r="A98" s="53" t="s">
        <v>136</v>
      </c>
      <c r="B98" s="53"/>
      <c r="C98" s="53"/>
      <c r="D98" s="53"/>
      <c r="E98" s="53"/>
      <c r="F98" s="703">
        <v>143</v>
      </c>
      <c r="G98" s="703"/>
      <c r="I98" s="43"/>
      <c r="J98" s="43"/>
      <c r="K98" s="43"/>
    </row>
    <row r="99" spans="1:11" s="45" customFormat="1" ht="14.25" x14ac:dyDescent="0.2">
      <c r="A99" s="134" t="s">
        <v>137</v>
      </c>
      <c r="B99" s="134"/>
      <c r="C99" s="134"/>
      <c r="D99" s="134"/>
      <c r="E99" s="134"/>
      <c r="F99" s="703">
        <v>10</v>
      </c>
      <c r="G99" s="703"/>
    </row>
    <row r="100" spans="1:11" s="45" customFormat="1" ht="11.25" customHeight="1" x14ac:dyDescent="0.2">
      <c r="A100" s="49"/>
      <c r="B100" s="49"/>
      <c r="C100" s="49"/>
      <c r="D100" s="49"/>
      <c r="E100" s="49"/>
      <c r="F100" s="49"/>
      <c r="G100" s="49"/>
    </row>
    <row r="101" spans="1:11" s="45" customFormat="1" ht="15" x14ac:dyDescent="0.25">
      <c r="A101" s="686" t="s">
        <v>110</v>
      </c>
      <c r="B101" s="687"/>
      <c r="C101" s="687"/>
      <c r="D101" s="687"/>
      <c r="E101" s="687"/>
      <c r="F101" s="688">
        <v>108</v>
      </c>
      <c r="G101" s="688"/>
    </row>
    <row r="102" spans="1:11" s="45" customFormat="1" ht="14.25" customHeight="1" x14ac:dyDescent="0.2">
      <c r="A102" s="705" t="s">
        <v>167</v>
      </c>
      <c r="B102" s="705"/>
      <c r="C102" s="705"/>
      <c r="D102" s="705"/>
      <c r="E102" s="705"/>
      <c r="F102" s="705"/>
      <c r="G102" s="129"/>
    </row>
    <row r="103" spans="1:11" s="45" customFormat="1" ht="14.25" x14ac:dyDescent="0.2">
      <c r="A103" s="49"/>
      <c r="B103" s="49"/>
      <c r="C103" s="49"/>
      <c r="D103" s="49"/>
      <c r="E103" s="49"/>
      <c r="F103" s="49"/>
      <c r="G103" s="49"/>
    </row>
    <row r="104" spans="1:11" s="45" customFormat="1" ht="14.25" x14ac:dyDescent="0.2">
      <c r="A104" s="49"/>
      <c r="B104" s="49"/>
      <c r="C104" s="49"/>
      <c r="D104" s="49"/>
      <c r="E104" s="49"/>
      <c r="F104" s="49"/>
      <c r="G104" s="49"/>
    </row>
    <row r="105" spans="1:11" s="45" customFormat="1" ht="14.25" x14ac:dyDescent="0.2">
      <c r="A105" s="49"/>
      <c r="B105" s="49"/>
      <c r="C105" s="49"/>
      <c r="D105" s="49"/>
      <c r="E105" s="49"/>
      <c r="F105" s="49"/>
      <c r="G105" s="49"/>
    </row>
    <row r="106" spans="1:11" s="45" customFormat="1" ht="14.25" x14ac:dyDescent="0.2">
      <c r="A106" s="49"/>
      <c r="B106" s="49"/>
      <c r="C106" s="49"/>
      <c r="D106" s="49"/>
      <c r="E106" s="49"/>
      <c r="F106" s="49"/>
      <c r="G106" s="49"/>
    </row>
    <row r="107" spans="1:11" s="45" customFormat="1" ht="14.25" x14ac:dyDescent="0.2">
      <c r="A107" s="49"/>
      <c r="B107" s="49"/>
      <c r="C107" s="49"/>
      <c r="D107" s="49"/>
      <c r="E107" s="49"/>
      <c r="F107" s="49"/>
      <c r="G107" s="49"/>
    </row>
    <row r="108" spans="1:11" s="45" customFormat="1" ht="14.25" x14ac:dyDescent="0.2">
      <c r="A108" s="49"/>
      <c r="B108" s="49"/>
      <c r="C108" s="49"/>
      <c r="D108" s="49"/>
      <c r="E108" s="49"/>
      <c r="F108" s="49"/>
      <c r="G108" s="49"/>
    </row>
    <row r="109" spans="1:11" s="45" customFormat="1" ht="15" x14ac:dyDescent="0.25">
      <c r="A109" s="686" t="s">
        <v>109</v>
      </c>
      <c r="B109" s="687"/>
      <c r="C109" s="687"/>
      <c r="D109" s="687"/>
      <c r="E109" s="687"/>
      <c r="F109" s="688">
        <v>1596</v>
      </c>
      <c r="G109" s="688"/>
      <c r="I109" s="43"/>
      <c r="J109" s="43"/>
      <c r="K109" s="43"/>
    </row>
    <row r="110" spans="1:11" s="45" customFormat="1" ht="14.25" customHeight="1" x14ac:dyDescent="0.2">
      <c r="A110" s="705" t="s">
        <v>144</v>
      </c>
      <c r="B110" s="691"/>
      <c r="C110" s="691"/>
      <c r="D110" s="691"/>
      <c r="E110" s="691"/>
      <c r="F110" s="691"/>
      <c r="G110" s="691"/>
    </row>
    <row r="111" spans="1:11" s="45" customFormat="1" ht="14.25" x14ac:dyDescent="0.2">
      <c r="A111" s="691"/>
      <c r="B111" s="691"/>
      <c r="C111" s="691"/>
      <c r="D111" s="691"/>
      <c r="E111" s="691"/>
      <c r="F111" s="691"/>
      <c r="G111" s="691"/>
    </row>
    <row r="112" spans="1:11" s="45" customFormat="1" ht="14.25" x14ac:dyDescent="0.2">
      <c r="A112" s="691"/>
      <c r="B112" s="691"/>
      <c r="C112" s="691"/>
      <c r="D112" s="691"/>
      <c r="E112" s="691"/>
      <c r="F112" s="691"/>
      <c r="G112" s="691"/>
    </row>
    <row r="113" spans="1:12" s="45" customFormat="1" ht="14.25" x14ac:dyDescent="0.2">
      <c r="A113" s="691"/>
      <c r="B113" s="691"/>
      <c r="C113" s="691"/>
      <c r="D113" s="691"/>
      <c r="E113" s="691"/>
      <c r="F113" s="691"/>
      <c r="G113" s="691"/>
    </row>
    <row r="114" spans="1:12" s="45" customFormat="1" ht="14.25" x14ac:dyDescent="0.2">
      <c r="A114" s="691"/>
      <c r="B114" s="691"/>
      <c r="C114" s="691"/>
      <c r="D114" s="691"/>
      <c r="E114" s="691"/>
      <c r="F114" s="691"/>
      <c r="G114" s="691"/>
    </row>
    <row r="115" spans="1:12" s="45" customFormat="1" ht="14.25" x14ac:dyDescent="0.2">
      <c r="A115" s="691"/>
      <c r="B115" s="691"/>
      <c r="C115" s="691"/>
      <c r="D115" s="691"/>
      <c r="E115" s="691"/>
      <c r="F115" s="691"/>
      <c r="G115" s="691"/>
    </row>
    <row r="116" spans="1:12" s="45" customFormat="1" ht="14.25" x14ac:dyDescent="0.2">
      <c r="A116" s="44"/>
      <c r="B116" s="44"/>
      <c r="D116" s="46"/>
      <c r="E116" s="46"/>
      <c r="F116" s="46"/>
      <c r="G116" s="47"/>
    </row>
    <row r="117" spans="1:12" s="45" customFormat="1" ht="15" x14ac:dyDescent="0.25">
      <c r="A117" s="686" t="s">
        <v>21</v>
      </c>
      <c r="B117" s="687"/>
      <c r="C117" s="687"/>
      <c r="D117" s="687"/>
      <c r="E117" s="687"/>
      <c r="F117" s="688">
        <f>SUM(F119:G122)</f>
        <v>36023</v>
      </c>
      <c r="G117" s="688"/>
      <c r="I117" s="43"/>
      <c r="J117" s="43"/>
      <c r="K117" s="43"/>
    </row>
    <row r="118" spans="1:12" s="45" customFormat="1" ht="14.25" x14ac:dyDescent="0.2">
      <c r="A118" s="40" t="s">
        <v>22</v>
      </c>
      <c r="B118" s="44"/>
      <c r="D118" s="46"/>
      <c r="E118" s="46"/>
      <c r="F118" s="703"/>
      <c r="G118" s="703"/>
    </row>
    <row r="119" spans="1:12" s="45" customFormat="1" ht="14.25" x14ac:dyDescent="0.2">
      <c r="A119" s="40" t="s">
        <v>114</v>
      </c>
      <c r="B119" s="44"/>
      <c r="D119" s="46"/>
      <c r="E119" s="46"/>
      <c r="F119" s="703">
        <v>27879</v>
      </c>
      <c r="G119" s="703"/>
    </row>
    <row r="120" spans="1:12" s="45" customFormat="1" ht="14.25" x14ac:dyDescent="0.2">
      <c r="A120" s="40" t="s">
        <v>113</v>
      </c>
      <c r="B120" s="44"/>
      <c r="D120" s="46"/>
      <c r="E120" s="46"/>
      <c r="F120" s="703">
        <v>4000</v>
      </c>
      <c r="G120" s="703"/>
    </row>
    <row r="121" spans="1:12" s="45" customFormat="1" ht="14.25" x14ac:dyDescent="0.2">
      <c r="A121" s="40" t="s">
        <v>112</v>
      </c>
      <c r="B121" s="44"/>
      <c r="D121" s="46"/>
      <c r="E121" s="46"/>
      <c r="F121" s="703">
        <v>1356</v>
      </c>
      <c r="G121" s="703"/>
    </row>
    <row r="122" spans="1:12" s="45" customFormat="1" ht="14.25" x14ac:dyDescent="0.2">
      <c r="A122" s="40" t="s">
        <v>111</v>
      </c>
      <c r="B122" s="44"/>
      <c r="D122" s="46"/>
      <c r="E122" s="46"/>
      <c r="F122" s="703">
        <v>2788</v>
      </c>
      <c r="G122" s="703"/>
    </row>
    <row r="123" spans="1:12" s="45" customFormat="1" ht="14.25" x14ac:dyDescent="0.2">
      <c r="A123" s="40"/>
      <c r="B123" s="44"/>
      <c r="D123" s="46"/>
      <c r="E123" s="46"/>
      <c r="F123" s="128"/>
      <c r="G123" s="128"/>
    </row>
    <row r="124" spans="1:12" s="48" customFormat="1" ht="16.5" thickBot="1" x14ac:dyDescent="0.3">
      <c r="A124" s="683" t="s">
        <v>13</v>
      </c>
      <c r="B124" s="683"/>
      <c r="C124" s="683"/>
      <c r="D124" s="683"/>
      <c r="E124" s="683"/>
      <c r="F124" s="713">
        <f>SUM(F125,F128)</f>
        <v>22.2</v>
      </c>
      <c r="G124" s="713"/>
    </row>
    <row r="125" spans="1:12" s="45" customFormat="1" ht="15.75" thickTop="1" x14ac:dyDescent="0.25">
      <c r="A125" s="686" t="s">
        <v>149</v>
      </c>
      <c r="B125" s="687"/>
      <c r="C125" s="687"/>
      <c r="D125" s="687"/>
      <c r="E125" s="687"/>
      <c r="F125" s="688">
        <v>22</v>
      </c>
      <c r="G125" s="688"/>
      <c r="I125" s="63"/>
      <c r="J125" s="63"/>
      <c r="K125" s="63"/>
      <c r="L125" s="63"/>
    </row>
    <row r="126" spans="1:12" s="45" customFormat="1" ht="14.25" x14ac:dyDescent="0.2">
      <c r="A126" s="704" t="s">
        <v>165</v>
      </c>
      <c r="B126" s="704"/>
      <c r="C126" s="704"/>
      <c r="D126" s="704"/>
      <c r="E126" s="704"/>
      <c r="F126" s="704"/>
      <c r="G126" s="704"/>
      <c r="I126" s="63"/>
      <c r="J126" s="63"/>
      <c r="K126" s="63"/>
      <c r="L126" s="63"/>
    </row>
    <row r="127" spans="1:12" s="45" customFormat="1" ht="14.25" x14ac:dyDescent="0.2">
      <c r="A127" s="129"/>
      <c r="B127" s="129"/>
      <c r="C127" s="129"/>
      <c r="D127" s="129"/>
      <c r="E127" s="129"/>
      <c r="F127" s="129"/>
      <c r="G127" s="129"/>
      <c r="I127" s="63"/>
      <c r="J127" s="63"/>
      <c r="K127" s="63"/>
      <c r="L127" s="63"/>
    </row>
    <row r="128" spans="1:12" s="52" customFormat="1" ht="15.75" x14ac:dyDescent="0.25">
      <c r="A128" s="50" t="s">
        <v>150</v>
      </c>
      <c r="B128" s="50"/>
      <c r="C128" s="50"/>
      <c r="D128" s="50"/>
      <c r="E128" s="50"/>
      <c r="F128" s="712">
        <v>0.2</v>
      </c>
      <c r="G128" s="712"/>
      <c r="I128" s="102"/>
      <c r="J128" s="102"/>
      <c r="K128" s="102"/>
      <c r="L128" s="102"/>
    </row>
    <row r="129" spans="1:18" s="45" customFormat="1" ht="14.25" x14ac:dyDescent="0.2">
      <c r="A129" s="704" t="s">
        <v>166</v>
      </c>
      <c r="B129" s="658"/>
      <c r="C129" s="658"/>
      <c r="D129" s="658"/>
      <c r="E129" s="658"/>
      <c r="F129" s="658"/>
      <c r="G129" s="658"/>
      <c r="I129" s="63"/>
      <c r="J129" s="63"/>
      <c r="K129" s="63"/>
      <c r="L129" s="63"/>
    </row>
    <row r="130" spans="1:18" s="45" customFormat="1" ht="14.25" x14ac:dyDescent="0.2">
      <c r="A130" s="695"/>
      <c r="B130" s="695"/>
      <c r="C130" s="695"/>
      <c r="D130" s="695"/>
      <c r="E130" s="695"/>
      <c r="F130" s="695"/>
      <c r="G130" s="695"/>
      <c r="I130" s="63"/>
      <c r="J130" s="63"/>
      <c r="K130" s="63"/>
      <c r="L130" s="63"/>
    </row>
    <row r="131" spans="1:18" s="45" customFormat="1" ht="14.25" x14ac:dyDescent="0.2">
      <c r="A131" s="129"/>
      <c r="B131" s="129"/>
      <c r="C131" s="129"/>
      <c r="D131" s="129"/>
      <c r="E131" s="129"/>
      <c r="F131" s="129"/>
      <c r="G131" s="129"/>
    </row>
    <row r="132" spans="1:18" s="48" customFormat="1" ht="16.5" thickBot="1" x14ac:dyDescent="0.3">
      <c r="A132" s="683" t="s">
        <v>80</v>
      </c>
      <c r="B132" s="683"/>
      <c r="C132" s="683"/>
      <c r="D132" s="683"/>
      <c r="E132" s="683"/>
      <c r="F132" s="684">
        <f>SUM(F133)</f>
        <v>200</v>
      </c>
      <c r="G132" s="684"/>
    </row>
    <row r="133" spans="1:18" s="84" customFormat="1" ht="15.75" thickTop="1" x14ac:dyDescent="0.25">
      <c r="A133" s="686" t="s">
        <v>20</v>
      </c>
      <c r="B133" s="687"/>
      <c r="C133" s="687"/>
      <c r="D133" s="687"/>
      <c r="E133" s="687"/>
      <c r="F133" s="688">
        <v>200</v>
      </c>
      <c r="G133" s="688"/>
      <c r="I133" s="685"/>
      <c r="J133" s="685"/>
      <c r="K133" s="685"/>
      <c r="L133" s="685"/>
    </row>
    <row r="134" spans="1:18" s="53" customFormat="1" ht="14.25" x14ac:dyDescent="0.2">
      <c r="A134" s="40" t="s">
        <v>17</v>
      </c>
      <c r="B134" s="40"/>
      <c r="D134" s="135"/>
      <c r="E134" s="135"/>
      <c r="F134" s="135"/>
      <c r="G134" s="136"/>
      <c r="I134" s="54"/>
      <c r="J134" s="54"/>
      <c r="K134" s="54"/>
      <c r="L134" s="54"/>
    </row>
    <row r="135" spans="1:18" s="53" customFormat="1" ht="14.25" x14ac:dyDescent="0.2">
      <c r="A135" s="40" t="s">
        <v>18</v>
      </c>
      <c r="B135" s="40"/>
      <c r="D135" s="135"/>
      <c r="E135" s="135"/>
      <c r="F135" s="135"/>
      <c r="G135" s="136"/>
    </row>
    <row r="136" spans="1:18" s="53" customFormat="1" ht="14.25" x14ac:dyDescent="0.2">
      <c r="A136" s="690" t="s">
        <v>135</v>
      </c>
      <c r="B136" s="691"/>
      <c r="C136" s="691"/>
      <c r="D136" s="691"/>
      <c r="E136" s="691"/>
      <c r="F136" s="691"/>
      <c r="G136" s="691"/>
    </row>
    <row r="137" spans="1:18" s="53" customFormat="1" ht="14.25" x14ac:dyDescent="0.2">
      <c r="A137" s="691"/>
      <c r="B137" s="691"/>
      <c r="C137" s="691"/>
      <c r="D137" s="691"/>
      <c r="E137" s="691"/>
      <c r="F137" s="691"/>
      <c r="G137" s="691"/>
    </row>
    <row r="138" spans="1:18" s="53" customFormat="1" ht="14.25" x14ac:dyDescent="0.2">
      <c r="A138" s="690" t="s">
        <v>19</v>
      </c>
      <c r="B138" s="691"/>
      <c r="C138" s="691"/>
      <c r="D138" s="691"/>
      <c r="E138" s="691"/>
      <c r="F138" s="691"/>
      <c r="G138" s="691"/>
      <c r="R138" s="84"/>
    </row>
    <row r="139" spans="1:18" s="53" customFormat="1" ht="14.25" x14ac:dyDescent="0.2">
      <c r="A139" s="691"/>
      <c r="B139" s="691"/>
      <c r="C139" s="691"/>
      <c r="D139" s="691"/>
      <c r="E139" s="691"/>
      <c r="F139" s="691"/>
      <c r="G139" s="691"/>
      <c r="R139" s="84"/>
    </row>
    <row r="140" spans="1:18" s="53" customFormat="1" ht="14.25" x14ac:dyDescent="0.2">
      <c r="A140" s="40" t="s">
        <v>168</v>
      </c>
      <c r="B140" s="40"/>
      <c r="D140" s="135"/>
      <c r="E140" s="135"/>
      <c r="F140" s="135"/>
      <c r="G140" s="136"/>
    </row>
    <row r="141" spans="1:18" s="84" customFormat="1" x14ac:dyDescent="0.2">
      <c r="A141" s="86"/>
      <c r="B141" s="86"/>
      <c r="D141" s="82"/>
      <c r="E141" s="82"/>
      <c r="F141" s="82"/>
      <c r="G141" s="83"/>
    </row>
    <row r="142" spans="1:18" s="48" customFormat="1" ht="16.5" thickBot="1" x14ac:dyDescent="0.3">
      <c r="A142" s="683" t="s">
        <v>81</v>
      </c>
      <c r="B142" s="683"/>
      <c r="C142" s="683"/>
      <c r="D142" s="683"/>
      <c r="E142" s="683"/>
      <c r="F142" s="684">
        <f>SUM(F143,F148)</f>
        <v>1830</v>
      </c>
      <c r="G142" s="684"/>
      <c r="I142" s="103"/>
      <c r="J142" s="103"/>
      <c r="K142" s="103"/>
    </row>
    <row r="143" spans="1:18" s="84" customFormat="1" ht="17.25" customHeight="1" thickTop="1" x14ac:dyDescent="0.25">
      <c r="A143" s="686" t="s">
        <v>107</v>
      </c>
      <c r="B143" s="687"/>
      <c r="C143" s="687"/>
      <c r="D143" s="687"/>
      <c r="E143" s="687"/>
      <c r="F143" s="688">
        <v>1800</v>
      </c>
      <c r="G143" s="688"/>
    </row>
    <row r="144" spans="1:18" s="84" customFormat="1" ht="13.5" customHeight="1" x14ac:dyDescent="0.2">
      <c r="A144" s="689" t="s">
        <v>143</v>
      </c>
      <c r="B144" s="695"/>
      <c r="C144" s="695"/>
      <c r="D144" s="695"/>
      <c r="E144" s="695"/>
      <c r="F144" s="695"/>
      <c r="G144" s="695"/>
    </row>
    <row r="145" spans="1:7" s="84" customFormat="1" ht="13.5" customHeight="1" x14ac:dyDescent="0.2">
      <c r="A145" s="695"/>
      <c r="B145" s="695"/>
      <c r="C145" s="695"/>
      <c r="D145" s="695"/>
      <c r="E145" s="695"/>
      <c r="F145" s="695"/>
      <c r="G145" s="695"/>
    </row>
    <row r="146" spans="1:7" s="84" customFormat="1" ht="16.5" customHeight="1" x14ac:dyDescent="0.2">
      <c r="A146" s="695"/>
      <c r="B146" s="695"/>
      <c r="C146" s="695"/>
      <c r="D146" s="695"/>
      <c r="E146" s="695"/>
      <c r="F146" s="695"/>
      <c r="G146" s="695"/>
    </row>
    <row r="147" spans="1:7" s="84" customFormat="1" ht="8.25" customHeight="1" x14ac:dyDescent="0.2">
      <c r="A147" s="86"/>
      <c r="B147" s="86"/>
      <c r="D147" s="82"/>
      <c r="E147" s="82"/>
      <c r="F147" s="82"/>
      <c r="G147" s="83"/>
    </row>
    <row r="148" spans="1:7" s="84" customFormat="1" ht="17.25" customHeight="1" x14ac:dyDescent="0.25">
      <c r="A148" s="686" t="s">
        <v>108</v>
      </c>
      <c r="B148" s="687"/>
      <c r="C148" s="687"/>
      <c r="D148" s="687"/>
      <c r="E148" s="687"/>
      <c r="F148" s="688">
        <v>30</v>
      </c>
      <c r="G148" s="688"/>
    </row>
    <row r="149" spans="1:7" s="84" customFormat="1" ht="17.25" customHeight="1" x14ac:dyDescent="0.2">
      <c r="A149" s="689" t="s">
        <v>169</v>
      </c>
      <c r="B149" s="658"/>
      <c r="C149" s="658"/>
      <c r="D149" s="658"/>
      <c r="E149" s="658"/>
      <c r="F149" s="658"/>
      <c r="G149" s="658"/>
    </row>
    <row r="150" spans="1:7" s="84" customFormat="1" ht="24" customHeight="1" x14ac:dyDescent="0.2">
      <c r="A150" s="658"/>
      <c r="B150" s="658"/>
      <c r="C150" s="658"/>
      <c r="D150" s="658"/>
      <c r="E150" s="658"/>
      <c r="F150" s="658"/>
      <c r="G150" s="658"/>
    </row>
    <row r="151" spans="1:7" s="84" customFormat="1" ht="15.75" customHeight="1" x14ac:dyDescent="0.2">
      <c r="A151" s="121"/>
      <c r="B151" s="121"/>
      <c r="C151" s="140"/>
      <c r="D151" s="121"/>
      <c r="E151" s="121"/>
      <c r="F151" s="121"/>
      <c r="G151" s="121"/>
    </row>
    <row r="152" spans="1:7" s="84" customFormat="1" ht="18" customHeight="1" thickBot="1" x14ac:dyDescent="0.3">
      <c r="A152" s="683" t="s">
        <v>145</v>
      </c>
      <c r="B152" s="683"/>
      <c r="C152" s="683"/>
      <c r="D152" s="683"/>
      <c r="E152" s="683"/>
      <c r="F152" s="684">
        <f>SUM(F153)</f>
        <v>37669</v>
      </c>
      <c r="G152" s="684"/>
    </row>
    <row r="153" spans="1:7" s="84" customFormat="1" ht="18" customHeight="1" thickTop="1" x14ac:dyDescent="0.25">
      <c r="A153" s="696" t="s">
        <v>142</v>
      </c>
      <c r="B153" s="697"/>
      <c r="C153" s="697"/>
      <c r="D153" s="697"/>
      <c r="E153" s="697"/>
      <c r="F153" s="698">
        <v>37669</v>
      </c>
      <c r="G153" s="698"/>
    </row>
    <row r="154" spans="1:7" s="84" customFormat="1" ht="18" customHeight="1" x14ac:dyDescent="0.2">
      <c r="A154" s="699" t="s">
        <v>146</v>
      </c>
      <c r="B154" s="661"/>
      <c r="C154" s="661"/>
      <c r="D154" s="661"/>
      <c r="E154" s="661"/>
      <c r="F154" s="661"/>
      <c r="G154" s="661"/>
    </row>
    <row r="155" spans="1:7" s="84" customFormat="1" ht="18" customHeight="1" x14ac:dyDescent="0.2">
      <c r="A155" s="661"/>
      <c r="B155" s="661"/>
      <c r="C155" s="661"/>
      <c r="D155" s="661"/>
      <c r="E155" s="661"/>
      <c r="F155" s="661"/>
      <c r="G155" s="661"/>
    </row>
    <row r="156" spans="1:7" s="84" customFormat="1" ht="18" customHeight="1" x14ac:dyDescent="0.2">
      <c r="A156" s="661"/>
      <c r="B156" s="661"/>
      <c r="C156" s="661"/>
      <c r="D156" s="661"/>
      <c r="E156" s="661"/>
      <c r="F156" s="661"/>
      <c r="G156" s="661"/>
    </row>
    <row r="157" spans="1:7" s="84" customFormat="1" ht="19.5" customHeight="1" x14ac:dyDescent="0.2">
      <c r="A157" s="661"/>
      <c r="B157" s="661"/>
      <c r="C157" s="661"/>
      <c r="D157" s="661"/>
      <c r="E157" s="661"/>
      <c r="F157" s="661"/>
      <c r="G157" s="661"/>
    </row>
    <row r="158" spans="1:7" s="84" customFormat="1" ht="24" customHeight="1" x14ac:dyDescent="0.2">
      <c r="A158" s="661"/>
      <c r="B158" s="661"/>
      <c r="C158" s="661"/>
      <c r="D158" s="661"/>
      <c r="E158" s="661"/>
      <c r="F158" s="661"/>
      <c r="G158" s="661"/>
    </row>
    <row r="159" spans="1:7" s="84" customFormat="1" ht="24" customHeight="1" x14ac:dyDescent="0.2">
      <c r="A159" s="661"/>
      <c r="B159" s="661"/>
      <c r="C159" s="661"/>
      <c r="D159" s="661"/>
      <c r="E159" s="661"/>
      <c r="F159" s="661"/>
      <c r="G159" s="661"/>
    </row>
    <row r="160" spans="1:7" s="84" customFormat="1" ht="24" customHeight="1" x14ac:dyDescent="0.2">
      <c r="A160" s="661"/>
      <c r="B160" s="661"/>
      <c r="C160" s="661"/>
      <c r="D160" s="661"/>
      <c r="E160" s="661"/>
      <c r="F160" s="661"/>
      <c r="G160" s="661"/>
    </row>
    <row r="161" spans="1:9" s="84" customFormat="1" ht="14.25" customHeight="1" x14ac:dyDescent="0.2">
      <c r="A161" s="121"/>
      <c r="B161" s="121"/>
      <c r="C161" s="121"/>
      <c r="D161" s="121"/>
      <c r="E161" s="121"/>
      <c r="F161" s="121"/>
      <c r="G161" s="121"/>
    </row>
    <row r="162" spans="1:9" s="48" customFormat="1" ht="16.5" thickBot="1" x14ac:dyDescent="0.3">
      <c r="A162" s="683" t="s">
        <v>141</v>
      </c>
      <c r="B162" s="683"/>
      <c r="C162" s="683"/>
      <c r="D162" s="683"/>
      <c r="E162" s="683"/>
      <c r="F162" s="684">
        <f>SUM(F163,F167)</f>
        <v>253</v>
      </c>
      <c r="G162" s="684"/>
    </row>
    <row r="163" spans="1:9" s="84" customFormat="1" ht="18" customHeight="1" thickTop="1" x14ac:dyDescent="0.25">
      <c r="A163" s="696" t="s">
        <v>107</v>
      </c>
      <c r="B163" s="697"/>
      <c r="C163" s="697"/>
      <c r="D163" s="697"/>
      <c r="E163" s="697"/>
      <c r="F163" s="698">
        <v>250</v>
      </c>
      <c r="G163" s="698"/>
      <c r="H163" s="123"/>
      <c r="I163" s="123"/>
    </row>
    <row r="164" spans="1:9" s="84" customFormat="1" ht="14.25" customHeight="1" x14ac:dyDescent="0.2">
      <c r="A164" s="692" t="s">
        <v>157</v>
      </c>
      <c r="B164" s="693"/>
      <c r="C164" s="693"/>
      <c r="D164" s="693"/>
      <c r="E164" s="693"/>
      <c r="F164" s="693"/>
      <c r="G164" s="693"/>
      <c r="H164" s="146"/>
      <c r="I164" s="146"/>
    </row>
    <row r="165" spans="1:9" s="84" customFormat="1" ht="15" customHeight="1" x14ac:dyDescent="0.2">
      <c r="A165" s="661"/>
      <c r="B165" s="661"/>
      <c r="C165" s="661"/>
      <c r="D165" s="661"/>
      <c r="E165" s="661"/>
      <c r="F165" s="661"/>
      <c r="G165" s="661"/>
      <c r="H165" s="55"/>
      <c r="I165" s="55"/>
    </row>
    <row r="166" spans="1:9" s="84" customFormat="1" ht="15" customHeight="1" x14ac:dyDescent="0.2">
      <c r="A166" s="142"/>
      <c r="B166" s="142"/>
      <c r="C166" s="142"/>
      <c r="D166" s="142"/>
      <c r="E166" s="142"/>
      <c r="F166" s="142"/>
      <c r="G166" s="142"/>
      <c r="H166" s="55"/>
      <c r="I166" s="55"/>
    </row>
    <row r="167" spans="1:9" s="84" customFormat="1" ht="15" customHeight="1" x14ac:dyDescent="0.25">
      <c r="A167" s="686" t="s">
        <v>108</v>
      </c>
      <c r="B167" s="687"/>
      <c r="C167" s="687"/>
      <c r="D167" s="687"/>
      <c r="E167" s="687"/>
      <c r="F167" s="688">
        <v>3</v>
      </c>
      <c r="G167" s="688"/>
      <c r="H167" s="55"/>
      <c r="I167" s="55"/>
    </row>
    <row r="168" spans="1:9" s="84" customFormat="1" ht="15" customHeight="1" x14ac:dyDescent="0.2">
      <c r="A168" s="718" t="s">
        <v>148</v>
      </c>
      <c r="B168" s="719"/>
      <c r="C168" s="719"/>
      <c r="D168" s="719"/>
      <c r="E168" s="719"/>
      <c r="F168" s="719"/>
      <c r="G168" s="719"/>
      <c r="H168" s="55"/>
      <c r="I168" s="55"/>
    </row>
    <row r="169" spans="1:9" s="84" customFormat="1" ht="15" customHeight="1" x14ac:dyDescent="0.2">
      <c r="A169" s="719"/>
      <c r="B169" s="719"/>
      <c r="C169" s="719"/>
      <c r="D169" s="719"/>
      <c r="E169" s="719"/>
      <c r="F169" s="719"/>
      <c r="G169" s="719"/>
      <c r="H169" s="55"/>
      <c r="I169" s="55"/>
    </row>
    <row r="170" spans="1:9" s="84" customFormat="1" ht="15" customHeight="1" x14ac:dyDescent="0.2">
      <c r="A170" s="719"/>
      <c r="B170" s="719"/>
      <c r="C170" s="719"/>
      <c r="D170" s="719"/>
      <c r="E170" s="719"/>
      <c r="F170" s="719"/>
      <c r="G170" s="719"/>
      <c r="H170" s="55"/>
      <c r="I170" s="55"/>
    </row>
    <row r="171" spans="1:9" s="84" customFormat="1" ht="27.75" customHeight="1" x14ac:dyDescent="0.2">
      <c r="A171" s="719"/>
      <c r="B171" s="719"/>
      <c r="C171" s="719"/>
      <c r="D171" s="719"/>
      <c r="E171" s="719"/>
      <c r="F171" s="719"/>
      <c r="G171" s="719"/>
      <c r="H171" s="55"/>
      <c r="I171" s="55"/>
    </row>
    <row r="172" spans="1:9" s="84" customFormat="1" ht="18" customHeight="1" x14ac:dyDescent="0.25">
      <c r="A172" s="143"/>
      <c r="B172" s="144"/>
      <c r="C172" s="144"/>
      <c r="D172" s="144"/>
      <c r="E172" s="144"/>
      <c r="F172" s="145"/>
      <c r="G172" s="145"/>
    </row>
    <row r="173" spans="1:9" s="48" customFormat="1" ht="31.5" customHeight="1" thickBot="1" x14ac:dyDescent="0.3">
      <c r="A173" s="694" t="s">
        <v>152</v>
      </c>
      <c r="B173" s="694"/>
      <c r="C173" s="694"/>
      <c r="D173" s="694"/>
      <c r="E173" s="694"/>
      <c r="F173" s="684">
        <f>SUM(F175:G179)</f>
        <v>5366</v>
      </c>
      <c r="G173" s="684"/>
      <c r="H173" s="52"/>
    </row>
    <row r="174" spans="1:9" s="48" customFormat="1" ht="15" customHeight="1" thickTop="1" x14ac:dyDescent="0.25">
      <c r="A174" s="50" t="s">
        <v>160</v>
      </c>
      <c r="B174" s="141"/>
      <c r="C174" s="141"/>
      <c r="D174" s="141"/>
      <c r="E174" s="141"/>
      <c r="F174" s="51"/>
      <c r="G174" s="51"/>
      <c r="H174" s="52"/>
    </row>
    <row r="175" spans="1:9" s="45" customFormat="1" ht="14.25" x14ac:dyDescent="0.2">
      <c r="A175" s="720" t="s">
        <v>153</v>
      </c>
      <c r="B175" s="721"/>
      <c r="C175" s="721"/>
      <c r="D175" s="721"/>
      <c r="E175" s="721"/>
      <c r="F175" s="703">
        <v>300</v>
      </c>
      <c r="G175" s="703"/>
      <c r="H175" s="126"/>
    </row>
    <row r="176" spans="1:9" s="45" customFormat="1" ht="14.25" x14ac:dyDescent="0.2">
      <c r="A176" s="691"/>
      <c r="B176" s="691"/>
      <c r="C176" s="691"/>
      <c r="D176" s="691"/>
      <c r="E176" s="691"/>
      <c r="F176" s="137"/>
      <c r="G176" s="137"/>
      <c r="H176" s="124"/>
    </row>
    <row r="177" spans="1:8" s="45" customFormat="1" ht="14.25" x14ac:dyDescent="0.2">
      <c r="A177" s="717" t="s">
        <v>154</v>
      </c>
      <c r="B177" s="691"/>
      <c r="C177" s="691"/>
      <c r="D177" s="691"/>
      <c r="E177" s="691"/>
      <c r="F177" s="703">
        <v>600</v>
      </c>
      <c r="G177" s="703"/>
      <c r="H177" s="125"/>
    </row>
    <row r="178" spans="1:8" s="45" customFormat="1" ht="14.25" x14ac:dyDescent="0.2">
      <c r="A178" s="691"/>
      <c r="B178" s="691"/>
      <c r="C178" s="691"/>
      <c r="D178" s="691"/>
      <c r="E178" s="691"/>
      <c r="F178" s="138"/>
      <c r="G178" s="138"/>
      <c r="H178" s="125"/>
    </row>
    <row r="179" spans="1:8" s="45" customFormat="1" ht="14.25" x14ac:dyDescent="0.2">
      <c r="A179" s="717" t="s">
        <v>155</v>
      </c>
      <c r="B179" s="661"/>
      <c r="C179" s="661"/>
      <c r="D179" s="661"/>
      <c r="E179" s="661"/>
      <c r="F179" s="703">
        <v>4466</v>
      </c>
      <c r="G179" s="703"/>
      <c r="H179" s="125"/>
    </row>
    <row r="180" spans="1:8" s="45" customFormat="1" ht="26.25" customHeight="1" x14ac:dyDescent="0.2">
      <c r="A180" s="661"/>
      <c r="B180" s="661"/>
      <c r="C180" s="661"/>
      <c r="D180" s="661"/>
      <c r="E180" s="661"/>
      <c r="F180" s="128"/>
      <c r="G180" s="128"/>
    </row>
    <row r="181" spans="1:8" s="84" customFormat="1" x14ac:dyDescent="0.2">
      <c r="A181" s="86"/>
      <c r="B181" s="86"/>
      <c r="D181" s="82"/>
      <c r="E181" s="82"/>
      <c r="F181" s="82"/>
      <c r="G181" s="83"/>
    </row>
    <row r="182" spans="1:8" s="45" customFormat="1" ht="12.75" customHeight="1" x14ac:dyDescent="0.2">
      <c r="A182" s="81"/>
      <c r="B182" s="104"/>
      <c r="C182" s="104"/>
      <c r="D182" s="104"/>
      <c r="E182" s="104"/>
      <c r="F182" s="101"/>
      <c r="G182" s="101"/>
    </row>
    <row r="183" spans="1:8" s="48" customFormat="1" ht="16.5" thickBot="1" x14ac:dyDescent="0.3">
      <c r="A183" s="683" t="s">
        <v>23</v>
      </c>
      <c r="B183" s="683"/>
      <c r="C183" s="683"/>
      <c r="D183" s="683"/>
      <c r="E183" s="683"/>
      <c r="F183" s="684">
        <v>650</v>
      </c>
      <c r="G183" s="684"/>
    </row>
    <row r="184" spans="1:8" s="84" customFormat="1" ht="17.25" customHeight="1" thickTop="1" x14ac:dyDescent="0.25">
      <c r="A184" s="686" t="s">
        <v>105</v>
      </c>
      <c r="B184" s="687"/>
      <c r="C184" s="687"/>
      <c r="D184" s="687"/>
      <c r="E184" s="687"/>
      <c r="F184" s="688"/>
      <c r="G184" s="688"/>
    </row>
    <row r="185" spans="1:8" s="84" customFormat="1" x14ac:dyDescent="0.2">
      <c r="A185" s="689" t="s">
        <v>24</v>
      </c>
      <c r="B185" s="658"/>
      <c r="C185" s="658"/>
      <c r="D185" s="658"/>
      <c r="E185" s="658"/>
      <c r="F185" s="658"/>
      <c r="G185" s="658"/>
    </row>
    <row r="186" spans="1:8" s="84" customFormat="1" x14ac:dyDescent="0.2">
      <c r="A186" s="86"/>
      <c r="B186" s="86"/>
      <c r="D186" s="82"/>
      <c r="E186" s="82"/>
      <c r="F186" s="82"/>
      <c r="G186" s="83"/>
    </row>
    <row r="187" spans="1:8" s="48" customFormat="1" ht="16.5" thickBot="1" x14ac:dyDescent="0.3">
      <c r="A187" s="683" t="s">
        <v>25</v>
      </c>
      <c r="B187" s="683"/>
      <c r="C187" s="683"/>
      <c r="D187" s="683"/>
      <c r="E187" s="683"/>
      <c r="F187" s="684">
        <v>15150</v>
      </c>
      <c r="G187" s="684"/>
    </row>
    <row r="188" spans="1:8" s="84" customFormat="1" ht="17.25" customHeight="1" thickTop="1" x14ac:dyDescent="0.25">
      <c r="A188" s="686" t="s">
        <v>106</v>
      </c>
      <c r="B188" s="687"/>
      <c r="C188" s="687"/>
      <c r="D188" s="687"/>
      <c r="E188" s="687"/>
      <c r="F188" s="688"/>
      <c r="G188" s="688"/>
    </row>
    <row r="189" spans="1:8" s="84" customFormat="1" x14ac:dyDescent="0.2">
      <c r="A189" s="689" t="s">
        <v>26</v>
      </c>
      <c r="B189" s="658"/>
      <c r="C189" s="658"/>
      <c r="D189" s="658"/>
      <c r="E189" s="658"/>
      <c r="F189" s="658"/>
      <c r="G189" s="658"/>
    </row>
    <row r="190" spans="1:8" s="84" customFormat="1" x14ac:dyDescent="0.2">
      <c r="A190" s="86"/>
      <c r="B190" s="86"/>
      <c r="D190" s="82"/>
      <c r="E190" s="82"/>
      <c r="F190" s="82"/>
      <c r="G190" s="83"/>
    </row>
    <row r="191" spans="1:8" s="21" customFormat="1" ht="16.5" thickBot="1" x14ac:dyDescent="0.3">
      <c r="A191" s="716" t="s">
        <v>27</v>
      </c>
      <c r="B191" s="716"/>
      <c r="C191" s="716"/>
      <c r="D191" s="716"/>
      <c r="E191" s="716"/>
      <c r="F191" s="715">
        <v>998</v>
      </c>
      <c r="G191" s="715"/>
    </row>
    <row r="192" spans="1:8" s="84" customFormat="1" ht="17.25" customHeight="1" thickTop="1" x14ac:dyDescent="0.25">
      <c r="A192" s="686" t="s">
        <v>28</v>
      </c>
      <c r="B192" s="687"/>
      <c r="C192" s="687"/>
      <c r="D192" s="687"/>
      <c r="E192" s="687"/>
      <c r="F192" s="688"/>
      <c r="G192" s="688"/>
    </row>
    <row r="193" spans="1:11" s="84" customFormat="1" ht="15.75" customHeight="1" x14ac:dyDescent="0.2">
      <c r="A193" s="689" t="s">
        <v>29</v>
      </c>
      <c r="B193" s="658"/>
      <c r="C193" s="658"/>
      <c r="D193" s="658"/>
      <c r="E193" s="658"/>
      <c r="F193" s="658"/>
      <c r="G193" s="658"/>
    </row>
    <row r="194" spans="1:11" x14ac:dyDescent="0.2">
      <c r="A194" s="86"/>
      <c r="B194" s="86"/>
      <c r="C194" s="84"/>
      <c r="D194" s="82"/>
      <c r="E194" s="82"/>
      <c r="F194" s="82"/>
      <c r="G194" s="83"/>
    </row>
    <row r="195" spans="1:11" ht="16.5" thickBot="1" x14ac:dyDescent="0.3">
      <c r="A195" s="683" t="s">
        <v>118</v>
      </c>
      <c r="B195" s="683"/>
      <c r="C195" s="683"/>
      <c r="D195" s="683"/>
      <c r="E195" s="683"/>
      <c r="F195" s="684">
        <f>SUM(F196:G198)</f>
        <v>307323</v>
      </c>
      <c r="G195" s="684"/>
      <c r="H195" s="148"/>
    </row>
    <row r="196" spans="1:11" ht="16.5" thickTop="1" x14ac:dyDescent="0.25">
      <c r="A196" s="113" t="s">
        <v>127</v>
      </c>
      <c r="B196" s="50"/>
      <c r="C196" s="50"/>
      <c r="D196" s="50"/>
      <c r="E196" s="50"/>
      <c r="F196" s="703">
        <v>15871</v>
      </c>
      <c r="G196" s="703"/>
      <c r="H196" s="148"/>
      <c r="I196" s="139"/>
    </row>
    <row r="197" spans="1:11" ht="15.75" x14ac:dyDescent="0.25">
      <c r="A197" s="113" t="s">
        <v>128</v>
      </c>
      <c r="B197" s="50"/>
      <c r="C197" s="50"/>
      <c r="D197" s="50"/>
      <c r="E197" s="50"/>
      <c r="F197" s="703">
        <v>30988</v>
      </c>
      <c r="G197" s="703"/>
      <c r="H197" s="148"/>
    </row>
    <row r="198" spans="1:11" ht="15.75" x14ac:dyDescent="0.25">
      <c r="A198" s="113" t="s">
        <v>129</v>
      </c>
      <c r="B198" s="50"/>
      <c r="C198" s="50"/>
      <c r="D198" s="50"/>
      <c r="E198" s="50"/>
      <c r="F198" s="703">
        <f>191252-30988+100000+200</f>
        <v>260464</v>
      </c>
      <c r="G198" s="703"/>
      <c r="H198" s="148"/>
      <c r="K198" s="147"/>
    </row>
    <row r="199" spans="1:11" ht="15.75" x14ac:dyDescent="0.25">
      <c r="A199" s="50"/>
      <c r="B199" s="50"/>
      <c r="C199" s="50"/>
      <c r="D199" s="50"/>
      <c r="E199" s="50"/>
      <c r="F199" s="51"/>
      <c r="G199" s="51"/>
      <c r="H199" s="148"/>
    </row>
    <row r="200" spans="1:11" ht="16.5" thickBot="1" x14ac:dyDescent="0.3">
      <c r="A200" s="683" t="s">
        <v>161</v>
      </c>
      <c r="B200" s="683"/>
      <c r="C200" s="683"/>
      <c r="D200" s="683"/>
      <c r="E200" s="683"/>
      <c r="F200" s="684">
        <v>200000</v>
      </c>
      <c r="G200" s="684"/>
      <c r="H200" s="148"/>
    </row>
    <row r="201" spans="1:11" ht="15" thickTop="1" x14ac:dyDescent="0.2">
      <c r="A201" s="40" t="s">
        <v>170</v>
      </c>
      <c r="B201" s="86"/>
      <c r="C201" s="84"/>
      <c r="D201" s="82"/>
      <c r="E201" s="82"/>
      <c r="F201" s="82"/>
      <c r="G201" s="83"/>
    </row>
    <row r="202" spans="1:11" x14ac:dyDescent="0.2">
      <c r="A202" s="86"/>
      <c r="B202" s="86"/>
      <c r="C202" s="84"/>
      <c r="D202" s="82"/>
      <c r="E202" s="82"/>
      <c r="F202" s="82"/>
      <c r="G202" s="83"/>
      <c r="H202" s="84"/>
      <c r="I202" s="84"/>
    </row>
    <row r="203" spans="1:11" x14ac:dyDescent="0.2">
      <c r="A203" s="86"/>
      <c r="B203" s="86"/>
      <c r="C203" s="84"/>
      <c r="D203" s="82"/>
      <c r="E203" s="82"/>
      <c r="F203" s="82"/>
      <c r="G203" s="83"/>
      <c r="H203" s="84"/>
      <c r="I203" s="84"/>
    </row>
    <row r="204" spans="1:11" x14ac:dyDescent="0.2">
      <c r="A204" s="86"/>
      <c r="B204" s="86"/>
      <c r="C204" s="84"/>
      <c r="D204" s="82"/>
      <c r="E204" s="82"/>
      <c r="F204" s="82"/>
      <c r="G204" s="83"/>
      <c r="H204" s="84"/>
      <c r="I204" s="84"/>
    </row>
    <row r="205" spans="1:11" x14ac:dyDescent="0.2">
      <c r="A205" s="86"/>
      <c r="B205" s="86"/>
      <c r="C205" s="84"/>
      <c r="D205" s="82"/>
      <c r="E205" s="82"/>
      <c r="F205" s="82"/>
      <c r="G205" s="83"/>
      <c r="H205" s="84"/>
      <c r="I205" s="84"/>
    </row>
    <row r="206" spans="1:11" x14ac:dyDescent="0.2">
      <c r="A206" s="86"/>
      <c r="B206" s="86"/>
      <c r="C206" s="84"/>
      <c r="D206" s="82"/>
      <c r="E206" s="82"/>
      <c r="F206" s="82"/>
      <c r="G206" s="83"/>
      <c r="H206" s="84"/>
      <c r="I206" s="84"/>
    </row>
    <row r="207" spans="1:11" x14ac:dyDescent="0.2">
      <c r="A207" s="86"/>
      <c r="B207" s="86"/>
      <c r="C207" s="84"/>
      <c r="D207" s="82"/>
      <c r="E207" s="82"/>
      <c r="F207" s="82"/>
      <c r="G207" s="83"/>
      <c r="H207" s="84"/>
      <c r="I207" s="84"/>
    </row>
    <row r="208" spans="1:11" x14ac:dyDescent="0.2">
      <c r="A208" s="86"/>
      <c r="B208" s="86"/>
      <c r="C208" s="84"/>
      <c r="D208" s="82"/>
      <c r="E208" s="82"/>
      <c r="F208" s="82"/>
      <c r="G208" s="83"/>
      <c r="H208" s="84"/>
      <c r="I208" s="84"/>
    </row>
    <row r="209" spans="1:9" x14ac:dyDescent="0.2">
      <c r="A209" s="86"/>
      <c r="B209" s="86"/>
      <c r="C209" s="84"/>
      <c r="D209" s="82"/>
      <c r="E209" s="82"/>
      <c r="F209" s="82"/>
      <c r="G209" s="83"/>
      <c r="H209" s="84"/>
      <c r="I209" s="84"/>
    </row>
    <row r="210" spans="1:9" x14ac:dyDescent="0.2">
      <c r="A210" s="86"/>
      <c r="B210" s="86"/>
      <c r="C210" s="84"/>
      <c r="D210" s="82"/>
      <c r="E210" s="82"/>
      <c r="F210" s="82"/>
      <c r="G210" s="83"/>
      <c r="H210" s="84"/>
      <c r="I210" s="84"/>
    </row>
    <row r="211" spans="1:9" x14ac:dyDescent="0.2">
      <c r="A211" s="86"/>
      <c r="B211" s="86"/>
      <c r="C211" s="84"/>
      <c r="D211" s="82"/>
      <c r="E211" s="82"/>
      <c r="F211" s="82"/>
      <c r="G211" s="83"/>
      <c r="H211" s="84"/>
      <c r="I211" s="84"/>
    </row>
    <row r="212" spans="1:9" x14ac:dyDescent="0.2">
      <c r="A212" s="86"/>
      <c r="B212" s="86"/>
      <c r="C212" s="84"/>
      <c r="D212" s="82"/>
      <c r="E212" s="82"/>
      <c r="F212" s="82"/>
      <c r="G212" s="83"/>
      <c r="H212" s="84"/>
      <c r="I212" s="84"/>
    </row>
  </sheetData>
  <mergeCells count="130">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s>
  <phoneticPr fontId="9"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191"/>
  <sheetViews>
    <sheetView view="pageBreakPreview" topLeftCell="A160" zoomScaleNormal="100" zoomScaleSheetLayoutView="100" workbookViewId="0">
      <selection activeCell="F19" sqref="F19"/>
    </sheetView>
  </sheetViews>
  <sheetFormatPr defaultRowHeight="12.75" x14ac:dyDescent="0.2"/>
  <cols>
    <col min="1" max="1" width="5.140625" style="420" customWidth="1"/>
    <col min="2" max="2" width="7.140625" style="420" customWidth="1"/>
    <col min="3" max="3" width="3.85546875" style="421" customWidth="1"/>
    <col min="4" max="4" width="53.42578125" style="422" customWidth="1"/>
    <col min="5" max="5" width="13.7109375" style="423" customWidth="1"/>
    <col min="6" max="6" width="32.85546875" style="64" customWidth="1"/>
    <col min="7" max="7" width="12.5703125" style="177" bestFit="1" customWidth="1"/>
    <col min="8" max="8" width="10" style="152" bestFit="1" customWidth="1"/>
    <col min="9" max="9" width="10" style="152" customWidth="1"/>
    <col min="10" max="10" width="9.85546875" style="152" customWidth="1"/>
    <col min="11" max="11" width="10" style="152" customWidth="1"/>
    <col min="12" max="253" width="9.140625" style="152"/>
    <col min="254" max="254" width="5.140625" style="152" customWidth="1"/>
    <col min="255" max="255" width="7.140625" style="152" customWidth="1"/>
    <col min="256" max="256" width="3.85546875" style="152" customWidth="1"/>
    <col min="257" max="257" width="48.28515625" style="152" customWidth="1"/>
    <col min="258" max="258" width="13.7109375" style="152" customWidth="1"/>
    <col min="259" max="259" width="28.28515625" style="152" customWidth="1"/>
    <col min="260" max="260" width="11" style="152" customWidth="1"/>
    <col min="261" max="261" width="0" style="152" hidden="1" customWidth="1"/>
    <col min="262" max="509" width="9.140625" style="152"/>
    <col min="510" max="510" width="5.140625" style="152" customWidth="1"/>
    <col min="511" max="511" width="7.140625" style="152" customWidth="1"/>
    <col min="512" max="512" width="3.85546875" style="152" customWidth="1"/>
    <col min="513" max="513" width="48.28515625" style="152" customWidth="1"/>
    <col min="514" max="514" width="13.7109375" style="152" customWidth="1"/>
    <col min="515" max="515" width="28.28515625" style="152" customWidth="1"/>
    <col min="516" max="516" width="11" style="152" customWidth="1"/>
    <col min="517" max="517" width="0" style="152" hidden="1" customWidth="1"/>
    <col min="518" max="765" width="9.140625" style="152"/>
    <col min="766" max="766" width="5.140625" style="152" customWidth="1"/>
    <col min="767" max="767" width="7.140625" style="152" customWidth="1"/>
    <col min="768" max="768" width="3.85546875" style="152" customWidth="1"/>
    <col min="769" max="769" width="48.28515625" style="152" customWidth="1"/>
    <col min="770" max="770" width="13.7109375" style="152" customWidth="1"/>
    <col min="771" max="771" width="28.28515625" style="152" customWidth="1"/>
    <col min="772" max="772" width="11" style="152" customWidth="1"/>
    <col min="773" max="773" width="0" style="152" hidden="1" customWidth="1"/>
    <col min="774" max="1021" width="9.140625" style="152"/>
    <col min="1022" max="1022" width="5.140625" style="152" customWidth="1"/>
    <col min="1023" max="1023" width="7.140625" style="152" customWidth="1"/>
    <col min="1024" max="1024" width="3.85546875" style="152" customWidth="1"/>
    <col min="1025" max="1025" width="48.28515625" style="152" customWidth="1"/>
    <col min="1026" max="1026" width="13.7109375" style="152" customWidth="1"/>
    <col min="1027" max="1027" width="28.28515625" style="152" customWidth="1"/>
    <col min="1028" max="1028" width="11" style="152" customWidth="1"/>
    <col min="1029" max="1029" width="0" style="152" hidden="1" customWidth="1"/>
    <col min="1030" max="1277" width="9.140625" style="152"/>
    <col min="1278" max="1278" width="5.140625" style="152" customWidth="1"/>
    <col min="1279" max="1279" width="7.140625" style="152" customWidth="1"/>
    <col min="1280" max="1280" width="3.85546875" style="152" customWidth="1"/>
    <col min="1281" max="1281" width="48.28515625" style="152" customWidth="1"/>
    <col min="1282" max="1282" width="13.7109375" style="152" customWidth="1"/>
    <col min="1283" max="1283" width="28.28515625" style="152" customWidth="1"/>
    <col min="1284" max="1284" width="11" style="152" customWidth="1"/>
    <col min="1285" max="1285" width="0" style="152" hidden="1" customWidth="1"/>
    <col min="1286" max="1533" width="9.140625" style="152"/>
    <col min="1534" max="1534" width="5.140625" style="152" customWidth="1"/>
    <col min="1535" max="1535" width="7.140625" style="152" customWidth="1"/>
    <col min="1536" max="1536" width="3.85546875" style="152" customWidth="1"/>
    <col min="1537" max="1537" width="48.28515625" style="152" customWidth="1"/>
    <col min="1538" max="1538" width="13.7109375" style="152" customWidth="1"/>
    <col min="1539" max="1539" width="28.28515625" style="152" customWidth="1"/>
    <col min="1540" max="1540" width="11" style="152" customWidth="1"/>
    <col min="1541" max="1541" width="0" style="152" hidden="1" customWidth="1"/>
    <col min="1542" max="1789" width="9.140625" style="152"/>
    <col min="1790" max="1790" width="5.140625" style="152" customWidth="1"/>
    <col min="1791" max="1791" width="7.140625" style="152" customWidth="1"/>
    <col min="1792" max="1792" width="3.85546875" style="152" customWidth="1"/>
    <col min="1793" max="1793" width="48.28515625" style="152" customWidth="1"/>
    <col min="1794" max="1794" width="13.7109375" style="152" customWidth="1"/>
    <col min="1795" max="1795" width="28.28515625" style="152" customWidth="1"/>
    <col min="1796" max="1796" width="11" style="152" customWidth="1"/>
    <col min="1797" max="1797" width="0" style="152" hidden="1" customWidth="1"/>
    <col min="1798" max="2045" width="9.140625" style="152"/>
    <col min="2046" max="2046" width="5.140625" style="152" customWidth="1"/>
    <col min="2047" max="2047" width="7.140625" style="152" customWidth="1"/>
    <col min="2048" max="2048" width="3.85546875" style="152" customWidth="1"/>
    <col min="2049" max="2049" width="48.28515625" style="152" customWidth="1"/>
    <col min="2050" max="2050" width="13.7109375" style="152" customWidth="1"/>
    <col min="2051" max="2051" width="28.28515625" style="152" customWidth="1"/>
    <col min="2052" max="2052" width="11" style="152" customWidth="1"/>
    <col min="2053" max="2053" width="0" style="152" hidden="1" customWidth="1"/>
    <col min="2054" max="2301" width="9.140625" style="152"/>
    <col min="2302" max="2302" width="5.140625" style="152" customWidth="1"/>
    <col min="2303" max="2303" width="7.140625" style="152" customWidth="1"/>
    <col min="2304" max="2304" width="3.85546875" style="152" customWidth="1"/>
    <col min="2305" max="2305" width="48.28515625" style="152" customWidth="1"/>
    <col min="2306" max="2306" width="13.7109375" style="152" customWidth="1"/>
    <col min="2307" max="2307" width="28.28515625" style="152" customWidth="1"/>
    <col min="2308" max="2308" width="11" style="152" customWidth="1"/>
    <col min="2309" max="2309" width="0" style="152" hidden="1" customWidth="1"/>
    <col min="2310" max="2557" width="9.140625" style="152"/>
    <col min="2558" max="2558" width="5.140625" style="152" customWidth="1"/>
    <col min="2559" max="2559" width="7.140625" style="152" customWidth="1"/>
    <col min="2560" max="2560" width="3.85546875" style="152" customWidth="1"/>
    <col min="2561" max="2561" width="48.28515625" style="152" customWidth="1"/>
    <col min="2562" max="2562" width="13.7109375" style="152" customWidth="1"/>
    <col min="2563" max="2563" width="28.28515625" style="152" customWidth="1"/>
    <col min="2564" max="2564" width="11" style="152" customWidth="1"/>
    <col min="2565" max="2565" width="0" style="152" hidden="1" customWidth="1"/>
    <col min="2566" max="2813" width="9.140625" style="152"/>
    <col min="2814" max="2814" width="5.140625" style="152" customWidth="1"/>
    <col min="2815" max="2815" width="7.140625" style="152" customWidth="1"/>
    <col min="2816" max="2816" width="3.85546875" style="152" customWidth="1"/>
    <col min="2817" max="2817" width="48.28515625" style="152" customWidth="1"/>
    <col min="2818" max="2818" width="13.7109375" style="152" customWidth="1"/>
    <col min="2819" max="2819" width="28.28515625" style="152" customWidth="1"/>
    <col min="2820" max="2820" width="11" style="152" customWidth="1"/>
    <col min="2821" max="2821" width="0" style="152" hidden="1" customWidth="1"/>
    <col min="2822" max="3069" width="9.140625" style="152"/>
    <col min="3070" max="3070" width="5.140625" style="152" customWidth="1"/>
    <col min="3071" max="3071" width="7.140625" style="152" customWidth="1"/>
    <col min="3072" max="3072" width="3.85546875" style="152" customWidth="1"/>
    <col min="3073" max="3073" width="48.28515625" style="152" customWidth="1"/>
    <col min="3074" max="3074" width="13.7109375" style="152" customWidth="1"/>
    <col min="3075" max="3075" width="28.28515625" style="152" customWidth="1"/>
    <col min="3076" max="3076" width="11" style="152" customWidth="1"/>
    <col min="3077" max="3077" width="0" style="152" hidden="1" customWidth="1"/>
    <col min="3078" max="3325" width="9.140625" style="152"/>
    <col min="3326" max="3326" width="5.140625" style="152" customWidth="1"/>
    <col min="3327" max="3327" width="7.140625" style="152" customWidth="1"/>
    <col min="3328" max="3328" width="3.85546875" style="152" customWidth="1"/>
    <col min="3329" max="3329" width="48.28515625" style="152" customWidth="1"/>
    <col min="3330" max="3330" width="13.7109375" style="152" customWidth="1"/>
    <col min="3331" max="3331" width="28.28515625" style="152" customWidth="1"/>
    <col min="3332" max="3332" width="11" style="152" customWidth="1"/>
    <col min="3333" max="3333" width="0" style="152" hidden="1" customWidth="1"/>
    <col min="3334" max="3581" width="9.140625" style="152"/>
    <col min="3582" max="3582" width="5.140625" style="152" customWidth="1"/>
    <col min="3583" max="3583" width="7.140625" style="152" customWidth="1"/>
    <col min="3584" max="3584" width="3.85546875" style="152" customWidth="1"/>
    <col min="3585" max="3585" width="48.28515625" style="152" customWidth="1"/>
    <col min="3586" max="3586" width="13.7109375" style="152" customWidth="1"/>
    <col min="3587" max="3587" width="28.28515625" style="152" customWidth="1"/>
    <col min="3588" max="3588" width="11" style="152" customWidth="1"/>
    <col min="3589" max="3589" width="0" style="152" hidden="1" customWidth="1"/>
    <col min="3590" max="3837" width="9.140625" style="152"/>
    <col min="3838" max="3838" width="5.140625" style="152" customWidth="1"/>
    <col min="3839" max="3839" width="7.140625" style="152" customWidth="1"/>
    <col min="3840" max="3840" width="3.85546875" style="152" customWidth="1"/>
    <col min="3841" max="3841" width="48.28515625" style="152" customWidth="1"/>
    <col min="3842" max="3842" width="13.7109375" style="152" customWidth="1"/>
    <col min="3843" max="3843" width="28.28515625" style="152" customWidth="1"/>
    <col min="3844" max="3844" width="11" style="152" customWidth="1"/>
    <col min="3845" max="3845" width="0" style="152" hidden="1" customWidth="1"/>
    <col min="3846" max="4093" width="9.140625" style="152"/>
    <col min="4094" max="4094" width="5.140625" style="152" customWidth="1"/>
    <col min="4095" max="4095" width="7.140625" style="152" customWidth="1"/>
    <col min="4096" max="4096" width="3.85546875" style="152" customWidth="1"/>
    <col min="4097" max="4097" width="48.28515625" style="152" customWidth="1"/>
    <col min="4098" max="4098" width="13.7109375" style="152" customWidth="1"/>
    <col min="4099" max="4099" width="28.28515625" style="152" customWidth="1"/>
    <col min="4100" max="4100" width="11" style="152" customWidth="1"/>
    <col min="4101" max="4101" width="0" style="152" hidden="1" customWidth="1"/>
    <col min="4102" max="4349" width="9.140625" style="152"/>
    <col min="4350" max="4350" width="5.140625" style="152" customWidth="1"/>
    <col min="4351" max="4351" width="7.140625" style="152" customWidth="1"/>
    <col min="4352" max="4352" width="3.85546875" style="152" customWidth="1"/>
    <col min="4353" max="4353" width="48.28515625" style="152" customWidth="1"/>
    <col min="4354" max="4354" width="13.7109375" style="152" customWidth="1"/>
    <col min="4355" max="4355" width="28.28515625" style="152" customWidth="1"/>
    <col min="4356" max="4356" width="11" style="152" customWidth="1"/>
    <col min="4357" max="4357" width="0" style="152" hidden="1" customWidth="1"/>
    <col min="4358" max="4605" width="9.140625" style="152"/>
    <col min="4606" max="4606" width="5.140625" style="152" customWidth="1"/>
    <col min="4607" max="4607" width="7.140625" style="152" customWidth="1"/>
    <col min="4608" max="4608" width="3.85546875" style="152" customWidth="1"/>
    <col min="4609" max="4609" width="48.28515625" style="152" customWidth="1"/>
    <col min="4610" max="4610" width="13.7109375" style="152" customWidth="1"/>
    <col min="4611" max="4611" width="28.28515625" style="152" customWidth="1"/>
    <col min="4612" max="4612" width="11" style="152" customWidth="1"/>
    <col min="4613" max="4613" width="0" style="152" hidden="1" customWidth="1"/>
    <col min="4614" max="4861" width="9.140625" style="152"/>
    <col min="4862" max="4862" width="5.140625" style="152" customWidth="1"/>
    <col min="4863" max="4863" width="7.140625" style="152" customWidth="1"/>
    <col min="4864" max="4864" width="3.85546875" style="152" customWidth="1"/>
    <col min="4865" max="4865" width="48.28515625" style="152" customWidth="1"/>
    <col min="4866" max="4866" width="13.7109375" style="152" customWidth="1"/>
    <col min="4867" max="4867" width="28.28515625" style="152" customWidth="1"/>
    <col min="4868" max="4868" width="11" style="152" customWidth="1"/>
    <col min="4869" max="4869" width="0" style="152" hidden="1" customWidth="1"/>
    <col min="4870" max="5117" width="9.140625" style="152"/>
    <col min="5118" max="5118" width="5.140625" style="152" customWidth="1"/>
    <col min="5119" max="5119" width="7.140625" style="152" customWidth="1"/>
    <col min="5120" max="5120" width="3.85546875" style="152" customWidth="1"/>
    <col min="5121" max="5121" width="48.28515625" style="152" customWidth="1"/>
    <col min="5122" max="5122" width="13.7109375" style="152" customWidth="1"/>
    <col min="5123" max="5123" width="28.28515625" style="152" customWidth="1"/>
    <col min="5124" max="5124" width="11" style="152" customWidth="1"/>
    <col min="5125" max="5125" width="0" style="152" hidden="1" customWidth="1"/>
    <col min="5126" max="5373" width="9.140625" style="152"/>
    <col min="5374" max="5374" width="5.140625" style="152" customWidth="1"/>
    <col min="5375" max="5375" width="7.140625" style="152" customWidth="1"/>
    <col min="5376" max="5376" width="3.85546875" style="152" customWidth="1"/>
    <col min="5377" max="5377" width="48.28515625" style="152" customWidth="1"/>
    <col min="5378" max="5378" width="13.7109375" style="152" customWidth="1"/>
    <col min="5379" max="5379" width="28.28515625" style="152" customWidth="1"/>
    <col min="5380" max="5380" width="11" style="152" customWidth="1"/>
    <col min="5381" max="5381" width="0" style="152" hidden="1" customWidth="1"/>
    <col min="5382" max="5629" width="9.140625" style="152"/>
    <col min="5630" max="5630" width="5.140625" style="152" customWidth="1"/>
    <col min="5631" max="5631" width="7.140625" style="152" customWidth="1"/>
    <col min="5632" max="5632" width="3.85546875" style="152" customWidth="1"/>
    <col min="5633" max="5633" width="48.28515625" style="152" customWidth="1"/>
    <col min="5634" max="5634" width="13.7109375" style="152" customWidth="1"/>
    <col min="5635" max="5635" width="28.28515625" style="152" customWidth="1"/>
    <col min="5636" max="5636" width="11" style="152" customWidth="1"/>
    <col min="5637" max="5637" width="0" style="152" hidden="1" customWidth="1"/>
    <col min="5638" max="5885" width="9.140625" style="152"/>
    <col min="5886" max="5886" width="5.140625" style="152" customWidth="1"/>
    <col min="5887" max="5887" width="7.140625" style="152" customWidth="1"/>
    <col min="5888" max="5888" width="3.85546875" style="152" customWidth="1"/>
    <col min="5889" max="5889" width="48.28515625" style="152" customWidth="1"/>
    <col min="5890" max="5890" width="13.7109375" style="152" customWidth="1"/>
    <col min="5891" max="5891" width="28.28515625" style="152" customWidth="1"/>
    <col min="5892" max="5892" width="11" style="152" customWidth="1"/>
    <col min="5893" max="5893" width="0" style="152" hidden="1" customWidth="1"/>
    <col min="5894" max="6141" width="9.140625" style="152"/>
    <col min="6142" max="6142" width="5.140625" style="152" customWidth="1"/>
    <col min="6143" max="6143" width="7.140625" style="152" customWidth="1"/>
    <col min="6144" max="6144" width="3.85546875" style="152" customWidth="1"/>
    <col min="6145" max="6145" width="48.28515625" style="152" customWidth="1"/>
    <col min="6146" max="6146" width="13.7109375" style="152" customWidth="1"/>
    <col min="6147" max="6147" width="28.28515625" style="152" customWidth="1"/>
    <col min="6148" max="6148" width="11" style="152" customWidth="1"/>
    <col min="6149" max="6149" width="0" style="152" hidden="1" customWidth="1"/>
    <col min="6150" max="6397" width="9.140625" style="152"/>
    <col min="6398" max="6398" width="5.140625" style="152" customWidth="1"/>
    <col min="6399" max="6399" width="7.140625" style="152" customWidth="1"/>
    <col min="6400" max="6400" width="3.85546875" style="152" customWidth="1"/>
    <col min="6401" max="6401" width="48.28515625" style="152" customWidth="1"/>
    <col min="6402" max="6402" width="13.7109375" style="152" customWidth="1"/>
    <col min="6403" max="6403" width="28.28515625" style="152" customWidth="1"/>
    <col min="6404" max="6404" width="11" style="152" customWidth="1"/>
    <col min="6405" max="6405" width="0" style="152" hidden="1" customWidth="1"/>
    <col min="6406" max="6653" width="9.140625" style="152"/>
    <col min="6654" max="6654" width="5.140625" style="152" customWidth="1"/>
    <col min="6655" max="6655" width="7.140625" style="152" customWidth="1"/>
    <col min="6656" max="6656" width="3.85546875" style="152" customWidth="1"/>
    <col min="6657" max="6657" width="48.28515625" style="152" customWidth="1"/>
    <col min="6658" max="6658" width="13.7109375" style="152" customWidth="1"/>
    <col min="6659" max="6659" width="28.28515625" style="152" customWidth="1"/>
    <col min="6660" max="6660" width="11" style="152" customWidth="1"/>
    <col min="6661" max="6661" width="0" style="152" hidden="1" customWidth="1"/>
    <col min="6662" max="6909" width="9.140625" style="152"/>
    <col min="6910" max="6910" width="5.140625" style="152" customWidth="1"/>
    <col min="6911" max="6911" width="7.140625" style="152" customWidth="1"/>
    <col min="6912" max="6912" width="3.85546875" style="152" customWidth="1"/>
    <col min="6913" max="6913" width="48.28515625" style="152" customWidth="1"/>
    <col min="6914" max="6914" width="13.7109375" style="152" customWidth="1"/>
    <col min="6915" max="6915" width="28.28515625" style="152" customWidth="1"/>
    <col min="6916" max="6916" width="11" style="152" customWidth="1"/>
    <col min="6917" max="6917" width="0" style="152" hidden="1" customWidth="1"/>
    <col min="6918" max="7165" width="9.140625" style="152"/>
    <col min="7166" max="7166" width="5.140625" style="152" customWidth="1"/>
    <col min="7167" max="7167" width="7.140625" style="152" customWidth="1"/>
    <col min="7168" max="7168" width="3.85546875" style="152" customWidth="1"/>
    <col min="7169" max="7169" width="48.28515625" style="152" customWidth="1"/>
    <col min="7170" max="7170" width="13.7109375" style="152" customWidth="1"/>
    <col min="7171" max="7171" width="28.28515625" style="152" customWidth="1"/>
    <col min="7172" max="7172" width="11" style="152" customWidth="1"/>
    <col min="7173" max="7173" width="0" style="152" hidden="1" customWidth="1"/>
    <col min="7174" max="7421" width="9.140625" style="152"/>
    <col min="7422" max="7422" width="5.140625" style="152" customWidth="1"/>
    <col min="7423" max="7423" width="7.140625" style="152" customWidth="1"/>
    <col min="7424" max="7424" width="3.85546875" style="152" customWidth="1"/>
    <col min="7425" max="7425" width="48.28515625" style="152" customWidth="1"/>
    <col min="7426" max="7426" width="13.7109375" style="152" customWidth="1"/>
    <col min="7427" max="7427" width="28.28515625" style="152" customWidth="1"/>
    <col min="7428" max="7428" width="11" style="152" customWidth="1"/>
    <col min="7429" max="7429" width="0" style="152" hidden="1" customWidth="1"/>
    <col min="7430" max="7677" width="9.140625" style="152"/>
    <col min="7678" max="7678" width="5.140625" style="152" customWidth="1"/>
    <col min="7679" max="7679" width="7.140625" style="152" customWidth="1"/>
    <col min="7680" max="7680" width="3.85546875" style="152" customWidth="1"/>
    <col min="7681" max="7681" width="48.28515625" style="152" customWidth="1"/>
    <col min="7682" max="7682" width="13.7109375" style="152" customWidth="1"/>
    <col min="7683" max="7683" width="28.28515625" style="152" customWidth="1"/>
    <col min="7684" max="7684" width="11" style="152" customWidth="1"/>
    <col min="7685" max="7685" width="0" style="152" hidden="1" customWidth="1"/>
    <col min="7686" max="7933" width="9.140625" style="152"/>
    <col min="7934" max="7934" width="5.140625" style="152" customWidth="1"/>
    <col min="7935" max="7935" width="7.140625" style="152" customWidth="1"/>
    <col min="7936" max="7936" width="3.85546875" style="152" customWidth="1"/>
    <col min="7937" max="7937" width="48.28515625" style="152" customWidth="1"/>
    <col min="7938" max="7938" width="13.7109375" style="152" customWidth="1"/>
    <col min="7939" max="7939" width="28.28515625" style="152" customWidth="1"/>
    <col min="7940" max="7940" width="11" style="152" customWidth="1"/>
    <col min="7941" max="7941" width="0" style="152" hidden="1" customWidth="1"/>
    <col min="7942" max="8189" width="9.140625" style="152"/>
    <col min="8190" max="8190" width="5.140625" style="152" customWidth="1"/>
    <col min="8191" max="8191" width="7.140625" style="152" customWidth="1"/>
    <col min="8192" max="8192" width="3.85546875" style="152" customWidth="1"/>
    <col min="8193" max="8193" width="48.28515625" style="152" customWidth="1"/>
    <col min="8194" max="8194" width="13.7109375" style="152" customWidth="1"/>
    <col min="8195" max="8195" width="28.28515625" style="152" customWidth="1"/>
    <col min="8196" max="8196" width="11" style="152" customWidth="1"/>
    <col min="8197" max="8197" width="0" style="152" hidden="1" customWidth="1"/>
    <col min="8198" max="8445" width="9.140625" style="152"/>
    <col min="8446" max="8446" width="5.140625" style="152" customWidth="1"/>
    <col min="8447" max="8447" width="7.140625" style="152" customWidth="1"/>
    <col min="8448" max="8448" width="3.85546875" style="152" customWidth="1"/>
    <col min="8449" max="8449" width="48.28515625" style="152" customWidth="1"/>
    <col min="8450" max="8450" width="13.7109375" style="152" customWidth="1"/>
    <col min="8451" max="8451" width="28.28515625" style="152" customWidth="1"/>
    <col min="8452" max="8452" width="11" style="152" customWidth="1"/>
    <col min="8453" max="8453" width="0" style="152" hidden="1" customWidth="1"/>
    <col min="8454" max="8701" width="9.140625" style="152"/>
    <col min="8702" max="8702" width="5.140625" style="152" customWidth="1"/>
    <col min="8703" max="8703" width="7.140625" style="152" customWidth="1"/>
    <col min="8704" max="8704" width="3.85546875" style="152" customWidth="1"/>
    <col min="8705" max="8705" width="48.28515625" style="152" customWidth="1"/>
    <col min="8706" max="8706" width="13.7109375" style="152" customWidth="1"/>
    <col min="8707" max="8707" width="28.28515625" style="152" customWidth="1"/>
    <col min="8708" max="8708" width="11" style="152" customWidth="1"/>
    <col min="8709" max="8709" width="0" style="152" hidden="1" customWidth="1"/>
    <col min="8710" max="8957" width="9.140625" style="152"/>
    <col min="8958" max="8958" width="5.140625" style="152" customWidth="1"/>
    <col min="8959" max="8959" width="7.140625" style="152" customWidth="1"/>
    <col min="8960" max="8960" width="3.85546875" style="152" customWidth="1"/>
    <col min="8961" max="8961" width="48.28515625" style="152" customWidth="1"/>
    <col min="8962" max="8962" width="13.7109375" style="152" customWidth="1"/>
    <col min="8963" max="8963" width="28.28515625" style="152" customWidth="1"/>
    <col min="8964" max="8964" width="11" style="152" customWidth="1"/>
    <col min="8965" max="8965" width="0" style="152" hidden="1" customWidth="1"/>
    <col min="8966" max="9213" width="9.140625" style="152"/>
    <col min="9214" max="9214" width="5.140625" style="152" customWidth="1"/>
    <col min="9215" max="9215" width="7.140625" style="152" customWidth="1"/>
    <col min="9216" max="9216" width="3.85546875" style="152" customWidth="1"/>
    <col min="9217" max="9217" width="48.28515625" style="152" customWidth="1"/>
    <col min="9218" max="9218" width="13.7109375" style="152" customWidth="1"/>
    <col min="9219" max="9219" width="28.28515625" style="152" customWidth="1"/>
    <col min="9220" max="9220" width="11" style="152" customWidth="1"/>
    <col min="9221" max="9221" width="0" style="152" hidden="1" customWidth="1"/>
    <col min="9222" max="9469" width="9.140625" style="152"/>
    <col min="9470" max="9470" width="5.140625" style="152" customWidth="1"/>
    <col min="9471" max="9471" width="7.140625" style="152" customWidth="1"/>
    <col min="9472" max="9472" width="3.85546875" style="152" customWidth="1"/>
    <col min="9473" max="9473" width="48.28515625" style="152" customWidth="1"/>
    <col min="9474" max="9474" width="13.7109375" style="152" customWidth="1"/>
    <col min="9475" max="9475" width="28.28515625" style="152" customWidth="1"/>
    <col min="9476" max="9476" width="11" style="152" customWidth="1"/>
    <col min="9477" max="9477" width="0" style="152" hidden="1" customWidth="1"/>
    <col min="9478" max="9725" width="9.140625" style="152"/>
    <col min="9726" max="9726" width="5.140625" style="152" customWidth="1"/>
    <col min="9727" max="9727" width="7.140625" style="152" customWidth="1"/>
    <col min="9728" max="9728" width="3.85546875" style="152" customWidth="1"/>
    <col min="9729" max="9729" width="48.28515625" style="152" customWidth="1"/>
    <col min="9730" max="9730" width="13.7109375" style="152" customWidth="1"/>
    <col min="9731" max="9731" width="28.28515625" style="152" customWidth="1"/>
    <col min="9732" max="9732" width="11" style="152" customWidth="1"/>
    <col min="9733" max="9733" width="0" style="152" hidden="1" customWidth="1"/>
    <col min="9734" max="9981" width="9.140625" style="152"/>
    <col min="9982" max="9982" width="5.140625" style="152" customWidth="1"/>
    <col min="9983" max="9983" width="7.140625" style="152" customWidth="1"/>
    <col min="9984" max="9984" width="3.85546875" style="152" customWidth="1"/>
    <col min="9985" max="9985" width="48.28515625" style="152" customWidth="1"/>
    <col min="9986" max="9986" width="13.7109375" style="152" customWidth="1"/>
    <col min="9987" max="9987" width="28.28515625" style="152" customWidth="1"/>
    <col min="9988" max="9988" width="11" style="152" customWidth="1"/>
    <col min="9989" max="9989" width="0" style="152" hidden="1" customWidth="1"/>
    <col min="9990" max="10237" width="9.140625" style="152"/>
    <col min="10238" max="10238" width="5.140625" style="152" customWidth="1"/>
    <col min="10239" max="10239" width="7.140625" style="152" customWidth="1"/>
    <col min="10240" max="10240" width="3.85546875" style="152" customWidth="1"/>
    <col min="10241" max="10241" width="48.28515625" style="152" customWidth="1"/>
    <col min="10242" max="10242" width="13.7109375" style="152" customWidth="1"/>
    <col min="10243" max="10243" width="28.28515625" style="152" customWidth="1"/>
    <col min="10244" max="10244" width="11" style="152" customWidth="1"/>
    <col min="10245" max="10245" width="0" style="152" hidden="1" customWidth="1"/>
    <col min="10246" max="10493" width="9.140625" style="152"/>
    <col min="10494" max="10494" width="5.140625" style="152" customWidth="1"/>
    <col min="10495" max="10495" width="7.140625" style="152" customWidth="1"/>
    <col min="10496" max="10496" width="3.85546875" style="152" customWidth="1"/>
    <col min="10497" max="10497" width="48.28515625" style="152" customWidth="1"/>
    <col min="10498" max="10498" width="13.7109375" style="152" customWidth="1"/>
    <col min="10499" max="10499" width="28.28515625" style="152" customWidth="1"/>
    <col min="10500" max="10500" width="11" style="152" customWidth="1"/>
    <col min="10501" max="10501" width="0" style="152" hidden="1" customWidth="1"/>
    <col min="10502" max="10749" width="9.140625" style="152"/>
    <col min="10750" max="10750" width="5.140625" style="152" customWidth="1"/>
    <col min="10751" max="10751" width="7.140625" style="152" customWidth="1"/>
    <col min="10752" max="10752" width="3.85546875" style="152" customWidth="1"/>
    <col min="10753" max="10753" width="48.28515625" style="152" customWidth="1"/>
    <col min="10754" max="10754" width="13.7109375" style="152" customWidth="1"/>
    <col min="10755" max="10755" width="28.28515625" style="152" customWidth="1"/>
    <col min="10756" max="10756" width="11" style="152" customWidth="1"/>
    <col min="10757" max="10757" width="0" style="152" hidden="1" customWidth="1"/>
    <col min="10758" max="11005" width="9.140625" style="152"/>
    <col min="11006" max="11006" width="5.140625" style="152" customWidth="1"/>
    <col min="11007" max="11007" width="7.140625" style="152" customWidth="1"/>
    <col min="11008" max="11008" width="3.85546875" style="152" customWidth="1"/>
    <col min="11009" max="11009" width="48.28515625" style="152" customWidth="1"/>
    <col min="11010" max="11010" width="13.7109375" style="152" customWidth="1"/>
    <col min="11011" max="11011" width="28.28515625" style="152" customWidth="1"/>
    <col min="11012" max="11012" width="11" style="152" customWidth="1"/>
    <col min="11013" max="11013" width="0" style="152" hidden="1" customWidth="1"/>
    <col min="11014" max="11261" width="9.140625" style="152"/>
    <col min="11262" max="11262" width="5.140625" style="152" customWidth="1"/>
    <col min="11263" max="11263" width="7.140625" style="152" customWidth="1"/>
    <col min="11264" max="11264" width="3.85546875" style="152" customWidth="1"/>
    <col min="11265" max="11265" width="48.28515625" style="152" customWidth="1"/>
    <col min="11266" max="11266" width="13.7109375" style="152" customWidth="1"/>
    <col min="11267" max="11267" width="28.28515625" style="152" customWidth="1"/>
    <col min="11268" max="11268" width="11" style="152" customWidth="1"/>
    <col min="11269" max="11269" width="0" style="152" hidden="1" customWidth="1"/>
    <col min="11270" max="11517" width="9.140625" style="152"/>
    <col min="11518" max="11518" width="5.140625" style="152" customWidth="1"/>
    <col min="11519" max="11519" width="7.140625" style="152" customWidth="1"/>
    <col min="11520" max="11520" width="3.85546875" style="152" customWidth="1"/>
    <col min="11521" max="11521" width="48.28515625" style="152" customWidth="1"/>
    <col min="11522" max="11522" width="13.7109375" style="152" customWidth="1"/>
    <col min="11523" max="11523" width="28.28515625" style="152" customWidth="1"/>
    <col min="11524" max="11524" width="11" style="152" customWidth="1"/>
    <col min="11525" max="11525" width="0" style="152" hidden="1" customWidth="1"/>
    <col min="11526" max="11773" width="9.140625" style="152"/>
    <col min="11774" max="11774" width="5.140625" style="152" customWidth="1"/>
    <col min="11775" max="11775" width="7.140625" style="152" customWidth="1"/>
    <col min="11776" max="11776" width="3.85546875" style="152" customWidth="1"/>
    <col min="11777" max="11777" width="48.28515625" style="152" customWidth="1"/>
    <col min="11778" max="11778" width="13.7109375" style="152" customWidth="1"/>
    <col min="11779" max="11779" width="28.28515625" style="152" customWidth="1"/>
    <col min="11780" max="11780" width="11" style="152" customWidth="1"/>
    <col min="11781" max="11781" width="0" style="152" hidden="1" customWidth="1"/>
    <col min="11782" max="12029" width="9.140625" style="152"/>
    <col min="12030" max="12030" width="5.140625" style="152" customWidth="1"/>
    <col min="12031" max="12031" width="7.140625" style="152" customWidth="1"/>
    <col min="12032" max="12032" width="3.85546875" style="152" customWidth="1"/>
    <col min="12033" max="12033" width="48.28515625" style="152" customWidth="1"/>
    <col min="12034" max="12034" width="13.7109375" style="152" customWidth="1"/>
    <col min="12035" max="12035" width="28.28515625" style="152" customWidth="1"/>
    <col min="12036" max="12036" width="11" style="152" customWidth="1"/>
    <col min="12037" max="12037" width="0" style="152" hidden="1" customWidth="1"/>
    <col min="12038" max="12285" width="9.140625" style="152"/>
    <col min="12286" max="12286" width="5.140625" style="152" customWidth="1"/>
    <col min="12287" max="12287" width="7.140625" style="152" customWidth="1"/>
    <col min="12288" max="12288" width="3.85546875" style="152" customWidth="1"/>
    <col min="12289" max="12289" width="48.28515625" style="152" customWidth="1"/>
    <col min="12290" max="12290" width="13.7109375" style="152" customWidth="1"/>
    <col min="12291" max="12291" width="28.28515625" style="152" customWidth="1"/>
    <col min="12292" max="12292" width="11" style="152" customWidth="1"/>
    <col min="12293" max="12293" width="0" style="152" hidden="1" customWidth="1"/>
    <col min="12294" max="12541" width="9.140625" style="152"/>
    <col min="12542" max="12542" width="5.140625" style="152" customWidth="1"/>
    <col min="12543" max="12543" width="7.140625" style="152" customWidth="1"/>
    <col min="12544" max="12544" width="3.85546875" style="152" customWidth="1"/>
    <col min="12545" max="12545" width="48.28515625" style="152" customWidth="1"/>
    <col min="12546" max="12546" width="13.7109375" style="152" customWidth="1"/>
    <col min="12547" max="12547" width="28.28515625" style="152" customWidth="1"/>
    <col min="12548" max="12548" width="11" style="152" customWidth="1"/>
    <col min="12549" max="12549" width="0" style="152" hidden="1" customWidth="1"/>
    <col min="12550" max="12797" width="9.140625" style="152"/>
    <col min="12798" max="12798" width="5.140625" style="152" customWidth="1"/>
    <col min="12799" max="12799" width="7.140625" style="152" customWidth="1"/>
    <col min="12800" max="12800" width="3.85546875" style="152" customWidth="1"/>
    <col min="12801" max="12801" width="48.28515625" style="152" customWidth="1"/>
    <col min="12802" max="12802" width="13.7109375" style="152" customWidth="1"/>
    <col min="12803" max="12803" width="28.28515625" style="152" customWidth="1"/>
    <col min="12804" max="12804" width="11" style="152" customWidth="1"/>
    <col min="12805" max="12805" width="0" style="152" hidden="1" customWidth="1"/>
    <col min="12806" max="13053" width="9.140625" style="152"/>
    <col min="13054" max="13054" width="5.140625" style="152" customWidth="1"/>
    <col min="13055" max="13055" width="7.140625" style="152" customWidth="1"/>
    <col min="13056" max="13056" width="3.85546875" style="152" customWidth="1"/>
    <col min="13057" max="13057" width="48.28515625" style="152" customWidth="1"/>
    <col min="13058" max="13058" width="13.7109375" style="152" customWidth="1"/>
    <col min="13059" max="13059" width="28.28515625" style="152" customWidth="1"/>
    <col min="13060" max="13060" width="11" style="152" customWidth="1"/>
    <col min="13061" max="13061" width="0" style="152" hidden="1" customWidth="1"/>
    <col min="13062" max="13309" width="9.140625" style="152"/>
    <col min="13310" max="13310" width="5.140625" style="152" customWidth="1"/>
    <col min="13311" max="13311" width="7.140625" style="152" customWidth="1"/>
    <col min="13312" max="13312" width="3.85546875" style="152" customWidth="1"/>
    <col min="13313" max="13313" width="48.28515625" style="152" customWidth="1"/>
    <col min="13314" max="13314" width="13.7109375" style="152" customWidth="1"/>
    <col min="13315" max="13315" width="28.28515625" style="152" customWidth="1"/>
    <col min="13316" max="13316" width="11" style="152" customWidth="1"/>
    <col min="13317" max="13317" width="0" style="152" hidden="1" customWidth="1"/>
    <col min="13318" max="13565" width="9.140625" style="152"/>
    <col min="13566" max="13566" width="5.140625" style="152" customWidth="1"/>
    <col min="13567" max="13567" width="7.140625" style="152" customWidth="1"/>
    <col min="13568" max="13568" width="3.85546875" style="152" customWidth="1"/>
    <col min="13569" max="13569" width="48.28515625" style="152" customWidth="1"/>
    <col min="13570" max="13570" width="13.7109375" style="152" customWidth="1"/>
    <col min="13571" max="13571" width="28.28515625" style="152" customWidth="1"/>
    <col min="13572" max="13572" width="11" style="152" customWidth="1"/>
    <col min="13573" max="13573" width="0" style="152" hidden="1" customWidth="1"/>
    <col min="13574" max="13821" width="9.140625" style="152"/>
    <col min="13822" max="13822" width="5.140625" style="152" customWidth="1"/>
    <col min="13823" max="13823" width="7.140625" style="152" customWidth="1"/>
    <col min="13824" max="13824" width="3.85546875" style="152" customWidth="1"/>
    <col min="13825" max="13825" width="48.28515625" style="152" customWidth="1"/>
    <col min="13826" max="13826" width="13.7109375" style="152" customWidth="1"/>
    <col min="13827" max="13827" width="28.28515625" style="152" customWidth="1"/>
    <col min="13828" max="13828" width="11" style="152" customWidth="1"/>
    <col min="13829" max="13829" width="0" style="152" hidden="1" customWidth="1"/>
    <col min="13830" max="14077" width="9.140625" style="152"/>
    <col min="14078" max="14078" width="5.140625" style="152" customWidth="1"/>
    <col min="14079" max="14079" width="7.140625" style="152" customWidth="1"/>
    <col min="14080" max="14080" width="3.85546875" style="152" customWidth="1"/>
    <col min="14081" max="14081" width="48.28515625" style="152" customWidth="1"/>
    <col min="14082" max="14082" width="13.7109375" style="152" customWidth="1"/>
    <col min="14083" max="14083" width="28.28515625" style="152" customWidth="1"/>
    <col min="14084" max="14084" width="11" style="152" customWidth="1"/>
    <col min="14085" max="14085" width="0" style="152" hidden="1" customWidth="1"/>
    <col min="14086" max="14333" width="9.140625" style="152"/>
    <col min="14334" max="14334" width="5.140625" style="152" customWidth="1"/>
    <col min="14335" max="14335" width="7.140625" style="152" customWidth="1"/>
    <col min="14336" max="14336" width="3.85546875" style="152" customWidth="1"/>
    <col min="14337" max="14337" width="48.28515625" style="152" customWidth="1"/>
    <col min="14338" max="14338" width="13.7109375" style="152" customWidth="1"/>
    <col min="14339" max="14339" width="28.28515625" style="152" customWidth="1"/>
    <col min="14340" max="14340" width="11" style="152" customWidth="1"/>
    <col min="14341" max="14341" width="0" style="152" hidden="1" customWidth="1"/>
    <col min="14342" max="14589" width="9.140625" style="152"/>
    <col min="14590" max="14590" width="5.140625" style="152" customWidth="1"/>
    <col min="14591" max="14591" width="7.140625" style="152" customWidth="1"/>
    <col min="14592" max="14592" width="3.85546875" style="152" customWidth="1"/>
    <col min="14593" max="14593" width="48.28515625" style="152" customWidth="1"/>
    <col min="14594" max="14594" width="13.7109375" style="152" customWidth="1"/>
    <col min="14595" max="14595" width="28.28515625" style="152" customWidth="1"/>
    <col min="14596" max="14596" width="11" style="152" customWidth="1"/>
    <col min="14597" max="14597" width="0" style="152" hidden="1" customWidth="1"/>
    <col min="14598" max="14845" width="9.140625" style="152"/>
    <col min="14846" max="14846" width="5.140625" style="152" customWidth="1"/>
    <col min="14847" max="14847" width="7.140625" style="152" customWidth="1"/>
    <col min="14848" max="14848" width="3.85546875" style="152" customWidth="1"/>
    <col min="14849" max="14849" width="48.28515625" style="152" customWidth="1"/>
    <col min="14850" max="14850" width="13.7109375" style="152" customWidth="1"/>
    <col min="14851" max="14851" width="28.28515625" style="152" customWidth="1"/>
    <col min="14852" max="14852" width="11" style="152" customWidth="1"/>
    <col min="14853" max="14853" width="0" style="152" hidden="1" customWidth="1"/>
    <col min="14854" max="15101" width="9.140625" style="152"/>
    <col min="15102" max="15102" width="5.140625" style="152" customWidth="1"/>
    <col min="15103" max="15103" width="7.140625" style="152" customWidth="1"/>
    <col min="15104" max="15104" width="3.85546875" style="152" customWidth="1"/>
    <col min="15105" max="15105" width="48.28515625" style="152" customWidth="1"/>
    <col min="15106" max="15106" width="13.7109375" style="152" customWidth="1"/>
    <col min="15107" max="15107" width="28.28515625" style="152" customWidth="1"/>
    <col min="15108" max="15108" width="11" style="152" customWidth="1"/>
    <col min="15109" max="15109" width="0" style="152" hidden="1" customWidth="1"/>
    <col min="15110" max="15357" width="9.140625" style="152"/>
    <col min="15358" max="15358" width="5.140625" style="152" customWidth="1"/>
    <col min="15359" max="15359" width="7.140625" style="152" customWidth="1"/>
    <col min="15360" max="15360" width="3.85546875" style="152" customWidth="1"/>
    <col min="15361" max="15361" width="48.28515625" style="152" customWidth="1"/>
    <col min="15362" max="15362" width="13.7109375" style="152" customWidth="1"/>
    <col min="15363" max="15363" width="28.28515625" style="152" customWidth="1"/>
    <col min="15364" max="15364" width="11" style="152" customWidth="1"/>
    <col min="15365" max="15365" width="0" style="152" hidden="1" customWidth="1"/>
    <col min="15366" max="15613" width="9.140625" style="152"/>
    <col min="15614" max="15614" width="5.140625" style="152" customWidth="1"/>
    <col min="15615" max="15615" width="7.140625" style="152" customWidth="1"/>
    <col min="15616" max="15616" width="3.85546875" style="152" customWidth="1"/>
    <col min="15617" max="15617" width="48.28515625" style="152" customWidth="1"/>
    <col min="15618" max="15618" width="13.7109375" style="152" customWidth="1"/>
    <col min="15619" max="15619" width="28.28515625" style="152" customWidth="1"/>
    <col min="15620" max="15620" width="11" style="152" customWidth="1"/>
    <col min="15621" max="15621" width="0" style="152" hidden="1" customWidth="1"/>
    <col min="15622" max="15869" width="9.140625" style="152"/>
    <col min="15870" max="15870" width="5.140625" style="152" customWidth="1"/>
    <col min="15871" max="15871" width="7.140625" style="152" customWidth="1"/>
    <col min="15872" max="15872" width="3.85546875" style="152" customWidth="1"/>
    <col min="15873" max="15873" width="48.28515625" style="152" customWidth="1"/>
    <col min="15874" max="15874" width="13.7109375" style="152" customWidth="1"/>
    <col min="15875" max="15875" width="28.28515625" style="152" customWidth="1"/>
    <col min="15876" max="15876" width="11" style="152" customWidth="1"/>
    <col min="15877" max="15877" width="0" style="152" hidden="1" customWidth="1"/>
    <col min="15878" max="16125" width="9.140625" style="152"/>
    <col min="16126" max="16126" width="5.140625" style="152" customWidth="1"/>
    <col min="16127" max="16127" width="7.140625" style="152" customWidth="1"/>
    <col min="16128" max="16128" width="3.85546875" style="152" customWidth="1"/>
    <col min="16129" max="16129" width="48.28515625" style="152" customWidth="1"/>
    <col min="16130" max="16130" width="13.7109375" style="152" customWidth="1"/>
    <col min="16131" max="16131" width="28.28515625" style="152" customWidth="1"/>
    <col min="16132" max="16132" width="11" style="152" customWidth="1"/>
    <col min="16133" max="16133" width="0" style="152" hidden="1" customWidth="1"/>
    <col min="16134" max="16384" width="9.140625" style="152"/>
  </cols>
  <sheetData>
    <row r="1" spans="1:29" ht="18" x14ac:dyDescent="0.25">
      <c r="A1" s="727" t="s">
        <v>344</v>
      </c>
      <c r="B1" s="728"/>
      <c r="C1" s="728"/>
      <c r="D1" s="728"/>
      <c r="E1" s="728"/>
      <c r="F1" s="728"/>
      <c r="G1" s="728"/>
      <c r="I1" s="729" t="s">
        <v>345</v>
      </c>
      <c r="J1" s="730"/>
      <c r="K1" s="730"/>
    </row>
    <row r="2" spans="1:29" ht="18" x14ac:dyDescent="0.25">
      <c r="A2" s="577"/>
      <c r="B2" s="578"/>
      <c r="C2" s="578"/>
      <c r="D2" s="578"/>
      <c r="E2" s="578"/>
      <c r="F2" s="578"/>
      <c r="G2" s="578"/>
      <c r="I2" s="579"/>
      <c r="J2" s="580"/>
      <c r="K2" s="580"/>
    </row>
    <row r="3" spans="1:29" s="582" customFormat="1" ht="18" x14ac:dyDescent="0.25">
      <c r="A3" s="343" t="s">
        <v>343</v>
      </c>
      <c r="B3" s="343"/>
      <c r="C3" s="343"/>
      <c r="D3" s="581"/>
      <c r="E3" s="343"/>
      <c r="F3" s="722" t="s">
        <v>289</v>
      </c>
      <c r="G3" s="723"/>
    </row>
    <row r="4" spans="1:29" ht="15" x14ac:dyDescent="0.2">
      <c r="A4" s="40" t="s">
        <v>0</v>
      </c>
      <c r="B4" s="86"/>
      <c r="C4" s="41" t="s">
        <v>290</v>
      </c>
      <c r="D4" s="390"/>
      <c r="E4" s="41"/>
      <c r="F4" s="41"/>
      <c r="G4" s="82"/>
    </row>
    <row r="5" spans="1:29" ht="15" x14ac:dyDescent="0.2">
      <c r="A5" s="86"/>
      <c r="B5" s="86"/>
      <c r="C5" s="41" t="s">
        <v>1</v>
      </c>
      <c r="D5" s="390"/>
      <c r="E5" s="41"/>
      <c r="F5" s="41"/>
      <c r="G5" s="82"/>
    </row>
    <row r="6" spans="1:29" x14ac:dyDescent="0.2">
      <c r="A6" s="86"/>
      <c r="B6" s="86"/>
      <c r="C6" s="356"/>
      <c r="D6" s="389"/>
      <c r="E6" s="358"/>
      <c r="F6" s="84"/>
      <c r="G6" s="82"/>
    </row>
    <row r="7" spans="1:29" ht="13.5" thickBot="1" x14ac:dyDescent="0.25">
      <c r="A7" s="86"/>
      <c r="B7" s="86"/>
      <c r="C7" s="356"/>
      <c r="D7" s="389"/>
      <c r="E7" s="358"/>
      <c r="F7" s="84"/>
      <c r="G7" s="346" t="s">
        <v>2</v>
      </c>
      <c r="I7" s="391">
        <v>0.1</v>
      </c>
      <c r="J7" s="391">
        <v>0.15</v>
      </c>
      <c r="K7" s="391">
        <v>0.2</v>
      </c>
    </row>
    <row r="8" spans="1:29" s="155" customFormat="1" ht="27" thickTop="1" thickBot="1" x14ac:dyDescent="0.25">
      <c r="A8" s="392" t="s">
        <v>3</v>
      </c>
      <c r="B8" s="393" t="s">
        <v>4</v>
      </c>
      <c r="C8" s="394" t="s">
        <v>5</v>
      </c>
      <c r="D8" s="394"/>
      <c r="E8" s="394" t="s">
        <v>83</v>
      </c>
      <c r="F8" s="395" t="s">
        <v>6</v>
      </c>
      <c r="G8" s="345" t="s">
        <v>308</v>
      </c>
      <c r="H8" s="152"/>
      <c r="I8" s="152"/>
      <c r="J8" s="152"/>
      <c r="K8" s="152"/>
      <c r="L8" s="152"/>
      <c r="M8" s="152"/>
      <c r="N8" s="152"/>
      <c r="O8" s="152"/>
      <c r="P8" s="152"/>
      <c r="Q8" s="152"/>
      <c r="R8" s="152"/>
      <c r="S8" s="152"/>
      <c r="T8" s="152"/>
      <c r="U8" s="152"/>
      <c r="V8" s="152"/>
      <c r="W8" s="152"/>
      <c r="X8" s="152"/>
      <c r="Y8" s="152"/>
      <c r="Z8" s="152"/>
      <c r="AA8" s="152"/>
      <c r="AB8" s="152"/>
      <c r="AC8" s="152"/>
    </row>
    <row r="9" spans="1:29" ht="18.75" customHeight="1" thickTop="1" x14ac:dyDescent="0.2">
      <c r="A9" s="396" t="s">
        <v>346</v>
      </c>
      <c r="B9" s="397"/>
      <c r="C9" s="398"/>
      <c r="D9" s="399"/>
      <c r="E9" s="400"/>
      <c r="F9" s="401"/>
      <c r="G9" s="583"/>
    </row>
    <row r="10" spans="1:29" s="163" customFormat="1" ht="17.25" customHeight="1" x14ac:dyDescent="0.2">
      <c r="A10" s="347">
        <v>6172</v>
      </c>
      <c r="B10" s="348">
        <v>2122</v>
      </c>
      <c r="C10" s="490">
        <v>302</v>
      </c>
      <c r="D10" s="495" t="s">
        <v>355</v>
      </c>
      <c r="E10" s="492">
        <v>90000001001</v>
      </c>
      <c r="F10" s="97" t="s">
        <v>86</v>
      </c>
      <c r="G10" s="314">
        <v>48</v>
      </c>
    </row>
    <row r="11" spans="1:29" s="163" customFormat="1" ht="17.25" customHeight="1" x14ac:dyDescent="0.2">
      <c r="A11" s="347">
        <v>6172</v>
      </c>
      <c r="B11" s="348">
        <v>2122</v>
      </c>
      <c r="C11" s="490">
        <v>302</v>
      </c>
      <c r="D11" s="495" t="s">
        <v>356</v>
      </c>
      <c r="E11" s="492">
        <v>90000001012</v>
      </c>
      <c r="F11" s="97" t="s">
        <v>86</v>
      </c>
      <c r="G11" s="314">
        <v>682</v>
      </c>
    </row>
    <row r="12" spans="1:29" s="163" customFormat="1" ht="26.25" customHeight="1" x14ac:dyDescent="0.2">
      <c r="A12" s="95">
        <v>6172</v>
      </c>
      <c r="B12" s="96">
        <v>2122</v>
      </c>
      <c r="C12" s="490">
        <v>302</v>
      </c>
      <c r="D12" s="495" t="s">
        <v>357</v>
      </c>
      <c r="E12" s="492">
        <v>90000001015</v>
      </c>
      <c r="F12" s="97" t="s">
        <v>86</v>
      </c>
      <c r="G12" s="314">
        <v>3937</v>
      </c>
    </row>
    <row r="13" spans="1:29" s="163" customFormat="1" ht="17.25" customHeight="1" x14ac:dyDescent="0.2">
      <c r="A13" s="95" t="s">
        <v>84</v>
      </c>
      <c r="B13" s="96" t="s">
        <v>85</v>
      </c>
      <c r="C13" s="490">
        <v>302</v>
      </c>
      <c r="D13" s="495" t="s">
        <v>354</v>
      </c>
      <c r="E13" s="492">
        <v>90000001032</v>
      </c>
      <c r="F13" s="97" t="s">
        <v>86</v>
      </c>
      <c r="G13" s="314">
        <v>193</v>
      </c>
    </row>
    <row r="14" spans="1:29" s="163" customFormat="1" ht="17.25" customHeight="1" x14ac:dyDescent="0.2">
      <c r="A14" s="95" t="s">
        <v>84</v>
      </c>
      <c r="B14" s="96" t="s">
        <v>85</v>
      </c>
      <c r="C14" s="490">
        <v>302</v>
      </c>
      <c r="D14" s="495" t="s">
        <v>358</v>
      </c>
      <c r="E14" s="492">
        <v>90000001033</v>
      </c>
      <c r="F14" s="97" t="s">
        <v>86</v>
      </c>
      <c r="G14" s="314">
        <v>154</v>
      </c>
    </row>
    <row r="15" spans="1:29" s="164" customFormat="1" x14ac:dyDescent="0.2">
      <c r="A15" s="315" t="s">
        <v>84</v>
      </c>
      <c r="B15" s="316" t="s">
        <v>85</v>
      </c>
      <c r="C15" s="318">
        <v>302</v>
      </c>
      <c r="D15" s="495" t="s">
        <v>359</v>
      </c>
      <c r="E15" s="493">
        <v>90000001034</v>
      </c>
      <c r="F15" s="319" t="s">
        <v>86</v>
      </c>
      <c r="G15" s="321">
        <v>188</v>
      </c>
    </row>
    <row r="16" spans="1:29" s="163" customFormat="1" ht="17.25" customHeight="1" x14ac:dyDescent="0.2">
      <c r="A16" s="95" t="s">
        <v>84</v>
      </c>
      <c r="B16" s="96" t="s">
        <v>85</v>
      </c>
      <c r="C16" s="490">
        <v>302</v>
      </c>
      <c r="D16" s="495" t="s">
        <v>360</v>
      </c>
      <c r="E16" s="492">
        <v>90000001100</v>
      </c>
      <c r="F16" s="97" t="s">
        <v>86</v>
      </c>
      <c r="G16" s="314">
        <v>14</v>
      </c>
    </row>
    <row r="17" spans="1:16" s="163" customFormat="1" ht="17.25" customHeight="1" x14ac:dyDescent="0.2">
      <c r="A17" s="95" t="s">
        <v>84</v>
      </c>
      <c r="B17" s="96" t="s">
        <v>85</v>
      </c>
      <c r="C17" s="490">
        <v>302</v>
      </c>
      <c r="D17" s="495" t="s">
        <v>361</v>
      </c>
      <c r="E17" s="492">
        <v>90000001101</v>
      </c>
      <c r="F17" s="97" t="s">
        <v>86</v>
      </c>
      <c r="G17" s="314">
        <v>1032</v>
      </c>
    </row>
    <row r="18" spans="1:16" s="163" customFormat="1" ht="17.25" customHeight="1" x14ac:dyDescent="0.2">
      <c r="A18" s="95" t="s">
        <v>84</v>
      </c>
      <c r="B18" s="96" t="s">
        <v>85</v>
      </c>
      <c r="C18" s="490">
        <v>302</v>
      </c>
      <c r="D18" s="495" t="s">
        <v>362</v>
      </c>
      <c r="E18" s="492">
        <v>90000001102</v>
      </c>
      <c r="F18" s="97" t="s">
        <v>86</v>
      </c>
      <c r="G18" s="314">
        <v>3067</v>
      </c>
      <c r="P18"/>
    </row>
    <row r="19" spans="1:16" s="163" customFormat="1" ht="17.25" customHeight="1" x14ac:dyDescent="0.2">
      <c r="A19" s="95" t="s">
        <v>84</v>
      </c>
      <c r="B19" s="96" t="s">
        <v>85</v>
      </c>
      <c r="C19" s="490">
        <v>302</v>
      </c>
      <c r="D19" s="495" t="s">
        <v>363</v>
      </c>
      <c r="E19" s="492">
        <v>90000001103</v>
      </c>
      <c r="F19" s="97" t="s">
        <v>86</v>
      </c>
      <c r="G19" s="314">
        <v>3726</v>
      </c>
    </row>
    <row r="20" spans="1:16" s="163" customFormat="1" ht="17.25" customHeight="1" x14ac:dyDescent="0.2">
      <c r="A20" s="95" t="s">
        <v>84</v>
      </c>
      <c r="B20" s="96" t="s">
        <v>85</v>
      </c>
      <c r="C20" s="490">
        <v>302</v>
      </c>
      <c r="D20" s="495" t="s">
        <v>364</v>
      </c>
      <c r="E20" s="492">
        <v>90000001104</v>
      </c>
      <c r="F20" s="97" t="s">
        <v>86</v>
      </c>
      <c r="G20" s="314">
        <v>976</v>
      </c>
    </row>
    <row r="21" spans="1:16" s="163" customFormat="1" ht="17.25" customHeight="1" x14ac:dyDescent="0.2">
      <c r="A21" s="95" t="s">
        <v>84</v>
      </c>
      <c r="B21" s="96" t="s">
        <v>85</v>
      </c>
      <c r="C21" s="490">
        <v>302</v>
      </c>
      <c r="D21" s="495" t="s">
        <v>365</v>
      </c>
      <c r="E21" s="492">
        <v>90000001105</v>
      </c>
      <c r="F21" s="97" t="s">
        <v>86</v>
      </c>
      <c r="G21" s="314">
        <v>667</v>
      </c>
    </row>
    <row r="22" spans="1:16" s="163" customFormat="1" ht="30" customHeight="1" x14ac:dyDescent="0.2">
      <c r="A22" s="95" t="s">
        <v>84</v>
      </c>
      <c r="B22" s="96" t="s">
        <v>85</v>
      </c>
      <c r="C22" s="490">
        <v>302</v>
      </c>
      <c r="D22" s="495" t="s">
        <v>366</v>
      </c>
      <c r="E22" s="492">
        <v>90000001120</v>
      </c>
      <c r="F22" s="97" t="s">
        <v>86</v>
      </c>
      <c r="G22" s="314">
        <v>1381</v>
      </c>
    </row>
    <row r="23" spans="1:16" s="164" customFormat="1" ht="25.5" x14ac:dyDescent="0.2">
      <c r="A23" s="315" t="s">
        <v>84</v>
      </c>
      <c r="B23" s="316" t="s">
        <v>85</v>
      </c>
      <c r="C23" s="318">
        <v>302</v>
      </c>
      <c r="D23" s="495" t="s">
        <v>367</v>
      </c>
      <c r="E23" s="493">
        <v>90000001121</v>
      </c>
      <c r="F23" s="319" t="s">
        <v>86</v>
      </c>
      <c r="G23" s="321">
        <v>2871</v>
      </c>
    </row>
    <row r="24" spans="1:16" s="163" customFormat="1" ht="17.25" customHeight="1" x14ac:dyDescent="0.2">
      <c r="A24" s="95" t="s">
        <v>84</v>
      </c>
      <c r="B24" s="96" t="s">
        <v>85</v>
      </c>
      <c r="C24" s="490">
        <v>302</v>
      </c>
      <c r="D24" s="495" t="s">
        <v>368</v>
      </c>
      <c r="E24" s="492">
        <v>90000001122</v>
      </c>
      <c r="F24" s="97" t="s">
        <v>86</v>
      </c>
      <c r="G24" s="314">
        <v>1546</v>
      </c>
    </row>
    <row r="25" spans="1:16" s="164" customFormat="1" ht="25.5" x14ac:dyDescent="0.2">
      <c r="A25" s="315" t="s">
        <v>84</v>
      </c>
      <c r="B25" s="316" t="s">
        <v>85</v>
      </c>
      <c r="C25" s="318">
        <v>302</v>
      </c>
      <c r="D25" s="495" t="s">
        <v>369</v>
      </c>
      <c r="E25" s="493">
        <v>90000001123</v>
      </c>
      <c r="F25" s="319" t="s">
        <v>86</v>
      </c>
      <c r="G25" s="321">
        <v>1019</v>
      </c>
    </row>
    <row r="26" spans="1:16" s="163" customFormat="1" ht="17.25" customHeight="1" x14ac:dyDescent="0.2">
      <c r="A26" s="95" t="s">
        <v>84</v>
      </c>
      <c r="B26" s="96" t="s">
        <v>85</v>
      </c>
      <c r="C26" s="490">
        <v>302</v>
      </c>
      <c r="D26" s="495" t="s">
        <v>370</v>
      </c>
      <c r="E26" s="492">
        <v>90000001150</v>
      </c>
      <c r="F26" s="97" t="s">
        <v>86</v>
      </c>
      <c r="G26" s="314">
        <v>682</v>
      </c>
    </row>
    <row r="27" spans="1:16" s="164" customFormat="1" ht="38.25" x14ac:dyDescent="0.2">
      <c r="A27" s="315" t="s">
        <v>84</v>
      </c>
      <c r="B27" s="316" t="s">
        <v>85</v>
      </c>
      <c r="C27" s="318">
        <v>302</v>
      </c>
      <c r="D27" s="495" t="s">
        <v>371</v>
      </c>
      <c r="E27" s="493">
        <v>90000001160</v>
      </c>
      <c r="F27" s="319" t="s">
        <v>86</v>
      </c>
      <c r="G27" s="321">
        <v>1606</v>
      </c>
    </row>
    <row r="28" spans="1:16" s="163" customFormat="1" ht="17.25" customHeight="1" x14ac:dyDescent="0.2">
      <c r="A28" s="95" t="s">
        <v>84</v>
      </c>
      <c r="B28" s="96" t="s">
        <v>85</v>
      </c>
      <c r="C28" s="490">
        <v>302</v>
      </c>
      <c r="D28" s="495" t="s">
        <v>372</v>
      </c>
      <c r="E28" s="492">
        <v>90000001200</v>
      </c>
      <c r="F28" s="97" t="s">
        <v>86</v>
      </c>
      <c r="G28" s="314">
        <v>1938</v>
      </c>
    </row>
    <row r="29" spans="1:16" s="163" customFormat="1" x14ac:dyDescent="0.2">
      <c r="A29" s="95" t="s">
        <v>84</v>
      </c>
      <c r="B29" s="96" t="s">
        <v>85</v>
      </c>
      <c r="C29" s="490">
        <v>302</v>
      </c>
      <c r="D29" s="495" t="s">
        <v>373</v>
      </c>
      <c r="E29" s="492">
        <v>90000001201</v>
      </c>
      <c r="F29" s="97" t="s">
        <v>86</v>
      </c>
      <c r="G29" s="314">
        <v>1970</v>
      </c>
    </row>
    <row r="30" spans="1:16" s="164" customFormat="1" ht="17.25" customHeight="1" x14ac:dyDescent="0.2">
      <c r="A30" s="315" t="s">
        <v>84</v>
      </c>
      <c r="B30" s="316" t="s">
        <v>85</v>
      </c>
      <c r="C30" s="490">
        <v>302</v>
      </c>
      <c r="D30" s="495" t="s">
        <v>374</v>
      </c>
      <c r="E30" s="493">
        <v>90000001202</v>
      </c>
      <c r="F30" s="319" t="s">
        <v>86</v>
      </c>
      <c r="G30" s="314">
        <v>1405</v>
      </c>
    </row>
    <row r="31" spans="1:16" s="163" customFormat="1" ht="17.25" customHeight="1" x14ac:dyDescent="0.2">
      <c r="A31" s="95" t="s">
        <v>84</v>
      </c>
      <c r="B31" s="96" t="s">
        <v>85</v>
      </c>
      <c r="C31" s="490">
        <v>302</v>
      </c>
      <c r="D31" s="495" t="s">
        <v>375</v>
      </c>
      <c r="E31" s="492">
        <v>90000001204</v>
      </c>
      <c r="F31" s="97" t="s">
        <v>86</v>
      </c>
      <c r="G31" s="314">
        <v>2380</v>
      </c>
    </row>
    <row r="32" spans="1:16" s="164" customFormat="1" ht="25.5" x14ac:dyDescent="0.2">
      <c r="A32" s="315" t="s">
        <v>84</v>
      </c>
      <c r="B32" s="316" t="s">
        <v>85</v>
      </c>
      <c r="C32" s="490">
        <v>302</v>
      </c>
      <c r="D32" s="495" t="s">
        <v>376</v>
      </c>
      <c r="E32" s="493">
        <v>90000001205</v>
      </c>
      <c r="F32" s="319" t="s">
        <v>86</v>
      </c>
      <c r="G32" s="314">
        <v>803</v>
      </c>
    </row>
    <row r="33" spans="1:9" s="164" customFormat="1" ht="25.5" x14ac:dyDescent="0.2">
      <c r="A33" s="315" t="s">
        <v>84</v>
      </c>
      <c r="B33" s="316" t="s">
        <v>85</v>
      </c>
      <c r="C33" s="318">
        <v>302</v>
      </c>
      <c r="D33" s="495" t="s">
        <v>377</v>
      </c>
      <c r="E33" s="493">
        <v>90000001206</v>
      </c>
      <c r="F33" s="319" t="s">
        <v>86</v>
      </c>
      <c r="G33" s="321">
        <v>772</v>
      </c>
    </row>
    <row r="34" spans="1:9" s="164" customFormat="1" ht="17.25" customHeight="1" x14ac:dyDescent="0.2">
      <c r="A34" s="315" t="s">
        <v>84</v>
      </c>
      <c r="B34" s="316" t="s">
        <v>85</v>
      </c>
      <c r="C34" s="318">
        <v>302</v>
      </c>
      <c r="D34" s="495" t="s">
        <v>378</v>
      </c>
      <c r="E34" s="493">
        <v>90000001207</v>
      </c>
      <c r="F34" s="319" t="s">
        <v>86</v>
      </c>
      <c r="G34" s="321">
        <v>739</v>
      </c>
    </row>
    <row r="35" spans="1:9" s="163" customFormat="1" ht="17.25" customHeight="1" x14ac:dyDescent="0.2">
      <c r="A35" s="95" t="s">
        <v>84</v>
      </c>
      <c r="B35" s="96" t="s">
        <v>85</v>
      </c>
      <c r="C35" s="490">
        <v>302</v>
      </c>
      <c r="D35" s="495" t="s">
        <v>379</v>
      </c>
      <c r="E35" s="492">
        <v>90000001208</v>
      </c>
      <c r="F35" s="97" t="s">
        <v>86</v>
      </c>
      <c r="G35" s="314">
        <v>1872</v>
      </c>
    </row>
    <row r="36" spans="1:9" s="163" customFormat="1" ht="17.25" customHeight="1" x14ac:dyDescent="0.2">
      <c r="A36" s="95" t="s">
        <v>84</v>
      </c>
      <c r="B36" s="96" t="s">
        <v>85</v>
      </c>
      <c r="C36" s="490">
        <v>302</v>
      </c>
      <c r="D36" s="495" t="s">
        <v>380</v>
      </c>
      <c r="E36" s="492">
        <v>90000001300</v>
      </c>
      <c r="F36" s="97" t="s">
        <v>86</v>
      </c>
      <c r="G36" s="314">
        <v>346</v>
      </c>
    </row>
    <row r="37" spans="1:9" s="163" customFormat="1" ht="17.25" customHeight="1" x14ac:dyDescent="0.2">
      <c r="A37" s="95" t="s">
        <v>84</v>
      </c>
      <c r="B37" s="96" t="s">
        <v>85</v>
      </c>
      <c r="C37" s="490">
        <v>302</v>
      </c>
      <c r="D37" s="495" t="s">
        <v>381</v>
      </c>
      <c r="E37" s="492">
        <v>90000001301</v>
      </c>
      <c r="F37" s="97" t="s">
        <v>86</v>
      </c>
      <c r="G37" s="314">
        <v>774</v>
      </c>
    </row>
    <row r="38" spans="1:9" s="163" customFormat="1" ht="31.5" customHeight="1" x14ac:dyDescent="0.2">
      <c r="A38" s="95" t="s">
        <v>84</v>
      </c>
      <c r="B38" s="96" t="s">
        <v>85</v>
      </c>
      <c r="C38" s="490">
        <v>302</v>
      </c>
      <c r="D38" s="495" t="s">
        <v>382</v>
      </c>
      <c r="E38" s="492">
        <v>90000001302</v>
      </c>
      <c r="F38" s="97" t="s">
        <v>86</v>
      </c>
      <c r="G38" s="314">
        <v>93</v>
      </c>
    </row>
    <row r="39" spans="1:9" s="163" customFormat="1" ht="17.25" customHeight="1" x14ac:dyDescent="0.2">
      <c r="A39" s="95" t="s">
        <v>84</v>
      </c>
      <c r="B39" s="96" t="s">
        <v>85</v>
      </c>
      <c r="C39" s="490">
        <v>302</v>
      </c>
      <c r="D39" s="495" t="s">
        <v>383</v>
      </c>
      <c r="E39" s="492">
        <v>90000001303</v>
      </c>
      <c r="F39" s="97" t="s">
        <v>86</v>
      </c>
      <c r="G39" s="314">
        <v>316</v>
      </c>
    </row>
    <row r="40" spans="1:9" s="163" customFormat="1" ht="17.25" customHeight="1" x14ac:dyDescent="0.2">
      <c r="A40" s="95" t="s">
        <v>84</v>
      </c>
      <c r="B40" s="96" t="s">
        <v>85</v>
      </c>
      <c r="C40" s="490">
        <v>302</v>
      </c>
      <c r="D40" s="495" t="s">
        <v>384</v>
      </c>
      <c r="E40" s="492">
        <v>90000001304</v>
      </c>
      <c r="F40" s="97" t="s">
        <v>86</v>
      </c>
      <c r="G40" s="314">
        <v>13</v>
      </c>
    </row>
    <row r="41" spans="1:9" s="163" customFormat="1" ht="17.25" customHeight="1" x14ac:dyDescent="0.2">
      <c r="A41" s="95" t="s">
        <v>84</v>
      </c>
      <c r="B41" s="96" t="s">
        <v>85</v>
      </c>
      <c r="C41" s="490">
        <v>302</v>
      </c>
      <c r="D41" s="495" t="s">
        <v>385</v>
      </c>
      <c r="E41" s="492">
        <v>90000001350</v>
      </c>
      <c r="F41" s="97" t="s">
        <v>86</v>
      </c>
      <c r="G41" s="314">
        <v>371</v>
      </c>
    </row>
    <row r="42" spans="1:9" s="163" customFormat="1" ht="17.25" customHeight="1" x14ac:dyDescent="0.2">
      <c r="A42" s="95" t="s">
        <v>84</v>
      </c>
      <c r="B42" s="96" t="s">
        <v>85</v>
      </c>
      <c r="C42" s="490">
        <v>302</v>
      </c>
      <c r="D42" s="495" t="s">
        <v>386</v>
      </c>
      <c r="E42" s="492">
        <v>90000001351</v>
      </c>
      <c r="F42" s="97" t="s">
        <v>86</v>
      </c>
      <c r="G42" s="314">
        <v>38</v>
      </c>
    </row>
    <row r="43" spans="1:9" s="163" customFormat="1" ht="17.25" customHeight="1" x14ac:dyDescent="0.2">
      <c r="A43" s="95" t="s">
        <v>84</v>
      </c>
      <c r="B43" s="96" t="s">
        <v>85</v>
      </c>
      <c r="C43" s="490">
        <v>302</v>
      </c>
      <c r="D43" s="495" t="s">
        <v>387</v>
      </c>
      <c r="E43" s="492">
        <v>90000001352</v>
      </c>
      <c r="F43" s="97" t="s">
        <v>86</v>
      </c>
      <c r="G43" s="314">
        <v>12</v>
      </c>
    </row>
    <row r="44" spans="1:9" s="163" customFormat="1" ht="17.25" customHeight="1" x14ac:dyDescent="0.2">
      <c r="A44" s="95" t="s">
        <v>84</v>
      </c>
      <c r="B44" s="96" t="s">
        <v>85</v>
      </c>
      <c r="C44" s="490">
        <v>302</v>
      </c>
      <c r="D44" s="495" t="s">
        <v>388</v>
      </c>
      <c r="E44" s="492">
        <v>90000001400</v>
      </c>
      <c r="F44" s="97" t="s">
        <v>86</v>
      </c>
      <c r="G44" s="314">
        <v>558</v>
      </c>
    </row>
    <row r="45" spans="1:9" s="164" customFormat="1" ht="28.5" customHeight="1" x14ac:dyDescent="0.2">
      <c r="A45" s="315" t="s">
        <v>84</v>
      </c>
      <c r="B45" s="316" t="s">
        <v>85</v>
      </c>
      <c r="C45" s="318">
        <v>302</v>
      </c>
      <c r="D45" s="495" t="s">
        <v>389</v>
      </c>
      <c r="E45" s="493">
        <v>90000001450</v>
      </c>
      <c r="F45" s="319" t="s">
        <v>86</v>
      </c>
      <c r="G45" s="321">
        <v>395</v>
      </c>
      <c r="H45" s="267"/>
      <c r="I45" s="267"/>
    </row>
    <row r="46" spans="1:9" s="163" customFormat="1" ht="25.5" customHeight="1" x14ac:dyDescent="0.2">
      <c r="A46" s="95" t="s">
        <v>84</v>
      </c>
      <c r="B46" s="96" t="s">
        <v>85</v>
      </c>
      <c r="C46" s="490">
        <v>302</v>
      </c>
      <c r="D46" s="496" t="s">
        <v>390</v>
      </c>
      <c r="E46" s="492">
        <v>90000001024</v>
      </c>
      <c r="F46" s="97" t="s">
        <v>86</v>
      </c>
      <c r="G46" s="314">
        <v>39</v>
      </c>
    </row>
    <row r="47" spans="1:9" s="163" customFormat="1" ht="27" customHeight="1" x14ac:dyDescent="0.2">
      <c r="A47" s="95" t="s">
        <v>84</v>
      </c>
      <c r="B47" s="96" t="s">
        <v>85</v>
      </c>
      <c r="C47" s="490">
        <v>302</v>
      </c>
      <c r="D47" s="496" t="s">
        <v>391</v>
      </c>
      <c r="E47" s="492">
        <v>90000001040</v>
      </c>
      <c r="F47" s="97" t="s">
        <v>86</v>
      </c>
      <c r="G47" s="314">
        <v>138</v>
      </c>
    </row>
    <row r="48" spans="1:9" ht="29.25" customHeight="1" x14ac:dyDescent="0.2">
      <c r="A48" s="95" t="s">
        <v>84</v>
      </c>
      <c r="B48" s="96" t="s">
        <v>85</v>
      </c>
      <c r="C48" s="490">
        <v>302</v>
      </c>
      <c r="D48" s="496" t="s">
        <v>392</v>
      </c>
      <c r="E48" s="492">
        <v>90000001041</v>
      </c>
      <c r="F48" s="97" t="s">
        <v>86</v>
      </c>
      <c r="G48" s="314">
        <v>1127</v>
      </c>
    </row>
    <row r="49" spans="1:29" ht="17.25" customHeight="1" x14ac:dyDescent="0.2">
      <c r="A49" s="95" t="s">
        <v>84</v>
      </c>
      <c r="B49" s="96" t="s">
        <v>85</v>
      </c>
      <c r="C49" s="490">
        <v>302</v>
      </c>
      <c r="D49" s="496" t="s">
        <v>393</v>
      </c>
      <c r="E49" s="492">
        <v>90000001111</v>
      </c>
      <c r="F49" s="97" t="s">
        <v>86</v>
      </c>
      <c r="G49" s="314">
        <v>942</v>
      </c>
    </row>
    <row r="50" spans="1:29" ht="17.25" customHeight="1" x14ac:dyDescent="0.2">
      <c r="A50" s="95" t="s">
        <v>84</v>
      </c>
      <c r="B50" s="96" t="s">
        <v>85</v>
      </c>
      <c r="C50" s="490">
        <v>302</v>
      </c>
      <c r="D50" s="496" t="s">
        <v>394</v>
      </c>
      <c r="E50" s="492">
        <v>90000001112</v>
      </c>
      <c r="F50" s="97" t="s">
        <v>86</v>
      </c>
      <c r="G50" s="314">
        <v>308</v>
      </c>
    </row>
    <row r="51" spans="1:29" ht="24.75" customHeight="1" x14ac:dyDescent="0.2">
      <c r="A51" s="95" t="s">
        <v>84</v>
      </c>
      <c r="B51" s="96" t="s">
        <v>85</v>
      </c>
      <c r="C51" s="490">
        <v>302</v>
      </c>
      <c r="D51" s="496" t="s">
        <v>395</v>
      </c>
      <c r="E51" s="492">
        <v>90000001135</v>
      </c>
      <c r="F51" s="97" t="s">
        <v>86</v>
      </c>
      <c r="G51" s="314">
        <v>2435</v>
      </c>
    </row>
    <row r="52" spans="1:29" s="163" customFormat="1" ht="25.5" customHeight="1" x14ac:dyDescent="0.2">
      <c r="A52" s="95" t="s">
        <v>84</v>
      </c>
      <c r="B52" s="96" t="s">
        <v>85</v>
      </c>
      <c r="C52" s="490">
        <v>302</v>
      </c>
      <c r="D52" s="496" t="s">
        <v>396</v>
      </c>
      <c r="E52" s="492">
        <v>90000001136</v>
      </c>
      <c r="F52" s="97" t="s">
        <v>86</v>
      </c>
      <c r="G52" s="314">
        <v>1056</v>
      </c>
    </row>
    <row r="53" spans="1:29" s="164" customFormat="1" ht="26.25" customHeight="1" x14ac:dyDescent="0.2">
      <c r="A53" s="315" t="s">
        <v>84</v>
      </c>
      <c r="B53" s="316" t="s">
        <v>85</v>
      </c>
      <c r="C53" s="318">
        <v>302</v>
      </c>
      <c r="D53" s="496" t="s">
        <v>397</v>
      </c>
      <c r="E53" s="493">
        <v>90000001137</v>
      </c>
      <c r="F53" s="319" t="s">
        <v>86</v>
      </c>
      <c r="G53" s="321">
        <v>3222</v>
      </c>
    </row>
    <row r="54" spans="1:29" s="163" customFormat="1" ht="17.25" customHeight="1" x14ac:dyDescent="0.2">
      <c r="A54" s="95" t="s">
        <v>84</v>
      </c>
      <c r="B54" s="96" t="s">
        <v>85</v>
      </c>
      <c r="C54" s="490">
        <v>302</v>
      </c>
      <c r="D54" s="496" t="s">
        <v>398</v>
      </c>
      <c r="E54" s="492">
        <v>90000001138</v>
      </c>
      <c r="F54" s="97" t="s">
        <v>86</v>
      </c>
      <c r="G54" s="314">
        <v>980</v>
      </c>
    </row>
    <row r="55" spans="1:29" s="163" customFormat="1" ht="17.25" customHeight="1" thickBot="1" x14ac:dyDescent="0.25">
      <c r="A55" s="325" t="s">
        <v>84</v>
      </c>
      <c r="B55" s="326" t="s">
        <v>85</v>
      </c>
      <c r="C55" s="491">
        <v>302</v>
      </c>
      <c r="D55" s="499" t="s">
        <v>399</v>
      </c>
      <c r="E55" s="494">
        <v>90000001140</v>
      </c>
      <c r="F55" s="330" t="s">
        <v>86</v>
      </c>
      <c r="G55" s="331">
        <v>1456</v>
      </c>
    </row>
    <row r="56" spans="1:29" s="163" customFormat="1" ht="31.5" customHeight="1" thickTop="1" x14ac:dyDescent="0.2">
      <c r="A56" s="352"/>
      <c r="B56" s="352"/>
      <c r="C56" s="353"/>
      <c r="D56" s="350"/>
      <c r="E56" s="354"/>
      <c r="F56" s="123"/>
      <c r="G56" s="355"/>
    </row>
    <row r="57" spans="1:29" ht="17.25" customHeight="1" thickBot="1" x14ac:dyDescent="0.25">
      <c r="A57" s="86"/>
      <c r="B57" s="86"/>
      <c r="C57" s="356"/>
      <c r="D57" s="357"/>
      <c r="E57" s="358"/>
      <c r="F57" s="84"/>
      <c r="G57" s="359" t="s">
        <v>347</v>
      </c>
    </row>
    <row r="58" spans="1:29" s="155" customFormat="1" ht="36.950000000000003" customHeight="1" thickTop="1" thickBot="1" x14ac:dyDescent="0.25">
      <c r="A58" s="392" t="s">
        <v>3</v>
      </c>
      <c r="B58" s="88" t="s">
        <v>4</v>
      </c>
      <c r="C58" s="394" t="s">
        <v>5</v>
      </c>
      <c r="D58" s="360"/>
      <c r="E58" s="360" t="s">
        <v>83</v>
      </c>
      <c r="F58" s="89" t="s">
        <v>6</v>
      </c>
      <c r="G58" s="345" t="s">
        <v>308</v>
      </c>
      <c r="H58" s="152"/>
      <c r="I58" s="152"/>
      <c r="J58" s="152"/>
      <c r="K58" s="152"/>
      <c r="L58" s="152"/>
      <c r="M58" s="152"/>
      <c r="N58" s="152"/>
      <c r="O58" s="152"/>
      <c r="P58" s="152"/>
      <c r="Q58" s="152"/>
      <c r="R58" s="152"/>
      <c r="S58" s="152"/>
      <c r="T58" s="152"/>
      <c r="U58" s="152"/>
      <c r="V58" s="152"/>
      <c r="W58" s="152"/>
      <c r="X58" s="152"/>
      <c r="Y58" s="152"/>
      <c r="Z58" s="152"/>
      <c r="AA58" s="152"/>
      <c r="AB58" s="152"/>
      <c r="AC58" s="152"/>
    </row>
    <row r="59" spans="1:29" s="163" customFormat="1" ht="17.25" hidden="1" customHeight="1" thickTop="1" x14ac:dyDescent="0.2">
      <c r="A59" s="402" t="s">
        <v>84</v>
      </c>
      <c r="B59" s="58" t="s">
        <v>85</v>
      </c>
      <c r="C59" s="403">
        <v>302</v>
      </c>
      <c r="D59" s="404" t="s">
        <v>348</v>
      </c>
      <c r="E59" s="405">
        <v>90000001153</v>
      </c>
      <c r="F59" s="62" t="s">
        <v>86</v>
      </c>
      <c r="G59" s="406"/>
    </row>
    <row r="60" spans="1:29" s="164" customFormat="1" ht="30.75" customHeight="1" thickTop="1" x14ac:dyDescent="0.2">
      <c r="A60" s="407" t="s">
        <v>84</v>
      </c>
      <c r="B60" s="316" t="s">
        <v>85</v>
      </c>
      <c r="C60" s="497">
        <v>302</v>
      </c>
      <c r="D60" s="496" t="s">
        <v>400</v>
      </c>
      <c r="E60" s="493">
        <v>90000001154</v>
      </c>
      <c r="F60" s="319" t="s">
        <v>86</v>
      </c>
      <c r="G60" s="321">
        <v>390</v>
      </c>
    </row>
    <row r="61" spans="1:29" s="163" customFormat="1" ht="24" customHeight="1" x14ac:dyDescent="0.2">
      <c r="A61" s="95" t="s">
        <v>84</v>
      </c>
      <c r="B61" s="96" t="s">
        <v>85</v>
      </c>
      <c r="C61" s="490">
        <v>302</v>
      </c>
      <c r="D61" s="496" t="s">
        <v>349</v>
      </c>
      <c r="E61" s="492">
        <v>90000001163</v>
      </c>
      <c r="F61" s="97" t="s">
        <v>86</v>
      </c>
      <c r="G61" s="314">
        <v>97</v>
      </c>
    </row>
    <row r="62" spans="1:29" s="163" customFormat="1" ht="17.25" customHeight="1" x14ac:dyDescent="0.2">
      <c r="A62" s="95" t="s">
        <v>84</v>
      </c>
      <c r="B62" s="96" t="s">
        <v>85</v>
      </c>
      <c r="C62" s="490">
        <v>302</v>
      </c>
      <c r="D62" s="496" t="s">
        <v>350</v>
      </c>
      <c r="E62" s="492">
        <v>90000001174</v>
      </c>
      <c r="F62" s="97" t="s">
        <v>86</v>
      </c>
      <c r="G62" s="314">
        <v>1880</v>
      </c>
      <c r="H62" s="165"/>
    </row>
    <row r="63" spans="1:29" s="163" customFormat="1" ht="17.25" customHeight="1" x14ac:dyDescent="0.2">
      <c r="A63" s="95" t="s">
        <v>84</v>
      </c>
      <c r="B63" s="96" t="s">
        <v>85</v>
      </c>
      <c r="C63" s="490">
        <v>302</v>
      </c>
      <c r="D63" s="496" t="s">
        <v>401</v>
      </c>
      <c r="E63" s="492">
        <v>90000001222</v>
      </c>
      <c r="F63" s="97" t="s">
        <v>86</v>
      </c>
      <c r="G63" s="314">
        <v>60</v>
      </c>
    </row>
    <row r="64" spans="1:29" s="163" customFormat="1" ht="17.25" customHeight="1" x14ac:dyDescent="0.2">
      <c r="A64" s="95" t="s">
        <v>84</v>
      </c>
      <c r="B64" s="96" t="s">
        <v>85</v>
      </c>
      <c r="C64" s="490">
        <v>302</v>
      </c>
      <c r="D64" s="496" t="s">
        <v>402</v>
      </c>
      <c r="E64" s="492">
        <v>90000001223</v>
      </c>
      <c r="F64" s="97" t="s">
        <v>86</v>
      </c>
      <c r="G64" s="314">
        <v>943</v>
      </c>
    </row>
    <row r="65" spans="1:9" s="163" customFormat="1" ht="17.25" customHeight="1" x14ac:dyDescent="0.2">
      <c r="A65" s="95" t="s">
        <v>84</v>
      </c>
      <c r="B65" s="96" t="s">
        <v>85</v>
      </c>
      <c r="C65" s="490">
        <v>302</v>
      </c>
      <c r="D65" s="496" t="s">
        <v>403</v>
      </c>
      <c r="E65" s="492">
        <v>90000001311</v>
      </c>
      <c r="F65" s="97" t="s">
        <v>86</v>
      </c>
      <c r="G65" s="314">
        <v>124</v>
      </c>
    </row>
    <row r="66" spans="1:9" s="163" customFormat="1" ht="17.25" customHeight="1" x14ac:dyDescent="0.2">
      <c r="A66" s="95" t="s">
        <v>84</v>
      </c>
      <c r="B66" s="96" t="s">
        <v>85</v>
      </c>
      <c r="C66" s="490">
        <v>302</v>
      </c>
      <c r="D66" s="496" t="s">
        <v>404</v>
      </c>
      <c r="E66" s="492">
        <v>90000001312</v>
      </c>
      <c r="F66" s="97" t="s">
        <v>86</v>
      </c>
      <c r="G66" s="314">
        <v>39</v>
      </c>
    </row>
    <row r="67" spans="1:9" s="163" customFormat="1" ht="17.25" customHeight="1" x14ac:dyDescent="0.2">
      <c r="A67" s="95" t="s">
        <v>84</v>
      </c>
      <c r="B67" s="96" t="s">
        <v>85</v>
      </c>
      <c r="C67" s="490">
        <v>302</v>
      </c>
      <c r="D67" s="496" t="s">
        <v>405</v>
      </c>
      <c r="E67" s="492">
        <v>90000001313</v>
      </c>
      <c r="F67" s="97" t="s">
        <v>86</v>
      </c>
      <c r="G67" s="314">
        <v>35</v>
      </c>
    </row>
    <row r="68" spans="1:9" s="163" customFormat="1" ht="17.25" customHeight="1" x14ac:dyDescent="0.2">
      <c r="A68" s="95" t="s">
        <v>84</v>
      </c>
      <c r="B68" s="96" t="s">
        <v>85</v>
      </c>
      <c r="C68" s="490">
        <v>302</v>
      </c>
      <c r="D68" s="496" t="s">
        <v>406</v>
      </c>
      <c r="E68" s="492">
        <v>90000001354</v>
      </c>
      <c r="F68" s="97" t="s">
        <v>86</v>
      </c>
      <c r="G68" s="314">
        <v>8</v>
      </c>
      <c r="H68" s="165"/>
      <c r="I68" s="165"/>
    </row>
    <row r="69" spans="1:9" s="163" customFormat="1" ht="28.5" customHeight="1" x14ac:dyDescent="0.2">
      <c r="A69" s="95" t="s">
        <v>84</v>
      </c>
      <c r="B69" s="96" t="s">
        <v>85</v>
      </c>
      <c r="C69" s="490">
        <v>302</v>
      </c>
      <c r="D69" s="500" t="s">
        <v>407</v>
      </c>
      <c r="E69" s="492">
        <v>90000001016</v>
      </c>
      <c r="F69" s="97" t="s">
        <v>86</v>
      </c>
      <c r="G69" s="314">
        <v>872</v>
      </c>
      <c r="H69" s="166"/>
    </row>
    <row r="70" spans="1:9" s="163" customFormat="1" ht="17.25" customHeight="1" x14ac:dyDescent="0.2">
      <c r="A70" s="95" t="s">
        <v>84</v>
      </c>
      <c r="B70" s="96" t="s">
        <v>85</v>
      </c>
      <c r="C70" s="490">
        <v>302</v>
      </c>
      <c r="D70" s="500" t="s">
        <v>408</v>
      </c>
      <c r="E70" s="492">
        <v>90000001017</v>
      </c>
      <c r="F70" s="97" t="s">
        <v>86</v>
      </c>
      <c r="G70" s="314">
        <v>1040</v>
      </c>
      <c r="H70" s="166"/>
    </row>
    <row r="71" spans="1:9" s="163" customFormat="1" ht="17.25" customHeight="1" x14ac:dyDescent="0.2">
      <c r="A71" s="95" t="s">
        <v>84</v>
      </c>
      <c r="B71" s="96" t="s">
        <v>85</v>
      </c>
      <c r="C71" s="490">
        <v>302</v>
      </c>
      <c r="D71" s="500" t="s">
        <v>409</v>
      </c>
      <c r="E71" s="492">
        <v>90000001106</v>
      </c>
      <c r="F71" s="97" t="s">
        <v>86</v>
      </c>
      <c r="G71" s="314">
        <v>905</v>
      </c>
      <c r="H71" s="166"/>
    </row>
    <row r="72" spans="1:9" s="163" customFormat="1" ht="17.25" customHeight="1" x14ac:dyDescent="0.2">
      <c r="A72" s="95" t="s">
        <v>84</v>
      </c>
      <c r="B72" s="96" t="s">
        <v>85</v>
      </c>
      <c r="C72" s="490">
        <v>302</v>
      </c>
      <c r="D72" s="500" t="s">
        <v>410</v>
      </c>
      <c r="E72" s="492">
        <v>90000001125</v>
      </c>
      <c r="F72" s="97" t="s">
        <v>86</v>
      </c>
      <c r="G72" s="314">
        <v>524</v>
      </c>
      <c r="H72" s="166"/>
    </row>
    <row r="73" spans="1:9" s="163" customFormat="1" ht="25.5" customHeight="1" x14ac:dyDescent="0.2">
      <c r="A73" s="95" t="s">
        <v>84</v>
      </c>
      <c r="B73" s="96" t="s">
        <v>85</v>
      </c>
      <c r="C73" s="490">
        <v>302</v>
      </c>
      <c r="D73" s="500" t="s">
        <v>411</v>
      </c>
      <c r="E73" s="492">
        <v>90000001126</v>
      </c>
      <c r="F73" s="97" t="s">
        <v>86</v>
      </c>
      <c r="G73" s="314">
        <v>73</v>
      </c>
      <c r="H73" s="166"/>
    </row>
    <row r="74" spans="1:9" s="164" customFormat="1" ht="32.25" customHeight="1" x14ac:dyDescent="0.2">
      <c r="A74" s="315" t="s">
        <v>84</v>
      </c>
      <c r="B74" s="316" t="s">
        <v>85</v>
      </c>
      <c r="C74" s="318">
        <v>302</v>
      </c>
      <c r="D74" s="500" t="s">
        <v>412</v>
      </c>
      <c r="E74" s="493">
        <v>90000001127</v>
      </c>
      <c r="F74" s="319" t="s">
        <v>86</v>
      </c>
      <c r="G74" s="321">
        <v>2993</v>
      </c>
      <c r="H74" s="266"/>
    </row>
    <row r="75" spans="1:9" s="163" customFormat="1" ht="17.25" customHeight="1" x14ac:dyDescent="0.2">
      <c r="A75" s="95" t="s">
        <v>84</v>
      </c>
      <c r="B75" s="96" t="s">
        <v>85</v>
      </c>
      <c r="C75" s="490">
        <v>302</v>
      </c>
      <c r="D75" s="500" t="s">
        <v>413</v>
      </c>
      <c r="E75" s="492">
        <v>90000001151</v>
      </c>
      <c r="F75" s="97" t="s">
        <v>86</v>
      </c>
      <c r="G75" s="314">
        <v>108</v>
      </c>
      <c r="H75" s="166"/>
    </row>
    <row r="76" spans="1:9" s="163" customFormat="1" ht="17.25" customHeight="1" x14ac:dyDescent="0.2">
      <c r="A76" s="95" t="s">
        <v>84</v>
      </c>
      <c r="B76" s="96" t="s">
        <v>85</v>
      </c>
      <c r="C76" s="490">
        <v>302</v>
      </c>
      <c r="D76" s="500" t="s">
        <v>414</v>
      </c>
      <c r="E76" s="492">
        <v>90000001161</v>
      </c>
      <c r="F76" s="97" t="s">
        <v>86</v>
      </c>
      <c r="G76" s="314">
        <v>37</v>
      </c>
      <c r="H76" s="166"/>
    </row>
    <row r="77" spans="1:9" s="163" customFormat="1" ht="27.75" customHeight="1" x14ac:dyDescent="0.2">
      <c r="A77" s="95" t="s">
        <v>84</v>
      </c>
      <c r="B77" s="96" t="s">
        <v>85</v>
      </c>
      <c r="C77" s="490">
        <v>302</v>
      </c>
      <c r="D77" s="500" t="s">
        <v>415</v>
      </c>
      <c r="E77" s="492">
        <v>90000001212</v>
      </c>
      <c r="F77" s="97" t="s">
        <v>86</v>
      </c>
      <c r="G77" s="314">
        <v>160</v>
      </c>
      <c r="H77" s="166"/>
    </row>
    <row r="78" spans="1:9" s="163" customFormat="1" ht="14.25" hidden="1" x14ac:dyDescent="0.2">
      <c r="A78" s="95" t="s">
        <v>84</v>
      </c>
      <c r="B78" s="96" t="s">
        <v>85</v>
      </c>
      <c r="C78" s="490">
        <v>302</v>
      </c>
      <c r="D78" s="361" t="s">
        <v>187</v>
      </c>
      <c r="E78" s="492">
        <v>90000001401</v>
      </c>
      <c r="F78" s="97" t="s">
        <v>86</v>
      </c>
      <c r="G78" s="314"/>
      <c r="H78" s="166"/>
    </row>
    <row r="79" spans="1:9" s="163" customFormat="1" ht="17.25" customHeight="1" x14ac:dyDescent="0.2">
      <c r="A79" s="95" t="s">
        <v>84</v>
      </c>
      <c r="B79" s="96" t="s">
        <v>85</v>
      </c>
      <c r="C79" s="490">
        <v>302</v>
      </c>
      <c r="D79" s="500" t="s">
        <v>416</v>
      </c>
      <c r="E79" s="492">
        <v>90000001402</v>
      </c>
      <c r="F79" s="97" t="s">
        <v>86</v>
      </c>
      <c r="G79" s="314">
        <v>692</v>
      </c>
      <c r="H79" s="166"/>
    </row>
    <row r="80" spans="1:9" s="163" customFormat="1" ht="15" customHeight="1" x14ac:dyDescent="0.2">
      <c r="A80" s="95" t="s">
        <v>84</v>
      </c>
      <c r="B80" s="96" t="s">
        <v>85</v>
      </c>
      <c r="C80" s="490">
        <v>302</v>
      </c>
      <c r="D80" s="495" t="s">
        <v>417</v>
      </c>
      <c r="E80" s="492">
        <v>90000001036</v>
      </c>
      <c r="F80" s="97" t="s">
        <v>86</v>
      </c>
      <c r="G80" s="314">
        <v>64</v>
      </c>
    </row>
    <row r="81" spans="1:7" s="163" customFormat="1" ht="25.5" customHeight="1" x14ac:dyDescent="0.2">
      <c r="A81" s="95" t="s">
        <v>84</v>
      </c>
      <c r="B81" s="96" t="s">
        <v>85</v>
      </c>
      <c r="C81" s="490">
        <v>302</v>
      </c>
      <c r="D81" s="495" t="s">
        <v>418</v>
      </c>
      <c r="E81" s="492">
        <v>90000001037</v>
      </c>
      <c r="F81" s="97" t="s">
        <v>86</v>
      </c>
      <c r="G81" s="314">
        <v>5</v>
      </c>
    </row>
    <row r="82" spans="1:7" s="163" customFormat="1" ht="25.5" customHeight="1" x14ac:dyDescent="0.2">
      <c r="A82" s="95" t="s">
        <v>84</v>
      </c>
      <c r="B82" s="96" t="s">
        <v>85</v>
      </c>
      <c r="C82" s="490">
        <v>302</v>
      </c>
      <c r="D82" s="495" t="s">
        <v>419</v>
      </c>
      <c r="E82" s="492">
        <v>90000001038</v>
      </c>
      <c r="F82" s="97" t="s">
        <v>86</v>
      </c>
      <c r="G82" s="314">
        <v>550</v>
      </c>
    </row>
    <row r="83" spans="1:7" s="163" customFormat="1" ht="17.25" customHeight="1" x14ac:dyDescent="0.2">
      <c r="A83" s="95" t="s">
        <v>84</v>
      </c>
      <c r="B83" s="96" t="s">
        <v>85</v>
      </c>
      <c r="C83" s="490">
        <v>302</v>
      </c>
      <c r="D83" s="495" t="s">
        <v>420</v>
      </c>
      <c r="E83" s="492">
        <v>90000001108</v>
      </c>
      <c r="F83" s="97" t="s">
        <v>86</v>
      </c>
      <c r="G83" s="314">
        <v>584</v>
      </c>
    </row>
    <row r="84" spans="1:7" s="163" customFormat="1" ht="17.25" customHeight="1" x14ac:dyDescent="0.2">
      <c r="A84" s="95" t="s">
        <v>84</v>
      </c>
      <c r="B84" s="96" t="s">
        <v>85</v>
      </c>
      <c r="C84" s="490">
        <v>302</v>
      </c>
      <c r="D84" s="495" t="s">
        <v>421</v>
      </c>
      <c r="E84" s="492">
        <v>90000001109</v>
      </c>
      <c r="F84" s="97" t="s">
        <v>86</v>
      </c>
      <c r="G84" s="314">
        <v>889</v>
      </c>
    </row>
    <row r="85" spans="1:7" s="163" customFormat="1" ht="17.25" customHeight="1" x14ac:dyDescent="0.2">
      <c r="A85" s="95" t="s">
        <v>84</v>
      </c>
      <c r="B85" s="96" t="s">
        <v>85</v>
      </c>
      <c r="C85" s="490">
        <v>302</v>
      </c>
      <c r="D85" s="495" t="s">
        <v>422</v>
      </c>
      <c r="E85" s="492">
        <v>90000001110</v>
      </c>
      <c r="F85" s="97" t="s">
        <v>86</v>
      </c>
      <c r="G85" s="314">
        <v>653</v>
      </c>
    </row>
    <row r="86" spans="1:7" s="163" customFormat="1" ht="17.25" customHeight="1" x14ac:dyDescent="0.2">
      <c r="A86" s="95" t="s">
        <v>84</v>
      </c>
      <c r="B86" s="96" t="s">
        <v>85</v>
      </c>
      <c r="C86" s="490">
        <v>302</v>
      </c>
      <c r="D86" s="495" t="s">
        <v>423</v>
      </c>
      <c r="E86" s="492">
        <v>90000001128</v>
      </c>
      <c r="F86" s="97" t="s">
        <v>86</v>
      </c>
      <c r="G86" s="314">
        <v>1268</v>
      </c>
    </row>
    <row r="87" spans="1:7" s="163" customFormat="1" ht="24.75" customHeight="1" x14ac:dyDescent="0.2">
      <c r="A87" s="95" t="s">
        <v>84</v>
      </c>
      <c r="B87" s="96" t="s">
        <v>85</v>
      </c>
      <c r="C87" s="490">
        <v>302</v>
      </c>
      <c r="D87" s="495" t="s">
        <v>424</v>
      </c>
      <c r="E87" s="492">
        <v>90000001129</v>
      </c>
      <c r="F87" s="97" t="s">
        <v>86</v>
      </c>
      <c r="G87" s="314">
        <v>290</v>
      </c>
    </row>
    <row r="88" spans="1:7" s="163" customFormat="1" ht="17.25" customHeight="1" x14ac:dyDescent="0.2">
      <c r="A88" s="95" t="s">
        <v>84</v>
      </c>
      <c r="B88" s="96" t="s">
        <v>85</v>
      </c>
      <c r="C88" s="490">
        <v>302</v>
      </c>
      <c r="D88" s="495" t="s">
        <v>425</v>
      </c>
      <c r="E88" s="492">
        <v>90000001130</v>
      </c>
      <c r="F88" s="97" t="s">
        <v>86</v>
      </c>
      <c r="G88" s="314">
        <v>1519</v>
      </c>
    </row>
    <row r="89" spans="1:7" s="163" customFormat="1" ht="17.25" customHeight="1" x14ac:dyDescent="0.2">
      <c r="A89" s="95" t="s">
        <v>84</v>
      </c>
      <c r="B89" s="96" t="s">
        <v>85</v>
      </c>
      <c r="C89" s="490">
        <v>302</v>
      </c>
      <c r="D89" s="495" t="s">
        <v>426</v>
      </c>
      <c r="E89" s="492">
        <v>90000001131</v>
      </c>
      <c r="F89" s="97" t="s">
        <v>86</v>
      </c>
      <c r="G89" s="314">
        <v>523</v>
      </c>
    </row>
    <row r="90" spans="1:7" s="163" customFormat="1" ht="17.25" customHeight="1" x14ac:dyDescent="0.2">
      <c r="A90" s="95" t="s">
        <v>84</v>
      </c>
      <c r="B90" s="96" t="s">
        <v>85</v>
      </c>
      <c r="C90" s="490">
        <v>302</v>
      </c>
      <c r="D90" s="495" t="s">
        <v>427</v>
      </c>
      <c r="E90" s="492">
        <v>90000001132</v>
      </c>
      <c r="F90" s="97" t="s">
        <v>86</v>
      </c>
      <c r="G90" s="314">
        <v>873</v>
      </c>
    </row>
    <row r="91" spans="1:7" s="164" customFormat="1" ht="30.75" customHeight="1" x14ac:dyDescent="0.2">
      <c r="A91" s="315" t="s">
        <v>84</v>
      </c>
      <c r="B91" s="316" t="s">
        <v>85</v>
      </c>
      <c r="C91" s="318">
        <v>302</v>
      </c>
      <c r="D91" s="495" t="s">
        <v>428</v>
      </c>
      <c r="E91" s="493">
        <v>90000001133</v>
      </c>
      <c r="F91" s="319" t="s">
        <v>86</v>
      </c>
      <c r="G91" s="314">
        <v>749</v>
      </c>
    </row>
    <row r="92" spans="1:7" s="163" customFormat="1" ht="17.25" customHeight="1" x14ac:dyDescent="0.2">
      <c r="A92" s="95" t="s">
        <v>84</v>
      </c>
      <c r="B92" s="96" t="s">
        <v>85</v>
      </c>
      <c r="C92" s="490">
        <v>302</v>
      </c>
      <c r="D92" s="495" t="s">
        <v>429</v>
      </c>
      <c r="E92" s="492">
        <v>90000001134</v>
      </c>
      <c r="F92" s="97" t="s">
        <v>86</v>
      </c>
      <c r="G92" s="314">
        <v>2897</v>
      </c>
    </row>
    <row r="93" spans="1:7" s="164" customFormat="1" ht="24" customHeight="1" x14ac:dyDescent="0.2">
      <c r="A93" s="315" t="s">
        <v>84</v>
      </c>
      <c r="B93" s="316" t="s">
        <v>85</v>
      </c>
      <c r="C93" s="318">
        <v>302</v>
      </c>
      <c r="D93" s="495" t="s">
        <v>430</v>
      </c>
      <c r="E93" s="493">
        <v>90000001152</v>
      </c>
      <c r="F93" s="319" t="s">
        <v>86</v>
      </c>
      <c r="G93" s="314">
        <v>406</v>
      </c>
    </row>
    <row r="94" spans="1:7" s="163" customFormat="1" ht="17.25" customHeight="1" x14ac:dyDescent="0.2">
      <c r="A94" s="95" t="s">
        <v>84</v>
      </c>
      <c r="B94" s="96" t="s">
        <v>85</v>
      </c>
      <c r="C94" s="490">
        <v>302</v>
      </c>
      <c r="D94" s="495" t="s">
        <v>431</v>
      </c>
      <c r="E94" s="492">
        <v>90000001162</v>
      </c>
      <c r="F94" s="97" t="s">
        <v>86</v>
      </c>
      <c r="G94" s="314">
        <v>2479</v>
      </c>
    </row>
    <row r="95" spans="1:7" s="164" customFormat="1" ht="17.25" customHeight="1" x14ac:dyDescent="0.2">
      <c r="A95" s="315" t="s">
        <v>84</v>
      </c>
      <c r="B95" s="316" t="s">
        <v>85</v>
      </c>
      <c r="C95" s="490">
        <v>302</v>
      </c>
      <c r="D95" s="495" t="s">
        <v>432</v>
      </c>
      <c r="E95" s="493">
        <v>90000001171</v>
      </c>
      <c r="F95" s="319" t="s">
        <v>86</v>
      </c>
      <c r="G95" s="314">
        <v>596</v>
      </c>
    </row>
    <row r="96" spans="1:7" s="163" customFormat="1" ht="17.25" customHeight="1" x14ac:dyDescent="0.2">
      <c r="A96" s="95" t="s">
        <v>84</v>
      </c>
      <c r="B96" s="96" t="s">
        <v>85</v>
      </c>
      <c r="C96" s="490">
        <v>302</v>
      </c>
      <c r="D96" s="495" t="s">
        <v>433</v>
      </c>
      <c r="E96" s="492">
        <v>90000001173</v>
      </c>
      <c r="F96" s="97" t="s">
        <v>86</v>
      </c>
      <c r="G96" s="314">
        <v>2233</v>
      </c>
    </row>
    <row r="97" spans="1:12" ht="17.25" customHeight="1" x14ac:dyDescent="0.2">
      <c r="A97" s="95" t="s">
        <v>84</v>
      </c>
      <c r="B97" s="96" t="s">
        <v>85</v>
      </c>
      <c r="C97" s="490">
        <v>302</v>
      </c>
      <c r="D97" s="495" t="s">
        <v>434</v>
      </c>
      <c r="E97" s="492">
        <v>90000001216</v>
      </c>
      <c r="F97" s="97" t="s">
        <v>86</v>
      </c>
      <c r="G97" s="314">
        <v>228</v>
      </c>
    </row>
    <row r="98" spans="1:12" ht="17.25" customHeight="1" x14ac:dyDescent="0.2">
      <c r="A98" s="95" t="s">
        <v>84</v>
      </c>
      <c r="B98" s="96" t="s">
        <v>85</v>
      </c>
      <c r="C98" s="490">
        <v>302</v>
      </c>
      <c r="D98" s="495" t="s">
        <v>435</v>
      </c>
      <c r="E98" s="492">
        <v>90000001218</v>
      </c>
      <c r="F98" s="97" t="s">
        <v>86</v>
      </c>
      <c r="G98" s="314">
        <v>360</v>
      </c>
    </row>
    <row r="99" spans="1:12" ht="17.25" customHeight="1" x14ac:dyDescent="0.2">
      <c r="A99" s="95">
        <v>6172</v>
      </c>
      <c r="B99" s="96">
        <v>2122</v>
      </c>
      <c r="C99" s="490">
        <v>302</v>
      </c>
      <c r="D99" s="495" t="s">
        <v>436</v>
      </c>
      <c r="E99" s="492">
        <v>90000001307</v>
      </c>
      <c r="F99" s="97" t="s">
        <v>86</v>
      </c>
      <c r="G99" s="314">
        <v>25</v>
      </c>
    </row>
    <row r="100" spans="1:12" s="163" customFormat="1" ht="17.25" customHeight="1" x14ac:dyDescent="0.2">
      <c r="A100" s="95">
        <v>6172</v>
      </c>
      <c r="B100" s="96" t="s">
        <v>85</v>
      </c>
      <c r="C100" s="490">
        <v>302</v>
      </c>
      <c r="D100" s="495" t="s">
        <v>437</v>
      </c>
      <c r="E100" s="492">
        <v>90000001308</v>
      </c>
      <c r="F100" s="97" t="s">
        <v>86</v>
      </c>
      <c r="G100" s="314">
        <v>20</v>
      </c>
      <c r="H100" s="408"/>
      <c r="I100" s="248"/>
      <c r="J100" s="248"/>
      <c r="K100" s="248"/>
      <c r="L100" s="248"/>
    </row>
    <row r="101" spans="1:12" ht="17.25" customHeight="1" x14ac:dyDescent="0.2">
      <c r="A101" s="95" t="s">
        <v>84</v>
      </c>
      <c r="B101" s="96" t="s">
        <v>85</v>
      </c>
      <c r="C101" s="490">
        <v>302</v>
      </c>
      <c r="D101" s="495" t="s">
        <v>438</v>
      </c>
      <c r="E101" s="492">
        <v>90000001309</v>
      </c>
      <c r="F101" s="97" t="s">
        <v>86</v>
      </c>
      <c r="G101" s="314">
        <v>225</v>
      </c>
    </row>
    <row r="102" spans="1:12" ht="23.25" customHeight="1" x14ac:dyDescent="0.2">
      <c r="A102" s="95" t="s">
        <v>84</v>
      </c>
      <c r="B102" s="96" t="s">
        <v>85</v>
      </c>
      <c r="C102" s="490">
        <v>302</v>
      </c>
      <c r="D102" s="495" t="s">
        <v>439</v>
      </c>
      <c r="E102" s="492">
        <v>90000001310</v>
      </c>
      <c r="F102" s="97" t="s">
        <v>86</v>
      </c>
      <c r="G102" s="314">
        <v>6</v>
      </c>
    </row>
    <row r="103" spans="1:12" s="163" customFormat="1" ht="17.25" customHeight="1" x14ac:dyDescent="0.2">
      <c r="A103" s="95" t="s">
        <v>84</v>
      </c>
      <c r="B103" s="96" t="s">
        <v>85</v>
      </c>
      <c r="C103" s="490">
        <v>302</v>
      </c>
      <c r="D103" s="495" t="s">
        <v>440</v>
      </c>
      <c r="E103" s="492">
        <v>90000001353</v>
      </c>
      <c r="F103" s="97" t="s">
        <v>86</v>
      </c>
      <c r="G103" s="314">
        <v>86</v>
      </c>
    </row>
    <row r="104" spans="1:12" s="163" customFormat="1" ht="17.25" customHeight="1" x14ac:dyDescent="0.2">
      <c r="A104" s="95" t="s">
        <v>84</v>
      </c>
      <c r="B104" s="96" t="s">
        <v>85</v>
      </c>
      <c r="C104" s="490">
        <v>302</v>
      </c>
      <c r="D104" s="495" t="s">
        <v>441</v>
      </c>
      <c r="E104" s="492">
        <v>90000001403</v>
      </c>
      <c r="F104" s="97" t="s">
        <v>86</v>
      </c>
      <c r="G104" s="314">
        <v>194</v>
      </c>
    </row>
    <row r="105" spans="1:12" s="163" customFormat="1" ht="17.25" customHeight="1" x14ac:dyDescent="0.2">
      <c r="A105" s="95" t="s">
        <v>84</v>
      </c>
      <c r="B105" s="96" t="s">
        <v>85</v>
      </c>
      <c r="C105" s="490">
        <v>302</v>
      </c>
      <c r="D105" s="495" t="s">
        <v>442</v>
      </c>
      <c r="E105" s="492">
        <v>90000001404</v>
      </c>
      <c r="F105" s="97" t="s">
        <v>86</v>
      </c>
      <c r="G105" s="314">
        <v>166</v>
      </c>
    </row>
    <row r="106" spans="1:12" s="163" customFormat="1" ht="17.25" customHeight="1" x14ac:dyDescent="0.2">
      <c r="A106" s="95" t="s">
        <v>84</v>
      </c>
      <c r="B106" s="96" t="s">
        <v>85</v>
      </c>
      <c r="C106" s="490">
        <v>302</v>
      </c>
      <c r="D106" s="495" t="s">
        <v>443</v>
      </c>
      <c r="E106" s="492">
        <v>90000001405</v>
      </c>
      <c r="F106" s="97" t="s">
        <v>86</v>
      </c>
      <c r="G106" s="314">
        <v>89</v>
      </c>
      <c r="H106" s="165"/>
    </row>
    <row r="107" spans="1:12" s="163" customFormat="1" ht="24" customHeight="1" x14ac:dyDescent="0.2">
      <c r="A107" s="95">
        <v>6172</v>
      </c>
      <c r="B107" s="96">
        <v>2122</v>
      </c>
      <c r="C107" s="490">
        <v>302</v>
      </c>
      <c r="D107" s="496" t="s">
        <v>444</v>
      </c>
      <c r="E107" s="492">
        <v>90000001025</v>
      </c>
      <c r="F107" s="97" t="s">
        <v>86</v>
      </c>
      <c r="G107" s="314">
        <v>1</v>
      </c>
      <c r="H107" s="165"/>
    </row>
    <row r="108" spans="1:12" s="247" customFormat="1" ht="17.25" customHeight="1" x14ac:dyDescent="0.2">
      <c r="A108" s="315" t="s">
        <v>84</v>
      </c>
      <c r="B108" s="316" t="s">
        <v>85</v>
      </c>
      <c r="C108" s="318">
        <v>302</v>
      </c>
      <c r="D108" s="496" t="s">
        <v>445</v>
      </c>
      <c r="E108" s="493">
        <v>90000001026</v>
      </c>
      <c r="F108" s="319" t="s">
        <v>86</v>
      </c>
      <c r="G108" s="321">
        <v>8</v>
      </c>
      <c r="H108" s="246"/>
    </row>
    <row r="109" spans="1:12" s="163" customFormat="1" ht="17.25" customHeight="1" x14ac:dyDescent="0.2">
      <c r="A109" s="95" t="s">
        <v>84</v>
      </c>
      <c r="B109" s="96" t="s">
        <v>85</v>
      </c>
      <c r="C109" s="490">
        <v>302</v>
      </c>
      <c r="D109" s="496" t="s">
        <v>446</v>
      </c>
      <c r="E109" s="492">
        <v>90000001043</v>
      </c>
      <c r="F109" s="97" t="s">
        <v>86</v>
      </c>
      <c r="G109" s="314">
        <v>265</v>
      </c>
      <c r="H109" s="166"/>
      <c r="I109" s="164"/>
    </row>
    <row r="110" spans="1:12" s="163" customFormat="1" ht="17.25" customHeight="1" thickBot="1" x14ac:dyDescent="0.25">
      <c r="A110" s="325" t="s">
        <v>84</v>
      </c>
      <c r="B110" s="326" t="s">
        <v>85</v>
      </c>
      <c r="C110" s="491">
        <v>302</v>
      </c>
      <c r="D110" s="498" t="s">
        <v>447</v>
      </c>
      <c r="E110" s="494">
        <v>90000001113</v>
      </c>
      <c r="F110" s="330" t="s">
        <v>86</v>
      </c>
      <c r="G110" s="331">
        <v>1132</v>
      </c>
      <c r="H110" s="166"/>
      <c r="I110" s="164"/>
    </row>
    <row r="111" spans="1:12" s="163" customFormat="1" ht="16.5" customHeight="1" thickTop="1" x14ac:dyDescent="0.2">
      <c r="A111" s="352"/>
      <c r="B111" s="352"/>
      <c r="C111" s="353"/>
      <c r="D111" s="350"/>
      <c r="E111" s="354"/>
      <c r="F111" s="123"/>
      <c r="G111" s="355"/>
      <c r="H111" s="167"/>
      <c r="I111" s="164"/>
    </row>
    <row r="112" spans="1:12" ht="21" customHeight="1" thickBot="1" x14ac:dyDescent="0.25">
      <c r="A112" s="409"/>
      <c r="B112" s="409"/>
      <c r="C112" s="410"/>
      <c r="D112" s="357"/>
      <c r="E112" s="411"/>
      <c r="F112" s="84"/>
      <c r="G112" s="359" t="s">
        <v>2</v>
      </c>
      <c r="H112" s="163"/>
      <c r="I112" s="163"/>
    </row>
    <row r="113" spans="1:29" s="155" customFormat="1" ht="26.25" customHeight="1" thickTop="1" thickBot="1" x14ac:dyDescent="0.25">
      <c r="A113" s="87" t="s">
        <v>3</v>
      </c>
      <c r="B113" s="88" t="s">
        <v>4</v>
      </c>
      <c r="C113" s="360" t="s">
        <v>5</v>
      </c>
      <c r="D113" s="360"/>
      <c r="E113" s="360" t="s">
        <v>83</v>
      </c>
      <c r="F113" s="89" t="s">
        <v>6</v>
      </c>
      <c r="G113" s="345" t="s">
        <v>308</v>
      </c>
      <c r="H113" s="163"/>
      <c r="I113" s="163"/>
      <c r="J113" s="152"/>
      <c r="K113" s="152"/>
      <c r="L113" s="152"/>
      <c r="M113" s="152"/>
      <c r="N113" s="152"/>
      <c r="O113" s="152"/>
      <c r="P113" s="152"/>
      <c r="Q113" s="152"/>
      <c r="R113" s="152"/>
      <c r="S113" s="152"/>
      <c r="T113" s="152"/>
      <c r="U113" s="152"/>
      <c r="V113" s="152"/>
      <c r="W113" s="152"/>
      <c r="X113" s="152"/>
      <c r="Y113" s="152"/>
      <c r="Z113" s="152"/>
      <c r="AA113" s="152"/>
      <c r="AB113" s="152"/>
      <c r="AC113" s="152"/>
    </row>
    <row r="114" spans="1:29" s="163" customFormat="1" ht="21" customHeight="1" thickTop="1" x14ac:dyDescent="0.2">
      <c r="A114" s="95" t="s">
        <v>84</v>
      </c>
      <c r="B114" s="96" t="s">
        <v>85</v>
      </c>
      <c r="C114" s="490">
        <v>302</v>
      </c>
      <c r="D114" s="501" t="s">
        <v>448</v>
      </c>
      <c r="E114" s="492">
        <v>90000001142</v>
      </c>
      <c r="F114" s="97" t="s">
        <v>86</v>
      </c>
      <c r="G114" s="314">
        <v>1894</v>
      </c>
      <c r="H114" s="166"/>
      <c r="I114" s="164"/>
    </row>
    <row r="115" spans="1:29" s="506" customFormat="1" ht="18" customHeight="1" x14ac:dyDescent="0.2">
      <c r="A115" s="95" t="s">
        <v>84</v>
      </c>
      <c r="B115" s="96" t="s">
        <v>85</v>
      </c>
      <c r="C115" s="490">
        <v>302</v>
      </c>
      <c r="D115" s="496" t="s">
        <v>449</v>
      </c>
      <c r="E115" s="502">
        <v>90000001175</v>
      </c>
      <c r="F115" s="503" t="s">
        <v>86</v>
      </c>
      <c r="G115" s="504">
        <v>482</v>
      </c>
      <c r="H115" s="505"/>
    </row>
    <row r="116" spans="1:29" s="163" customFormat="1" ht="17.25" customHeight="1" x14ac:dyDescent="0.2">
      <c r="A116" s="95" t="s">
        <v>84</v>
      </c>
      <c r="B116" s="96" t="s">
        <v>85</v>
      </c>
      <c r="C116" s="490">
        <v>302</v>
      </c>
      <c r="D116" s="496" t="s">
        <v>450</v>
      </c>
      <c r="E116" s="492">
        <v>90000001225</v>
      </c>
      <c r="F116" s="97" t="s">
        <v>86</v>
      </c>
      <c r="G116" s="314">
        <v>939</v>
      </c>
      <c r="H116" s="166"/>
      <c r="I116" s="164"/>
    </row>
    <row r="117" spans="1:29" s="163" customFormat="1" ht="17.25" customHeight="1" x14ac:dyDescent="0.2">
      <c r="A117" s="95" t="s">
        <v>84</v>
      </c>
      <c r="B117" s="96" t="s">
        <v>85</v>
      </c>
      <c r="C117" s="490">
        <v>302</v>
      </c>
      <c r="D117" s="496" t="s">
        <v>451</v>
      </c>
      <c r="E117" s="492">
        <v>90000001226</v>
      </c>
      <c r="F117" s="97" t="s">
        <v>86</v>
      </c>
      <c r="G117" s="314">
        <v>4453</v>
      </c>
      <c r="H117" s="166"/>
      <c r="I117" s="164"/>
    </row>
    <row r="118" spans="1:29" s="163" customFormat="1" ht="17.25" customHeight="1" x14ac:dyDescent="0.2">
      <c r="A118" s="95">
        <v>6172</v>
      </c>
      <c r="B118" s="96">
        <v>2122</v>
      </c>
      <c r="C118" s="490">
        <v>302</v>
      </c>
      <c r="D118" s="496" t="s">
        <v>452</v>
      </c>
      <c r="E118" s="492">
        <v>90000001315</v>
      </c>
      <c r="F118" s="97" t="s">
        <v>86</v>
      </c>
      <c r="G118" s="314">
        <v>1</v>
      </c>
      <c r="H118" s="166"/>
      <c r="I118" s="164"/>
    </row>
    <row r="119" spans="1:29" s="163" customFormat="1" ht="17.25" customHeight="1" x14ac:dyDescent="0.2">
      <c r="A119" s="95" t="s">
        <v>84</v>
      </c>
      <c r="B119" s="96" t="s">
        <v>85</v>
      </c>
      <c r="C119" s="490">
        <v>302</v>
      </c>
      <c r="D119" s="496" t="s">
        <v>96</v>
      </c>
      <c r="E119" s="492">
        <v>90000001407</v>
      </c>
      <c r="F119" s="97" t="s">
        <v>86</v>
      </c>
      <c r="G119" s="314">
        <v>141</v>
      </c>
      <c r="H119" s="166"/>
      <c r="I119" s="164"/>
    </row>
    <row r="120" spans="1:29" s="163" customFormat="1" ht="17.25" customHeight="1" thickBot="1" x14ac:dyDescent="0.25">
      <c r="A120" s="362">
        <v>6172</v>
      </c>
      <c r="B120" s="326">
        <v>2122</v>
      </c>
      <c r="C120" s="491">
        <v>302</v>
      </c>
      <c r="D120" s="499" t="s">
        <v>453</v>
      </c>
      <c r="E120" s="492">
        <v>90000001408</v>
      </c>
      <c r="F120" s="97" t="s">
        <v>86</v>
      </c>
      <c r="G120" s="331">
        <v>42</v>
      </c>
      <c r="H120" s="167"/>
      <c r="I120" s="164"/>
    </row>
    <row r="121" spans="1:29" s="168" customFormat="1" ht="17.25" customHeight="1" thickTop="1" thickBot="1" x14ac:dyDescent="0.3">
      <c r="A121" s="412" t="s">
        <v>351</v>
      </c>
      <c r="B121" s="413"/>
      <c r="C121" s="414"/>
      <c r="D121" s="415"/>
      <c r="E121" s="363"/>
      <c r="F121" s="337"/>
      <c r="G121" s="367">
        <f>SUM(G10:G120)</f>
        <v>88602</v>
      </c>
      <c r="H121" s="157"/>
      <c r="I121" s="416">
        <f>10*G121/100</f>
        <v>8860.2000000000007</v>
      </c>
      <c r="J121" s="416">
        <f>15*G121/100</f>
        <v>13290.3</v>
      </c>
      <c r="K121" s="416">
        <f>20*G121/100</f>
        <v>17720.400000000001</v>
      </c>
      <c r="L121" s="154"/>
      <c r="M121" s="154"/>
      <c r="N121" s="154"/>
      <c r="O121" s="154"/>
      <c r="P121" s="154"/>
      <c r="Q121" s="154"/>
      <c r="R121" s="154"/>
      <c r="S121" s="154"/>
      <c r="T121" s="154"/>
      <c r="U121" s="154"/>
      <c r="V121" s="154"/>
      <c r="W121" s="154"/>
      <c r="X121" s="154"/>
      <c r="Y121" s="154"/>
      <c r="Z121" s="154"/>
      <c r="AA121" s="154"/>
      <c r="AB121" s="154"/>
      <c r="AC121" s="154"/>
    </row>
    <row r="122" spans="1:29" ht="26.25" customHeight="1" thickTop="1" x14ac:dyDescent="0.2">
      <c r="A122" s="731"/>
      <c r="B122" s="731"/>
      <c r="C122" s="731"/>
      <c r="D122" s="731"/>
      <c r="E122" s="731"/>
      <c r="F122" s="731"/>
      <c r="G122" s="731"/>
    </row>
    <row r="123" spans="1:29" ht="23.25" x14ac:dyDescent="0.35">
      <c r="A123" s="343" t="s">
        <v>291</v>
      </c>
      <c r="B123" s="388"/>
      <c r="C123" s="388"/>
      <c r="D123" s="344"/>
      <c r="E123" s="388"/>
      <c r="F123" s="722" t="s">
        <v>292</v>
      </c>
      <c r="G123" s="723"/>
    </row>
    <row r="124" spans="1:29" ht="14.25" x14ac:dyDescent="0.2">
      <c r="A124" s="40" t="s">
        <v>0</v>
      </c>
      <c r="B124" s="44"/>
      <c r="C124" s="364" t="s">
        <v>352</v>
      </c>
      <c r="D124" s="387"/>
      <c r="E124" s="40"/>
      <c r="F124" s="40"/>
      <c r="G124" s="46"/>
    </row>
    <row r="125" spans="1:29" ht="12.75" customHeight="1" x14ac:dyDescent="0.2">
      <c r="A125" s="44"/>
      <c r="B125" s="44"/>
      <c r="C125" s="40" t="s">
        <v>1</v>
      </c>
      <c r="D125" s="387"/>
      <c r="E125" s="40"/>
      <c r="F125" s="40"/>
      <c r="G125" s="46"/>
    </row>
    <row r="126" spans="1:29" ht="13.5" thickBot="1" x14ac:dyDescent="0.25">
      <c r="A126" s="270"/>
      <c r="B126" s="270"/>
      <c r="C126" s="271"/>
      <c r="D126" s="272"/>
      <c r="E126" s="273"/>
      <c r="F126" s="274"/>
      <c r="G126" s="346" t="s">
        <v>2</v>
      </c>
    </row>
    <row r="127" spans="1:29" ht="27" thickTop="1" thickBot="1" x14ac:dyDescent="0.25">
      <c r="A127" s="87" t="s">
        <v>3</v>
      </c>
      <c r="B127" s="88" t="s">
        <v>4</v>
      </c>
      <c r="C127" s="360" t="s">
        <v>5</v>
      </c>
      <c r="D127" s="360"/>
      <c r="E127" s="360" t="s">
        <v>83</v>
      </c>
      <c r="F127" s="89" t="s">
        <v>6</v>
      </c>
      <c r="G127" s="345" t="s">
        <v>308</v>
      </c>
    </row>
    <row r="128" spans="1:29" ht="17.25" customHeight="1" thickTop="1" x14ac:dyDescent="0.2">
      <c r="A128" s="95">
        <v>6172</v>
      </c>
      <c r="B128" s="96">
        <v>2122</v>
      </c>
      <c r="C128" s="311">
        <v>302</v>
      </c>
      <c r="D128" s="312" t="s">
        <v>213</v>
      </c>
      <c r="E128" s="313">
        <v>90000001631</v>
      </c>
      <c r="F128" s="97" t="s">
        <v>86</v>
      </c>
      <c r="G128" s="417">
        <v>1214</v>
      </c>
    </row>
    <row r="129" spans="1:7" ht="17.25" customHeight="1" x14ac:dyDescent="0.2">
      <c r="A129" s="95">
        <v>6172</v>
      </c>
      <c r="B129" s="96">
        <v>2122</v>
      </c>
      <c r="C129" s="311">
        <v>302</v>
      </c>
      <c r="D129" s="312" t="s">
        <v>214</v>
      </c>
      <c r="E129" s="313">
        <v>90000001633</v>
      </c>
      <c r="F129" s="97" t="s">
        <v>86</v>
      </c>
      <c r="G129" s="351">
        <v>1038</v>
      </c>
    </row>
    <row r="130" spans="1:7" ht="17.25" customHeight="1" x14ac:dyDescent="0.2">
      <c r="A130" s="95">
        <v>6172</v>
      </c>
      <c r="B130" s="96">
        <v>2122</v>
      </c>
      <c r="C130" s="311">
        <v>302</v>
      </c>
      <c r="D130" s="312" t="s">
        <v>218</v>
      </c>
      <c r="E130" s="313">
        <v>90000001635</v>
      </c>
      <c r="F130" s="97" t="s">
        <v>86</v>
      </c>
      <c r="G130" s="351">
        <v>1179</v>
      </c>
    </row>
    <row r="131" spans="1:7" ht="25.5" x14ac:dyDescent="0.2">
      <c r="A131" s="95">
        <v>6172</v>
      </c>
      <c r="B131" s="96">
        <v>2122</v>
      </c>
      <c r="C131" s="320">
        <v>302</v>
      </c>
      <c r="D131" s="317" t="s">
        <v>215</v>
      </c>
      <c r="E131" s="318">
        <v>90000001636</v>
      </c>
      <c r="F131" s="319" t="s">
        <v>86</v>
      </c>
      <c r="G131" s="351">
        <v>1186</v>
      </c>
    </row>
    <row r="132" spans="1:7" ht="17.25" customHeight="1" x14ac:dyDescent="0.2">
      <c r="A132" s="95">
        <v>6172</v>
      </c>
      <c r="B132" s="96">
        <v>2122</v>
      </c>
      <c r="C132" s="311">
        <v>302</v>
      </c>
      <c r="D132" s="312" t="s">
        <v>219</v>
      </c>
      <c r="E132" s="313">
        <v>90000001637</v>
      </c>
      <c r="F132" s="97" t="s">
        <v>86</v>
      </c>
      <c r="G132" s="351">
        <v>1234</v>
      </c>
    </row>
    <row r="133" spans="1:7" ht="17.25" customHeight="1" x14ac:dyDescent="0.2">
      <c r="A133" s="95">
        <v>6172</v>
      </c>
      <c r="B133" s="96">
        <v>2122</v>
      </c>
      <c r="C133" s="320">
        <v>302</v>
      </c>
      <c r="D133" s="317" t="s">
        <v>220</v>
      </c>
      <c r="E133" s="318">
        <v>90000001638</v>
      </c>
      <c r="F133" s="319" t="s">
        <v>86</v>
      </c>
      <c r="G133" s="351">
        <v>7804</v>
      </c>
    </row>
    <row r="134" spans="1:7" x14ac:dyDescent="0.2">
      <c r="A134" s="95">
        <v>6172</v>
      </c>
      <c r="B134" s="96">
        <v>2122</v>
      </c>
      <c r="C134" s="311">
        <v>302</v>
      </c>
      <c r="D134" s="317" t="s">
        <v>216</v>
      </c>
      <c r="E134" s="318">
        <v>90000001639</v>
      </c>
      <c r="F134" s="319" t="s">
        <v>86</v>
      </c>
      <c r="G134" s="351">
        <v>1967</v>
      </c>
    </row>
    <row r="135" spans="1:7" ht="25.5" x14ac:dyDescent="0.2">
      <c r="A135" s="95">
        <v>6172</v>
      </c>
      <c r="B135" s="96">
        <v>2122</v>
      </c>
      <c r="C135" s="320">
        <v>302</v>
      </c>
      <c r="D135" s="317" t="s">
        <v>221</v>
      </c>
      <c r="E135" s="318">
        <v>90000001640</v>
      </c>
      <c r="F135" s="319" t="s">
        <v>86</v>
      </c>
      <c r="G135" s="351">
        <v>3911</v>
      </c>
    </row>
    <row r="136" spans="1:7" ht="25.5" x14ac:dyDescent="0.2">
      <c r="A136" s="95">
        <v>6172</v>
      </c>
      <c r="B136" s="96">
        <v>2122</v>
      </c>
      <c r="C136" s="320">
        <v>302</v>
      </c>
      <c r="D136" s="317" t="s">
        <v>222</v>
      </c>
      <c r="E136" s="318">
        <v>90000001641</v>
      </c>
      <c r="F136" s="319" t="s">
        <v>86</v>
      </c>
      <c r="G136" s="351">
        <v>1395</v>
      </c>
    </row>
    <row r="137" spans="1:7" ht="25.5" x14ac:dyDescent="0.2">
      <c r="A137" s="95">
        <v>6172</v>
      </c>
      <c r="B137" s="96">
        <v>2122</v>
      </c>
      <c r="C137" s="320">
        <v>302</v>
      </c>
      <c r="D137" s="317" t="s">
        <v>217</v>
      </c>
      <c r="E137" s="318">
        <v>90000001642</v>
      </c>
      <c r="F137" s="319" t="s">
        <v>86</v>
      </c>
      <c r="G137" s="351">
        <v>4104</v>
      </c>
    </row>
    <row r="138" spans="1:7" ht="17.25" customHeight="1" x14ac:dyDescent="0.2">
      <c r="A138" s="95">
        <v>6172</v>
      </c>
      <c r="B138" s="96">
        <v>2122</v>
      </c>
      <c r="C138" s="311">
        <v>302</v>
      </c>
      <c r="D138" s="322" t="s">
        <v>223</v>
      </c>
      <c r="E138" s="313">
        <v>90000001644</v>
      </c>
      <c r="F138" s="97" t="s">
        <v>86</v>
      </c>
      <c r="G138" s="351">
        <v>387</v>
      </c>
    </row>
    <row r="139" spans="1:7" ht="17.25" customHeight="1" x14ac:dyDescent="0.2">
      <c r="A139" s="95">
        <f t="shared" ref="A139:B152" si="0">A138</f>
        <v>6172</v>
      </c>
      <c r="B139" s="96">
        <f t="shared" si="0"/>
        <v>2122</v>
      </c>
      <c r="C139" s="311">
        <v>302</v>
      </c>
      <c r="D139" s="312" t="s">
        <v>224</v>
      </c>
      <c r="E139" s="313">
        <v>90000001645</v>
      </c>
      <c r="F139" s="97" t="s">
        <v>86</v>
      </c>
      <c r="G139" s="351">
        <v>3426</v>
      </c>
    </row>
    <row r="140" spans="1:7" ht="17.25" customHeight="1" x14ac:dyDescent="0.2">
      <c r="A140" s="95">
        <f t="shared" si="0"/>
        <v>6172</v>
      </c>
      <c r="B140" s="96">
        <f t="shared" si="0"/>
        <v>2122</v>
      </c>
      <c r="C140" s="311">
        <v>302</v>
      </c>
      <c r="D140" s="312" t="s">
        <v>225</v>
      </c>
      <c r="E140" s="313">
        <v>90000001646</v>
      </c>
      <c r="F140" s="97" t="s">
        <v>86</v>
      </c>
      <c r="G140" s="351">
        <v>105</v>
      </c>
    </row>
    <row r="141" spans="1:7" ht="17.25" customHeight="1" x14ac:dyDescent="0.2">
      <c r="A141" s="95">
        <f t="shared" si="0"/>
        <v>6172</v>
      </c>
      <c r="B141" s="96">
        <f t="shared" si="0"/>
        <v>2122</v>
      </c>
      <c r="C141" s="311">
        <v>302</v>
      </c>
      <c r="D141" s="323" t="s">
        <v>226</v>
      </c>
      <c r="E141" s="313">
        <v>90000001647</v>
      </c>
      <c r="F141" s="97" t="s">
        <v>86</v>
      </c>
      <c r="G141" s="351">
        <v>1233</v>
      </c>
    </row>
    <row r="142" spans="1:7" ht="17.25" customHeight="1" x14ac:dyDescent="0.2">
      <c r="A142" s="95">
        <f>A141</f>
        <v>6172</v>
      </c>
      <c r="B142" s="96">
        <f>B141</f>
        <v>2122</v>
      </c>
      <c r="C142" s="311">
        <v>302</v>
      </c>
      <c r="D142" s="323" t="s">
        <v>227</v>
      </c>
      <c r="E142" s="313">
        <v>90000001649</v>
      </c>
      <c r="F142" s="97" t="s">
        <v>86</v>
      </c>
      <c r="G142" s="351">
        <v>761</v>
      </c>
    </row>
    <row r="143" spans="1:7" ht="17.25" customHeight="1" x14ac:dyDescent="0.2">
      <c r="A143" s="95">
        <f t="shared" si="0"/>
        <v>6172</v>
      </c>
      <c r="B143" s="96">
        <f t="shared" si="0"/>
        <v>2122</v>
      </c>
      <c r="C143" s="311">
        <v>302</v>
      </c>
      <c r="D143" s="323" t="s">
        <v>228</v>
      </c>
      <c r="E143" s="313">
        <v>90000001650</v>
      </c>
      <c r="F143" s="97" t="s">
        <v>86</v>
      </c>
      <c r="G143" s="351">
        <v>483</v>
      </c>
    </row>
    <row r="144" spans="1:7" ht="17.25" customHeight="1" x14ac:dyDescent="0.2">
      <c r="A144" s="95">
        <f t="shared" si="0"/>
        <v>6172</v>
      </c>
      <c r="B144" s="96">
        <f t="shared" si="0"/>
        <v>2122</v>
      </c>
      <c r="C144" s="311">
        <v>302</v>
      </c>
      <c r="D144" s="323" t="s">
        <v>229</v>
      </c>
      <c r="E144" s="313">
        <v>90000001652</v>
      </c>
      <c r="F144" s="97" t="s">
        <v>86</v>
      </c>
      <c r="G144" s="351">
        <v>2400</v>
      </c>
    </row>
    <row r="145" spans="1:11" ht="17.25" customHeight="1" x14ac:dyDescent="0.2">
      <c r="A145" s="95">
        <f t="shared" si="0"/>
        <v>6172</v>
      </c>
      <c r="B145" s="96">
        <f t="shared" si="0"/>
        <v>2122</v>
      </c>
      <c r="C145" s="311">
        <v>302</v>
      </c>
      <c r="D145" s="323" t="s">
        <v>230</v>
      </c>
      <c r="E145" s="313">
        <v>90000001653</v>
      </c>
      <c r="F145" s="97" t="s">
        <v>86</v>
      </c>
      <c r="G145" s="351">
        <v>318</v>
      </c>
    </row>
    <row r="146" spans="1:11" ht="17.25" customHeight="1" x14ac:dyDescent="0.2">
      <c r="A146" s="95">
        <f t="shared" si="0"/>
        <v>6172</v>
      </c>
      <c r="B146" s="96">
        <f t="shared" si="0"/>
        <v>2122</v>
      </c>
      <c r="C146" s="311">
        <v>302</v>
      </c>
      <c r="D146" s="323" t="s">
        <v>231</v>
      </c>
      <c r="E146" s="313">
        <v>90000001654</v>
      </c>
      <c r="F146" s="97" t="s">
        <v>86</v>
      </c>
      <c r="G146" s="351">
        <v>926</v>
      </c>
    </row>
    <row r="147" spans="1:11" ht="17.25" customHeight="1" x14ac:dyDescent="0.2">
      <c r="A147" s="95">
        <f t="shared" si="0"/>
        <v>6172</v>
      </c>
      <c r="B147" s="96">
        <f t="shared" si="0"/>
        <v>2122</v>
      </c>
      <c r="C147" s="311">
        <v>302</v>
      </c>
      <c r="D147" s="323" t="s">
        <v>232</v>
      </c>
      <c r="E147" s="313">
        <v>90000001656</v>
      </c>
      <c r="F147" s="97" t="s">
        <v>86</v>
      </c>
      <c r="G147" s="351">
        <v>4862</v>
      </c>
    </row>
    <row r="148" spans="1:11" ht="17.25" customHeight="1" x14ac:dyDescent="0.2">
      <c r="A148" s="95">
        <f t="shared" si="0"/>
        <v>6172</v>
      </c>
      <c r="B148" s="96">
        <f t="shared" si="0"/>
        <v>2122</v>
      </c>
      <c r="C148" s="311">
        <v>302</v>
      </c>
      <c r="D148" s="324" t="s">
        <v>233</v>
      </c>
      <c r="E148" s="313">
        <v>90000001657</v>
      </c>
      <c r="F148" s="97" t="s">
        <v>86</v>
      </c>
      <c r="G148" s="351">
        <v>3550</v>
      </c>
    </row>
    <row r="149" spans="1:11" ht="25.5" x14ac:dyDescent="0.2">
      <c r="A149" s="95">
        <f t="shared" si="0"/>
        <v>6172</v>
      </c>
      <c r="B149" s="96">
        <f t="shared" si="0"/>
        <v>2122</v>
      </c>
      <c r="C149" s="320">
        <v>302</v>
      </c>
      <c r="D149" s="323" t="s">
        <v>234</v>
      </c>
      <c r="E149" s="318">
        <v>90000001658</v>
      </c>
      <c r="F149" s="319" t="s">
        <v>86</v>
      </c>
      <c r="G149" s="351">
        <v>2432</v>
      </c>
    </row>
    <row r="150" spans="1:11" ht="17.25" customHeight="1" x14ac:dyDescent="0.2">
      <c r="A150" s="95">
        <f t="shared" si="0"/>
        <v>6172</v>
      </c>
      <c r="B150" s="96">
        <f t="shared" si="0"/>
        <v>2122</v>
      </c>
      <c r="C150" s="311">
        <v>302</v>
      </c>
      <c r="D150" s="323" t="s">
        <v>235</v>
      </c>
      <c r="E150" s="313">
        <v>90000001659</v>
      </c>
      <c r="F150" s="97" t="s">
        <v>86</v>
      </c>
      <c r="G150" s="351">
        <v>2005</v>
      </c>
    </row>
    <row r="151" spans="1:11" ht="17.25" customHeight="1" x14ac:dyDescent="0.2">
      <c r="A151" s="95">
        <f t="shared" si="0"/>
        <v>6172</v>
      </c>
      <c r="B151" s="96">
        <f t="shared" si="0"/>
        <v>2122</v>
      </c>
      <c r="C151" s="311">
        <v>302</v>
      </c>
      <c r="D151" s="323" t="s">
        <v>236</v>
      </c>
      <c r="E151" s="313">
        <v>90000001660</v>
      </c>
      <c r="F151" s="97" t="s">
        <v>86</v>
      </c>
      <c r="G151" s="351">
        <v>958</v>
      </c>
    </row>
    <row r="152" spans="1:11" ht="17.25" customHeight="1" x14ac:dyDescent="0.2">
      <c r="A152" s="95">
        <f t="shared" si="0"/>
        <v>6172</v>
      </c>
      <c r="B152" s="96">
        <f t="shared" si="0"/>
        <v>2122</v>
      </c>
      <c r="C152" s="311">
        <v>302</v>
      </c>
      <c r="D152" s="323" t="s">
        <v>237</v>
      </c>
      <c r="E152" s="313">
        <v>90000001661</v>
      </c>
      <c r="F152" s="97" t="s">
        <v>86</v>
      </c>
      <c r="G152" s="351">
        <v>2479</v>
      </c>
    </row>
    <row r="153" spans="1:11" ht="17.25" customHeight="1" thickBot="1" x14ac:dyDescent="0.25">
      <c r="A153" s="325">
        <v>6172</v>
      </c>
      <c r="B153" s="326">
        <v>2122</v>
      </c>
      <c r="C153" s="327">
        <v>302</v>
      </c>
      <c r="D153" s="328" t="s">
        <v>238</v>
      </c>
      <c r="E153" s="329">
        <v>90000001663</v>
      </c>
      <c r="F153" s="330" t="s">
        <v>86</v>
      </c>
      <c r="G153" s="331">
        <v>1250</v>
      </c>
    </row>
    <row r="154" spans="1:11" ht="16.5" thickTop="1" thickBot="1" x14ac:dyDescent="0.3">
      <c r="A154" s="332" t="s">
        <v>92</v>
      </c>
      <c r="B154" s="333"/>
      <c r="C154" s="334"/>
      <c r="D154" s="335"/>
      <c r="E154" s="336"/>
      <c r="F154" s="337"/>
      <c r="G154" s="338">
        <f>SUM(G128:G153)</f>
        <v>52607</v>
      </c>
      <c r="I154" s="418">
        <f>10*G154/100</f>
        <v>5260.7</v>
      </c>
      <c r="J154" s="418">
        <f>15*G154/100</f>
        <v>7891.05</v>
      </c>
      <c r="K154" s="418">
        <f>20*G154/100</f>
        <v>10521.4</v>
      </c>
    </row>
    <row r="155" spans="1:11" ht="13.5" thickTop="1" x14ac:dyDescent="0.2">
      <c r="A155" s="64"/>
      <c r="B155" s="64"/>
      <c r="C155" s="178"/>
      <c r="D155" s="419"/>
      <c r="E155" s="64"/>
      <c r="G155" s="64"/>
    </row>
    <row r="156" spans="1:11" ht="23.25" x14ac:dyDescent="0.35">
      <c r="A156" s="343" t="s">
        <v>293</v>
      </c>
      <c r="B156" s="388"/>
      <c r="C156" s="388"/>
      <c r="D156" s="344"/>
      <c r="E156" s="388"/>
      <c r="F156" s="722" t="s">
        <v>294</v>
      </c>
      <c r="G156" s="723"/>
    </row>
    <row r="157" spans="1:11" ht="14.25" x14ac:dyDescent="0.2">
      <c r="A157" s="40" t="s">
        <v>0</v>
      </c>
      <c r="B157" s="44"/>
      <c r="C157" s="364" t="s">
        <v>295</v>
      </c>
      <c r="D157" s="387"/>
      <c r="E157" s="40"/>
      <c r="F157" s="40"/>
      <c r="G157" s="46"/>
    </row>
    <row r="158" spans="1:11" ht="14.25" x14ac:dyDescent="0.2">
      <c r="A158" s="44"/>
      <c r="B158" s="44"/>
      <c r="C158" s="40" t="s">
        <v>1</v>
      </c>
      <c r="D158" s="387"/>
      <c r="E158" s="40"/>
      <c r="F158" s="40"/>
      <c r="G158" s="46"/>
    </row>
    <row r="159" spans="1:11" ht="13.5" thickBot="1" x14ac:dyDescent="0.25">
      <c r="A159" s="270"/>
      <c r="B159" s="270"/>
      <c r="C159" s="271"/>
      <c r="D159" s="272"/>
      <c r="E159" s="273"/>
      <c r="F159" s="274"/>
      <c r="G159" s="346" t="s">
        <v>2</v>
      </c>
    </row>
    <row r="160" spans="1:11" ht="27" thickTop="1" thickBot="1" x14ac:dyDescent="0.25">
      <c r="A160" s="87" t="s">
        <v>3</v>
      </c>
      <c r="B160" s="88" t="s">
        <v>4</v>
      </c>
      <c r="C160" s="360" t="s">
        <v>5</v>
      </c>
      <c r="D160" s="360"/>
      <c r="E160" s="360" t="s">
        <v>83</v>
      </c>
      <c r="F160" s="89" t="s">
        <v>6</v>
      </c>
      <c r="G160" s="345" t="s">
        <v>308</v>
      </c>
    </row>
    <row r="161" spans="1:11" ht="26.25" thickTop="1" x14ac:dyDescent="0.2">
      <c r="A161" s="365">
        <v>6172</v>
      </c>
      <c r="B161" s="316">
        <v>2122</v>
      </c>
      <c r="C161" s="320">
        <v>302</v>
      </c>
      <c r="D161" s="366" t="s">
        <v>205</v>
      </c>
      <c r="E161" s="320">
        <v>90000001599</v>
      </c>
      <c r="F161" s="319" t="s">
        <v>86</v>
      </c>
      <c r="G161" s="321">
        <v>979</v>
      </c>
    </row>
    <row r="162" spans="1:11" ht="13.5" thickBot="1" x14ac:dyDescent="0.25">
      <c r="A162" s="95" t="s">
        <v>84</v>
      </c>
      <c r="B162" s="96" t="s">
        <v>85</v>
      </c>
      <c r="C162" s="311">
        <v>302</v>
      </c>
      <c r="D162" s="341" t="s">
        <v>97</v>
      </c>
      <c r="E162" s="349">
        <v>90000001600</v>
      </c>
      <c r="F162" s="97" t="s">
        <v>86</v>
      </c>
      <c r="G162" s="351">
        <v>53382</v>
      </c>
    </row>
    <row r="163" spans="1:11" ht="16.5" thickTop="1" thickBot="1" x14ac:dyDescent="0.3">
      <c r="A163" s="332" t="s">
        <v>90</v>
      </c>
      <c r="B163" s="333"/>
      <c r="C163" s="334"/>
      <c r="D163" s="335"/>
      <c r="E163" s="363"/>
      <c r="F163" s="337"/>
      <c r="G163" s="338">
        <f>SUM(G161:G162)</f>
        <v>54361</v>
      </c>
      <c r="I163" s="418">
        <f>10*G163/100</f>
        <v>5436.1</v>
      </c>
      <c r="J163" s="418">
        <f>15*G163/100</f>
        <v>8154.15</v>
      </c>
      <c r="K163" s="418">
        <f>20*G163/100</f>
        <v>10872.2</v>
      </c>
    </row>
    <row r="164" spans="1:11" ht="13.5" thickTop="1" x14ac:dyDescent="0.2">
      <c r="A164" s="64"/>
      <c r="B164" s="64"/>
      <c r="C164" s="178"/>
      <c r="D164" s="419"/>
      <c r="E164" s="64"/>
      <c r="G164" s="64"/>
    </row>
    <row r="165" spans="1:11" ht="23.25" x14ac:dyDescent="0.35">
      <c r="A165" s="343" t="s">
        <v>304</v>
      </c>
      <c r="B165" s="388"/>
      <c r="C165" s="388"/>
      <c r="D165" s="344"/>
      <c r="E165" s="388"/>
      <c r="F165" s="722" t="s">
        <v>296</v>
      </c>
      <c r="G165" s="723"/>
    </row>
    <row r="166" spans="1:11" ht="14.25" x14ac:dyDescent="0.2">
      <c r="A166" s="40" t="s">
        <v>0</v>
      </c>
      <c r="B166" s="44"/>
      <c r="C166" s="364" t="s">
        <v>303</v>
      </c>
      <c r="D166" s="387"/>
      <c r="E166" s="40"/>
      <c r="F166" s="40"/>
      <c r="G166" s="46"/>
    </row>
    <row r="167" spans="1:11" ht="14.25" x14ac:dyDescent="0.2">
      <c r="A167" s="44"/>
      <c r="B167" s="44"/>
      <c r="C167" s="40" t="s">
        <v>1</v>
      </c>
      <c r="D167" s="387"/>
      <c r="E167" s="40"/>
      <c r="F167" s="40"/>
      <c r="G167" s="46"/>
    </row>
    <row r="168" spans="1:11" ht="13.5" thickBot="1" x14ac:dyDescent="0.25">
      <c r="A168" s="270"/>
      <c r="B168" s="270"/>
      <c r="C168" s="271"/>
      <c r="D168" s="272"/>
      <c r="E168" s="273"/>
      <c r="F168" s="274"/>
      <c r="G168" s="346" t="s">
        <v>2</v>
      </c>
    </row>
    <row r="169" spans="1:11" ht="27" thickTop="1" thickBot="1" x14ac:dyDescent="0.25">
      <c r="A169" s="87" t="s">
        <v>3</v>
      </c>
      <c r="B169" s="88" t="s">
        <v>4</v>
      </c>
      <c r="C169" s="360" t="s">
        <v>5</v>
      </c>
      <c r="D169" s="360"/>
      <c r="E169" s="360" t="s">
        <v>83</v>
      </c>
      <c r="F169" s="89" t="s">
        <v>6</v>
      </c>
      <c r="G169" s="345" t="s">
        <v>308</v>
      </c>
    </row>
    <row r="170" spans="1:11" ht="17.25" customHeight="1" thickTop="1" x14ac:dyDescent="0.2">
      <c r="A170" s="95" t="s">
        <v>84</v>
      </c>
      <c r="B170" s="96" t="s">
        <v>85</v>
      </c>
      <c r="C170" s="311">
        <v>302</v>
      </c>
      <c r="D170" s="340" t="s">
        <v>206</v>
      </c>
      <c r="E170" s="313">
        <v>90000001601</v>
      </c>
      <c r="F170" s="97" t="s">
        <v>86</v>
      </c>
      <c r="G170" s="314">
        <v>2195</v>
      </c>
    </row>
    <row r="171" spans="1:11" ht="17.25" customHeight="1" x14ac:dyDescent="0.2">
      <c r="A171" s="95" t="s">
        <v>84</v>
      </c>
      <c r="B171" s="96" t="s">
        <v>85</v>
      </c>
      <c r="C171" s="311">
        <v>302</v>
      </c>
      <c r="D171" s="340" t="s">
        <v>207</v>
      </c>
      <c r="E171" s="313">
        <v>90000001602</v>
      </c>
      <c r="F171" s="97" t="s">
        <v>86</v>
      </c>
      <c r="G171" s="314">
        <v>7101</v>
      </c>
    </row>
    <row r="172" spans="1:11" ht="17.25" customHeight="1" x14ac:dyDescent="0.2">
      <c r="A172" s="95" t="str">
        <f>A175</f>
        <v>6172</v>
      </c>
      <c r="B172" s="96" t="str">
        <f>B175</f>
        <v>2122</v>
      </c>
      <c r="C172" s="311">
        <v>302</v>
      </c>
      <c r="D172" s="341" t="s">
        <v>208</v>
      </c>
      <c r="E172" s="313">
        <v>90000001603</v>
      </c>
      <c r="F172" s="97" t="s">
        <v>86</v>
      </c>
      <c r="G172" s="314">
        <v>894</v>
      </c>
    </row>
    <row r="173" spans="1:11" ht="17.25" customHeight="1" x14ac:dyDescent="0.2">
      <c r="A173" s="95" t="str">
        <f>A176</f>
        <v>6172</v>
      </c>
      <c r="B173" s="96" t="str">
        <f>B176</f>
        <v>2122</v>
      </c>
      <c r="C173" s="311">
        <v>302</v>
      </c>
      <c r="D173" s="341" t="s">
        <v>209</v>
      </c>
      <c r="E173" s="313">
        <v>90000001604</v>
      </c>
      <c r="F173" s="97" t="s">
        <v>86</v>
      </c>
      <c r="G173" s="314">
        <v>1634</v>
      </c>
    </row>
    <row r="174" spans="1:11" ht="17.25" customHeight="1" x14ac:dyDescent="0.2">
      <c r="A174" s="95" t="str">
        <f>A173</f>
        <v>6172</v>
      </c>
      <c r="B174" s="96" t="str">
        <f>B173</f>
        <v>2122</v>
      </c>
      <c r="C174" s="311">
        <v>302</v>
      </c>
      <c r="D174" s="341" t="s">
        <v>210</v>
      </c>
      <c r="E174" s="313">
        <v>90000001606</v>
      </c>
      <c r="F174" s="97" t="s">
        <v>86</v>
      </c>
      <c r="G174" s="314">
        <v>1509</v>
      </c>
    </row>
    <row r="175" spans="1:11" ht="17.25" customHeight="1" x14ac:dyDescent="0.2">
      <c r="A175" s="95" t="str">
        <f>A174</f>
        <v>6172</v>
      </c>
      <c r="B175" s="96" t="str">
        <f>B174</f>
        <v>2122</v>
      </c>
      <c r="C175" s="311">
        <v>302</v>
      </c>
      <c r="D175" s="341" t="s">
        <v>211</v>
      </c>
      <c r="E175" s="313">
        <v>90000001607</v>
      </c>
      <c r="F175" s="97" t="s">
        <v>86</v>
      </c>
      <c r="G175" s="314">
        <v>1278</v>
      </c>
    </row>
    <row r="176" spans="1:11" ht="17.25" customHeight="1" thickBot="1" x14ac:dyDescent="0.25">
      <c r="A176" s="95" t="s">
        <v>84</v>
      </c>
      <c r="B176" s="96" t="s">
        <v>85</v>
      </c>
      <c r="C176" s="311">
        <v>302</v>
      </c>
      <c r="D176" s="341" t="s">
        <v>212</v>
      </c>
      <c r="E176" s="313">
        <v>90000001608</v>
      </c>
      <c r="F176" s="97" t="s">
        <v>86</v>
      </c>
      <c r="G176" s="314">
        <v>1369</v>
      </c>
    </row>
    <row r="177" spans="1:11" ht="16.5" thickTop="1" thickBot="1" x14ac:dyDescent="0.3">
      <c r="A177" s="342" t="s">
        <v>91</v>
      </c>
      <c r="B177" s="333"/>
      <c r="C177" s="334"/>
      <c r="D177" s="335"/>
      <c r="E177" s="336"/>
      <c r="F177" s="337"/>
      <c r="G177" s="338">
        <f>SUM(G170:G176)</f>
        <v>15980</v>
      </c>
      <c r="I177" s="418">
        <f>10*G177/100</f>
        <v>1598</v>
      </c>
      <c r="J177" s="418">
        <f>15*G177/100</f>
        <v>2397</v>
      </c>
      <c r="K177" s="418">
        <f>20*G177/100</f>
        <v>3196</v>
      </c>
    </row>
    <row r="178" spans="1:11" ht="13.5" thickTop="1" x14ac:dyDescent="0.2"/>
    <row r="180" spans="1:11" ht="23.25" x14ac:dyDescent="0.35">
      <c r="A180" s="343" t="s">
        <v>297</v>
      </c>
      <c r="B180" s="388"/>
      <c r="C180" s="388"/>
      <c r="D180" s="344"/>
      <c r="E180" s="388"/>
      <c r="F180" s="722" t="s">
        <v>302</v>
      </c>
      <c r="G180" s="723"/>
    </row>
    <row r="181" spans="1:11" ht="14.25" x14ac:dyDescent="0.2">
      <c r="A181" s="40" t="s">
        <v>0</v>
      </c>
      <c r="B181" s="44"/>
      <c r="C181" s="53" t="s">
        <v>298</v>
      </c>
      <c r="D181" s="387"/>
      <c r="E181" s="40"/>
      <c r="F181" s="40"/>
      <c r="G181" s="46"/>
    </row>
    <row r="182" spans="1:11" ht="14.25" x14ac:dyDescent="0.2">
      <c r="A182" s="44"/>
      <c r="B182" s="44"/>
      <c r="C182" s="40" t="s">
        <v>1</v>
      </c>
      <c r="D182" s="387"/>
      <c r="E182" s="40"/>
      <c r="F182" s="40"/>
      <c r="G182" s="46"/>
    </row>
    <row r="183" spans="1:11" ht="13.5" thickBot="1" x14ac:dyDescent="0.25">
      <c r="A183" s="276"/>
      <c r="B183" s="276"/>
      <c r="C183" s="277"/>
      <c r="D183" s="275"/>
      <c r="E183" s="278"/>
      <c r="F183" s="279"/>
      <c r="G183" s="359" t="s">
        <v>2</v>
      </c>
    </row>
    <row r="184" spans="1:11" ht="27" thickTop="1" thickBot="1" x14ac:dyDescent="0.25">
      <c r="A184" s="280" t="s">
        <v>3</v>
      </c>
      <c r="B184" s="281" t="s">
        <v>4</v>
      </c>
      <c r="C184" s="282" t="s">
        <v>5</v>
      </c>
      <c r="D184" s="282"/>
      <c r="E184" s="282" t="s">
        <v>83</v>
      </c>
      <c r="F184" s="283" t="s">
        <v>6</v>
      </c>
      <c r="G184" s="284" t="s">
        <v>308</v>
      </c>
    </row>
    <row r="185" spans="1:11" ht="15.75" thickTop="1" x14ac:dyDescent="0.2">
      <c r="A185" s="285" t="s">
        <v>117</v>
      </c>
      <c r="B185" s="286"/>
      <c r="C185" s="287"/>
      <c r="D185" s="288"/>
      <c r="E185" s="289"/>
      <c r="F185" s="290"/>
      <c r="G185" s="291"/>
    </row>
    <row r="186" spans="1:11" x14ac:dyDescent="0.2">
      <c r="A186" s="292">
        <v>6172</v>
      </c>
      <c r="B186" s="293">
        <v>2122</v>
      </c>
      <c r="C186" s="294">
        <v>302</v>
      </c>
      <c r="D186" s="295" t="s">
        <v>239</v>
      </c>
      <c r="E186" s="296">
        <v>90000001700</v>
      </c>
      <c r="F186" s="297" t="s">
        <v>86</v>
      </c>
      <c r="G186" s="424">
        <v>12396</v>
      </c>
    </row>
    <row r="187" spans="1:11" x14ac:dyDescent="0.2">
      <c r="A187" s="292">
        <v>6172</v>
      </c>
      <c r="B187" s="293">
        <v>2122</v>
      </c>
      <c r="C187" s="294">
        <v>302</v>
      </c>
      <c r="D187" s="295" t="s">
        <v>240</v>
      </c>
      <c r="E187" s="296">
        <v>90000001702</v>
      </c>
      <c r="F187" s="297" t="s">
        <v>86</v>
      </c>
      <c r="G187" s="424">
        <v>2283</v>
      </c>
    </row>
    <row r="188" spans="1:11" ht="26.25" thickBot="1" x14ac:dyDescent="0.25">
      <c r="A188" s="298">
        <v>6172</v>
      </c>
      <c r="B188" s="299">
        <v>2122</v>
      </c>
      <c r="C188" s="300">
        <v>302</v>
      </c>
      <c r="D188" s="301" t="s">
        <v>241</v>
      </c>
      <c r="E188" s="302">
        <v>90000001704</v>
      </c>
      <c r="F188" s="303" t="s">
        <v>86</v>
      </c>
      <c r="G188" s="425">
        <v>27854</v>
      </c>
    </row>
    <row r="189" spans="1:11" ht="16.5" thickTop="1" thickBot="1" x14ac:dyDescent="0.3">
      <c r="A189" s="304" t="s">
        <v>93</v>
      </c>
      <c r="B189" s="305"/>
      <c r="C189" s="306"/>
      <c r="D189" s="307"/>
      <c r="E189" s="308"/>
      <c r="F189" s="309"/>
      <c r="G189" s="310">
        <f>G186+G187+G188</f>
        <v>42533</v>
      </c>
      <c r="I189" s="418">
        <f>10*G189/100</f>
        <v>4253.3</v>
      </c>
      <c r="J189" s="418">
        <f>15*G189/100</f>
        <v>6379.95</v>
      </c>
      <c r="K189" s="418">
        <f>20*G189/100</f>
        <v>8506.6</v>
      </c>
    </row>
    <row r="190" spans="1:11" ht="16.5" thickTop="1" thickBot="1" x14ac:dyDescent="0.3">
      <c r="A190" s="724" t="s">
        <v>87</v>
      </c>
      <c r="B190" s="725"/>
      <c r="C190" s="725"/>
      <c r="D190" s="725"/>
      <c r="E190" s="725"/>
      <c r="F190" s="726"/>
      <c r="G190" s="367">
        <f>G189+G177+G163+G154+G121</f>
        <v>254083</v>
      </c>
      <c r="I190" s="426">
        <f>10*G190/100</f>
        <v>25408.3</v>
      </c>
      <c r="J190" s="426">
        <f>15*G190/100</f>
        <v>38112.449999999997</v>
      </c>
      <c r="K190" s="426">
        <f>20*G190/100</f>
        <v>50816.6</v>
      </c>
    </row>
    <row r="191" spans="1:11" ht="13.5" thickTop="1" x14ac:dyDescent="0.2"/>
  </sheetData>
  <mergeCells count="9">
    <mergeCell ref="F180:G180"/>
    <mergeCell ref="A190:F190"/>
    <mergeCell ref="F3:G3"/>
    <mergeCell ref="A1:G1"/>
    <mergeCell ref="I1:K1"/>
    <mergeCell ref="A122:G122"/>
    <mergeCell ref="F123:G123"/>
    <mergeCell ref="F156:G156"/>
    <mergeCell ref="F165:G165"/>
  </mergeCells>
  <pageMargins left="0.78740157480314965" right="0.78740157480314965" top="0.98425196850393704" bottom="0.98425196850393704" header="0.51181102362204722" footer="0.51181102362204722"/>
  <pageSetup paperSize="9" scale="65" firstPageNumber="27" orientation="portrait" useFirstPageNumber="1" r:id="rId1"/>
  <headerFooter alignWithMargins="0">
    <oddFooter>&amp;LZastupitelstvo Olomouckého kraje 12.12.2022
11.1. - Rozpočet Olomouckého kraje na rok 2023 - návrh rozpočtu
Příloha č. 2: Příjmy Olomouckého kraje&amp;RStrana &amp;P (Celkem 193)</oddFooter>
  </headerFooter>
  <rowBreaks count="3" manualBreakCount="3">
    <brk id="55" max="6" man="1"/>
    <brk id="111" max="6" man="1"/>
    <brk id="16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3" customWidth="1"/>
  </cols>
  <sheetData>
    <row r="1" spans="1:8" ht="18" x14ac:dyDescent="0.25">
      <c r="A1" s="2" t="s">
        <v>159</v>
      </c>
    </row>
    <row r="3" spans="1:8" ht="15.75" x14ac:dyDescent="0.25">
      <c r="A3" s="1" t="s">
        <v>121</v>
      </c>
    </row>
    <row r="4" spans="1:8" ht="15.75" x14ac:dyDescent="0.25">
      <c r="A4" s="1"/>
    </row>
    <row r="5" spans="1:8" ht="13.5" thickBot="1" x14ac:dyDescent="0.25">
      <c r="H5" s="3" t="s">
        <v>52</v>
      </c>
    </row>
    <row r="6" spans="1:8" s="115" customFormat="1" ht="12" x14ac:dyDescent="0.2">
      <c r="A6" s="732" t="s">
        <v>33</v>
      </c>
      <c r="B6" s="733"/>
      <c r="C6" s="738" t="s">
        <v>122</v>
      </c>
      <c r="D6" s="739"/>
      <c r="E6" s="740"/>
      <c r="F6" s="738" t="s">
        <v>123</v>
      </c>
      <c r="G6" s="739"/>
      <c r="H6" s="740"/>
    </row>
    <row r="7" spans="1:8" s="115" customFormat="1" ht="12" x14ac:dyDescent="0.2">
      <c r="A7" s="734"/>
      <c r="B7" s="735"/>
      <c r="C7" s="743" t="s">
        <v>35</v>
      </c>
      <c r="D7" s="745" t="s">
        <v>48</v>
      </c>
      <c r="E7" s="741" t="s">
        <v>34</v>
      </c>
      <c r="F7" s="743" t="s">
        <v>35</v>
      </c>
      <c r="G7" s="745" t="s">
        <v>48</v>
      </c>
      <c r="H7" s="741" t="s">
        <v>34</v>
      </c>
    </row>
    <row r="8" spans="1:8" s="115" customFormat="1" thickBot="1" x14ac:dyDescent="0.25">
      <c r="A8" s="736"/>
      <c r="B8" s="737"/>
      <c r="C8" s="744"/>
      <c r="D8" s="746"/>
      <c r="E8" s="742"/>
      <c r="F8" s="744"/>
      <c r="G8" s="746"/>
      <c r="H8" s="742"/>
    </row>
    <row r="9" spans="1:8" s="6" customFormat="1" x14ac:dyDescent="0.2">
      <c r="A9" s="4" t="s">
        <v>36</v>
      </c>
      <c r="B9" s="5"/>
      <c r="C9" s="24">
        <v>24.8</v>
      </c>
      <c r="D9" s="25">
        <v>65.7</v>
      </c>
      <c r="E9" s="26">
        <f>SUM(C9:D9)</f>
        <v>90.5</v>
      </c>
      <c r="F9" s="24">
        <v>25.3</v>
      </c>
      <c r="G9" s="25">
        <v>67</v>
      </c>
      <c r="H9" s="26">
        <f>SUM(F9:G9)</f>
        <v>92.3</v>
      </c>
    </row>
    <row r="10" spans="1:8" s="20" customFormat="1" x14ac:dyDescent="0.2">
      <c r="A10" s="7" t="s">
        <v>38</v>
      </c>
      <c r="B10" s="8"/>
      <c r="C10" s="27">
        <f t="shared" ref="C10:H10" si="0">SUM(C11:C12)</f>
        <v>11.6</v>
      </c>
      <c r="D10" s="28">
        <f t="shared" si="0"/>
        <v>35.700000000000003</v>
      </c>
      <c r="E10" s="29">
        <f t="shared" si="0"/>
        <v>47.3</v>
      </c>
      <c r="F10" s="27">
        <f t="shared" si="0"/>
        <v>12.100000000000001</v>
      </c>
      <c r="G10" s="28">
        <f t="shared" si="0"/>
        <v>36.700000000000003</v>
      </c>
      <c r="H10" s="29">
        <f t="shared" si="0"/>
        <v>48.800000000000004</v>
      </c>
    </row>
    <row r="11" spans="1:8" s="11" customFormat="1" x14ac:dyDescent="0.2">
      <c r="A11" s="9" t="s">
        <v>37</v>
      </c>
      <c r="B11" s="10" t="s">
        <v>39</v>
      </c>
      <c r="C11" s="30">
        <v>11.4</v>
      </c>
      <c r="D11" s="31">
        <v>30.1</v>
      </c>
      <c r="E11" s="32">
        <f>SUM(C11:D11)</f>
        <v>41.5</v>
      </c>
      <c r="F11" s="30">
        <v>11.8</v>
      </c>
      <c r="G11" s="31">
        <v>31.1</v>
      </c>
      <c r="H11" s="32">
        <f>SUM(F11:G11)</f>
        <v>42.900000000000006</v>
      </c>
    </row>
    <row r="12" spans="1:8" s="11" customFormat="1" x14ac:dyDescent="0.2">
      <c r="A12" s="9"/>
      <c r="B12" s="10" t="s">
        <v>40</v>
      </c>
      <c r="C12" s="30">
        <v>0.2</v>
      </c>
      <c r="D12" s="31">
        <v>5.6</v>
      </c>
      <c r="E12" s="32">
        <f>SUM(C12:D12)</f>
        <v>5.8</v>
      </c>
      <c r="F12" s="30">
        <v>0.3</v>
      </c>
      <c r="G12" s="31">
        <v>5.6</v>
      </c>
      <c r="H12" s="32">
        <f>SUM(F12:G12)</f>
        <v>5.8999999999999995</v>
      </c>
    </row>
    <row r="13" spans="1:8" s="20" customFormat="1" x14ac:dyDescent="0.2">
      <c r="A13" s="7" t="s">
        <v>41</v>
      </c>
      <c r="B13" s="8"/>
      <c r="C13" s="27">
        <f t="shared" ref="C13:H13" si="1">SUM(C14,C15,C18)</f>
        <v>12.9</v>
      </c>
      <c r="D13" s="28">
        <f t="shared" si="1"/>
        <v>37.5</v>
      </c>
      <c r="E13" s="29">
        <f t="shared" si="1"/>
        <v>50.4</v>
      </c>
      <c r="F13" s="27">
        <f t="shared" si="1"/>
        <v>13.4</v>
      </c>
      <c r="G13" s="28">
        <f t="shared" si="1"/>
        <v>39.6</v>
      </c>
      <c r="H13" s="29">
        <f t="shared" si="1"/>
        <v>53</v>
      </c>
    </row>
    <row r="14" spans="1:8" s="11" customFormat="1" x14ac:dyDescent="0.2">
      <c r="A14" s="9" t="s">
        <v>37</v>
      </c>
      <c r="B14" s="10" t="s">
        <v>42</v>
      </c>
      <c r="C14" s="30">
        <v>1.2</v>
      </c>
      <c r="D14" s="31">
        <v>3.1</v>
      </c>
      <c r="E14" s="32">
        <f>SUM(C14:D14)</f>
        <v>4.3</v>
      </c>
      <c r="F14" s="30">
        <v>1.2</v>
      </c>
      <c r="G14" s="31">
        <v>3.2</v>
      </c>
      <c r="H14" s="32">
        <f>SUM(F14:G14)</f>
        <v>4.4000000000000004</v>
      </c>
    </row>
    <row r="15" spans="1:8" s="11" customFormat="1" x14ac:dyDescent="0.2">
      <c r="A15" s="9"/>
      <c r="B15" s="10" t="s">
        <v>49</v>
      </c>
      <c r="C15" s="30">
        <f t="shared" ref="C15:H15" si="2">SUM(C16:C17)</f>
        <v>0.3</v>
      </c>
      <c r="D15" s="31">
        <f t="shared" si="2"/>
        <v>2.2000000000000002</v>
      </c>
      <c r="E15" s="32">
        <f t="shared" si="2"/>
        <v>2.5</v>
      </c>
      <c r="F15" s="30">
        <f t="shared" si="2"/>
        <v>0.3</v>
      </c>
      <c r="G15" s="31">
        <f t="shared" si="2"/>
        <v>2.8</v>
      </c>
      <c r="H15" s="32">
        <f t="shared" si="2"/>
        <v>3.0999999999999996</v>
      </c>
    </row>
    <row r="16" spans="1:8" s="16" customFormat="1" x14ac:dyDescent="0.2">
      <c r="A16" s="14"/>
      <c r="B16" s="15" t="s">
        <v>131</v>
      </c>
      <c r="C16" s="33">
        <v>0.3</v>
      </c>
      <c r="D16" s="34">
        <v>0.7</v>
      </c>
      <c r="E16" s="35">
        <f t="shared" ref="E16:E22" si="3">SUM(C16:D16)</f>
        <v>1</v>
      </c>
      <c r="F16" s="33">
        <v>0.3</v>
      </c>
      <c r="G16" s="34">
        <v>0.9</v>
      </c>
      <c r="H16" s="35">
        <f>SUM(F16:G16)</f>
        <v>1.2</v>
      </c>
    </row>
    <row r="17" spans="1:8" s="16" customFormat="1" x14ac:dyDescent="0.2">
      <c r="A17" s="14"/>
      <c r="B17" s="15" t="s">
        <v>132</v>
      </c>
      <c r="C17" s="33"/>
      <c r="D17" s="34">
        <v>1.5</v>
      </c>
      <c r="E17" s="35">
        <f t="shared" si="3"/>
        <v>1.5</v>
      </c>
      <c r="F17" s="33"/>
      <c r="G17" s="34">
        <v>1.9</v>
      </c>
      <c r="H17" s="35">
        <f>SUM(F17:G17)</f>
        <v>1.9</v>
      </c>
    </row>
    <row r="18" spans="1:8" s="11" customFormat="1" x14ac:dyDescent="0.2">
      <c r="A18" s="9"/>
      <c r="B18" s="10" t="s">
        <v>43</v>
      </c>
      <c r="C18" s="30">
        <f t="shared" ref="C18:H18" si="4">SUM(C19:C20)</f>
        <v>11.4</v>
      </c>
      <c r="D18" s="31">
        <f t="shared" si="4"/>
        <v>32.200000000000003</v>
      </c>
      <c r="E18" s="32">
        <f t="shared" si="4"/>
        <v>43.6</v>
      </c>
      <c r="F18" s="30">
        <f t="shared" si="4"/>
        <v>11.9</v>
      </c>
      <c r="G18" s="31">
        <f t="shared" si="4"/>
        <v>33.6</v>
      </c>
      <c r="H18" s="32">
        <f t="shared" si="4"/>
        <v>45.5</v>
      </c>
    </row>
    <row r="19" spans="1:8" s="16" customFormat="1" x14ac:dyDescent="0.2">
      <c r="A19" s="14"/>
      <c r="B19" s="15" t="s">
        <v>50</v>
      </c>
      <c r="C19" s="33">
        <v>11.4</v>
      </c>
      <c r="D19" s="34">
        <v>30.2</v>
      </c>
      <c r="E19" s="35">
        <f>SUM(C19:D19)</f>
        <v>41.6</v>
      </c>
      <c r="F19" s="33">
        <v>11.9</v>
      </c>
      <c r="G19" s="34">
        <v>31.5</v>
      </c>
      <c r="H19" s="35">
        <f t="shared" ref="H19:H22" si="5">SUM(F19:G19)</f>
        <v>43.4</v>
      </c>
    </row>
    <row r="20" spans="1:8" s="16" customFormat="1" x14ac:dyDescent="0.2">
      <c r="A20" s="14"/>
      <c r="B20" s="15" t="s">
        <v>51</v>
      </c>
      <c r="C20" s="33"/>
      <c r="D20" s="34">
        <v>2</v>
      </c>
      <c r="E20" s="35">
        <f t="shared" si="3"/>
        <v>2</v>
      </c>
      <c r="F20" s="33"/>
      <c r="G20" s="34">
        <v>2.1</v>
      </c>
      <c r="H20" s="35">
        <f t="shared" si="5"/>
        <v>2.1</v>
      </c>
    </row>
    <row r="21" spans="1:8" s="6" customFormat="1" x14ac:dyDescent="0.2">
      <c r="A21" s="12" t="s">
        <v>44</v>
      </c>
      <c r="B21" s="13"/>
      <c r="C21" s="36"/>
      <c r="D21" s="37">
        <v>10</v>
      </c>
      <c r="E21" s="38">
        <f t="shared" si="3"/>
        <v>10</v>
      </c>
      <c r="F21" s="36"/>
      <c r="G21" s="37">
        <v>10.1</v>
      </c>
      <c r="H21" s="38">
        <f t="shared" si="5"/>
        <v>10.1</v>
      </c>
    </row>
    <row r="22" spans="1:8" s="6" customFormat="1" ht="13.5" thickBot="1" x14ac:dyDescent="0.25">
      <c r="A22" s="12" t="s">
        <v>124</v>
      </c>
      <c r="B22" s="13"/>
      <c r="C22" s="36"/>
      <c r="D22" s="37">
        <v>5.8</v>
      </c>
      <c r="E22" s="80">
        <f t="shared" si="3"/>
        <v>5.8</v>
      </c>
      <c r="F22" s="36"/>
      <c r="G22" s="37">
        <v>5.6</v>
      </c>
      <c r="H22" s="38">
        <f t="shared" si="5"/>
        <v>5.6</v>
      </c>
    </row>
    <row r="23" spans="1:8" s="79" customFormat="1" ht="21.75" customHeight="1" thickBot="1" x14ac:dyDescent="0.3">
      <c r="A23" s="116" t="s">
        <v>45</v>
      </c>
      <c r="B23" s="117"/>
      <c r="C23" s="118">
        <f>SUM(C9:C10,C13)</f>
        <v>49.3</v>
      </c>
      <c r="D23" s="119">
        <f>SUM(D9:D9,D10:D10,D13,D21:D22)</f>
        <v>154.70000000000002</v>
      </c>
      <c r="E23" s="119">
        <f>SUM(E9:E9,E10:E10,E13,E21:E22)</f>
        <v>204.00000000000003</v>
      </c>
      <c r="F23" s="119">
        <f>SUM(F9:F9,F10:F10,F13,F21:F22)</f>
        <v>50.800000000000004</v>
      </c>
      <c r="G23" s="119">
        <f>SUM(G9:G9,G10:G10,G13,G21:G22)</f>
        <v>159</v>
      </c>
      <c r="H23" s="119">
        <f>SUM(H9:H9,H10:H10,H13,H21:H22)</f>
        <v>209.79999999999998</v>
      </c>
    </row>
    <row r="25" spans="1:8" ht="12.75" hidden="1" customHeight="1" x14ac:dyDescent="0.2">
      <c r="A25" s="17" t="s">
        <v>46</v>
      </c>
      <c r="C25" s="18">
        <v>666.5</v>
      </c>
      <c r="D25" s="3">
        <v>4.4000000000000004</v>
      </c>
      <c r="E25" s="19">
        <v>16.100000000000001</v>
      </c>
      <c r="F25" s="18">
        <v>666.5</v>
      </c>
      <c r="G25" s="3">
        <v>4.4000000000000004</v>
      </c>
      <c r="H25" s="19">
        <v>16.100000000000001</v>
      </c>
    </row>
    <row r="26" spans="1:8" ht="12.75" hidden="1" customHeight="1" x14ac:dyDescent="0.2">
      <c r="A26" s="17" t="s">
        <v>47</v>
      </c>
      <c r="C26" s="18">
        <f t="shared" ref="C26:H26" si="6">C23-C25</f>
        <v>-617.20000000000005</v>
      </c>
      <c r="D26" s="3">
        <f t="shared" si="6"/>
        <v>150.30000000000001</v>
      </c>
      <c r="E26" s="19">
        <f t="shared" si="6"/>
        <v>187.90000000000003</v>
      </c>
      <c r="F26" s="18">
        <f t="shared" si="6"/>
        <v>-615.70000000000005</v>
      </c>
      <c r="G26" s="3">
        <f t="shared" si="6"/>
        <v>154.6</v>
      </c>
      <c r="H26" s="19">
        <f t="shared" si="6"/>
        <v>193.7</v>
      </c>
    </row>
  </sheetData>
  <mergeCells count="9">
    <mergeCell ref="A6:B8"/>
    <mergeCell ref="C6:E6"/>
    <mergeCell ref="E7:E8"/>
    <mergeCell ref="F6:H6"/>
    <mergeCell ref="F7:F8"/>
    <mergeCell ref="G7:G8"/>
    <mergeCell ref="H7:H8"/>
    <mergeCell ref="C7:C8"/>
    <mergeCell ref="D7:D8"/>
  </mergeCells>
  <phoneticPr fontId="9"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Příjmy</vt:lpstr>
      <vt:lpstr>daně</vt:lpstr>
      <vt:lpstr>odbory</vt:lpstr>
      <vt:lpstr>odbory1</vt:lpstr>
      <vt:lpstr>PO - odvody 100%</vt:lpstr>
      <vt:lpstr>predikce</vt:lpstr>
      <vt:lpstr>daně!Oblast_tisku</vt:lpstr>
      <vt:lpstr>odbory!Oblast_tisku</vt:lpstr>
      <vt:lpstr>odbory1!Oblast_tisku</vt:lpstr>
      <vt:lpstr>'PO - odvody 100%'!Oblast_tisku</vt:lpstr>
      <vt:lpstr>predikce!Oblast_tisku</vt:lpstr>
      <vt:lpstr>Příjmy!Oblast_tisku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Foret Oldřich</cp:lastModifiedBy>
  <cp:lastPrinted>2022-11-23T08:15:08Z</cp:lastPrinted>
  <dcterms:created xsi:type="dcterms:W3CDTF">2007-10-04T06:22:41Z</dcterms:created>
  <dcterms:modified xsi:type="dcterms:W3CDTF">2022-11-23T09:15:34Z</dcterms:modified>
</cp:coreProperties>
</file>