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4\2024-4-29\"/>
    </mc:Choice>
  </mc:AlternateContent>
  <xr:revisionPtr revIDLastSave="0" documentId="13_ncr:1_{29EC16BC-A550-43B5-B0F8-8625942C9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I15" i="1"/>
  <c r="J15" i="1"/>
  <c r="K15" i="1"/>
  <c r="H15" i="1"/>
  <c r="E15" i="1"/>
  <c r="F15" i="1"/>
  <c r="D15" i="1"/>
  <c r="H18" i="1"/>
  <c r="J18" i="1" s="1"/>
  <c r="I19" i="1"/>
  <c r="G18" i="1"/>
  <c r="K19" i="1"/>
  <c r="F19" i="1"/>
  <c r="D19" i="1"/>
  <c r="K10" i="1"/>
  <c r="F10" i="1"/>
  <c r="E10" i="1"/>
  <c r="D10" i="1"/>
  <c r="H9" i="1"/>
  <c r="I9" i="1" s="1"/>
  <c r="J9" i="1" s="1"/>
  <c r="G9" i="1"/>
  <c r="H19" i="1" l="1"/>
  <c r="J19" i="1"/>
  <c r="E19" i="1"/>
  <c r="H8" i="1" l="1"/>
  <c r="I8" i="1" l="1"/>
  <c r="I10" i="1" s="1"/>
  <c r="H10" i="1"/>
  <c r="J8" i="1"/>
  <c r="J10" i="1" s="1"/>
  <c r="K23" i="1"/>
  <c r="G8" i="1" l="1"/>
  <c r="K25" i="1" l="1"/>
  <c r="G14" i="1" l="1"/>
  <c r="G22" i="1" l="1"/>
  <c r="F23" i="1"/>
  <c r="F25" i="1" s="1"/>
  <c r="D23" i="1"/>
  <c r="D25" i="1" s="1"/>
  <c r="I23" i="1"/>
  <c r="I25" i="1" s="1"/>
  <c r="H22" i="1"/>
  <c r="E23" i="1"/>
  <c r="E25" i="1" s="1"/>
  <c r="J22" i="1" l="1"/>
  <c r="J23" i="1" s="1"/>
  <c r="J25" i="1" s="1"/>
  <c r="H23" i="1"/>
  <c r="H25" i="1" s="1"/>
</calcChain>
</file>

<file path=xl/sharedStrings.xml><?xml version="1.0" encoding="utf-8"?>
<sst xmlns="http://schemas.openxmlformats.org/spreadsheetml/2006/main" count="51" uniqueCount="42">
  <si>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</si>
  <si>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</si>
  <si>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</si>
  <si>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</si>
  <si>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</si>
  <si>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</si>
  <si>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</si>
  <si>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</si>
  <si>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</si>
  <si>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</si>
  <si>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</si>
  <si>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</si>
  <si>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</si>
  <si>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</si>
  <si>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</si>
  <si>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</si>
  <si>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</si>
  <si>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</si>
  <si>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</si>
  <si>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</si>
  <si>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</si>
  <si>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</si>
  <si>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2.</t>
  </si>
  <si>
    <t>4.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</si>
  <si>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</si>
  <si>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r>
      <t xml:space="preserve">Projekt podaný do 40. výzvy z Národního plánu obnovy vyhlášené Ministerstvem vnitra ČR </t>
    </r>
    <r>
      <rPr>
        <sz val="12"/>
        <color theme="1"/>
        <rFont val="Arial"/>
        <family val="2"/>
        <charset val="238"/>
      </rPr>
      <t>(komponenta 1.2 Digitální systémy veřejné správy, investice 3. Kybernetická bezpečnost)</t>
    </r>
  </si>
  <si>
    <t>Projekty podané do výzvy č. 37 Operačního programu Životní prostředí</t>
  </si>
  <si>
    <t>UR/102/56/2024</t>
  </si>
  <si>
    <t>Střední škola polytechnická Olomouc - rekonstrukce domova mládeže</t>
  </si>
  <si>
    <t xml:space="preserve">Rekonstrukce budovy KÚOK </t>
  </si>
  <si>
    <t>Základní umělecká škola Miloslava Stibora - výtvarný obor, Olomouc - nové učebny</t>
  </si>
  <si>
    <t>Muzeum Komenského v Přerově - stavební úpravy depozitáře knihovny v budově Horní nám.č.35, Přerov</t>
  </si>
  <si>
    <t>Projekt podaný do výzvy č. 50 -  Muzea – SC 4.4 (ITI)</t>
  </si>
  <si>
    <t>Implementace bezpečnostních prvků</t>
  </si>
  <si>
    <t>UR/104/2/2024</t>
  </si>
  <si>
    <t>5.</t>
  </si>
  <si>
    <t>Projekty podané do 87. výzvy DALŠÍ VZDĚLÁVÁNÍ - SC 4.1 (MRR) z Integrovaného regionálního operačního programu vyhlášené Ministerstvem pro místní rozvoj ČR</t>
  </si>
  <si>
    <t>PO</t>
  </si>
  <si>
    <r>
      <t xml:space="preserve">Pořízení digitálních technologií pro výuku v ZUŠ Zábřeh </t>
    </r>
    <r>
      <rPr>
        <sz val="12"/>
        <rFont val="Arial"/>
        <family val="2"/>
        <charset val="238"/>
      </rPr>
      <t>(Základní umělecká škola Zábřeh, podíl Města Zábřeh je ve výši 1,5 mil Kč započteno do celkových nákladů PO)</t>
    </r>
  </si>
  <si>
    <t>6.</t>
  </si>
  <si>
    <t>UR/106/60/2024</t>
  </si>
  <si>
    <t>UR/106/67/2024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</si>
</sst>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14" fillId="3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4" fontId="2" fillId="5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vertical="center"/>
    </xf>
    <xf numFmtId="164" fontId="14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9" fontId="2" fillId="0" borderId="1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39"/>
  <sheetViews>
    <sheetView tabSelected="1" view="pageBreakPreview" zoomScale="80" zoomScaleNormal="80" zoomScaleSheetLayoutView="80" zoomScalePageLayoutView="75" workbookViewId="0">
      <pane ySplit="6" topLeftCell="A7" activePane="bottomLeft" state="frozen"/>
      <selection pane="bottomLeft" activeCell="N14" sqref="N14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5" customWidth="1"/>
    <col min="4" max="4" width="23.140625" customWidth="1"/>
    <col min="5" max="5" width="23.5703125" customWidth="1"/>
    <col min="6" max="6" width="24.140625" customWidth="1"/>
    <col min="7" max="7" width="21" style="31" customWidth="1"/>
    <col min="8" max="8" width="24.7109375" customWidth="1"/>
    <col min="9" max="9" width="22.28515625" style="8" customWidth="1"/>
    <col min="10" max="10" width="27" customWidth="1"/>
    <col min="11" max="11" width="19.7109375" customWidth="1"/>
    <col min="12" max="12" width="21.42578125" style="1" customWidth="1"/>
    <col min="14" max="14" width="18.7109375" bestFit="1" customWidth="1"/>
    <col min="17" max="17" width="34.85546875" customWidth="1"/>
    <col min="19" max="19" width="32.85546875" customWidth="1"/>
  </cols>
  <sheetData>
    <row r="1" spans="1:19" ht="20.25" customHeight="1" x14ac:dyDescent="0.25">
      <c r="A1" s="73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9" ht="15.75" customHeight="1" thickBot="1" x14ac:dyDescent="0.25">
      <c r="A2" s="21"/>
      <c r="B2" s="22"/>
      <c r="C2" s="23"/>
      <c r="D2" s="24"/>
      <c r="E2" s="24"/>
      <c r="F2" s="24"/>
      <c r="G2" s="30"/>
      <c r="H2" s="24"/>
      <c r="I2" s="25"/>
      <c r="J2" s="26"/>
      <c r="K2" s="26"/>
      <c r="L2" s="27"/>
    </row>
    <row r="3" spans="1:19" s="1" customFormat="1" ht="32.65" customHeight="1" x14ac:dyDescent="0.2">
      <c r="A3" s="89" t="s">
        <v>1</v>
      </c>
      <c r="B3" s="76" t="s">
        <v>0</v>
      </c>
      <c r="C3" s="91" t="s">
        <v>14</v>
      </c>
      <c r="D3" s="78" t="s">
        <v>2</v>
      </c>
      <c r="E3" s="78" t="s">
        <v>3</v>
      </c>
      <c r="F3" s="78" t="s">
        <v>5</v>
      </c>
      <c r="G3" s="78" t="s">
        <v>20</v>
      </c>
      <c r="H3" s="78" t="s">
        <v>6</v>
      </c>
      <c r="I3" s="80" t="s">
        <v>9</v>
      </c>
      <c r="J3" s="78" t="s">
        <v>4</v>
      </c>
      <c r="K3" s="78" t="s">
        <v>8</v>
      </c>
      <c r="L3" s="83" t="s">
        <v>18</v>
      </c>
    </row>
    <row r="4" spans="1:19" s="1" customFormat="1" ht="18.600000000000001" customHeight="1" x14ac:dyDescent="0.2">
      <c r="A4" s="90"/>
      <c r="B4" s="77"/>
      <c r="C4" s="92"/>
      <c r="D4" s="79"/>
      <c r="E4" s="79"/>
      <c r="F4" s="86"/>
      <c r="G4" s="79"/>
      <c r="H4" s="88"/>
      <c r="I4" s="81"/>
      <c r="J4" s="79"/>
      <c r="K4" s="79"/>
      <c r="L4" s="84"/>
    </row>
    <row r="5" spans="1:19" s="1" customFormat="1" ht="17.25" customHeight="1" thickBot="1" x14ac:dyDescent="0.25">
      <c r="A5" s="44"/>
      <c r="B5" s="43"/>
      <c r="C5" s="93"/>
      <c r="D5" s="5" t="s">
        <v>11</v>
      </c>
      <c r="E5" s="5" t="s">
        <v>10</v>
      </c>
      <c r="F5" s="87"/>
      <c r="G5" s="87"/>
      <c r="H5" s="87"/>
      <c r="I5" s="82"/>
      <c r="J5" s="5" t="s">
        <v>12</v>
      </c>
      <c r="K5" s="5" t="s">
        <v>13</v>
      </c>
      <c r="L5" s="85"/>
    </row>
    <row r="6" spans="1:19" s="1" customFormat="1" ht="21.4" customHeight="1" thickTop="1" thickBot="1" x14ac:dyDescent="0.25">
      <c r="A6" s="10">
        <v>1</v>
      </c>
      <c r="B6" s="11">
        <v>2</v>
      </c>
      <c r="C6" s="16">
        <v>3</v>
      </c>
      <c r="D6" s="11">
        <v>4</v>
      </c>
      <c r="E6" s="11">
        <v>5</v>
      </c>
      <c r="F6" s="11">
        <v>6</v>
      </c>
      <c r="G6" s="29"/>
      <c r="H6" s="11">
        <v>7</v>
      </c>
      <c r="I6" s="11">
        <v>8</v>
      </c>
      <c r="J6" s="11">
        <v>9</v>
      </c>
      <c r="K6" s="12">
        <v>10</v>
      </c>
      <c r="L6" s="13">
        <v>11</v>
      </c>
    </row>
    <row r="7" spans="1:19" s="3" customFormat="1" ht="45.75" customHeight="1" x14ac:dyDescent="0.2">
      <c r="A7" s="68" t="s">
        <v>26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9" s="3" customFormat="1" ht="45.75" customHeight="1" x14ac:dyDescent="0.2">
      <c r="A8" s="45" t="s">
        <v>17</v>
      </c>
      <c r="B8" s="46" t="s">
        <v>28</v>
      </c>
      <c r="C8" s="47" t="s">
        <v>15</v>
      </c>
      <c r="D8" s="48">
        <v>254000000</v>
      </c>
      <c r="E8" s="48">
        <v>37037037</v>
      </c>
      <c r="F8" s="48">
        <v>20000000</v>
      </c>
      <c r="G8" s="49">
        <f>F8/E8</f>
        <v>0.54000000053999997</v>
      </c>
      <c r="H8" s="48">
        <f t="shared" ref="H8" si="0">E8-F8</f>
        <v>17037037</v>
      </c>
      <c r="I8" s="48">
        <f t="shared" ref="I8" si="1">D8-F8-H8</f>
        <v>216962963</v>
      </c>
      <c r="J8" s="48">
        <f>H8+I8</f>
        <v>234000000</v>
      </c>
      <c r="K8" s="48">
        <v>0</v>
      </c>
      <c r="L8" s="50" t="s">
        <v>27</v>
      </c>
    </row>
    <row r="9" spans="1:19" s="3" customFormat="1" ht="45.75" customHeight="1" thickBot="1" x14ac:dyDescent="0.25">
      <c r="A9" s="45" t="s">
        <v>22</v>
      </c>
      <c r="B9" s="46" t="s">
        <v>29</v>
      </c>
      <c r="C9" s="47" t="s">
        <v>15</v>
      </c>
      <c r="D9" s="48">
        <v>130000000</v>
      </c>
      <c r="E9" s="48">
        <v>44615385</v>
      </c>
      <c r="F9" s="48">
        <v>29000000</v>
      </c>
      <c r="G9" s="49">
        <f>F9/E9</f>
        <v>0.64999999439655176</v>
      </c>
      <c r="H9" s="48">
        <f t="shared" ref="H9" si="2">E9-F9</f>
        <v>15615385</v>
      </c>
      <c r="I9" s="48">
        <f t="shared" ref="I9" si="3">D9-F9-H9</f>
        <v>85384615</v>
      </c>
      <c r="J9" s="48">
        <f>H9+I9</f>
        <v>101000000</v>
      </c>
      <c r="K9" s="48">
        <v>0</v>
      </c>
      <c r="L9" s="50" t="s">
        <v>27</v>
      </c>
    </row>
    <row r="10" spans="1:19" s="41" customFormat="1" ht="27" customHeight="1" thickBot="1" x14ac:dyDescent="0.25">
      <c r="A10" s="71" t="s">
        <v>7</v>
      </c>
      <c r="B10" s="72"/>
      <c r="C10" s="72"/>
      <c r="D10" s="51">
        <f>SUM(D8:D9)</f>
        <v>384000000</v>
      </c>
      <c r="E10" s="51">
        <f t="shared" ref="E10:F10" si="4">SUM(E8:E9)</f>
        <v>81652422</v>
      </c>
      <c r="F10" s="51">
        <f t="shared" si="4"/>
        <v>49000000</v>
      </c>
      <c r="G10" s="52"/>
      <c r="H10" s="51">
        <f t="shared" ref="H10:K10" si="5">SUM(H8:H9)</f>
        <v>32652422</v>
      </c>
      <c r="I10" s="51">
        <f t="shared" si="5"/>
        <v>302347578</v>
      </c>
      <c r="J10" s="51">
        <f t="shared" si="5"/>
        <v>335000000</v>
      </c>
      <c r="K10" s="51">
        <f t="shared" si="5"/>
        <v>0</v>
      </c>
      <c r="L10" s="53"/>
      <c r="S10" s="42"/>
    </row>
    <row r="11" spans="1:19" s="41" customFormat="1" ht="42" customHeight="1" thickBot="1" x14ac:dyDescent="0.25">
      <c r="A11" s="54"/>
      <c r="B11" s="55"/>
      <c r="C11" s="55"/>
      <c r="D11" s="56"/>
      <c r="E11" s="56"/>
      <c r="F11" s="56"/>
      <c r="G11" s="57"/>
      <c r="H11" s="56"/>
      <c r="I11" s="56"/>
      <c r="J11" s="56"/>
      <c r="K11" s="56"/>
      <c r="L11" s="58"/>
      <c r="S11" s="42"/>
    </row>
    <row r="12" spans="1:19" s="3" customFormat="1" ht="45.75" customHeight="1" x14ac:dyDescent="0.2">
      <c r="A12" s="68" t="s">
        <v>36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0"/>
    </row>
    <row r="13" spans="1:19" s="3" customFormat="1" ht="45.75" customHeight="1" x14ac:dyDescent="0.2">
      <c r="A13" s="45" t="s">
        <v>21</v>
      </c>
      <c r="B13" s="46" t="s">
        <v>38</v>
      </c>
      <c r="C13" s="47" t="s">
        <v>37</v>
      </c>
      <c r="D13" s="48">
        <v>13000000</v>
      </c>
      <c r="E13" s="48">
        <v>13000000</v>
      </c>
      <c r="F13" s="48">
        <v>7150000</v>
      </c>
      <c r="G13" s="49">
        <f>F13/E13</f>
        <v>0.55000000000000004</v>
      </c>
      <c r="H13" s="48">
        <v>3000000</v>
      </c>
      <c r="I13" s="48">
        <v>0</v>
      </c>
      <c r="J13" s="48">
        <v>3000000</v>
      </c>
      <c r="K13" s="48">
        <v>2850000</v>
      </c>
      <c r="L13" s="94" t="s">
        <v>41</v>
      </c>
    </row>
    <row r="14" spans="1:19" s="3" customFormat="1" ht="45.75" customHeight="1" thickBot="1" x14ac:dyDescent="0.25">
      <c r="A14" s="45" t="s">
        <v>23</v>
      </c>
      <c r="B14" s="46" t="s">
        <v>30</v>
      </c>
      <c r="C14" s="47" t="s">
        <v>15</v>
      </c>
      <c r="D14" s="48">
        <v>21000000</v>
      </c>
      <c r="E14" s="48">
        <v>21000000</v>
      </c>
      <c r="F14" s="48">
        <v>11550000</v>
      </c>
      <c r="G14" s="49">
        <f>F14/E14</f>
        <v>0.55000000000000004</v>
      </c>
      <c r="H14" s="48">
        <v>9450000</v>
      </c>
      <c r="I14" s="48">
        <v>0</v>
      </c>
      <c r="J14" s="48">
        <v>0</v>
      </c>
      <c r="K14" s="48">
        <v>0</v>
      </c>
      <c r="L14" s="94" t="s">
        <v>40</v>
      </c>
      <c r="N14" s="95"/>
    </row>
    <row r="15" spans="1:19" s="41" customFormat="1" ht="27" customHeight="1" thickBot="1" x14ac:dyDescent="0.25">
      <c r="A15" s="71" t="s">
        <v>7</v>
      </c>
      <c r="B15" s="72"/>
      <c r="C15" s="72"/>
      <c r="D15" s="51">
        <f>SUM(D13:D14)</f>
        <v>34000000</v>
      </c>
      <c r="E15" s="51">
        <f t="shared" ref="E15:F15" si="6">SUM(E13:E14)</f>
        <v>34000000</v>
      </c>
      <c r="F15" s="51">
        <f t="shared" si="6"/>
        <v>18700000</v>
      </c>
      <c r="G15" s="52"/>
      <c r="H15" s="51">
        <f>SUM(H13:H14)</f>
        <v>12450000</v>
      </c>
      <c r="I15" s="51">
        <f t="shared" ref="I15:K15" si="7">SUM(I13:I14)</f>
        <v>0</v>
      </c>
      <c r="J15" s="51">
        <f t="shared" si="7"/>
        <v>3000000</v>
      </c>
      <c r="K15" s="51">
        <f t="shared" si="7"/>
        <v>2850000</v>
      </c>
      <c r="L15" s="53"/>
      <c r="S15" s="42"/>
    </row>
    <row r="16" spans="1:19" s="41" customFormat="1" ht="42" customHeight="1" thickBot="1" x14ac:dyDescent="0.25">
      <c r="A16" s="54"/>
      <c r="B16" s="55"/>
      <c r="C16" s="55"/>
      <c r="D16" s="56"/>
      <c r="E16" s="56"/>
      <c r="F16" s="56"/>
      <c r="G16" s="57"/>
      <c r="H16" s="56"/>
      <c r="I16" s="56"/>
      <c r="J16" s="56"/>
      <c r="K16" s="56"/>
      <c r="L16" s="58"/>
    </row>
    <row r="17" spans="1:111" s="3" customFormat="1" ht="31.5" customHeight="1" x14ac:dyDescent="0.2">
      <c r="A17" s="68" t="s">
        <v>32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</row>
    <row r="18" spans="1:111" s="3" customFormat="1" ht="45.75" customHeight="1" thickBot="1" x14ac:dyDescent="0.25">
      <c r="A18" s="45" t="s">
        <v>35</v>
      </c>
      <c r="B18" s="46" t="s">
        <v>31</v>
      </c>
      <c r="C18" s="47" t="s">
        <v>15</v>
      </c>
      <c r="D18" s="48">
        <v>23076273</v>
      </c>
      <c r="E18" s="48">
        <v>20277351</v>
      </c>
      <c r="F18" s="48">
        <v>17235749</v>
      </c>
      <c r="G18" s="49">
        <f>F18/E18</f>
        <v>0.85000003205546915</v>
      </c>
      <c r="H18" s="48">
        <f>E18-F18</f>
        <v>3041602</v>
      </c>
      <c r="I18" s="48">
        <v>2798922</v>
      </c>
      <c r="J18" s="48">
        <f>H18+I18</f>
        <v>5840524</v>
      </c>
      <c r="K18" s="48">
        <v>0</v>
      </c>
      <c r="L18" s="94" t="s">
        <v>40</v>
      </c>
    </row>
    <row r="19" spans="1:111" s="41" customFormat="1" ht="27" customHeight="1" thickBot="1" x14ac:dyDescent="0.25">
      <c r="A19" s="71" t="s">
        <v>7</v>
      </c>
      <c r="B19" s="72"/>
      <c r="C19" s="72"/>
      <c r="D19" s="51">
        <f>SUM(D18:D18)</f>
        <v>23076273</v>
      </c>
      <c r="E19" s="51">
        <f>SUM(E18:E18)</f>
        <v>20277351</v>
      </c>
      <c r="F19" s="51">
        <f>SUM(F18:F18)</f>
        <v>17235749</v>
      </c>
      <c r="G19" s="52"/>
      <c r="H19" s="51">
        <f>SUM(H18:H18)</f>
        <v>3041602</v>
      </c>
      <c r="I19" s="51">
        <f>SUM(I18:I18)</f>
        <v>2798922</v>
      </c>
      <c r="J19" s="51">
        <f>SUM(J18:J18)</f>
        <v>5840524</v>
      </c>
      <c r="K19" s="51">
        <f>SUM(K18:K18)</f>
        <v>0</v>
      </c>
      <c r="L19" s="53"/>
      <c r="S19" s="42"/>
    </row>
    <row r="20" spans="1:111" s="41" customFormat="1" ht="45" customHeight="1" thickBot="1" x14ac:dyDescent="0.25">
      <c r="A20" s="59"/>
      <c r="B20" s="60"/>
      <c r="C20" s="60"/>
      <c r="D20" s="61"/>
      <c r="E20" s="61"/>
      <c r="F20" s="61"/>
      <c r="G20" s="62"/>
      <c r="H20" s="61"/>
      <c r="I20" s="61"/>
      <c r="J20" s="61"/>
      <c r="K20" s="61"/>
      <c r="L20" s="63"/>
      <c r="S20" s="42"/>
    </row>
    <row r="21" spans="1:111" s="41" customFormat="1" ht="27" customHeight="1" x14ac:dyDescent="0.2">
      <c r="A21" s="68" t="s">
        <v>25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  <c r="S21" s="42"/>
    </row>
    <row r="22" spans="1:111" s="41" customFormat="1" ht="44.25" customHeight="1" thickBot="1" x14ac:dyDescent="0.25">
      <c r="A22" s="45" t="s">
        <v>39</v>
      </c>
      <c r="B22" s="46" t="s">
        <v>33</v>
      </c>
      <c r="C22" s="47" t="s">
        <v>15</v>
      </c>
      <c r="D22" s="48">
        <v>25410000</v>
      </c>
      <c r="E22" s="48">
        <v>21000000</v>
      </c>
      <c r="F22" s="48">
        <v>21000000</v>
      </c>
      <c r="G22" s="49">
        <f>F22/E22</f>
        <v>1</v>
      </c>
      <c r="H22" s="48">
        <f>E22-F22</f>
        <v>0</v>
      </c>
      <c r="I22" s="48">
        <v>4410000</v>
      </c>
      <c r="J22" s="48">
        <f>H22+I22</f>
        <v>4410000</v>
      </c>
      <c r="K22" s="48">
        <v>0</v>
      </c>
      <c r="L22" s="50" t="s">
        <v>34</v>
      </c>
      <c r="S22" s="42"/>
    </row>
    <row r="23" spans="1:111" s="41" customFormat="1" ht="27" customHeight="1" thickBot="1" x14ac:dyDescent="0.25">
      <c r="A23" s="71" t="s">
        <v>7</v>
      </c>
      <c r="B23" s="72"/>
      <c r="C23" s="72"/>
      <c r="D23" s="51">
        <f>SUM(D22)</f>
        <v>25410000</v>
      </c>
      <c r="E23" s="51">
        <f>SUM(E22)</f>
        <v>21000000</v>
      </c>
      <c r="F23" s="51">
        <f>SUM(F22)</f>
        <v>21000000</v>
      </c>
      <c r="G23" s="52"/>
      <c r="H23" s="51">
        <f>SUM(H22)</f>
        <v>0</v>
      </c>
      <c r="I23" s="51">
        <f>SUM(I22)</f>
        <v>4410000</v>
      </c>
      <c r="J23" s="51">
        <f>SUM(J22)</f>
        <v>4410000</v>
      </c>
      <c r="K23" s="51">
        <f>SUM(K22)</f>
        <v>0</v>
      </c>
      <c r="L23" s="53"/>
      <c r="S23" s="42"/>
    </row>
    <row r="24" spans="1:111" s="41" customFormat="1" ht="39" customHeight="1" thickBot="1" x14ac:dyDescent="0.25">
      <c r="A24" s="36"/>
      <c r="B24" s="37"/>
      <c r="C24" s="37"/>
      <c r="D24" s="38"/>
      <c r="E24" s="38"/>
      <c r="F24" s="38"/>
      <c r="G24" s="39"/>
      <c r="H24" s="38"/>
      <c r="I24" s="38"/>
      <c r="J24" s="38"/>
      <c r="K24" s="38"/>
      <c r="L24" s="40"/>
      <c r="S24" s="42"/>
    </row>
    <row r="25" spans="1:111" s="4" customFormat="1" ht="34.5" customHeight="1" thickBot="1" x14ac:dyDescent="0.25">
      <c r="A25" s="65" t="s">
        <v>16</v>
      </c>
      <c r="B25" s="66"/>
      <c r="C25" s="67"/>
      <c r="D25" s="34">
        <f>D10+D15+D19+D23</f>
        <v>466486273</v>
      </c>
      <c r="E25" s="34">
        <f>E10+E15+E19+E23</f>
        <v>156929773</v>
      </c>
      <c r="F25" s="34">
        <f>F10+F15+F19+F23</f>
        <v>105935749</v>
      </c>
      <c r="G25" s="34"/>
      <c r="H25" s="34">
        <f>H10+H15+H19+H23</f>
        <v>48144024</v>
      </c>
      <c r="I25" s="34">
        <f>I10+I15+I19+I23</f>
        <v>309556500</v>
      </c>
      <c r="J25" s="34">
        <f>J10+J15+J19+J23</f>
        <v>348250524</v>
      </c>
      <c r="K25" s="34">
        <f>K10+K15+K19+K23</f>
        <v>2850000</v>
      </c>
      <c r="L25" s="3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 spans="1:111" ht="18" customHeight="1" x14ac:dyDescent="0.3">
      <c r="A26" s="64" t="s">
        <v>19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Q26" s="28"/>
    </row>
    <row r="27" spans="1:111" x14ac:dyDescent="0.2">
      <c r="B27" s="6"/>
      <c r="C27" s="14"/>
    </row>
    <row r="28" spans="1:111" x14ac:dyDescent="0.2">
      <c r="B28" s="6"/>
      <c r="C28" s="14"/>
      <c r="H28" s="19"/>
    </row>
    <row r="30" spans="1:111" x14ac:dyDescent="0.2">
      <c r="F30" s="19"/>
      <c r="G30" s="32"/>
    </row>
    <row r="31" spans="1:111" x14ac:dyDescent="0.2">
      <c r="H31" s="19"/>
    </row>
    <row r="32" spans="1:111" x14ac:dyDescent="0.2">
      <c r="H32" s="19"/>
    </row>
    <row r="34" spans="2:12" ht="16.5" thickTop="1" thickBot="1" x14ac:dyDescent="0.25">
      <c r="I34" s="20"/>
    </row>
    <row r="35" spans="2:12" ht="15" x14ac:dyDescent="0.2">
      <c r="I35" s="20"/>
    </row>
    <row r="36" spans="2:12" x14ac:dyDescent="0.2">
      <c r="B36" s="18"/>
      <c r="C36" s="17"/>
    </row>
    <row r="37" spans="2:12" x14ac:dyDescent="0.2">
      <c r="L37" s="33"/>
    </row>
    <row r="39" spans="2:12" x14ac:dyDescent="0.2">
      <c r="H39" s="9"/>
    </row>
  </sheetData>
  <mergeCells count="23">
    <mergeCell ref="A7:L7"/>
    <mergeCell ref="A10:C10"/>
    <mergeCell ref="A17:L17"/>
    <mergeCell ref="A19:C19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  <mergeCell ref="A26:L26"/>
    <mergeCell ref="A25:C25"/>
    <mergeCell ref="A21:L21"/>
    <mergeCell ref="A12:L12"/>
    <mergeCell ref="A15:C15"/>
    <mergeCell ref="A23:C2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29. 4. 2024
45. Projekty spolufinancované z evropských fondů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2024-03-28T10:21:26Z</cp:lastPrinted>
  <dcterms:created xsi:type="dcterms:W3CDTF">2010-05-05T13:52:59Z</dcterms:created>
  <dcterms:modified xsi:type="dcterms:W3CDTF">2024-04-08T13:05:35Z</dcterms:modified>
</cp:coreProperties>
</file>