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OK\190401\"/>
    </mc:Choice>
  </mc:AlternateContent>
  <bookViews>
    <workbookView xWindow="-15" yWindow="-15" windowWidth="19110" windowHeight="11415" firstSheet="1" activeTab="1"/>
  </bookViews>
  <sheets>
    <sheet name="Kontingenční tabulky" sheetId="5" state="hidden" r:id="rId1"/>
    <sheet name="Hodnocení 2018" sheetId="2" r:id="rId2"/>
    <sheet name="Seznam priorit" sheetId="3" state="hidden" r:id="rId3"/>
    <sheet name="Seznam oblastí podpory" sheetId="4" state="hidden" r:id="rId4"/>
    <sheet name="Vývoj" sheetId="6" state="hidden" r:id="rId5"/>
  </sheets>
  <definedNames>
    <definedName name="_xlnm._FilterDatabase" localSheetId="1" hidden="1">'Hodnocení 2018'!$A$3:$R$570</definedName>
    <definedName name="_xlnm.Print_Titles" localSheetId="1">'Hodnocení 2018'!$2:$3</definedName>
  </definedNames>
  <calcPr calcId="162913"/>
  <pivotCaches>
    <pivotCache cacheId="0" r:id="rId6"/>
  </pivotCaches>
</workbook>
</file>

<file path=xl/calcChain.xml><?xml version="1.0" encoding="utf-8"?>
<calcChain xmlns="http://schemas.openxmlformats.org/spreadsheetml/2006/main">
  <c r="I10" i="6" l="1"/>
  <c r="I16" i="6" l="1"/>
  <c r="I24" i="6"/>
  <c r="E211" i="6"/>
  <c r="E210" i="6"/>
  <c r="D211" i="6"/>
  <c r="D210" i="6"/>
  <c r="F197" i="6"/>
  <c r="C211" i="6"/>
  <c r="C210" i="6"/>
  <c r="B211" i="6"/>
  <c r="B210" i="6"/>
  <c r="C207" i="6"/>
  <c r="D207" i="6"/>
  <c r="E207" i="6"/>
  <c r="F207" i="6"/>
  <c r="G207" i="6"/>
  <c r="H207" i="6"/>
  <c r="I207" i="6"/>
  <c r="B207" i="6"/>
  <c r="B190" i="6"/>
  <c r="C213" i="6" l="1"/>
  <c r="C190" i="6"/>
  <c r="H196" i="6"/>
  <c r="H197" i="6"/>
  <c r="H198" i="6"/>
  <c r="H199" i="6"/>
  <c r="H200" i="6"/>
  <c r="H201" i="6"/>
  <c r="H202" i="6"/>
  <c r="H203" i="6"/>
  <c r="H204" i="6"/>
  <c r="H205" i="6"/>
  <c r="H206" i="6"/>
  <c r="F196" i="6"/>
  <c r="F198" i="6"/>
  <c r="F199" i="6"/>
  <c r="F200" i="6"/>
  <c r="F201" i="6"/>
  <c r="F202" i="6"/>
  <c r="F203" i="6"/>
  <c r="F204" i="6"/>
  <c r="F205" i="6"/>
  <c r="F206" i="6"/>
  <c r="D196" i="6"/>
  <c r="D197" i="6"/>
  <c r="D198" i="6"/>
  <c r="D199" i="6"/>
  <c r="D200" i="6"/>
  <c r="D201" i="6"/>
  <c r="D202" i="6"/>
  <c r="D203" i="6"/>
  <c r="D204" i="6"/>
  <c r="D205" i="6"/>
  <c r="D206" i="6"/>
  <c r="B196" i="6"/>
  <c r="B197" i="6"/>
  <c r="B198" i="6"/>
  <c r="B199" i="6"/>
  <c r="B200" i="6"/>
  <c r="B201" i="6"/>
  <c r="B202" i="6"/>
  <c r="B203" i="6"/>
  <c r="B204" i="6"/>
  <c r="B205" i="6"/>
  <c r="B206" i="6"/>
  <c r="I206" i="6"/>
  <c r="G206" i="6"/>
  <c r="E206" i="6"/>
  <c r="C206" i="6"/>
  <c r="I202" i="6"/>
  <c r="G202" i="6"/>
  <c r="E202" i="6"/>
  <c r="C202" i="6"/>
  <c r="I204" i="6"/>
  <c r="I200" i="6"/>
  <c r="G204" i="6"/>
  <c r="G200" i="6"/>
  <c r="E204" i="6"/>
  <c r="E200" i="6"/>
  <c r="C204" i="6"/>
  <c r="C200" i="6"/>
  <c r="I205" i="6" l="1"/>
  <c r="I203" i="6"/>
  <c r="I201" i="6"/>
  <c r="I199" i="6"/>
  <c r="I198" i="6"/>
  <c r="I197" i="6"/>
  <c r="I196" i="6"/>
  <c r="G205" i="6"/>
  <c r="G203" i="6"/>
  <c r="G201" i="6"/>
  <c r="G199" i="6"/>
  <c r="G198" i="6"/>
  <c r="G197" i="6"/>
  <c r="G196" i="6"/>
  <c r="E205" i="6"/>
  <c r="E203" i="6"/>
  <c r="E201" i="6"/>
  <c r="E199" i="6"/>
  <c r="E198" i="6"/>
  <c r="E197" i="6"/>
  <c r="E196" i="6"/>
  <c r="C196" i="6"/>
  <c r="C205" i="6"/>
  <c r="C203" i="6"/>
  <c r="C201" i="6"/>
  <c r="C199" i="6"/>
  <c r="C198" i="6"/>
  <c r="C197" i="6"/>
  <c r="E147" i="6" l="1"/>
  <c r="D147" i="6"/>
  <c r="C147" i="6"/>
  <c r="B147" i="6"/>
  <c r="E146" i="6"/>
  <c r="D146" i="6"/>
  <c r="C146" i="6"/>
  <c r="B146" i="6"/>
  <c r="E145" i="6"/>
  <c r="D145" i="6"/>
  <c r="C145" i="6"/>
  <c r="B145" i="6"/>
  <c r="E144" i="6"/>
  <c r="D144" i="6"/>
  <c r="C144" i="6"/>
  <c r="B144" i="6"/>
  <c r="E143" i="6"/>
  <c r="D143" i="6"/>
  <c r="C143" i="6"/>
  <c r="B143" i="6"/>
  <c r="E142" i="6"/>
  <c r="D142" i="6"/>
  <c r="C142" i="6"/>
  <c r="B142" i="6"/>
  <c r="E141" i="6"/>
  <c r="D141" i="6"/>
  <c r="C141" i="6"/>
  <c r="B141" i="6"/>
  <c r="E140" i="6"/>
  <c r="D140" i="6"/>
  <c r="C140" i="6"/>
  <c r="B140" i="6"/>
  <c r="E104" i="6"/>
  <c r="E103" i="6"/>
  <c r="E102" i="6"/>
  <c r="E101" i="6"/>
  <c r="E100" i="6"/>
  <c r="E99" i="6"/>
  <c r="D104" i="6"/>
  <c r="D103" i="6"/>
  <c r="D102" i="6"/>
  <c r="D101" i="6"/>
  <c r="D100" i="6"/>
  <c r="D99" i="6"/>
  <c r="D105" i="6" s="1"/>
  <c r="C104" i="6"/>
  <c r="C103" i="6"/>
  <c r="C102" i="6"/>
  <c r="C101" i="6"/>
  <c r="C100" i="6"/>
  <c r="C99" i="6"/>
  <c r="C105" i="6" s="1"/>
  <c r="B102" i="6"/>
  <c r="B103" i="6"/>
  <c r="B101" i="6"/>
  <c r="B100" i="6"/>
  <c r="B105" i="6" s="1"/>
  <c r="B99" i="6"/>
  <c r="B118" i="5"/>
  <c r="B30" i="5"/>
  <c r="E105" i="6" l="1"/>
  <c r="H19" i="6"/>
  <c r="G19" i="6"/>
  <c r="F19" i="6"/>
  <c r="I17" i="6"/>
  <c r="I19" i="6"/>
</calcChain>
</file>

<file path=xl/comments1.xml><?xml version="1.0" encoding="utf-8"?>
<comments xmlns="http://schemas.openxmlformats.org/spreadsheetml/2006/main">
  <authors>
    <author>Juránek Jiří</author>
    <author>Poles Pavel</author>
  </authors>
  <commentList>
    <comment ref="H272" authorId="0" shapeId="0">
      <text>
        <r>
          <rPr>
            <b/>
            <sz val="9"/>
            <color indexed="81"/>
            <rFont val="Tahoma"/>
            <family val="2"/>
            <charset val="238"/>
          </rPr>
          <t>Juránek Jiří:</t>
        </r>
        <r>
          <rPr>
            <sz val="9"/>
            <color indexed="81"/>
            <rFont val="Tahoma"/>
            <family val="2"/>
            <charset val="238"/>
          </rPr>
          <t xml:space="preserve">
Koncept byl schválen a zaplacen v roce 2019, 423 500 Kč</t>
        </r>
      </text>
    </comment>
    <comment ref="H440" authorId="0" shapeId="0">
      <text>
        <r>
          <rPr>
            <b/>
            <sz val="9"/>
            <color indexed="81"/>
            <rFont val="Tahoma"/>
            <family val="2"/>
            <charset val="238"/>
          </rPr>
          <t>Juránek Jiří:</t>
        </r>
        <r>
          <rPr>
            <sz val="9"/>
            <color indexed="81"/>
            <rFont val="Tahoma"/>
            <family val="2"/>
            <charset val="238"/>
          </rPr>
          <t xml:space="preserve">
OK bude proplaceno SŽDC a.s. na základě smlouvy</t>
        </r>
      </text>
    </comment>
    <comment ref="J443" authorId="0" shapeId="0">
      <text>
        <r>
          <rPr>
            <b/>
            <sz val="9"/>
            <color indexed="81"/>
            <rFont val="Tahoma"/>
            <family val="2"/>
            <charset val="238"/>
          </rPr>
          <t>Juránek Jiří:</t>
        </r>
        <r>
          <rPr>
            <sz val="9"/>
            <color indexed="81"/>
            <rFont val="Tahoma"/>
            <family val="2"/>
            <charset val="238"/>
          </rPr>
          <t xml:space="preserve">
84 investičních projektů s dotací OK ve výši 27,893 mil. Kč a celk. náklady 108,765 mil. Kč</t>
        </r>
      </text>
    </comment>
    <comment ref="L443" authorId="0" shapeId="0">
      <text>
        <r>
          <rPr>
            <b/>
            <sz val="9"/>
            <color indexed="81"/>
            <rFont val="Tahoma"/>
            <family val="2"/>
            <charset val="238"/>
          </rPr>
          <t>Juránek Jiří:</t>
        </r>
        <r>
          <rPr>
            <sz val="9"/>
            <color indexed="81"/>
            <rFont val="Tahoma"/>
            <family val="2"/>
            <charset val="238"/>
          </rPr>
          <t xml:space="preserve">
40 neinvestičních projektů s dotací OK ve výši 14,435 mil. Kč a celk. náklady 37,564 mil. Kč</t>
        </r>
      </text>
    </comment>
    <comment ref="J456" authorId="0" shapeId="0">
      <text>
        <r>
          <rPr>
            <b/>
            <sz val="9"/>
            <color indexed="81"/>
            <rFont val="Tahoma"/>
            <family val="2"/>
            <charset val="238"/>
          </rPr>
          <t>Juránek Jiří:</t>
        </r>
        <r>
          <rPr>
            <sz val="9"/>
            <color indexed="81"/>
            <rFont val="Tahoma"/>
            <family val="2"/>
            <charset val="238"/>
          </rPr>
          <t xml:space="preserve">
1 setkání
1 publikace
ÚS větrných el.
Energeticky úsporná obec</t>
        </r>
      </text>
    </comment>
    <comment ref="H469" authorId="1" shapeId="0">
      <text>
        <r>
          <rPr>
            <b/>
            <sz val="9"/>
            <color indexed="81"/>
            <rFont val="Tahoma"/>
            <family val="2"/>
            <charset val="238"/>
          </rPr>
          <t>Poles Pavel:</t>
        </r>
        <r>
          <rPr>
            <sz val="9"/>
            <color indexed="81"/>
            <rFont val="Tahoma"/>
            <family val="2"/>
            <charset val="238"/>
          </rPr>
          <t xml:space="preserve">
financování 2020-2021, bude prodloužen termín realizace.</t>
        </r>
      </text>
    </comment>
    <comment ref="H488" authorId="1" shapeId="0">
      <text>
        <r>
          <rPr>
            <b/>
            <sz val="9"/>
            <color indexed="81"/>
            <rFont val="Tahoma"/>
            <family val="2"/>
            <charset val="238"/>
          </rPr>
          <t>Poles Pavel:</t>
        </r>
        <r>
          <rPr>
            <sz val="9"/>
            <color indexed="81"/>
            <rFont val="Tahoma"/>
            <family val="2"/>
            <charset val="238"/>
          </rPr>
          <t xml:space="preserve">
Finační úhrady až v roce 2019.</t>
        </r>
      </text>
    </comment>
    <comment ref="H489" authorId="1" shapeId="0">
      <text>
        <r>
          <rPr>
            <b/>
            <sz val="9"/>
            <color indexed="81"/>
            <rFont val="Tahoma"/>
            <family val="2"/>
            <charset val="238"/>
          </rPr>
          <t>Poles Pavel:</t>
        </r>
        <r>
          <rPr>
            <sz val="9"/>
            <color indexed="81"/>
            <rFont val="Tahoma"/>
            <family val="2"/>
            <charset val="238"/>
          </rPr>
          <t xml:space="preserve">
Bude financováíno v roce 2019.</t>
        </r>
      </text>
    </comment>
    <comment ref="G517" authorId="0" shapeId="0">
      <text>
        <r>
          <rPr>
            <b/>
            <sz val="9"/>
            <color indexed="81"/>
            <rFont val="Tahoma"/>
            <family val="2"/>
            <charset val="238"/>
          </rPr>
          <t>Juránek Jiří:</t>
        </r>
        <r>
          <rPr>
            <sz val="9"/>
            <color indexed="81"/>
            <rFont val="Tahoma"/>
            <family val="2"/>
            <charset val="238"/>
          </rPr>
          <t xml:space="preserve">
Celkové náklady staveb téměř 753 mil. Kč. Za rok 2018 odvozeny dle 50 % spolufinancování</t>
        </r>
      </text>
    </comment>
    <comment ref="G525" authorId="0" shapeId="0">
      <text>
        <r>
          <rPr>
            <b/>
            <sz val="9"/>
            <color indexed="81"/>
            <rFont val="Tahoma"/>
            <family val="2"/>
            <charset val="238"/>
          </rPr>
          <t>Juránek Jiří:</t>
        </r>
        <r>
          <rPr>
            <sz val="9"/>
            <color indexed="81"/>
            <rFont val="Tahoma"/>
            <family val="2"/>
            <charset val="238"/>
          </rPr>
          <t xml:space="preserve">
Celkové náklady 718 mil. Kč během 4 let. V roce 2018 náklady odhadnuty na základě 5% podílu OK</t>
        </r>
      </text>
    </comment>
  </commentList>
</comments>
</file>

<file path=xl/sharedStrings.xml><?xml version="1.0" encoding="utf-8"?>
<sst xmlns="http://schemas.openxmlformats.org/spreadsheetml/2006/main" count="6088" uniqueCount="1507">
  <si>
    <t>Finanční zdroje</t>
  </si>
  <si>
    <t>Název indikátoru</t>
  </si>
  <si>
    <t>Financování</t>
  </si>
  <si>
    <t>Indikátor 1</t>
  </si>
  <si>
    <t>Indikátor 2</t>
  </si>
  <si>
    <t>Indikátor 3</t>
  </si>
  <si>
    <t>Dosažená hodnota</t>
  </si>
  <si>
    <t>Dosaženáhodnota</t>
  </si>
  <si>
    <t>Doplňkové informace</t>
  </si>
  <si>
    <t>Investiční/Neinvestiční akce</t>
  </si>
  <si>
    <t>Využívá jiné zdroje (A/N)</t>
  </si>
  <si>
    <t>ID</t>
  </si>
  <si>
    <t>Priority PRÚOOK</t>
  </si>
  <si>
    <t>Oblasti podpory PRÚOOK</t>
  </si>
  <si>
    <t>A.1.1 Podpora modernizace škol a školských zařízení</t>
  </si>
  <si>
    <t>A.1.2 Rozvoj vybavenosti škol a školských zařízení</t>
  </si>
  <si>
    <t>A.1.3 Dobudování chybějících kapacit mateřských a základních škol</t>
  </si>
  <si>
    <t>A.1.4 Zvyšování kvality výuky v základních a mateřských školách</t>
  </si>
  <si>
    <t>A.1.5 Vzdělávání pedagogických pracovníků</t>
  </si>
  <si>
    <t>A.1.6 Podpora zachování sítě speciálních základních škol</t>
  </si>
  <si>
    <t>A.1.7 Udržení sítě základních uměleckých škol</t>
  </si>
  <si>
    <t>A.1.8 Podpora vzdělávání žáků se speciálními vzdělávacími potřebami</t>
  </si>
  <si>
    <t>A.1.9 Podpora vzdělávání talentované mládeže</t>
  </si>
  <si>
    <t>A.1.10 Podpora rozvoje zájmového a neformálního vzdělávání a nabídky mimoškolních aktivit</t>
  </si>
  <si>
    <t>A.1.11 Podpora zapojení škol a školských zařízení do mezinárodních aktivit</t>
  </si>
  <si>
    <t>A.1.12 Environmentální vzdělávání</t>
  </si>
  <si>
    <t>A.2.1 Podpora přizpůsobování struktury oborů potřebám trhu práce</t>
  </si>
  <si>
    <t>A.2.2 Podpora spolupráce mezi školami a zaměstnavateli</t>
  </si>
  <si>
    <t>A.2.3 Podpora učňovského školství  včetně modernizace stávající a dobudování chybějící vzdělávací infrastruktury (např. budování center odborné přípravy pro  danou oblast vzdělání)</t>
  </si>
  <si>
    <t>A.2.4 Podpora motivace ke studiu technických oborů</t>
  </si>
  <si>
    <t xml:space="preserve">A.2.5 Využití kapacity středních škol pro vytvoření center celoživotního vzdělávání  </t>
  </si>
  <si>
    <t>A.2.6 Podpora zapojení škol do celoživotního vzdělávání</t>
  </si>
  <si>
    <t>A.2.7 Rozvoj vysokých škol (zvyšování kvality výuky, optimalizace oborů)</t>
  </si>
  <si>
    <t>A.2.8 Spolupráce institucí v oblasti zaměstnanosti (kraj, Úřad práce ČR, Krajská hospodářská komora Olomouckého kraje, obce atd.)</t>
  </si>
  <si>
    <t>A.2.9 Aktivní politika zaměstnanosti</t>
  </si>
  <si>
    <t>A.3.1 Podpora sociálního podnikání</t>
  </si>
  <si>
    <t>A.3.2 Budování komunitních center</t>
  </si>
  <si>
    <t>A.3.3 Zlepšování nabídky služeb pro rodiny a seniory</t>
  </si>
  <si>
    <t>A.3.4 Podpora dostupnosti služeb znevýhodněným občanům (bezbariérové přístupy, blind friendly internetové stránky, zajištění tlumočení do českého znakového jazyka apod.)</t>
  </si>
  <si>
    <t>A.3.5 Podpora rovných příležitostí znevýhodněných skupin, včetně rovnosti žen a mužů, např. alternativních pracovních úvazků</t>
  </si>
  <si>
    <t>A.3.6 Integrace příslušníků romské menšiny</t>
  </si>
  <si>
    <t>A.3.7 Integrace cizinců</t>
  </si>
  <si>
    <t>A.4.1 Pořádání kulturních a sportovních akcí</t>
  </si>
  <si>
    <t>A.4.2 Podpora činnosti a infrastruktury subjektů působících v oblasti kultury, včetně organizací zřizovaných Olomouckým krajem</t>
  </si>
  <si>
    <t>A.4.3 Zahraniční spolupráce v oblasti kultury</t>
  </si>
  <si>
    <t>A.4.4 Podpora obnovy a rozvoje sportovišť</t>
  </si>
  <si>
    <t>A.4.5 Podpora dobudování špičkových sportovních areálů pro pořádání vrcholných republikových i mezinárodních akcí</t>
  </si>
  <si>
    <t>A.4.6 Podpora mládežnického, výkonnostního i vrcholového sportu</t>
  </si>
  <si>
    <t>A.4.7 Modernizace tělocvičen</t>
  </si>
  <si>
    <t>A.4.8 Využití školských areálů pro volnočasové aktivity občanů</t>
  </si>
  <si>
    <t>A.5.1 Propagace a podpora významných kulturních a společenských akcí v Olomouckém kraji</t>
  </si>
  <si>
    <t>A.5.2 Podpora činnosti kulturních institucí</t>
  </si>
  <si>
    <t>A.5.3 Podpora činnosti knihoven</t>
  </si>
  <si>
    <t>A.5.4 Rozvoj muzeí a jejich aktivit, zejména s jejich přesahem do oblasti kultury, vzdělávání a cestovního ruchu</t>
  </si>
  <si>
    <t>A.5.5 Zajištění prostor pro uskladnění muzejních sbírek, archeologických nálezů, knihovních fondů a dalších cenných předmětů</t>
  </si>
  <si>
    <t>A.5.6 Podpora obnovy kulturních památek a drobné architektury místního významu</t>
  </si>
  <si>
    <t>A.5.7 Uchování a dokumentace projevů tradiční lidové kultury</t>
  </si>
  <si>
    <t>A.5.8 Podpora kulturní spolupráce v rámci ČR i se zahraničím</t>
  </si>
  <si>
    <t>B.1.1 Podpora Center vysoce specializované péče</t>
  </si>
  <si>
    <t>B.1.2 Rozvoj návazné péče s ohledem na potřeby regionu</t>
  </si>
  <si>
    <t>B.1.3 Modernizace psychiatrické péče a její deinstitucionalizace</t>
  </si>
  <si>
    <t>B.1.4 Rozvoj následné a dlouhodobé lůžkové péče</t>
  </si>
  <si>
    <t>B.1.5 Rozvoj lázeňské péče</t>
  </si>
  <si>
    <t>B.1.6 Podpora zdravotní péče ve vlastním sociálním prostředí pacienta</t>
  </si>
  <si>
    <t>B.1.7 Zkvalitňování zdravotní péče o zdravotně znevýhodněné občany (včetně dětí)</t>
  </si>
  <si>
    <t>B.1.8 Podpora vzdělávání zdravotnických pracovníků</t>
  </si>
  <si>
    <t>B.1.9 Podpora zdravotně-preventivních programů</t>
  </si>
  <si>
    <t>B.1.10 Podpora protidrogové prevence</t>
  </si>
  <si>
    <t>B.1.11 Podpora dobrovolnických aktivit v oblasti zdravotnictví</t>
  </si>
  <si>
    <t>B.1.12 Podpora Fakultní nemocnice Olomouc jako klíčového poskytovatele lůžkové péče s ohledem na její roli centra vzdělávání zdravotnického personálu</t>
  </si>
  <si>
    <t>B.1.13 Posilování kvality a dostupnosti zdravotnické záchranné služby</t>
  </si>
  <si>
    <t>B.1.14 Podpora odborných léčebných ústavů a dětských center</t>
  </si>
  <si>
    <t>B.1.15 Podpora dalších poskytovatelů zdravotních služeb</t>
  </si>
  <si>
    <t>B.2.1 Podpora procesu plánování sociálních služeb</t>
  </si>
  <si>
    <t>B.2.2 Dotační řízení pro poskytovatele sociálních služeb</t>
  </si>
  <si>
    <t>B.2.3 Transformace pobytových sociálních služeb</t>
  </si>
  <si>
    <t>B.2.4 Humanizace zařízení sociálních služeb</t>
  </si>
  <si>
    <t>B.2.5 Zajištění dostupnosti sociálních služeb</t>
  </si>
  <si>
    <t>B.2.6 Posílení kapacit sociálních služeb pro osoby s duševním onemocněním</t>
  </si>
  <si>
    <t>B.2.7 Adaptace pobytových sociálních služeb pro seniory v závislosti na vzrůstající potřebě specializované péče</t>
  </si>
  <si>
    <t>B.2.8 Podpora terénních a ambulantních sociálních služeb</t>
  </si>
  <si>
    <t>B.2.9 Zvyšování kvalifikace pracovníků poskytujících sociální služby, včetně výměny zkušeností se zahraničím</t>
  </si>
  <si>
    <t>B.2.10 Podpora dobrovolnických aktivit v sociální oblasti</t>
  </si>
  <si>
    <t>B.2.11 Podpora informovanosti v oblasti sociálních služeb</t>
  </si>
  <si>
    <t>B.2.12 Podpora supervize v sociálních službách</t>
  </si>
  <si>
    <t>B.3.1 Podpora sociálních služeb a dalších činností v sociálně vyloučených lokalitách</t>
  </si>
  <si>
    <t>B.3.2 Poradenství pro sociálně vyloučené a sociálním vyloučením ohrožené osoby</t>
  </si>
  <si>
    <t>B.3.3 Prevence sociálně-patologických jevů a kriminality</t>
  </si>
  <si>
    <t>B.4.1 Podpora budování sociálního bydlení v obcích</t>
  </si>
  <si>
    <t>B.4.2 Obnova zanedbaného bytového / domovního fondu</t>
  </si>
  <si>
    <t>B.4.3 Rekonstrukce a revitalizace veřejných prostranství</t>
  </si>
  <si>
    <t>B.4.4 Podpora spolkové činnosti</t>
  </si>
  <si>
    <t>B.4.5 Budování zázemí pro spolkovou činnost</t>
  </si>
  <si>
    <t>C.1.1 Podpora vzniku nových firem</t>
  </si>
  <si>
    <t>C.1.2 Podpora přípravy průmyslových zón a lokalit pro investice</t>
  </si>
  <si>
    <t>C.1.3 Regionální marketing a propagace regionu</t>
  </si>
  <si>
    <t>C.1.4 Péče o nové i stávající investory</t>
  </si>
  <si>
    <t>C.1.5 Podpora revitalizace brownfields</t>
  </si>
  <si>
    <t>C.1.6 Podpora výstavby a modernizace podnikatelské infrastruktury, zejména s ohledem na snížení dopadů podnikání na životní prostředí</t>
  </si>
  <si>
    <t>C.1.7 Podpora vytváření a rozvoje územně koncentrovaných odvětvových nebo oborových seskupení, včetně jejich spolupráce s veřejnou správou</t>
  </si>
  <si>
    <t>C.1.8 Podpora využívání informačních a komunikačních technologií a dobudování potřebné infrastruktury</t>
  </si>
  <si>
    <t>C.1.9 Usnadnění přístupu podnikatelů k financím (finanční nástroje na podporu podnikání, mikroúvěry v rámci přeshraniční spolupráce apod.)</t>
  </si>
  <si>
    <t>C.1.10 Podpora marketingových aktivit a vytváření nových odbytišť pro podnikatele (zahraniční mise, kulaté stoly s podnikateli, návštěvy zástupců jiných států apod.)</t>
  </si>
  <si>
    <t>C.1.11 Vzdělávání a poradenství pro podnikatele</t>
  </si>
  <si>
    <t>C.1.12 Podpora regionálních značek</t>
  </si>
  <si>
    <t>C.1.13 Spolupráce veřejné správy a zájmových podnikatelských organizací</t>
  </si>
  <si>
    <t>C.2.1 Naplňování regionální inovační strategie.</t>
  </si>
  <si>
    <t>C.2.2 Naplňování Strategie inteligentní specializace ČR.</t>
  </si>
  <si>
    <t>C.2.3 Podpora spolupráce mezi firmami, výzkumnými institucemi a vysokými školami</t>
  </si>
  <si>
    <t>C.2.4 Podpora vzniku, rozvoje a provozu center výzkumu, vývoje a inovací, podnikatelských inkubátorů a vědecko-technických parků</t>
  </si>
  <si>
    <t>C.2.5 Podpora informovanosti podnikatelů o možnostech zavádění inovací</t>
  </si>
  <si>
    <t>C.2.6 Zavádění nových technologií</t>
  </si>
  <si>
    <t>C.2.7 Podpora zapojování do mezinárodních výzkumných, inovačních a technologických platforem</t>
  </si>
  <si>
    <t>C.3.1 Rozvoj turistických cílů ve vazbě na potenciál a hlavní produkty destinace</t>
  </si>
  <si>
    <t>C.3.2 Rozvoj a zvyšování kvality turistické infrastruktury a služeb</t>
  </si>
  <si>
    <t>C.3.3 Budování a revitalizace komplexních středisek cestovního ruchu</t>
  </si>
  <si>
    <t>C.3.4 Vývoj a zkvalitnění nabídky konkurenceschopných témat a produktů destinace</t>
  </si>
  <si>
    <t>C.3.5 Realizace efektivních marketingových aktivit, podpora prodeje a prodej produktů</t>
  </si>
  <si>
    <t>C.3.6 Tvorba koncepcí a strategií, zajištění marketingových informací</t>
  </si>
  <si>
    <t>C.3.7 Rozvoj destinačního řízení na území destinace, spolupráce, síťování</t>
  </si>
  <si>
    <t>C.3.8 Rozvoj kvality lidských zdrojů, podpora vzdělávání pracovníků v cestovním ruchu</t>
  </si>
  <si>
    <t>C.3.9 Podpora zvyšování kvality a standardizace služeb</t>
  </si>
  <si>
    <t>C.3.10 Zkvalitnění spolupráce vně destinace, členství v organizacích, přeshraniční spolupráce</t>
  </si>
  <si>
    <t>C.3.11 Podpora činnosti organizací a aktivit s pozitivním vlivem na cestovní ruch</t>
  </si>
  <si>
    <t>D.1.1 Budování sítě dálnic, rychlostních silnic a silnic I. třídy</t>
  </si>
  <si>
    <t>D.1.2 Rekonstrukce a modernizace ostatní silniční sítě</t>
  </si>
  <si>
    <t>D.1.3 Napojování rozvojových průmyslových areálů a objektů na přilehlou silniční síť</t>
  </si>
  <si>
    <t>D.1.4 Výstavba, rekonstrukce a opravy místních komunikací</t>
  </si>
  <si>
    <t>D.1.5 Opatření ke zvyšování bezpečnosti silničního provozu</t>
  </si>
  <si>
    <t>D.1.6 Opatření ke snižování vlivů silniční dopravy na životní prostředí a veřejné zdraví</t>
  </si>
  <si>
    <t>D.1.7 Budování infrastruktury pro dopravu v klidu</t>
  </si>
  <si>
    <t>D.2.1 Rekonstrukce železničních stanic a zastávek</t>
  </si>
  <si>
    <t>D.2.2 Modernizace a elektrifikace regionálních železničních tratí</t>
  </si>
  <si>
    <t>D.2.3 Zajištění interoperability železniční infrastruktury</t>
  </si>
  <si>
    <t>D.2.4 Podpora terminálů pro kombinovanou přepravu</t>
  </si>
  <si>
    <t>D.3.1 Rozvoj  integrovaného dopravního systému</t>
  </si>
  <si>
    <t>D.3.2 Výstavba a modernizace dopravních terminálů</t>
  </si>
  <si>
    <t>D.3.3 Budování systémů dopravní telematiky (příprava regionální čipové karty, příprava informačních a dopravně telematických systémů)</t>
  </si>
  <si>
    <t>D.3.4 Zkvalitnění a ekologizace dopravních prostředků veřejné dopravy</t>
  </si>
  <si>
    <t>D.4.1 Budování cyklostezek a další cyklistické infrastruktury</t>
  </si>
  <si>
    <t>D.4.2 Změny organizace dopravy měst a obcí</t>
  </si>
  <si>
    <t>D.4.3 Budování infrastruktury pro dopravu v klidu</t>
  </si>
  <si>
    <t>D.4.4 Výstavba, rekonstrukce a opravy chodníků</t>
  </si>
  <si>
    <t>D.4.5 Rozvoj bezbariérovosti</t>
  </si>
  <si>
    <t>D.4.6 Opatření ke zvyšování bezpečnosti chodců a cyklistů</t>
  </si>
  <si>
    <t>E.1.1 Snižování emisí ze stacionárních zdrojů znečištění</t>
  </si>
  <si>
    <t>E.1.2 Snižování emisí z mobilních zdrojů znečištění</t>
  </si>
  <si>
    <t>E.1.3 Snižování dopadů individuální automobilové dopravy</t>
  </si>
  <si>
    <t>E.1.4 Budování a obnova vodovodů</t>
  </si>
  <si>
    <t>E.1.5 Výstavba a rekonstrukce kanalizací napojených na čistírny odpadních vod</t>
  </si>
  <si>
    <t>E.1.6 Výstavba, modernizace a intenzifikace čistíren odpadních vod</t>
  </si>
  <si>
    <t>E.1.7 Odstraňování ekologických zátěží</t>
  </si>
  <si>
    <t>E.1.8 Protihluková opatření</t>
  </si>
  <si>
    <t>E.1.9 Zvyšování odolnosti a bezpečnosti území vůči mimořádným událostem a krizovým situacím</t>
  </si>
  <si>
    <t>E.2.1 Podpora omezování vzniku odpadů</t>
  </si>
  <si>
    <t>E.2.2 Podpora třídění odpadů za účelem recyklace</t>
  </si>
  <si>
    <t>E.2.3 Podpora energetického a materiálového využití odpadů</t>
  </si>
  <si>
    <t>E.2.4 Podpora spolupráce při nakládání s odpady</t>
  </si>
  <si>
    <t>E.2.5 Podpora komunitních kompostáren</t>
  </si>
  <si>
    <t>E.2.6 Omezování skládkování v souladu s národní legislativou</t>
  </si>
  <si>
    <t>E.3.1 Zateplování a snižování energetické náročnosti veřejných budov</t>
  </si>
  <si>
    <t>E.3.2 Snižování energetické náročnosti bytového fondu</t>
  </si>
  <si>
    <t>E.3.3 Zkvalitňování energetického managementu</t>
  </si>
  <si>
    <t>E.3.4 Podpora využívání obnovitelných zdrojů energie</t>
  </si>
  <si>
    <t>E.4.1 Výstavba protipovodňových opatření</t>
  </si>
  <si>
    <t>E.4.2 Realizace protierozních opatření a budování ÚSES</t>
  </si>
  <si>
    <t>E.4.3 Výsadba krajinné zeleně</t>
  </si>
  <si>
    <t>E.4.4 Realizace agroenvironmentálních opatření</t>
  </si>
  <si>
    <t>E.4.5 Uplatňování ekologicky šetrných a tradičních způsobů zemědělského hospodaření</t>
  </si>
  <si>
    <t>E.4.6 Realizace komplexních pozemkových úprav</t>
  </si>
  <si>
    <t>E.4.7 Zájmová činnost přispívající k zachování různorodosti přírody a ochrany krajiny</t>
  </si>
  <si>
    <t>E.5.1 Prevence / omezení činností  zhoršujících stav krajiny, krajinných prvků a krajinného rázu a krajinotvorná a revitalizační opatření</t>
  </si>
  <si>
    <t>E.5.2 Podpora používání k přírodě šetřených technologií pro údržbu krajiny a lesů</t>
  </si>
  <si>
    <t>E.5.3 Realizace plánů péče ve zvláště chráněných územích</t>
  </si>
  <si>
    <t>E.5.4 Realizace programů péče pro chráněné druhy rostlin a živočichů</t>
  </si>
  <si>
    <t>E.5.5 Podpora obnovy lesních porostů</t>
  </si>
  <si>
    <t>F.1.1 Informační aktivity</t>
  </si>
  <si>
    <t>F.1.2 Využívání informačních a komunikačních technologií</t>
  </si>
  <si>
    <t>F.1.3 Rozvoj eGovernmentu</t>
  </si>
  <si>
    <t>F.1.4 Rozvoj lidských zdrojů</t>
  </si>
  <si>
    <t>F.1.5 Řízení kvality</t>
  </si>
  <si>
    <t>F.2.1 Zpracování programů rozvoje obcí</t>
  </si>
  <si>
    <t>F.2.2 Zpracování strategií svazků obcí, MAS a městských aglomerací</t>
  </si>
  <si>
    <t>F.2.3 Zpracování krajských koncepcí</t>
  </si>
  <si>
    <t>F.2.4 Podpora provázání dokumentů na jednotlivých prostorových úrovních</t>
  </si>
  <si>
    <t>F.2.5 Spolupráce s orgány státní správy při naplňování národních strategií</t>
  </si>
  <si>
    <t>F.2.7 Tvorba územních plánů, regulačních plánů a územních studií</t>
  </si>
  <si>
    <t>F.3.1 Podpora činnosti svazků obcí a MAS</t>
  </si>
  <si>
    <t>F.3.2 Podpora setkávání aktérů rozvoje</t>
  </si>
  <si>
    <t>F.3.3 Vzájemná komunikace partnerů / aktérů v území</t>
  </si>
  <si>
    <t>F.3.4 Komunikace kraje s aktéry rozvoje</t>
  </si>
  <si>
    <t>F.3.5 Rozvoj spolupráce v rámci ČR</t>
  </si>
  <si>
    <t>F.3.6 Optimalizace spolupráce se zahraničními subjekty</t>
  </si>
  <si>
    <t>F.3.7 Posilování přeshraniční spolupráce</t>
  </si>
  <si>
    <t>F.4.1 Spolupráce složek IZS a posilování společných postupů</t>
  </si>
  <si>
    <t>F.4.2 Spolupráce a koordinace IZS, veřejné správy a dalších subjektů</t>
  </si>
  <si>
    <t>F.4.3 Spolupráce IZS za hranicemi kraje, včetně spolupráce s polskými partnery</t>
  </si>
  <si>
    <t>F.4.4 Podpora rozvoje vybavení složek IZS pro řešení společných zásahů</t>
  </si>
  <si>
    <t>F.4.5 Podpora výstavby a revitalizace objektů pro činnost složek IZS</t>
  </si>
  <si>
    <t>F.4.6 Podpora činnosti jednotek sborů dobrovolných hasičů</t>
  </si>
  <si>
    <t>F.4.7 Rozvoj systému varování a informování obyvatelstva</t>
  </si>
  <si>
    <t>F.4.8 Rozvoj informačních a komunikačních technologií v krizovém řízení</t>
  </si>
  <si>
    <t>F.4.9 Podpora připravenosti obyvatelstva na řešení mimořádných událostí a krizových situací</t>
  </si>
  <si>
    <t>F.4.10 Výstavba, rekonstrukce, oprava veřejného rozhlasu</t>
  </si>
  <si>
    <t>F.2.6 Metodická a informační podpora práce se strategickými dokumenty.</t>
  </si>
  <si>
    <t>Realizátor</t>
  </si>
  <si>
    <t>Název činnosti</t>
  </si>
  <si>
    <t>Popis činnosti</t>
  </si>
  <si>
    <t>Priorita</t>
  </si>
  <si>
    <t>Období realizace</t>
  </si>
  <si>
    <t>A.2 Podpora zaměstnanosti</t>
  </si>
  <si>
    <t>A.3 Podpora rovných příležitostí a prorodinných aktivit</t>
  </si>
  <si>
    <t>A.5 Péče o kulturní dědictví</t>
  </si>
  <si>
    <t>B.1 Optimalizace systému zajišťování zdravotní péče</t>
  </si>
  <si>
    <t>B.2 Zkvalitňování a rozvoj sítě sociálních služeb</t>
  </si>
  <si>
    <t>B.3 Zmírňování sociálního vyloučení</t>
  </si>
  <si>
    <t>B.4 Podpora dalších veřejných služeb</t>
  </si>
  <si>
    <t>C.1 Zlepšování podmínek pro podnikání</t>
  </si>
  <si>
    <t>C.2 Podpora znalostní ekonomiky</t>
  </si>
  <si>
    <t>C.3 Rozvoj cestovního ruchu</t>
  </si>
  <si>
    <t>D.1 Dobudování a modernizace silniční infrastruktury</t>
  </si>
  <si>
    <t>D.2 Modernizace železničních tratí</t>
  </si>
  <si>
    <t>D.3 Zkvalitnění dopravní obslužnosti území</t>
  </si>
  <si>
    <t>D.4 Zlepšování podmínek pro nemotorovou dopravu</t>
  </si>
  <si>
    <t>E.1 Snižování dopadů lidské činnosti na životní prostředí</t>
  </si>
  <si>
    <t>E.2 Zefektivnění odpadového hospodářství</t>
  </si>
  <si>
    <t>E.3 Dosažení energetických úspor</t>
  </si>
  <si>
    <t>E.4 Zlepšování ekologické stability krajiny</t>
  </si>
  <si>
    <t>E.5 Ochrana přírody a krajinného rázu</t>
  </si>
  <si>
    <t>F.2 Plánování a řízení rozvoje</t>
  </si>
  <si>
    <t>F.3 Rozvojová spolupráce</t>
  </si>
  <si>
    <t>A.1 Opt. systému škol a zvyšování kvality vzdělávání</t>
  </si>
  <si>
    <t>A.4 Zlep. podmínek pro kult., sportovní a volnočasové aktivity</t>
  </si>
  <si>
    <t>F.1 Efektivní fungování KÚOK a PO</t>
  </si>
  <si>
    <t>F.4 Rozvoj krizového řízení a integ. záchranného systému</t>
  </si>
  <si>
    <t>Hodnocení plnění SROK 2018</t>
  </si>
  <si>
    <t>Výdaje celkem v roce  2018 (v tis. Kč)</t>
  </si>
  <si>
    <t>Výdaje OK v roce  2018 (v tis. Kč)</t>
  </si>
  <si>
    <t>VOŠ a SPŠ elektrotechnická Olomouc - Školní tělocvična</t>
  </si>
  <si>
    <t>Střední průmyslová škola, Přerov, Havlíčkova 2 - tělocvična</t>
  </si>
  <si>
    <t>Obchodní akademie, Olomouc, tř. Spojenců 11- Zateplení uliční a dvorní fasády</t>
  </si>
  <si>
    <t>Střední průmyslová škola a Střední odborné učiliště, Uničov, Školní 164 - školní kuchyň a jídelna</t>
  </si>
  <si>
    <t>Střední průmyslová škola, Přerov, Havlíčkova 2 - Výměna elektrorozvodů</t>
  </si>
  <si>
    <t>Střední zdravotnická škola a Vyšší odborná škola Emanuela Pottinga, Olomouc, Pottingova 2 - Rekonstrukce sociálního zařízení v budově DM</t>
  </si>
  <si>
    <t xml:space="preserve">Dětský domov a Školní jídelna Prostějov - Komunikace </t>
  </si>
  <si>
    <t>Gymnázium Jakuba Škody, Přerov, Komenského 29 - výměna oken a oprava fasády historické budovy</t>
  </si>
  <si>
    <t>Obchodní akademie a Jazyková škola s právem státní jazykové zkoušky, Přerov, Bartošova 24 - Kanalizace</t>
  </si>
  <si>
    <t>Gymnázium, Olomouc, Čajkovského 9 - Elektroinstalace</t>
  </si>
  <si>
    <t>Střední odborná škola a Střední odborné učiliště strojírenské a stavební, Jeseník, Dukelská 1240 - Rekonstrukce rozvodů, sociálního zařízení a elektroinstalace</t>
  </si>
  <si>
    <t>Střední průmyslová škola strojnická Olomouc - rozšíření učeben</t>
  </si>
  <si>
    <t>Střední škola, Základní škola a Mateřská škola Prof. V. Vejdovského - úprava venkovních ploch areálu, odloučené pracoviště SŠ Gorazdovo náměstí 1, Olomouc</t>
  </si>
  <si>
    <t xml:space="preserve">Gymnázium Olomouc - Hejčín, Tomkova 45 - revitalizace sportovního areálu  </t>
  </si>
  <si>
    <t xml:space="preserve">Bezbariérové úpravy školských zařízení v Olomouckém kraji - Obchodní akademie Olomouc </t>
  </si>
  <si>
    <t>SOŠ lesnická a strojírenská Šternberk – sociální zařízení na domově mládeže</t>
  </si>
  <si>
    <t>Střední škola polytechnická, Olomouc - Rekonstrukce domova mládeže</t>
  </si>
  <si>
    <t>Střední škola zemědělská, Přerov - Osmek - Vybudování zázemí pro odborný výcvik</t>
  </si>
  <si>
    <t>Střední škola gastronomie a farmářství Jeseník - Odvodnění budovy masné výroby</t>
  </si>
  <si>
    <t>Střední škola gastronomie a farmářství Jeseník - Venkovní kanalizace areálu Horní Heřmanice</t>
  </si>
  <si>
    <t>Gymnázium Šternberk - Úprava školního hřiště a nové oplocení hřiště</t>
  </si>
  <si>
    <t>Střední zdravotnická škola a Vyšší odborná škola zdravotnická Emanuela Pöttinga a Jazyková škola s právem státní jazykové zkoušky Olomouc - Šatny</t>
  </si>
  <si>
    <t>Střední škola a Základní škola prof. Z. Matějčka Olomouc - Stavební úpravy venkovního sportovního areálu Táboritů</t>
  </si>
  <si>
    <t>Obchodní akademie, Olomouc - Elektroinstalace a výměna svítidel</t>
  </si>
  <si>
    <t>Základní umělecká škola Litovel - Rekonstrukce budovy ZUŠ - 1. etapa</t>
  </si>
  <si>
    <t>Základní škola Uničov - Elektroinstalace a výměna svítidel</t>
  </si>
  <si>
    <t>Gymnázium Jeseník - Venkovní hřiště</t>
  </si>
  <si>
    <t>Střední škola gastronomie a farmářství Jeseník - Výstavba jateční porážky</t>
  </si>
  <si>
    <t>Střední průmyslová škola elektrotechnická, Mohelnice - Stavební úpravy sociálních zařízení</t>
  </si>
  <si>
    <t>Střední průmyslová škola Přerov, Havlíčkova 2 - výměna oken</t>
  </si>
  <si>
    <t>Gymnázium, Uničov, Gymnazijní 257 -  Vzduchotechnika a vytápění tělocvičny</t>
  </si>
  <si>
    <t>Gymnázium Jiřího Wolkera, Prostějov, Kollárova 3 - Elektroinstalace</t>
  </si>
  <si>
    <t>Střední lesnická škola, Hranice, Jurikova 588 - Oprava římsy</t>
  </si>
  <si>
    <t>Gymnázium, Olomouc - Hejčín, Tomkova 45 - Výměna střechy - budova B a spojovací chodba</t>
  </si>
  <si>
    <t xml:space="preserve">Střední odborná škola průmyslová a Střední odborné učiliště strojírenské, Prostějov, Lidická 4 - Střecha Wolkerova </t>
  </si>
  <si>
    <t>Střední škola zemědělská, Přerov, Osmek 47 - modernizace teoretické a odborné výuky - Elektroinstalace v hlavní budově školy.</t>
  </si>
  <si>
    <t xml:space="preserve">Gymnázium, Olomouc - Hejčín, Tomkova 45 - výměna oken - spojovací prostory mezi budovou A, B a tělocvičnou </t>
  </si>
  <si>
    <t>Sigmundova střední škola strojírenská, Lutín - Konektivita školy</t>
  </si>
  <si>
    <t>Střední odborná škola Prostějov - Kotelna</t>
  </si>
  <si>
    <t xml:space="preserve">Střední škola sociální péče a služeb, Zábřeh, nám. 8. května 2 - Stavební úpravy sociálního zařízení na DM </t>
  </si>
  <si>
    <t xml:space="preserve">Střední průmyslová škola, Přerov, Havlíčkova 2 - Modernizace laboratoří elektrotechniky a strojírenství na SPŠ Přerov, Havlíčkova 2  </t>
  </si>
  <si>
    <t>Vyšší odborná škola a Střední škola automobilní, Zábřeh, U Dráhy 6 - Elektroinstalace na domově mládeže</t>
  </si>
  <si>
    <t>Střední zdravotnická škola a Vyšší odborná škola zdravotnická Emanuela Pöttinga a Jazyková škola s právem státní jazykové zkoušky Olomouc - Elektroinstalace v budově domova mládeže</t>
  </si>
  <si>
    <t>Střední odborná škola lesnická a strojírenská Šternberk - Výměna střešní krytiny</t>
  </si>
  <si>
    <t>Střední zdravotnická škola a Vyšší odborná škola zdravotnická Emanuela Pöttinga a Jazyková škola s právem státní jazykové zkoušky Olomouc - Výměna výtahu v budově DM</t>
  </si>
  <si>
    <t>Střední zdravotnická škola, Nová 1820, Hranice - Stavební úpravy kuchyně</t>
  </si>
  <si>
    <t xml:space="preserve">Střední odborná škola lesnická a strojírenská, Opavská 8, Šternberk - Stavební úpravy kuchyně </t>
  </si>
  <si>
    <t>Střední odborná škola lesnická a strojírenská Šternberk - Rozšíření kapacity dílen odborného výcviku</t>
  </si>
  <si>
    <t>Střední škola a Základní škola Lipník nad Bečvou, Osecká 301 - Venkovní hřiště</t>
  </si>
  <si>
    <t>Střední průmyslová škola stavební, Lipník nad Bečvou, Komenského sady 257 - Oprava fasády na budově Novosady 155</t>
  </si>
  <si>
    <t>Dětský domov a Školní jídelna, Plumlov, Balkán 333 - Sanace vlhkého zdiva</t>
  </si>
  <si>
    <t>Střední škola gastronomie a farmářství Jeseník - Pracoviště odborného výcviku cukrárny a pekány</t>
  </si>
  <si>
    <t xml:space="preserve">Gymnázium, Olomouc - Hejčín, Tomkova 45 - Elektroinstalace na budově A a C </t>
  </si>
  <si>
    <t>Střední škola zemědělská, Přerov, Osmek 47 - Komunikace v areálu školy - I. etapa</t>
  </si>
  <si>
    <t>Střední škola technická, Přerov, Kouřílkova 8 - Energeticky úsporná opatření - tělocvična</t>
  </si>
  <si>
    <t>Střední škola železniční, technická a služeb, Šumperk - dílny</t>
  </si>
  <si>
    <t>ZUŠ Iši Krejčího Olomouc, Na Vozovce 32 - sanace objektu Jílová 43A</t>
  </si>
  <si>
    <t>Střední škola gastronomie a farmářství Jeseník - Rekonstrukce umýváren starého domova mládeže</t>
  </si>
  <si>
    <t>Švehlova střední škola polytechnická, Prostějov – rekonstrukce stravovacího provozu</t>
  </si>
  <si>
    <t>Střední odborná škola a Střední odborné učiliště strojírenské a stavební, Jeseník – oprava střechy kotelny</t>
  </si>
  <si>
    <t>Gymnázium,  Šternberk – oprava střechy tělocvičny</t>
  </si>
  <si>
    <t>Střední lesnická škola, Hranice – rekonstrukce kotelny</t>
  </si>
  <si>
    <t>Střední průmyslová škola strojnická Olomouc - rekonstrukce vodovodu</t>
  </si>
  <si>
    <t>Střední odborná škola a Střední odborné učiliště strojírenské a stavební, Jeseník – vybudování vodovodní přípojky do areálu dílen praktické výuky</t>
  </si>
  <si>
    <t>Realizace energeticky úsporných opatření - SPŠ Hranice</t>
  </si>
  <si>
    <t>Střední zdravotnická škola a Vyšší odborná škola zdravotnická Emanuela Pottinga, Olomouc, Pottingova 2 - Balkony a zateplení budovy DM</t>
  </si>
  <si>
    <t>Realizace energeticky úsporných opatření - OU a praktická škola Lipová - lázně</t>
  </si>
  <si>
    <t>Hotelová škola Vincenze Priessnitze, Jeseník, Dukelská 680 - Zateplení budovy Kord</t>
  </si>
  <si>
    <t>Střední škola gastronomie a farmářství Jeseník - Tělocvična</t>
  </si>
  <si>
    <t>Střední škola logistiky a chemie, Olomouc, U Hradiska 29 - Zateplení budovy školy</t>
  </si>
  <si>
    <t xml:space="preserve">Dětský domov a Školní jídelna, Olomouc, U Sportovní haly 1a - Zateplení budovy a lodžie. </t>
  </si>
  <si>
    <t>Základní umělecká škola Iši Krejčího Olomouc, Na Vozovce 32 - Výměna oken a zateplení pláště budov</t>
  </si>
  <si>
    <t>Realizace energeticky úsporných opatření – SŠ technická a zemědělská Mohelnice</t>
  </si>
  <si>
    <t>Realizace energeticky úsporných opatření – Gymnázium J. Blahoslava a SŠ pedagogická Přerov</t>
  </si>
  <si>
    <t>Realizace energeticky úsporných opatření  – SOŠ Šumperk, Zemědělská 3 - tělocvična</t>
  </si>
  <si>
    <t>Sigmundova střední škola strojírenská Lutín – Modernizace strojního parku</t>
  </si>
  <si>
    <t>Realizace energeticky úsporných opatření - SPŠ elektrotechnická Mohelnice - škola, dílny</t>
  </si>
  <si>
    <t>Realizace energeticky úsporných opatření - SŠ, ZŠ a MŠ Prostějov - budova MŠ, ul. St. Manharda</t>
  </si>
  <si>
    <t>Sigmundova střední škola strojírenská, Lutín - Modernizace školních dílen jako centrum odborné přípravy - stavební čáts</t>
  </si>
  <si>
    <t>Realizace energeticky úsporných opatření - SOŠ lesnická Šternberk, domov mládeže</t>
  </si>
  <si>
    <t>Vybavení školních laboratoří v bezbariérové škole - VOŠ a SPŠ elektrotechnická - Olomouc, Božetěchova 3</t>
  </si>
  <si>
    <t>Střední škola řezbářská, Tovačov, Nádražní 146 - Centrum odborné přípravy pro obory řezbářství</t>
  </si>
  <si>
    <t xml:space="preserve">Bezbariérový přístup do SPŠ Hranice a rekonstrukce elektroinstalace a chemické laboratoře v budově školy - Střední průmyslová škola Hranice </t>
  </si>
  <si>
    <t>Rekonstrukce dílen praktického vyučování a odborných laboratoří SPŠ, včetně vybavení a modernizace IT školy (Střední průmyslová škola, Přerov, Havlíčkova 2)</t>
  </si>
  <si>
    <t>Modernizace učeben a vybavení pro odborný výcvik (Střední škola gastronomie a farmářství Jeseník, pracoviště Heřmanice )</t>
  </si>
  <si>
    <t>Výstavba odborných učeben pro výuku oboru 28-44-M/01 Aplikovaná chemie v bezbariérové škole (Střední škola logistiky a chemie, Olomouc, U Hradiska 29 )</t>
  </si>
  <si>
    <t>Centrum polytechnické výchovy (Střední škola polytechnická, Olomouc, Rooseveltova 79)</t>
  </si>
  <si>
    <t>Bezbariérovost školy a Pořízení strojů pro zajištění výuky oborů Strojírenství, Elektrotechnika, Průmyslový a Interiérový design  (Vyšší odborná škola a Střední průmyslová škola, Šumperk, Gen. Krátkého 1)</t>
  </si>
  <si>
    <t>Střední škola technická a obchodní, Olomouc, Kosinova 4 - Centrum odborné přípravy technických oborů (COPTO)</t>
  </si>
  <si>
    <t>Švehlova střední škola polytechnická Prostějov - Centrum odborné přípravy pro obory polytechnického zaměření</t>
  </si>
  <si>
    <t>REÚO Gymnázium Jakuba Škody, Přerov - přístavba GJŠ II. V Havlíčkově ulici  - A) ZATEPLENÍ</t>
  </si>
  <si>
    <t>REÚO Střední škola a Zakladní škola Lipník nad Bečvou - přístavba školy + oprava fasády přední části budovy  - A) ZATEPLENÍ</t>
  </si>
  <si>
    <t>REÚO Střední škola gastronomie a služeb, Přerov - budova tělocvičny  - A) ZATEPLENÍ</t>
  </si>
  <si>
    <t>Realizace energeticky úsporných opatření – SŠ technická a zemědělská Mohelnice - B) VZDUCHOTECHNIKA</t>
  </si>
  <si>
    <t>Hotelová škola Vincenze Priessnitze, Jeseník, Dukelská 680 - Zateplení budovy Kord - B) VZDUCHOTECHNIKA</t>
  </si>
  <si>
    <t>Střední škola logistiky a chemie, Olomouc, U Hradiska 29 - Zateplení budovy školy - B) VZDUCHOTECHNIKA</t>
  </si>
  <si>
    <t>Základní umělecká škola  Iši Krejčího Olomouc, Na Vozovce 32 - Výměna oken a zateplení pláště budov - B) VZDUCHOTECHNIKA</t>
  </si>
  <si>
    <t>Realizace energeticky úsporných opatření - SPŠ elektrotechnická Mohelnice - škola, dílny - B) VZDUCHOTECHNIKA</t>
  </si>
  <si>
    <t>Realizace energeticky úsporných opatření - SŠ, ZŠ a MŠ Prostějov - budova MŠ, ul. St. Manharda - B) VZDUCHOTECHNIKA</t>
  </si>
  <si>
    <t>REÚO – OA Mohelnice – budovy internátu a jídelna</t>
  </si>
  <si>
    <t>REÚO Gymnázium Jakuba Škody, Přerov - přístavba GJŠ II. V Havlíčkově ulici - B) VZDUCHOTECHNIKA</t>
  </si>
  <si>
    <t>REÚO Střední škola a Zakladní škola Lipník nad Bečvou - přístavba školy + oprava fasády přední části budovy - B) VZDUCHOTECHNIKA</t>
  </si>
  <si>
    <t>REÚO Střední škola gastronomie a služeb, Přerov - budova tělocvičny - B) VZDUCHOTECHNIKA</t>
  </si>
  <si>
    <t>Střední průmyslová škola stavební, Lipník nad Bečvou – Nová technologie a regulace kotelny</t>
  </si>
  <si>
    <t>PPP a SPC Olomouckého kraje - zvýšení kvality služeb a kapacity centra</t>
  </si>
  <si>
    <t>SŠ, ZŠ a MŠ Prostějov, Komenského 10 - Bezbariérové užívání objektu ZŠ</t>
  </si>
  <si>
    <t>ZŠ Šternberk, Olomoucká 76 - Green Class</t>
  </si>
  <si>
    <t>SŠ, ZŠ, MŠ a DD Zábřeh - bezbariérový přístup</t>
  </si>
  <si>
    <t>rozpočet OK</t>
  </si>
  <si>
    <t>Vincentinum - poskytovatel sociálních služeb Šternberk - přestavba budovy bývalé údržby na ergoterapeutické dílny a pracovny</t>
  </si>
  <si>
    <t>Domov u Třebůvky Loštice - rekonstrukce bytových jader</t>
  </si>
  <si>
    <t>Domov důchodců Prostějov - Modernizace sociálních zařízení</t>
  </si>
  <si>
    <t>Vincentinum – poskytovatel sociálních služeb Šternberk – stravovací provoz</t>
  </si>
  <si>
    <t>Domov pro seniory Červenka - Nadstavba a přístavba hospodářské budovy</t>
  </si>
  <si>
    <t>Sociální služby pro seniory Šumperk - výstavba parkoviště</t>
  </si>
  <si>
    <t>Domov na Zámečku Rokytnice - Výměna elektroinstalace</t>
  </si>
  <si>
    <t>Domov pro seniory Červenka - Vybudování šaten pro zaměstnance</t>
  </si>
  <si>
    <t>Vincentinum - poskytovatel sociálních služeb Šternberk - Rekonstrukce prostoru na zahradě k  volnočasovým aktivitám</t>
  </si>
  <si>
    <t>Domov Paprsek Olšany - Stavební úpravy dvora</t>
  </si>
  <si>
    <t>Domov seniorů Pohoda Chválkovice - Stavební úpravy koridoru mezi pavilony A a B</t>
  </si>
  <si>
    <t>Domov na Zámečku Rokytnice - Půdní vestavba</t>
  </si>
  <si>
    <t>Centrum sociálních služeb Prostějov - Obvodová zeď</t>
  </si>
  <si>
    <t>Středisko sociální prevence Olomouc - Fasáda a zateplení</t>
  </si>
  <si>
    <t>Domov Sněženka Jeseník - Vzduchotechnika kuchyně a prádelny</t>
  </si>
  <si>
    <t>Domov Sněženka Jeseník - Stavební úpravy schodišťových věží</t>
  </si>
  <si>
    <t xml:space="preserve">Klíč – centrum sociálních služeb - Výstavba objektu pro osoby s poruchou autistického spektra </t>
  </si>
  <si>
    <t>Domov Sněženka Jeseník, příspěvková organizace - Vybudování 6 nových pokojů a místnosti bezpečného pobytu</t>
  </si>
  <si>
    <t xml:space="preserve">Domov pro seniory Červenka, příspěvková organizace - Oplocení areálu </t>
  </si>
  <si>
    <t>Vincentinum - poskytovatel sociálních služeb Šternberk, příspěvková organizace - Výměna plastových oken, sítě proti hmyzu a žaluzie</t>
  </si>
  <si>
    <t>Klíč - centrum sociálních služeb, příspěvková organizace - Sociální zařízení a elektroinstalace</t>
  </si>
  <si>
    <t>Domov "Na Zámku“, příspěvková organizace - Podlaha průjezdu</t>
  </si>
  <si>
    <t>Domov pro seniory Radkova Lhota, příspěvková organizace - Zateplení fasády HB severní strana budovy</t>
  </si>
  <si>
    <t xml:space="preserve">Domov Alfreda Skeneho Pavlovice u Přerova, příspěvková organizace - Výtah budova Eliška </t>
  </si>
  <si>
    <t>Centrum Dominika Kokory, příspěvková organizace - Koupelny a WC na pracovišti Dřevohostice</t>
  </si>
  <si>
    <t>Centrum Dominika Kokory, příspěvková organizace - Střešní krytina a tepelná izolace - budova Dřevohostice</t>
  </si>
  <si>
    <t>Domov Na zámečku Rokytnice, příspěvková organizace - Vybudování sociálního zařízení</t>
  </si>
  <si>
    <t>Domov seniorů POHODA Chválkovice, příspěvková organizace - Revitalizace parkové úpravy</t>
  </si>
  <si>
    <t>Sociální služby pro seniory Šumperk, příspěvková organizace - Prádelna</t>
  </si>
  <si>
    <t>Sociální služby pro seniory Šumperk, příspěvková organizace - Vybudování sociálních zařízení</t>
  </si>
  <si>
    <t xml:space="preserve">Domov "Na Zámku“, příspěvková organizace - Vybudování výtahu </t>
  </si>
  <si>
    <t>Domov Alfreda Skeneho Pavlovice u Přerova, příspěvková organizace - Stavební úpravy pokojů a sociálních zařízení - budova Marie</t>
  </si>
  <si>
    <t>Domov Alfreda Skeneho Pavlovice u Přerova, příspěvková organizace - Stavební úpravy areálové komunikace</t>
  </si>
  <si>
    <t xml:space="preserve">Domov Alfreda Skeneho Pavlovice u Přerova, příspěvková organizace - Stavební úpravy pokojů a sociálních zařízení - budova Eliška </t>
  </si>
  <si>
    <t>Domov pro seniory Tovačov, příspěvková organizace - Stavební úpravy vzduchotechniky v kuchyni</t>
  </si>
  <si>
    <t>Centrum Dominika Kokory, příspěvková organizace - Střešní krytina, tepelné izolace a oprava uliční fasády - budova Kokory</t>
  </si>
  <si>
    <t>Domov Alfreda Skeneho Pavlovice u Přerova, příspěvková organizace - Stavební úpravy pokojů a sociálních zařízení - budova Zámku</t>
  </si>
  <si>
    <t>Transformace příspěvkové organizace Nové Zámky – poskytovatel sociálních služeb - V.etapa -  novostavba RD Medlov – Králová</t>
  </si>
  <si>
    <t>Transformace příspěvkové organizace Nové Zámky – poskytovatel sociálních služeb - V.etapa -  novostavba RD Náměšť na Hané</t>
  </si>
  <si>
    <t>Vincentinum Šternberk, příspěvková organizace – rekonstrukce budovy ve Vikýřovicích</t>
  </si>
  <si>
    <t>Centrum Dominika Kokory, p. o. – rekonstrukce budovy</t>
  </si>
  <si>
    <t>Transformace příspěvkové organizace Nové Zámky – poskytovatel sociálních služeb - III.etapa</t>
  </si>
  <si>
    <t>Transformace příspěvkové organizace Nové Zámky – poskytovatel sociálních služeb - IV.etapa</t>
  </si>
  <si>
    <t>Transformace příspěvkové organizace Nové Zámky - poskytovatel sociálních služeb - II.etapa - novostavba RD Měrotín</t>
  </si>
  <si>
    <t>Transformace příspěvkové organizace Nové Zámky – poskytovatel sociálních služeb - IV.etapa  - novostavba RD Zábřeh, Malá Strana</t>
  </si>
  <si>
    <t>II/150 Dub nad Moravou – hranice okresu PV – rekonstrukce silnice</t>
  </si>
  <si>
    <t>II/366, III/37760 Přestavba křiž. před žel. přejezdem u obce Smržice</t>
  </si>
  <si>
    <t>III/37349 Ptení - obchvat</t>
  </si>
  <si>
    <t>III/43621, III/43622  Velký Týnec, Čechovice 
- rekonstrukce silnic</t>
  </si>
  <si>
    <t>II/369 Hanušovice - křižovatka I/1</t>
  </si>
  <si>
    <t>III/37354, III/36618 Horní Štěpánov</t>
  </si>
  <si>
    <t>III/4359, III/4353 - Velký Týnec - rekonstrukce, IV. etapa</t>
  </si>
  <si>
    <t>III/44436 Bělkovice - Lašťany, průtah</t>
  </si>
  <si>
    <t>II/435, kř. II/367 - Tovačov</t>
  </si>
  <si>
    <t>II/436 Přerov - Doloplazy - kř. II/437</t>
  </si>
  <si>
    <t>III/4436 Tovéř - Dolany</t>
  </si>
  <si>
    <t>II/434 Kozlovice - průtah</t>
  </si>
  <si>
    <t>II/434 Radslavice - průtah</t>
  </si>
  <si>
    <t>II/370 Leština - Hrabišín</t>
  </si>
  <si>
    <t>II/312 hr.okr.Ustí nad O - křiž. II/446 před Hanušovicemi</t>
  </si>
  <si>
    <t>III/44613, III/4468 Štěpánov, křižovatka Březecká</t>
  </si>
  <si>
    <t>III/4375, III4377 Loučka po kř. S III/44025</t>
  </si>
  <si>
    <t>III/4468 Štarnov - průtah</t>
  </si>
  <si>
    <t>II/440 Hranice severovýchodní obchvat</t>
  </si>
  <si>
    <t>II/150 Ohrozim - obchvat</t>
  </si>
  <si>
    <t>II/366 Prostějov - přeložka silnice</t>
  </si>
  <si>
    <t>II/150 Vícov - obchvat</t>
  </si>
  <si>
    <t>II/444 Mohelnice - křížení s železniční tratí</t>
  </si>
  <si>
    <t>II/369 Ostružná - Branná - rekonstrukce komunikace</t>
  </si>
  <si>
    <t>II/433 Prostějov - Mořice</t>
  </si>
  <si>
    <t>II/449 MÚK Unčovice - Litovel</t>
  </si>
  <si>
    <t>II/446 Uničov - Strukov</t>
  </si>
  <si>
    <t>II/150 Prostějov - Přerov</t>
  </si>
  <si>
    <t>II/570 Slatinice - Olomouc</t>
  </si>
  <si>
    <t>II/447 Strukov - Šternberk</t>
  </si>
  <si>
    <t xml:space="preserve">II/444 kř. R35 Mohelnice – Úsov </t>
  </si>
  <si>
    <t>Přeshraniční dostupnost Hanušovice – Stronie Ślaskie (II/446 Hanušovice-Nová Seninka)</t>
  </si>
  <si>
    <t>Zvýšení přeshraniční dostupnosti Písečná – Nysa (II/455 Písečná - Supíkovice)</t>
  </si>
  <si>
    <t>II/444 Šternberk - průtah</t>
  </si>
  <si>
    <t>II/150 hranice kraje - Prostějov</t>
  </si>
  <si>
    <t>II/150 Přerov - jihozápadní obchvat, přeložka</t>
  </si>
  <si>
    <t>II/488 Olomouc - přeložka silnice (I. a II. etapa)</t>
  </si>
  <si>
    <t>II/366 Konice - Prostějov</t>
  </si>
  <si>
    <t xml:space="preserve">Vlastivědné muzeum Jesenicka, příspěvková organizace - Statické zabezpečení Vodní tvrze </t>
  </si>
  <si>
    <t>Muzeum galerie v Prostějově - Červený domek Petra Bezruče v Kostelci na Hané</t>
  </si>
  <si>
    <t>Zámek Čechy pod Kosířem - rekonstrukce a využití objektů, V. etapa - střecha</t>
  </si>
  <si>
    <t xml:space="preserve">Vlastivědné muzeum v Olomouci - rekonstrukce krovů v budově VMO a oprava římsy nad parkánem </t>
  </si>
  <si>
    <t>Vědecká knihovna Olomouc - stavební úpravy objektu Červeného kostela</t>
  </si>
  <si>
    <t>Vlastivědné muzeum v Olomouci - Revitalizace vodních prvků v zámeckém parku Čechy pod Kosířem</t>
  </si>
  <si>
    <t xml:space="preserve">Vlastivědné muzeum Jesenicka - Expozice Vincenze Priessnitze </t>
  </si>
  <si>
    <t>Vlastivědné muzeum v Šumperku, příspěvková organizace - Plynová kotelna</t>
  </si>
  <si>
    <t>Vlastivědné muzeum Jesenicka, příspěvková organizace - Stavební úpravy pavlače Vodní tvrze</t>
  </si>
  <si>
    <t xml:space="preserve">Vlastivědné muzeum v Olomouci - Zastřešení atria </t>
  </si>
  <si>
    <t>Vlastivědné muzeum Jesenicka, příspěvková organizace - Stavební úpravy WC a rozvodů teplé vody ve Vodní Tvrzi</t>
  </si>
  <si>
    <t>Muzeum a galerie v Prostějově, příspěvková organizace - Bezbariérové úpravy budovy muzea</t>
  </si>
  <si>
    <t>Vlastivědné muzeum v Olomouci – Zámek Čechy pod Kosířem - rekonstrukce a využití objektů, VI. Etapa</t>
  </si>
  <si>
    <t>Muzeum Komenského v Přerově - záchrana a zpřístupnění paláce na hradě Helfštýn</t>
  </si>
  <si>
    <t>Realizace depozitáře pro Vědeckou knihovnu v Olomouci</t>
  </si>
  <si>
    <t>Muzeum Komenského v Přerově - rekonstrukce budovy</t>
  </si>
  <si>
    <t>Muzeum a galerie v Prostějově - Přístavba depozitáře</t>
  </si>
  <si>
    <t>Muzeum Komenského v Přerově - rekonstrukce budovy ORNIS</t>
  </si>
  <si>
    <t>ZZS OK  - Čerpací stanice pro heliport Olomouc</t>
  </si>
  <si>
    <t>OLÚ Paseka - pracoviště Moravský Beroun - Úpravy ploch kolem pavilonu 2</t>
  </si>
  <si>
    <t>Dětské centrum Ostrůvek - Přestavba budovy C na zařízení rodinného typu</t>
  </si>
  <si>
    <t>ZZS OK - výstavba dvougaráže  výjezdové základny v Hanušovicích</t>
  </si>
  <si>
    <t>ZZS OK - VZ Šumperk - oprava potrubí SUV, TUV a sociálních zařízení v I. a II. NP</t>
  </si>
  <si>
    <t>OLÚ Paseka - Budova ,,C,, I. Etapa, část II. - nástavba o 4. NP a rekonstrukce 3. NP</t>
  </si>
  <si>
    <t>SMN a.s. - o.z. Nemocnice Prostějov - Zřízení oddělení hospicové péče</t>
  </si>
  <si>
    <t>Odborný léčebný ústav Paseka, příspěvková organizace - Modernizace lůžkových odd. pavilonu 2 s rekonstrukcí schodiště a výtahu na evakuační.</t>
  </si>
  <si>
    <t>Odborný léčebný ústav, Paseka  - Modernizace lůžkového fondu pavilonu A</t>
  </si>
  <si>
    <t>Odborný léčebný ústav, Paseka  - Vodojem</t>
  </si>
  <si>
    <t xml:space="preserve">SMN a.s. - o.z. Nemocnice Prostějov - Vybudování dětské jednotky pro dlouhodbou péči </t>
  </si>
  <si>
    <t>SMN a.s. - o.z. Nemocnice Prostějov - Rekonstrukce neurologie</t>
  </si>
  <si>
    <t>SMN a.s. - o.z. Nemocnice Šternberk - Interní pavilon</t>
  </si>
  <si>
    <t>SMN a.s. - o.z. Nemocnice Šternberk - rekonstrukce střech a oken</t>
  </si>
  <si>
    <t>SMN a.s. - o.z. Nemocnice Šternberk - REÚO - Domov sester</t>
  </si>
  <si>
    <t>SMN a.s. - o.z. Nemocnice Šternberk - Parkovací plochy</t>
  </si>
  <si>
    <t>Dětské centrum Ostrůvek - Zateplení budovy a střechy objektu D, Mošnerova 1 - a) zateplení</t>
  </si>
  <si>
    <t>Realizace energeticky úsporných opatření - SMN a.s. - o.z. Nemocnice Přerov - domov sester</t>
  </si>
  <si>
    <t>ZZS OK - Výstavba nových výjezdových základen - Uničov</t>
  </si>
  <si>
    <t>ZZS OK - Výstavba nových výjezdových základen - Šternberk</t>
  </si>
  <si>
    <t>ZZS OK - Výstavba nových výjezdových základen - Zábřeh</t>
  </si>
  <si>
    <t>ZZS OK - Výstavba nových výjezdových základen - Jeseník</t>
  </si>
  <si>
    <t>Dětské centrum Ostrůvek - Zateplení budovy a střechy objektu D, Mošnerova 1 - b) vzduchotechnika</t>
  </si>
  <si>
    <t>2017-2018</t>
  </si>
  <si>
    <t>2017-2019</t>
  </si>
  <si>
    <t>2017-2020</t>
  </si>
  <si>
    <t>2018-2019</t>
  </si>
  <si>
    <t>2019-2020</t>
  </si>
  <si>
    <t>2016-2018</t>
  </si>
  <si>
    <t>Transformace příspěvkové organizace Nové Zámky – poskytovatel sociálních služeb - II.etapa - RD Drahanovice</t>
  </si>
  <si>
    <t>Program na podporu JSDH (DT 1)</t>
  </si>
  <si>
    <t>OKH</t>
  </si>
  <si>
    <t>2018+</t>
  </si>
  <si>
    <t>počet poskytnutých dotací</t>
  </si>
  <si>
    <t>Program na podporu JSDH (DT 2)</t>
  </si>
  <si>
    <t>rozpočet OK + dotace z MV (poue pro obce)</t>
  </si>
  <si>
    <t>Dotace na činnost, akce a projekty hasičů, spolků a pobočných spolků hasičů Olomouckého kraje</t>
  </si>
  <si>
    <t>počet pořízených technických automobilů</t>
  </si>
  <si>
    <t>Realizace cvičení složek IZS a orgánů krizového řízení a společných zaměstnání složek IZS v roce 2017</t>
  </si>
  <si>
    <t xml:space="preserve">Síť KRIZE - technická podpora geografického informačního systému pro složky IZS aj. </t>
  </si>
  <si>
    <t>OPŘPO/OŠM</t>
  </si>
  <si>
    <t>Střední odborná škola Litovel, Komenského 677 - Rekonstrukce přípojky NN</t>
  </si>
  <si>
    <t>Gymnázium, Šternberk, Horní náměstí 5 - Výměna oken v budově Horní náměstí 3 směrem do ulice</t>
  </si>
  <si>
    <t>Střední průmyslová škola Hranice - Výměna oken na domově mládeže</t>
  </si>
  <si>
    <t>Základní umělecká škola, Mohelnice, Náměstí Svobody  15 - zlepšení akustických a klimatických podmínek v koncertním sále</t>
  </si>
  <si>
    <t>Střední průmyslová škola Hranice - Výměna odlučovače tuků</t>
  </si>
  <si>
    <t>Mateřská škola Olomouc, Blanická 16 - Výměna kotle a oběhového čerpadla včetně vyvložkování komínu</t>
  </si>
  <si>
    <t>Střední škola polytechnická, Olomouc, Rooseveltova 79 - Stavební montáž rugbyových branek na hřišti Střední školy polytechnické</t>
  </si>
  <si>
    <t xml:space="preserve">Střední škola zemědělská a zahradnická, Olomouc, U Hradiska 4 - Odhlučnění vysokých stropů v učebnách </t>
  </si>
  <si>
    <t>Střední průmyslová škola a Střední odborné učiliště Uničov - Server HP</t>
  </si>
  <si>
    <t>Základní umělecká škola „Žerotín“ Olomouc, Kavaleristů 6 - upgrade regulace topení</t>
  </si>
  <si>
    <t>Střední škola sociální péče a služeb, Zábřeh, nám. 8. května 2   - Malotraktor s příslušenstvím</t>
  </si>
  <si>
    <t>Střední škola technická, Přerov, Kouřílkova 8 - Elektrická přípojka NN</t>
  </si>
  <si>
    <t>Střední lesnická škola, Hranice, Jurikova 588 - Stavební úpravy na DM</t>
  </si>
  <si>
    <t>Střední odborná škola průmyslová a Střední odborné učiliště strojírenské, Prostějov, Lidická 4   - Výměna oken na dílně - obrábění</t>
  </si>
  <si>
    <t>Obchodní akademie, Mohelnice, Olomoucká 82 - Rekonstrukce přízemního traktu bloku "B" domova mládeže</t>
  </si>
  <si>
    <t>Dům dětí a mládeže Olomouc - Výměna části oken</t>
  </si>
  <si>
    <t>Střední škola technická, Přerov, Kouřílkova 8 - Pořízení přístupového systému</t>
  </si>
  <si>
    <t>Hotelová škola Vincenze Priessnitze a Obchodní akademie Jeseník - Výměna plynových kotlů na "Staré škole"</t>
  </si>
  <si>
    <t>Slovanské gymnázium, Olomouc, tř. Jiřího z Poděbrad 13 - Diskové pole</t>
  </si>
  <si>
    <t xml:space="preserve">Střední škola polygrafická, Olomouc, Střední novosadská 87/53 - Modernizace - LAN </t>
  </si>
  <si>
    <t>Střední škola gastronomie a farmářství Jeseník - Nákup vícemístného automobilu</t>
  </si>
  <si>
    <t>Střední průmyslová škola Hranice - Nákup serveru</t>
  </si>
  <si>
    <t>Obchodní akademie, Mohelnice, Olomoucká 82 - Server</t>
  </si>
  <si>
    <t>Střední lesnická škola, Hranice, Jurikova 588 - štípací adaptér na čelní nakladač Volvo</t>
  </si>
  <si>
    <t xml:space="preserve">Střední průmyslová škola strojnická, Olomouc - Vstřikovací lis </t>
  </si>
  <si>
    <t>Střední průmyslová škola strojnická, Olomouc - Pořízení a obnova PC včetně serveru</t>
  </si>
  <si>
    <t>Střední průmyslová škola stavební, Lipník nad Bečvou, Komenského sady 257 - Nákup nového serveru</t>
  </si>
  <si>
    <t>Střední odborná škola obchodu a služeb, Olomouc, Štursova 14 - Konvektomat</t>
  </si>
  <si>
    <t>Gymnázium, Zábřeh, náměstí Osvobození 20 - Pořízení konvektomatu do kuchyně</t>
  </si>
  <si>
    <t xml:space="preserve">Střední zdravotnická škola a Vyšší odborná škola zdravotnická Emanuela Pöttinga a Jazyková škola s právem státní jazykové zkoušky Olomouc - Server </t>
  </si>
  <si>
    <t>Střední lesnická škola, Hranice, Jurikova 588 - Škoda Karoq Ambition</t>
  </si>
  <si>
    <t>Střední odborná škola a Střední odborné učiliště strojírenské a stavební, Jeseník, Dukelská 1240   - Myčka bílého nádobí včetně příslušenství</t>
  </si>
  <si>
    <t>Nákup myčky bílého nádobí včetně příslušenství do školní kuchyně.</t>
  </si>
  <si>
    <t xml:space="preserve">Střední odborná škola a Střední odborné učiliště strojírenské a stavební, Jeseník, Dukelská 1240   - Kompresor včetně kondenzační sušičky pro výuková CNC. </t>
  </si>
  <si>
    <t>Střední lesnická škola, Hranice, Jurikova 588 -Nákladní automobil - nosič kontejneru</t>
  </si>
  <si>
    <t>Gymnázium,  Jeseník,  Komenského 281 - PEUGEOT BOXER COMBI 3300 L2H2 4 x 4</t>
  </si>
  <si>
    <t>Střední škola železniční, technická a služeb, Šumperk - Nákup dodávkového vozidla</t>
  </si>
  <si>
    <t>Pedagogicko - psychologická poradna a Speciálně pedagogické centrum Olomouckého kraje, Olomouc, U Sportovní haly 1a - Škoda Rapid Spaceback Ambition</t>
  </si>
  <si>
    <t>Střední škola železniční, technická a služeb, Šumperk - Škoda Fabia Combi Ambition</t>
  </si>
  <si>
    <t>Švehlova střední škola polytechnická Prostějov - Škoda Rapid Spaceback Ambition</t>
  </si>
  <si>
    <t>Střední škola, Základní škola a Mateřská škola prof. V. Vejdovského Olomouc - Hejčín  - Škoda Octavia Combi Active</t>
  </si>
  <si>
    <t>Střední odborná škola lesnická a strojírenská Šternberk - Škoda Octavia Combi Ambition</t>
  </si>
  <si>
    <t>Střední škola technická, Přerov, Kouřílkova 8 - Vozidlo pro stavební obory</t>
  </si>
  <si>
    <t>Střední zdravotnická škola a Vyšší odborná škola zdravotnická Emanuela Pöttinga a Jazyková škola s právem státní jazykové zkoušky Olomouc - Varný kotel</t>
  </si>
  <si>
    <t>Střední škola zemědělská, Přerov, Osmek 47 - Horizontální stínovací systém fóliovníku.</t>
  </si>
  <si>
    <t>Střední průmyslová škola Hranice - Pásová pila na kov</t>
  </si>
  <si>
    <t>Střední škola, Základní škola a Mateřská škola prof. V. Vejdovského Olomouc - Hejčín  - Elektrický varný kotel do ŠJ</t>
  </si>
  <si>
    <t>Střední zdravotnická škola, Prostějov, Vápenice 3 - Zabezpečení dat - GDPR na serveru</t>
  </si>
  <si>
    <t>Střední škola gastronomie a farmářství Jeseník - Server</t>
  </si>
  <si>
    <t>Střední škola zemědělská a zahradnická, Olomouc, U Hradiska 4 - Dvoukřídlá brána</t>
  </si>
  <si>
    <t xml:space="preserve">Sigmundova střední škola strojírenská, Lutín - Obnova kompresoru - rozvod stlačeného vzduchu </t>
  </si>
  <si>
    <t>Střední odborná škola a Střední odborné učiliště strojírenské a stavební, Jeseník, Dukelská 1240   - Elektrická smažící pánev do školní kuchyně</t>
  </si>
  <si>
    <t>Střední škola gastronomie a farmářství Jeseník - Elektronicklá laserová geometrie kol</t>
  </si>
  <si>
    <t>Střední škola zemědělská, Přerov, Osmek 47 - Pořízení serveru včetně příslušenství</t>
  </si>
  <si>
    <t xml:space="preserve">Obchodní akademie a Jazyková škola s právem státní jazykové zkoušky, Přerov, Bartošova 24 - Vyvážení otopné soustavy a výměna měření a regulace OA v Přerově </t>
  </si>
  <si>
    <t xml:space="preserve">Střední průmyslová škola, Přerov, Havlíčkova 2 - Výměna střešní krytiny a zateplení střechy dílen praktického vyučování SPŠ Přerov </t>
  </si>
  <si>
    <t>Odborné učiliště a Praktická škola, Lipová - lázně 458 - Výměna plynových kotlů-budova "F"-dílny a tělocvična</t>
  </si>
  <si>
    <t>Koordinátor Integrovaného dopravního systému Olomouckého kraje, příspěvková organizace   - Cyklovozík</t>
  </si>
  <si>
    <t>OPŘPO/ODSH</t>
  </si>
  <si>
    <t>Koordinátor Integrovaného dopravního systému Olomouckého kraje, příspěvková organizace   - Škoda Karoq Ambition</t>
  </si>
  <si>
    <t>Muzeum Komenského v Přerově, příspěvková organizace - Osvětlení galerie na zámku v Přerově</t>
  </si>
  <si>
    <t>OPŘPO/OSKPP</t>
  </si>
  <si>
    <t>Vlastivědné muzeum v Olomouci - Rekonstrukce vstupních bran do parku v Čechách pod Kosířem</t>
  </si>
  <si>
    <t>Vlastivědné muzeum v Olomouci - ABL zemědělská expozice IV. etapa</t>
  </si>
  <si>
    <t>Vlastivědné muzeum v Olomouci - Monitorovací systém vlhkosti</t>
  </si>
  <si>
    <t>Vlastivědné muzeum v Olomouci - Pořízení motorového vozidla - dodávky do ABL</t>
  </si>
  <si>
    <t>Vědecká knihovna v Olomouci   - Čisticí zařízení DEPULVERA</t>
  </si>
  <si>
    <t>Muzeum Komenského v Přerově, příspěvková organizace - Nákup sekacího stroje na hrad Helfštýn</t>
  </si>
  <si>
    <t>Muzeum Komenského v Přerově, příspěvková organizace - Nákup výstavních vitrín - zámek Přerov</t>
  </si>
  <si>
    <t>Vědecká knihovna v Olomouci   - Samoobslužný skener</t>
  </si>
  <si>
    <t>Muzeum Komenského v Přerově, příspěvková organizace - Nákup plnobarevného multifunkčního stroje</t>
  </si>
  <si>
    <t xml:space="preserve">Vlastivědné muzeum v Olomouci - Zvlhčovač   (2 kusy) </t>
  </si>
  <si>
    <t>Vlastivědné muzeum v Olomouci - Parkovací automat na parkovišti v ČpK</t>
  </si>
  <si>
    <t>Domov seniorů POHODA Chválkovice, příspěvková organizace -  Varný kotel KG 300</t>
  </si>
  <si>
    <t>OPŘPO/OSV</t>
  </si>
  <si>
    <t>Domov Štíty-Jedlí, příspěvková organizace - Průmyslová pračka (2ks) na 11kg + 18kg - Štíty</t>
  </si>
  <si>
    <t>Centrum Dominika Kokory, příspěvková organizace - Pračka 18 kg</t>
  </si>
  <si>
    <t>Domov pro seniory Javorník, příspěvková organizace - Pánev 100lt.elektrická, nerezové dno, s přísl.</t>
  </si>
  <si>
    <t>Domov pro seniory Javorník, příspěvková organizace - Pánev 100lt.,elektrická,nerez dno s přísl.</t>
  </si>
  <si>
    <t>Domov seniorů Prostějov, příspěvková organizace - Konvetomat el. programovatelný 20x GN1/1, 37Kw 400V aut. mytí, sonda Elektrolux Profesional bojler vč. vozíku</t>
  </si>
  <si>
    <t>Domov pro seniory Červenka, příspěvková organizace - Nákup myčky černého nádobí do stravovacího provozu</t>
  </si>
  <si>
    <t xml:space="preserve">Domov Sněženka Jeseník, příspěvková organizace - Průmyslová pračka  </t>
  </si>
  <si>
    <t>Domov pro seniory Jesenec, příspěvková organizace - Konvektomat</t>
  </si>
  <si>
    <t>Centrum sociálních služeb Prostějov, příspěvková organizace - Komunikační panely 3 ks</t>
  </si>
  <si>
    <t>Domov Štíty-Jedlí, příspěvková organizace - Čističe vzduchu</t>
  </si>
  <si>
    <t>Domov Štíty-Jedlí, příspěvková organizace - Zvedací zařízení</t>
  </si>
  <si>
    <t>Centrum sociálních služeb Prostějov, příspěvková organizace - Kotel míchací elektrický 80 l</t>
  </si>
  <si>
    <t>Centrum sociálních služeb Prostějov, příspěvková organizace - Stacionární multi pánev el. 100 l</t>
  </si>
  <si>
    <t>Centrum sociálních služeb Prostějov, příspěvková organizace - PEUGEOT BOXER COMBI 3300 L2H2</t>
  </si>
  <si>
    <t>Sociální služby pro seniory Olomouc, příspěvková organizace - Užitková vozidla pro rozvoz stravy - 2 ks</t>
  </si>
  <si>
    <t>Domov pro seniory Radkova Lhota, příspěvková organizace - malotraktor + příslušenství</t>
  </si>
  <si>
    <t>Centrum sociálních služeb Prostějov, příspěvková organizace - Nákup nového dodávkového automobilu na pečovatelskou službu</t>
  </si>
  <si>
    <t>Sociální služby pro seniory Šumperk, příspěvková organizace - Škoda Fabia Combi Ambition</t>
  </si>
  <si>
    <t xml:space="preserve">Centrum Dominika Kokory, příspěvková organizace - konvektomat </t>
  </si>
  <si>
    <t>Domov Alfreda Skeneho Pavlovice u Přerova, příspěvková organizace - Server</t>
  </si>
  <si>
    <t>Nové Zámky - poskytovatel sociálních služeb, příspěvková organizace - Server</t>
  </si>
  <si>
    <t>Domov pro seniory Radkova Lhota, příspěvková organizace - Úklidový stroj</t>
  </si>
  <si>
    <t xml:space="preserve">Domov pro seniory Radkova Lhota, příspěvková organizace - Pračka </t>
  </si>
  <si>
    <t>Centrum sociálních služeb Prostějov, příspěvková organizace - Vana pro uživatele - 3 ks</t>
  </si>
  <si>
    <t>Sociální služby Libina, příspěvková organizace - Rozšíření stropního zvedacího systému</t>
  </si>
  <si>
    <t>Domov seniorů POHODA Chválkovice, příspěvková organizace - rekonstrukce terasy v pavilonu A</t>
  </si>
  <si>
    <t>Domov pro seniory Tovačov, příspěvková organizace - Úprava tlaku vody v budově DS Tovačov</t>
  </si>
  <si>
    <t>Vincentinum - poskytovatel sociálních služeb Šternberk, příspěvková organizace - Instalace madel v suterénu</t>
  </si>
  <si>
    <t>Centrum sociálních služeb Prostějov, příspěvková organizace - Škoda Rapid Spaceback Ambition</t>
  </si>
  <si>
    <t>Centrum sociálních služeb Prostějov, příspěvková organizace - Výměna topného kotle SO-03</t>
  </si>
  <si>
    <t>Centrum sociálních služeb Prostějov, příspěvková organizace - Výměna topného kotle - kotelna SO-09</t>
  </si>
  <si>
    <t>Domov pro seniory Červenka, příspěvková organizace - Vybudování pergoly pro klienty v prostorách nádvoří oddělení Červenka</t>
  </si>
  <si>
    <t>Sociální služby pro seniory Šumperk, příspěvková organizace - Vybudování kaple v suterénu 2. pavilonu</t>
  </si>
  <si>
    <t>Sociální služby pro seniory Šumperk, příspěvková organizace - II. etapa -  zázemí pro zaměstnance  - 2. pavilon</t>
  </si>
  <si>
    <t>Domov pro seniory Tovačov, příspěvková organizace - Zahradní altán</t>
  </si>
  <si>
    <t>Domov Na zámečku Rokytnice, příspěvková organizace - bezbariérové vstupní dveře</t>
  </si>
  <si>
    <t>Domov Na zámečku Rokytnice, příspěvková organizace - Kanalizační přípojka</t>
  </si>
  <si>
    <t>Vincentinum - poskytovatel sociálních služeb Šternberk, příspěvková organizace - Koupelna CHB Za Zahradami</t>
  </si>
  <si>
    <t>Domov u Třebůvky Loštice, příspěvková organizace - Rekonstrukce bytových jader - výměna stávajích světel / instalace LED svítidel</t>
  </si>
  <si>
    <t>Centrum Dominika Kokory, příspěvková organizace - Výměna oken na pracovišti Dřevohostice</t>
  </si>
  <si>
    <t>Centrum Dominika Kokory, příspěvková organizace - Výměna oken Kokory</t>
  </si>
  <si>
    <t>Domov Na zámečku Rokytnice, příspěvková organizace - Změna užívání 2 místností v 3. NP zámku</t>
  </si>
  <si>
    <t>Domov Větrný mlýn Skalička, příspěvková organizace - Sušička elektrická</t>
  </si>
  <si>
    <t>Domov Větrný mlýn Skalička, příspěvková organizace - Sporák elektrický</t>
  </si>
  <si>
    <t>Domov seniorů POHODA Chválkovice, příspěvková organizace - stavěcí zvedák do 250 kg</t>
  </si>
  <si>
    <t>Vincentinum - poskytovatel sociálních služeb Šternberk, příspěvková organizace - Průmyslová sušička prádla</t>
  </si>
  <si>
    <t>Domov Paprsek Olšany, příspěvková organizace - Server a příslušenství</t>
  </si>
  <si>
    <t>Domov Štíty-Jedlí, příspěvková organizace - Průmyslové sušičky (2ks)</t>
  </si>
  <si>
    <t xml:space="preserve">Domov Štíty-Jedlí, příspěvková organizace - Pergola </t>
  </si>
  <si>
    <t>Sociální služby pro seniory Olomouc, příspěvková organizace - Pobočková telefonní ústředna</t>
  </si>
  <si>
    <t xml:space="preserve">Domov Alfreda Skeneho Pavlovice u Přerova, příspěvková organizace - Zvedací vana </t>
  </si>
  <si>
    <t>Domov Alfreda Skeneho Pavlovice u Přerova, příspěvková organizace - Stavěcí zvedák</t>
  </si>
  <si>
    <t>Domov seniorů Prostějov, příspěvková organizace - Mycí stroj na podlahy</t>
  </si>
  <si>
    <t>Domov pro seniory Radkova Lhota, příspěvková organizace - Stropní zvedák 3ks</t>
  </si>
  <si>
    <t>Domov Paprsek Olšany, příspěvková organizace - Osobní automobil Renault Kangoo</t>
  </si>
  <si>
    <t>Odborný léčebný ústav Paseka, příspěvková organizace   - Hlídání koncentrace plynu</t>
  </si>
  <si>
    <t>OPŘPO/OZ</t>
  </si>
  <si>
    <t>Odborný léčebný ústav Paseka, příspěvková organizace   - Odjezdový terminál</t>
  </si>
  <si>
    <t>Odborný léčebný ústav Paseka, příspěvková organizace   - Sypač za malotraktor</t>
  </si>
  <si>
    <t>Dětské centrum Ostrůvek, příspěvková organizace   - Pořízení průmyslové pračky</t>
  </si>
  <si>
    <t xml:space="preserve">Odborný léčebný ústav Paseka, příspěvková organizace   - Myčka nádobí </t>
  </si>
  <si>
    <t>Odborný léčebný ústav Paseka, příspěvková organizace   - Koupací lůžko mobilní</t>
  </si>
  <si>
    <t xml:space="preserve">Odborný léčebný ústav Paseka, příspěvková organizace   - Závěsné zařízení s váhou </t>
  </si>
  <si>
    <t>Odborný léčebný ústav Paseka, příspěvková organizace   - Elektroléčebný přístroj pro magnetoterapii</t>
  </si>
  <si>
    <t>Odborný léčebný ústav Paseka, příspěvková organizace   - Aktivně- pasivní léčebný pohybový přístroj dolních a horních končetin</t>
  </si>
  <si>
    <t>Odborný léčebný ústav Paseka, příspěvková organizace   - Myčky podložních mís - 2 ks</t>
  </si>
  <si>
    <t>Odborný léčebný ústav Paseka, příspěvková organizace   - Koagulometr</t>
  </si>
  <si>
    <t>Odborný léčebný ústav Paseka, příspěvková organizace   - Chladící box na brambory</t>
  </si>
  <si>
    <t>Odborný léčebný ústav Paseka, příspěvková organizace   - Plynový konvektomat</t>
  </si>
  <si>
    <t>Odborný léčebný ústav Paseka, příspěvková organizace   - Hygienická židle s váhou</t>
  </si>
  <si>
    <t>Odborný léčebný ústav Paseka, příspěvková organizace   - Hematologický analyzátor</t>
  </si>
  <si>
    <t>Zdravotnická záchranná služba Olomouckého kraje, příspěvková organizace    - Pořízení 2 ks transportních defibrilátorů z fondu zábrany škod České kanceláře pojistitelů</t>
  </si>
  <si>
    <t>Odborný léčebný ústav Paseka, příspěvková organizace   - Užitkový automobil</t>
  </si>
  <si>
    <t>Odborný léčebný ústav Paseka, příspěvková organizace   - Lis na prádlo</t>
  </si>
  <si>
    <t>Zdravotnická záchranná služba Olomouckého kraje, příspěvková organizace    - Škoda Octavia Combi Scout</t>
  </si>
  <si>
    <t>Odborný léčebný ústav Paseka, příspěvková organizace   - Telef.ústředna</t>
  </si>
  <si>
    <t>Odborný léčebný ústav Paseka, příspěvková organizace   - Dodávka a instalace sušičky  prádla 70 kg</t>
  </si>
  <si>
    <t xml:space="preserve">Odborný léčebný ústav Paseka, příspěvková organizace   - Parní vyvíječ </t>
  </si>
  <si>
    <t>Odborný léčebný ústav Paseka, příspěvková organizace   - Náhradní zdroj pro pavilon P1</t>
  </si>
  <si>
    <t>Program na podporu zdraví a zdravého životního stylu</t>
  </si>
  <si>
    <t>OZ</t>
  </si>
  <si>
    <t>Rozpočet OK</t>
  </si>
  <si>
    <t xml:space="preserve">Program pro vzdělávání ve zdravotnictví </t>
  </si>
  <si>
    <t>Program pro oblast protigrogové prevence</t>
  </si>
  <si>
    <t>Zdraví 2020 - Zdravotně-preventivní programy v Olomouckém kraji</t>
  </si>
  <si>
    <t>Počet osob podpořených v rámci projektů</t>
  </si>
  <si>
    <t>Dotační program na podporu zvlášť významných aktivit</t>
  </si>
  <si>
    <t>Individuální žádosti</t>
  </si>
  <si>
    <t>Program pro celoživotní vzdělávání na LF UP v Olomouci</t>
  </si>
  <si>
    <t>Obnova autoparku</t>
  </si>
  <si>
    <t>OKŘ</t>
  </si>
  <si>
    <t>IP. V roce byla prováděna obnova autoparku a jeho modernizace, bylo zakoupeno 7 vozidel, z toho jedno elektrické</t>
  </si>
  <si>
    <t>Dotační program pro sociální oblast</t>
  </si>
  <si>
    <t>OSV</t>
  </si>
  <si>
    <t>Rozpočet OK, rozpočet žadatelů</t>
  </si>
  <si>
    <t>Počet činností podpořených OK</t>
  </si>
  <si>
    <t>Individuální žádosti v oblasti sociální</t>
  </si>
  <si>
    <t xml:space="preserve">Program finanční podpory poskytování sociálních služeb v Olomouckém kraji </t>
  </si>
  <si>
    <t>Počet podpořených sociálních služeb</t>
  </si>
  <si>
    <t>Projekt OK "Podpora aktivního života seniorů v Olomouckém kraji II"</t>
  </si>
  <si>
    <t>Rodinné pasy Olomouckého kraje</t>
  </si>
  <si>
    <t>693 </t>
  </si>
  <si>
    <t>Počet podpořených osob</t>
  </si>
  <si>
    <t>Prezentace kraje v cestovním ruchu</t>
  </si>
  <si>
    <t>Počet veletrhů a prezentací</t>
  </si>
  <si>
    <t>Počet propagačních materiálů</t>
  </si>
  <si>
    <t>počet prezentací v médiích</t>
  </si>
  <si>
    <t xml:space="preserve">Realizace projektů "Marketingové aktivity Olomouckého kraje v oblasti cestovního ruchu" a "Podpora rozvoje cestovního ruchu 
v Olomouckém kraji"
</t>
  </si>
  <si>
    <t>Zajištění roadshow Olomouckého kraje na 20 místech v ČR a okolních zemí, vydání imageové tiskoviny, zajištění účasti Olomouckého kraje na tuzemských a zahraničních veletrhů a realizace marketingového výzkumu</t>
  </si>
  <si>
    <t>počet marketingových výzkumů a mystery shoppingu</t>
  </si>
  <si>
    <t>Podpora činnosti turistických informačních center</t>
  </si>
  <si>
    <t>Spolupráce moravských krajů</t>
  </si>
  <si>
    <t>Rozpočet OK/rozpočty moravských krajů</t>
  </si>
  <si>
    <t>Seniorské cestování</t>
  </si>
  <si>
    <t>Počet uživatelů</t>
  </si>
  <si>
    <t>Olomouc region Card</t>
  </si>
  <si>
    <t>Turistické značení - příspěvek KČT</t>
  </si>
  <si>
    <t>Příspěvek sdružením cesrovního ruchu</t>
  </si>
  <si>
    <t>Podpora nadregionálních akcí cestovního ruchu</t>
  </si>
  <si>
    <t>Podpora cestovního ruchu v turistických regionech Jeseníky a Střední Morava</t>
  </si>
  <si>
    <t>Turistický informační portál</t>
  </si>
  <si>
    <t>Podpora kinematografie pro rozvoj cest. ruchu v Olomouckém kraji</t>
  </si>
  <si>
    <t>Ind. dotace v oblasti cest. ruchu</t>
  </si>
  <si>
    <t>Zahraniční Aktivity Olomouckého kraje</t>
  </si>
  <si>
    <t>Podpora MEIS</t>
  </si>
  <si>
    <t>Podpora zahraničních aktivit</t>
  </si>
  <si>
    <t>Dotace obcím na území Olomouckého kraje na řešení mimořádných událostí v oblasti vodohospodářské infrastruktury</t>
  </si>
  <si>
    <t>OŽPZ</t>
  </si>
  <si>
    <t>Fond na podporu výstavby a obnovy vodohospodářské infrastrukturyna území Olomouckého kraje</t>
  </si>
  <si>
    <t>Aktualizace Plánu rozvoje vodovodů a kanalizací Olomouckého kraje - aplikační řešení</t>
  </si>
  <si>
    <t xml:space="preserve">Program na podporu včelařů na území Olomouckého kraje </t>
  </si>
  <si>
    <t xml:space="preserve">Program na podporu aktivit v oblasti životního prostředí a zemědělství </t>
  </si>
  <si>
    <t xml:space="preserve">Program na podporu lesních ekosystémů </t>
  </si>
  <si>
    <t xml:space="preserve">Zajišťování péče o zvláště chráněná území </t>
  </si>
  <si>
    <t>NIP. Zajištění péče o zvláště chráněné území v souladu se schválenými plány péče</t>
  </si>
  <si>
    <t>Projekt "Intenzifikace odděleného sběru a zajištění využití komunálního odpadu včetně jeho obalové složky"</t>
  </si>
  <si>
    <t>NIP. Spoluúčast Olomouckého kraje na realizaci projektu, který se zaměřuje na zakoupení sběrových nádob a jejich distribucí obcím, informační kampaně o třídění  a recyklaci komunálních odpadů</t>
  </si>
  <si>
    <t>Individuální žádosti o poskytnutí dotace</t>
  </si>
  <si>
    <t>Aktualizace č. 2a ZÚR OK</t>
  </si>
  <si>
    <t>OSR</t>
  </si>
  <si>
    <t>NIP. Aktualizace č. 2a Zásad územního rozvoje Olomouckého kraje včetně Vyhodnocení vlivů Aktualizace č. 2a na udržitelný rozvoj území 
- dohodovací jednání a řešení rozporu s DO - MŽP, orgánem ochrany ZPF                     
- úprava dokumentace na základě řešení rozporu
- veřejné projednání
- vyhodnocování stanovisek DO, připomínek a námitek k veřejnému projednání</t>
  </si>
  <si>
    <t>2015-2019</t>
  </si>
  <si>
    <t>Aktualizace č. 3 ZÚR OK</t>
  </si>
  <si>
    <t xml:space="preserve">NIP. Aktualizace č. 3 ZÚR OK
- zpracování Obsahu
- veřejné projednání
- vyhodnocení stanovisek DO, zpracování návrhu rozhodnutí o námitkách a návrhu vyhodnocení připomínek   </t>
  </si>
  <si>
    <t>Územní studie a odborná posouzení jako podklad pro aktualizace ZÚR OK</t>
  </si>
  <si>
    <t>NIP. Zpracování územních studií a odborných posouzení:
1) Aktualizace územní studie větrných elektráren na území Olomouckého kraje - 2. etapa - návrhová část
2) Posouzení prodloužení Baťova kanálu do Olomouckého kraje - 2. etapa - návrhová část část</t>
  </si>
  <si>
    <t xml:space="preserve">Program památkové péče v Olomouckém kraji </t>
  </si>
  <si>
    <t>OSKPP</t>
  </si>
  <si>
    <t>A.4 Zlep. podmínek pro kult., sport. a volnočasové aktivity</t>
  </si>
  <si>
    <t>Program podpory kultury v Olomouckém kraji</t>
  </si>
  <si>
    <t>Program na podporu investičních projektů v oblasti kultury v Olomouckém kraji</t>
  </si>
  <si>
    <t>Program na podporu stálých profesionálních souborů v Olomouckém kraji</t>
  </si>
  <si>
    <t>Regionální funkce knihoven - Vědecká knihovna v Olomouci, p. o.</t>
  </si>
  <si>
    <t>Regionální funkce knihoven - 7 pověřených regionálních knihoven</t>
  </si>
  <si>
    <t>Zpřístupnění objektů příspěvkových organizací OK v oblasti kultury osobám se zdravotním postižením.</t>
  </si>
  <si>
    <t>Program na podporu sportovní činnosti v Olomouckém kraji v roce 2018</t>
  </si>
  <si>
    <t>Program na podporu sportu v Olomouckém kraji v roce 2018</t>
  </si>
  <si>
    <t>Program na podporu volnočasových a tělovýchovných aktivit v Olomouckém kraji v roce 2018</t>
  </si>
  <si>
    <t>Program na podporu sportovní činnosti dětí a mládeže v Olomouckém kraji v roce 2018</t>
  </si>
  <si>
    <t>Program na podporu handicapovaných sportovců v Olomouckém kraji v roce 2018</t>
  </si>
  <si>
    <t>Program na podporu výstavby a rekonstrukcí sportovních zařízení v obcích Olomouckého kraje v roce 2018</t>
  </si>
  <si>
    <t>Program na podporu investičních akcí v oblasti sportu - provoz a údržba sportovních a tělovýchovných zařízení v Olomouckém kraji v roce 2018</t>
  </si>
  <si>
    <t>Individuální žádosti v oblasti sportu</t>
  </si>
  <si>
    <t xml:space="preserve">Předmětem podpory je výměna zdrojů tepla (kotlů) na pevná paliva s ručním přikládáním v rodinných domech na území Olomouckého kraje za nový zdroj tepla environmentálně šetrnější. </t>
  </si>
  <si>
    <t>Podpora mezinárodních výměnných pobytů mládeže a mezinárodních vzdělávacích programů v roce 2018</t>
  </si>
  <si>
    <t>OŠM</t>
  </si>
  <si>
    <t>NIP. Výjezd dětí a mládeže do zahraničí, organizace výměnného pobytu pro děti, žáky a studenty ze zahraničních partnerských škol a školských zařízení, kofinancování mezinárodních vzdělávacích programů</t>
  </si>
  <si>
    <t>Studijní stipendium Olomouckého kraje na studium v zahraničí v roce 2018</t>
  </si>
  <si>
    <t xml:space="preserve">Environmentální vzdělávání, výchova a osvěta </t>
  </si>
  <si>
    <t>NIP. Krajská konference environmentálního vzdělávání, výchovy a osvěty, vydání publikace Ekologická výchova Olomouckého kraje</t>
  </si>
  <si>
    <t>Program na podporu environmentálního vzdělávání, výchovy a osvěty v Olomouckém kraji v roce 2018</t>
  </si>
  <si>
    <t>NIP. Cílem dotačního programu je podpora aktivit právnických osob realizujících činnost v oblasti environmentálního vzdělávání, výchovy a osvěty (dále jen EVVO) a výchovy k udržitelnému rozvoji (dále jen VUR) v Olomouckém kraji ve veřejném zájmu a v souladu s cíli Olomouckého kraje.</t>
  </si>
  <si>
    <t>Talent Olomouckého kraje 2018</t>
  </si>
  <si>
    <t>NIP. Organizace soutěže, kde jsou oceňováni nadaní a mimořádně nadaní žáci a studenti škol na území kraje.</t>
  </si>
  <si>
    <t>Program podpory práce s dětmi a mládeží pro nestátní neziskové organizace v Olomouckém kraji v roce 2018</t>
  </si>
  <si>
    <t>NIP. Cílem dotačního programu je naplňování Koncepce podpory mládeže na období 2014 – 2020 přijaté usnesením vlády č. 342 ze dne 12. května 2014 a podpora činnosti NNO pracujících s dětmi a mládeží  v souladu s cíli Olomouckého kraje.</t>
  </si>
  <si>
    <t>MŠMT, rozpočet OK</t>
  </si>
  <si>
    <t>Individuální dotace v oblasti školství</t>
  </si>
  <si>
    <t>NIP. Individuální dotace v oblasti školství zaměřené na zvyšování kvality vzdělávání</t>
  </si>
  <si>
    <t>Zelená škola</t>
  </si>
  <si>
    <t xml:space="preserve">Podpora polytechnického vzdělávání a řemesel v Olomouckém kraji </t>
  </si>
  <si>
    <t xml:space="preserve">Program na podporu vzdělávání na vysokých školách v Olomouckém kraji v roce 2018 </t>
  </si>
  <si>
    <t xml:space="preserve">Program na podporu profesně zaměřených studijních programů na vysokých školách v Olomouckém kraji v roce 2018 </t>
  </si>
  <si>
    <t>NIP. Individuální dotace v oblasti školství zaměřené na podporu zaměstnanosti</t>
  </si>
  <si>
    <t>Programy škol zaměřené na primární prevenci sociálně - patologických jevů</t>
  </si>
  <si>
    <t xml:space="preserve">NIP. Zahrnuje finanční příspěvek k zabezpečení oblasti tzv. specifické primární prevence škol a školských zařízení, nestátních neziskových organizací a další vzdělávání pedagogických pracovníků vykonávajících funkci školního metodika prevence. </t>
  </si>
  <si>
    <t>Implementace systému OBNOVA</t>
  </si>
  <si>
    <t>OIT</t>
  </si>
  <si>
    <t xml:space="preserve">Zavedení a provoz systému OBNOVA. Jedná se o informační systém pro sběr a hlášení škod při živelných katastrofách z celého území Olomouckého kraje. </t>
  </si>
  <si>
    <t>Nové pohledy na data</t>
  </si>
  <si>
    <t>Nové importy dat z datových skladů, především pro potřeby kontroly.</t>
  </si>
  <si>
    <t>Mapová aplikace „Osoby s poruchou autistického spektra“</t>
  </si>
  <si>
    <t>Zavedení a provoz mapové aplikace „Osoby s poruchou autistického spektra“</t>
  </si>
  <si>
    <t>Soutěž „Zlatý erb“</t>
  </si>
  <si>
    <t>Organizace krajského kola soutěže „Zlatý erb“, kde obce, školy a další veřejné instituce soutěží o nejlepší webové stránky</t>
  </si>
  <si>
    <t>III/4453 Huzová - Arnoltice, II. etapa</t>
  </si>
  <si>
    <t>PO/ODSH</t>
  </si>
  <si>
    <t>Delka nových a zrekonstruovaných silnic II. a III. třídy</t>
  </si>
  <si>
    <t>Počet zrekonstruovaných mostů</t>
  </si>
  <si>
    <t>III/37315, III/37316 - hr. okr. - Vilémov - Olbramice</t>
  </si>
  <si>
    <t>III/43621 Doloplazy - Čechovice</t>
  </si>
  <si>
    <t>ODSH</t>
  </si>
  <si>
    <t>III/4494 Střelice - Benkov, extravilán</t>
  </si>
  <si>
    <t>III/4492 Šumvald - Dlouhá Loučka, extravilán</t>
  </si>
  <si>
    <t>II/446 Olomouc - Chomoutov</t>
  </si>
  <si>
    <t>II/448 Olomouc, ul. Třída Míru</t>
  </si>
  <si>
    <t>II/445 Šternberk - Hlásnice</t>
  </si>
  <si>
    <t>III/4468 Štarnov - Březce</t>
  </si>
  <si>
    <t>III/4498 Litovel - Nové Zámky</t>
  </si>
  <si>
    <t>III/03549 Příkazy - průtah</t>
  </si>
  <si>
    <t>III/44814 Lutín - Luběnice</t>
  </si>
  <si>
    <t>II/444 Medlov - průtah</t>
  </si>
  <si>
    <t>II/449 Křiž. II/366 - MÚK Unčovice</t>
  </si>
  <si>
    <t>III/44434 Most ev. č. 44434-6 za Domašovem u Šternberka</t>
  </si>
  <si>
    <t>II/635 Most ev. č. 635-014 Sobáčov</t>
  </si>
  <si>
    <t>III/4365 Most ev. č. 4365-2 Velká Bystřice</t>
  </si>
  <si>
    <t>II/150 Prostějov, ul. Plumlovská</t>
  </si>
  <si>
    <t>III/37745, III/37772 Otaslavice - Myslejovice - Alojzov</t>
  </si>
  <si>
    <t>III/44928 Olšany u PV - změna uspořádání křižovatek</t>
  </si>
  <si>
    <t>III/0462 Most ev. č. 0462-8 Brodek u Prostějova</t>
  </si>
  <si>
    <t>III/3677 Most ev. č. 3677-1 Bedihošť</t>
  </si>
  <si>
    <t>III/43911 Od I/35 směr Němetice (po hranice se Zlínským krajem)</t>
  </si>
  <si>
    <t>II/440 Potštát - Olšovec</t>
  </si>
  <si>
    <t>III/4368 Tršice - Lazníky (II. etapa)</t>
  </si>
  <si>
    <t>II/441 Křiž. R35 - hr. kraje Moravskoslezského</t>
  </si>
  <si>
    <t>II/446 Hanušovice, ul. Pražská</t>
  </si>
  <si>
    <t>III/44644 Chrastice - Hynčice pod Sušinou</t>
  </si>
  <si>
    <t>III/3696 Přemyslov - horizont</t>
  </si>
  <si>
    <t>III/4504, III/4502 Velké Losiny - Maršíkov</t>
  </si>
  <si>
    <t>III/37324 Loštice - Žádlovice</t>
  </si>
  <si>
    <t>III/31534 Nemile</t>
  </si>
  <si>
    <t>III/31231 Janoušov</t>
  </si>
  <si>
    <t>III/31233 Jakubovice - 3. etapa</t>
  </si>
  <si>
    <t>III/44632 Nový Malín - Hraběšice</t>
  </si>
  <si>
    <t>III/36914 Most ev. č. 36914-8 Bohdíkov</t>
  </si>
  <si>
    <t>II/446 Most ev. č. 446-053 Staré Město</t>
  </si>
  <si>
    <t>II/446 Most ev. č. 446-048 Chrastice</t>
  </si>
  <si>
    <t>II/446 Most ev. č. 446-049 Chrastice</t>
  </si>
  <si>
    <t>II/453 Nové napojení sil. II/453 - Jeseník (Rejvízský most)</t>
  </si>
  <si>
    <t>III/4531 Horní Hoštice - Bílá Voda</t>
  </si>
  <si>
    <t>III/4562 Nová Červená Voda - po kř. II/456</t>
  </si>
  <si>
    <t>1,420</t>
  </si>
  <si>
    <t>II/369 Horní Lipová</t>
  </si>
  <si>
    <t>III/45319 Jeseník, ul. Lipovská - 4. etapa</t>
  </si>
  <si>
    <t>III/4571 Most ev. č. 4571-4 Zálesí</t>
  </si>
  <si>
    <t>N</t>
  </si>
  <si>
    <t>I</t>
  </si>
  <si>
    <t>OI/OŠM</t>
  </si>
  <si>
    <t>IP. Výstavba nové tělocvičny školy.</t>
  </si>
  <si>
    <t>IP. Přístavba tělocvičny se sociálním zázemím včetně vybavení.</t>
  </si>
  <si>
    <t>IP. Oprava uliční fasády a zateplení dvorních fasád a půdních prostor. Akce v realizaci - přechází do roku 2019</t>
  </si>
  <si>
    <t>IP. Rekonstrukce samostatného objektu kuchyňského bloku s dodávkou nové technologie ve dvorní části areálu střední školy.</t>
  </si>
  <si>
    <t>IP. Výměna silnoproudých a slaboproudých elektrorozvodů budovy školy.</t>
  </si>
  <si>
    <t>IP. Kompletní výměna 5 ks stupaček sociálního zařízení včetně rekonstrukce sociálních jader.</t>
  </si>
  <si>
    <t>IP. Výměna oken z r. 1967 v havarijním stavu (vypadává sklo) za nová kastlová termická, repase vstupních dveří.  Budova památkově chráněná. Akce v realizaci - přechází do roku 2019</t>
  </si>
  <si>
    <t>IP. Rekonstrukce páteřní splaškové ležaté kanalizace v suterénu objektu a stoupaček k umyvadlům ve třídách a šatnách.</t>
  </si>
  <si>
    <t>IP. Výměna již nevyhovující, zastaralé a poruchové sítě elektrorozvodů školních budov a jejich interiéru-učeben-tříd-kabinetů (stáří přes 40 let).</t>
  </si>
  <si>
    <t>IP. SOŠ a SOU stroj. a stav. Jeseník - komplexní rekonstrukce systému rozvodů vody, kanalizace, sociálního zařízení včetně elektroinstalace a VZT v budově školy navazuje na již provedenou realizaci energeticky úsporných opatření.</t>
  </si>
  <si>
    <t>IP. Přístavba 9 nových učeben nad částí přízemního objektu dílen, včetně kabinetů a sociálního zázemí.</t>
  </si>
  <si>
    <t>IP. Úprava venkovních ploch areálu pro sportovní využití a možnost parkování.</t>
  </si>
  <si>
    <t>příprava</t>
  </si>
  <si>
    <t>IP. Revitalizace sportovního areálu školy, tj. fotbalového hřiště, oválu a rovinky lehkoatletické dráhy, sektoru pro skok daleký, víceúčelového hřiště na míčové hry.  </t>
  </si>
  <si>
    <t>IP. Zřízení bezbariérového přístupu do budovy C přístavbou vnějšího výtahu a vybudování 1 invalidního WC. Na základě požadavku HZS OK dojde k prověření PBŘ celého objektu a splnění požadavku KHS na přepočet a doplnění všech WC a sociálních zařízení celého objektu.</t>
  </si>
  <si>
    <t>IP. Oprava sociálních zařízení a zdravotechnických rozvodů 5 patrového objektu DM včetně vybudování nového sociálního uzlu pro dívky.</t>
  </si>
  <si>
    <t>IP. Zpracování PD na celkovou rekonstrukci DM, který již neodpovídá současným normám. Jedná se o jeden z největších DM v kraji.</t>
  </si>
  <si>
    <t>IP. Vybudování nových dílen a svařovny pro odborný výcvik školy.</t>
  </si>
  <si>
    <t>IP. Odvodnění budovy masné výroby.</t>
  </si>
  <si>
    <t>IP. Oprava kanalizační sítě v celém areálu školy na pracovišti Horní Heřmanice. Akce v realizaci - přechází do roku 2019</t>
  </si>
  <si>
    <t xml:space="preserve">IP. Odvodnění hřiště kolem tělocvičny, hydroizolace, odstranění starého a pokládka nového povrchu hřiště, sanace kamenných zídek, sportovní vybavení hřiště.
</t>
  </si>
  <si>
    <t>IP. Úprava stávajících nevyužívaných sklepních prostor a jejich využití jako prostor pro šatny, včetně sanace vlhkosti. Akce v realizaci - přechází do roku 2019</t>
  </si>
  <si>
    <t>IP. Výměna povrchu hřiště včetně úpravy okolí sportoviště. Akce v realizaci - přechází do roku 2019</t>
  </si>
  <si>
    <t>IP. Rekonstrukce nevyhovující elektroinstalace a výměna svítidel.</t>
  </si>
  <si>
    <t>IP. Vybudování výtahu, rekonstrukce a přestavba 3. NP na výtvarný ateliér s příslušenstvím. Sanace 1. NP. Akce v realizaci - přechází do roku 2019</t>
  </si>
  <si>
    <t>IP. Rekonstrukce silno a slaboproudých rozvodů včetně výměny svítidel.</t>
  </si>
  <si>
    <t>IP. Celková rekonstrukce venkovního hřiště.</t>
  </si>
  <si>
    <t>IP. Výstavba prostor odborného výcviku na pracovišti v Horních Heřmanicích.</t>
  </si>
  <si>
    <t>IP. Rekonstrukce sociální zařízení ve třech objektech školy.</t>
  </si>
  <si>
    <t>IP. Rekonstrukce kotelny, zavedení individuální regulace teploty v místnostech, rekonstrukce vytápění a vzduchotechniky v tělocvičně s rekuperací tepla.</t>
  </si>
  <si>
    <t>IP.  Okruh kolem dětského domova - oprava cest, osvětlení a inženýrských sítí, dle projektové dokumentace. Příjezdová komunikace k DD - oprava cest, osvětlení a inženýrských sítí, dle projektové dokumentace.</t>
  </si>
  <si>
    <t>IP. Výměna silnoproudých a slaboproudých rozvodů včetně výměny osvětlení.</t>
  </si>
  <si>
    <t>IP. Jedná se o opravu narušené konstrukce korunní římsy na budově školy. Části spadlé štukové omítky a cihel mohou ohrozit chodce pohybující se v okolí budovy.</t>
  </si>
  <si>
    <t>IP. Výměna střešní krytiny na budově B Gymnázia, Olomouc - Hejčín a spojovacích prostor mezi budovou A a B a mezi budovou B a tělocvičnou .</t>
  </si>
  <si>
    <t>IP. Oprava střechy na vstupní budově do dílen Wolkerova 24, která je v havarijním stavu.</t>
  </si>
  <si>
    <t xml:space="preserve">IP. Vybudování nového stoupacího vedení do všech podlaží, vybudování  silových rozvodů elektroinstalace včetně zásuvek, vypínačů a svítidel ve všech místnostech v 1.NP, 2.NP a 3.NP včetně chodeb, sociálních zařízení a schodišť. Vybudování datových rozvodů ve všech učebnách, kabinetech a kancelářích. </t>
  </si>
  <si>
    <t xml:space="preserve">Uip. Jedná se součást druhé etapy výměny oken, která jsou v havarijním stavu, na Gymnáziu, Olomouc - Hejčín.  </t>
  </si>
  <si>
    <t>IP. Modernizace konektivity školy s ohledem na plnění pravidel iROPu (ITI) a současné nahrazení IT zařízení na hranici životnosti.</t>
  </si>
  <si>
    <t>IP. Výměna kotlů, u kterých končí životnost.</t>
  </si>
  <si>
    <t>IP. Výměna obkladů, podlah, zařizovacích předmětů v soc. zařízeních včetně natěrů a maleb na DM.</t>
  </si>
  <si>
    <t>IP. Modernizace učeben elektrotechniky a strojírenství, včetně přístrojového vybavení. Projektová a inženýrská dokumentace byla vyhotovena. Akce v realizaci - přechází do roku 2019</t>
  </si>
  <si>
    <t>IP. Rekonstrukce elektroinstalace na domově mládeže</t>
  </si>
  <si>
    <t>IP. Kompletní rekonstrukce zastaralé elektroinstalace v budově domově mládeže, PD jako podklad pro realizace rekonstrukce a stanovení rozpočtových nákladů na akci</t>
  </si>
  <si>
    <t>IP. Výměna stávající eternitové střechy, která se nachází v havarijním stavu. Olomoucká 25.</t>
  </si>
  <si>
    <t>IP. Náhrada původního výtahu novým elektrickým osobním trakčním výtahem 450 kg/6 osob. Nutná úprava hlavního přívodu do prostoru strojovny</t>
  </si>
  <si>
    <t>IP. Rekonstrukce kuchyně</t>
  </si>
  <si>
    <t>IP. Úprava vývařovny na možnost výběru ze 2 jídel</t>
  </si>
  <si>
    <t xml:space="preserve">IP. Namísto stávajícího garážových stání pro vozidla, vznikne budova se dvěma dílnama pro opravy strojů a zařízení a jednou rukodělnou dílnou pro opravy drobné mechanizace. </t>
  </si>
  <si>
    <t>IP. Stavební úpravy venkovního hřiště, které je v havarijním stavu.</t>
  </si>
  <si>
    <t>IP. Jedná se o kompletní opravu fasády na budově v ulici Novosady 155 a výměnu 10 ks oken (z toho 4 malá) za okna plastová. Ostatní okna byla vyměněna cca před 5 lety.</t>
  </si>
  <si>
    <t xml:space="preserve">IP. Na hlavní budově v délce cca 20 m je vlhké zdivo od 50-150 cm a  je porušena svislá i vodorovná izolace. </t>
  </si>
  <si>
    <t>IP. Přístavba pracoviště odborného výcviku cukrárny a pekárny k nové budově domova mládeže.</t>
  </si>
  <si>
    <t>IP. Výměna zastaralé elektroinstalace bránící rozvoji výuky i IT technologií.</t>
  </si>
  <si>
    <t>IP. Oprava komunikací, chodníků a cvičné plochy (pro výuku předmětu řízení motorových vozidel) v areálu SŠZe Přerov, Osmek 47.</t>
  </si>
  <si>
    <t>IP. Realizace energeticky úsporných opatření na objektu tělocvičny, spočívající ve výměně střechy, zateplení a výměně oken.</t>
  </si>
  <si>
    <t>IP. Výstavba nových dílen.</t>
  </si>
  <si>
    <t>IP. Rekonstrukce kanalizace a statické zajištění objektu.</t>
  </si>
  <si>
    <t>IP. Zhotovení nových rozvodů vodorovné a svislé vodoinstalace a doplnění WC a sprchového koutu v jednotlivých ubytovacích buňkách.</t>
  </si>
  <si>
    <t>IP. Zateplení 7 propojených objektů školy včetně výměny výplní otvorů včetně provedení nuceného větrání s rekuperací odpadního tepla.</t>
  </si>
  <si>
    <t>OPŽP, rozpočet OK</t>
  </si>
  <si>
    <t>A</t>
  </si>
  <si>
    <t xml:space="preserve">IP. Jedná se o zateplení, které se bude týkat nejenom obvodového pláště, ale i střechy a balkonů. Okna jsou již vyměněna. </t>
  </si>
  <si>
    <t>IP. Zateplení budovy, výměna otvorových výplní včetně provedení nuceného větrání s rekuperací odpadního tepla..</t>
  </si>
  <si>
    <t>IP. Zateplení tělocvičny a výměna otvorových výplní v Heřmanicích. Akce přechází do 2019</t>
  </si>
  <si>
    <t>IP. Jedná se o kompletní zateplení objektu, fasády a střechy a provedení nuceného větrání s rekuperací odpadního tepla. Akce přechází do 2019</t>
  </si>
  <si>
    <t>IP. Zateplení obvodového pláště, střechy a výměna oken, která nebyla ještě vyměněna.</t>
  </si>
  <si>
    <t>IP. Výměna otvorových výpní, zateplení pláště a střech budov detašovaného pracoviště, provedení nuceného větrání 2 sálů s rekuperací odpadního tepla.</t>
  </si>
  <si>
    <t>IP. Výměna výplní otvorů a zateplení objektů školy - hlavní budova a objekt dílen.</t>
  </si>
  <si>
    <t>IP. Zateplení budovy, výměna otvorových výplní včetně provedení nuceného větrání s rekuperací odpadního tepla.</t>
  </si>
  <si>
    <t>IP. Zateplení objektu tělocvičny, výměna výplní otvorů, výměna garážových vrat, vytvoření místnosti nářaďovny a kabinetu.</t>
  </si>
  <si>
    <t>IP. Modernizace strojního parku pro praktickou výuku studentů do rekonstruovaného objektu školních dílen.</t>
  </si>
  <si>
    <t>IROP (ITI), rozpočet OK</t>
  </si>
  <si>
    <t>IP. Zateplení 3 objektů školy (hlavní budova, odborný výcvik, dílny) včetně částečné výměny oken.</t>
  </si>
  <si>
    <t>IP. Zateplení 3 objektů školky včetně výměny otvorových výplní.</t>
  </si>
  <si>
    <t>IP. Stavební úpravy stávajících dílen pro praktickou výuku studentů. Komplexní modernizace, energeticky úsporná opatření, modernizace technického a sociálního zázemí.</t>
  </si>
  <si>
    <t>IP. Zateplení domova mládeže (Opavská 8) s výměnou otvorových výplní.</t>
  </si>
  <si>
    <t>IP. Jedná se o modernizaci odborných laboratoří a dílen praktického vyučování pro optické, přírodovědné a elektrotechnické profese oboru informačních technologií.</t>
  </si>
  <si>
    <t>IP. Vybudování centra odborné přípravy pro obory řezbářství obsahující dvě části: vybudování nových učeben a výstavbu učebny sochařské reprodukce. Bude řešeno i vnitřního vybavení stavby.</t>
  </si>
  <si>
    <t>IROP, rozpočet OK</t>
  </si>
  <si>
    <t>IP.  Jedná se  o rekonstrukci elektroinstalace, chemické laboratoře a vytvoření bezbariérového přístupu do budovy školy.</t>
  </si>
  <si>
    <t>IP. Rekonstrukce dílen praktického vyučování včetně pořízení některých nových strojů.</t>
  </si>
  <si>
    <t>IP. Výstavba odborné učebny včetně trenažéru pro výuku autoškoly, rekonstrukce odborné učebny oboru opravář zeměděl. strojů, vybudování odborných učeben pro obory včelař a další zemědělské obory.</t>
  </si>
  <si>
    <t>IP. Přestavba dvou laboratoří a výstavba výtahu pro zajištění bezbariérového přístupu školy.</t>
  </si>
  <si>
    <t>IP. Nástavba stávající budovy a vytvoření odborných učeben pro obor kominík.</t>
  </si>
  <si>
    <t xml:space="preserve">IP. Vybudování nového osobního výtahu a doplnění schodolezu pro zajištění bezbariérového přístupu školy včetně pořízení nového strojního vybavení.
</t>
  </si>
  <si>
    <t xml:space="preserve">IP. Jedná se o demolici stávajícího objektu z UNIMO buněk a výstavbu nového 2 podlažního objektu. Objekt bude určen pro nové učebny, hygienické zázemí, šatny, administrativní a technické zázemí školy. </t>
  </si>
  <si>
    <t xml:space="preserve">IP. Rekonstrukce a modernizace dílen odborného výcviku včetně vybavení, s vybudováním školního autoservisu, nové svářecí školy, učeben, šaten a sociálního zařízení na odloučeném pracovišti U Spalovny, Prostějov – automobilní obory. </t>
  </si>
  <si>
    <t xml:space="preserve">IP. Výměna otvorových výplní, zateplení svislého obvodového pláště, zateplení stropu podkrovní vestavby, náhrada střešních oken.Převedení jednoplášťové střechy na střechu s větranou vzduchovou mezerou pro snížení tepelné zátěže do interiéru. </t>
  </si>
  <si>
    <t>IP. výměna otvorových výplní a zateplení budovy za účelem odstranění tepelných úniků, Zároveň větrání tělocvičny formou rekuperace.</t>
  </si>
  <si>
    <t>IP. Vzduchotechnika. Výměna původních ochlazovaných výplní otvorů a zateplení objektů školy - hlavní budova a objekt dílen.</t>
  </si>
  <si>
    <t>IP. Vzduchotechnika. Zateplení obvodového pláště budovy, včetně výměny oken</t>
  </si>
  <si>
    <t>IP. Jedná se o kompletní zateplení objektu, fasády a střechy a provedení nuceného větrání s rekuperací odpadního tepla.</t>
  </si>
  <si>
    <t>IP. Vzduchotechnika. Výměna stávajících dřevěných oken za plastová,zateplení  pláště budov detašovaného pracoviště, zateplení střechy, VZT 2 sálů.</t>
  </si>
  <si>
    <t>IP. Vzduchotechnika. Zateplení 3 objektů školy (hlavní budova, odborný výcvik, dílny) včetně částečné výměny oken.</t>
  </si>
  <si>
    <t>IP. Vzduchotechnika. Zateplení 3 objektů školky včetně výměny oken.</t>
  </si>
  <si>
    <t xml:space="preserve">IP. Vzduchotechnika pro výměnu otvorových výplní, zateplení svislého obvodového pláště, zateplení stropu podkrovní vestavby, náhradu střešních oken. </t>
  </si>
  <si>
    <t>IP. Vzduchotechnika pro zateplenou tělocvičnu v Heřmanicích.</t>
  </si>
  <si>
    <t>IP. Pořízení vzduchotechniky po zateplení budovy a opravě fasády v havarijním stavu.</t>
  </si>
  <si>
    <t>IP. Zateplení budovy a oprava fasády v havarijním stavu.</t>
  </si>
  <si>
    <t>OI/OSV</t>
  </si>
  <si>
    <t>IP. Reakonstrukce 41 bytových hygienických jader, vč. rekonstrukce elektroinstalace a vodoinstalace, výtahu, šaten a pracovny lékaře vč. vybavení mobiliářem.</t>
  </si>
  <si>
    <t>IP. Rekonstrukce sociálních zařízení 147 ks obytných buněk a 4 ks buněk pro rehabilitaci  v bezbariérovém provedení. Zřízení společné koupelny ve 3. NP.</t>
  </si>
  <si>
    <t xml:space="preserve">IP. Rekonstrukci stravovacího provozu vč. odstranění vzlínající vlhkosti ve stěnách i podlahách.
</t>
  </si>
  <si>
    <t>IP. Nadstavba a přístavba hospodářské budovy za účelem vytvoření nových prostor pro přemístění klientů ze stávajících vícelůžkových pokojů.</t>
  </si>
  <si>
    <t>IP. Vybudování parkoviště pro návštěvy a zaměstnance.</t>
  </si>
  <si>
    <t>IP. Rekonstrukce silnoproudé elektrotechniky a elektronické komunikace</t>
  </si>
  <si>
    <t>IP. Rekonstrukce půdních prostor pro šatny zaměstnanců včetně chybějícího sociální zázemí.</t>
  </si>
  <si>
    <t xml:space="preserve">IP. Využití volného prostoru na zahradě k instalaci pergoly, přístupového chodníku a vytvoření zázemí pro uživatele.
</t>
  </si>
  <si>
    <t>IP. Oprava venkovního prostoru - dvůr</t>
  </si>
  <si>
    <t>IP. Oprava spojovací chodby mezi pavilony A a B</t>
  </si>
  <si>
    <t>IP. Dokončení půdní vestavby - rozšíření provozní části objektu</t>
  </si>
  <si>
    <t>IP. Zateplení severní a jižní stěny budovy včetně nové fasády. Přechází do roku 2019</t>
  </si>
  <si>
    <t>IP. Rekonstrukce vzduchotechniky v kuchyni a prádelně. Přechází do roku 2019</t>
  </si>
  <si>
    <t xml:space="preserve">IP. Stavební úpravy prosklených schodišťových věží.
</t>
  </si>
  <si>
    <t>IP. Vybudování 3 místností ze současného obývacího pokoje v II.NP budovy vlevo. Zároveň vybudování místnosti bezpečného pobytu z místnosti přidružené k obývacímu pokoji.</t>
  </si>
  <si>
    <t>IP. Oplocení areálu domova pro seniory</t>
  </si>
  <si>
    <t>IP. Jedná se o návaznost na akci "Výměna oken", která proběhla z finančních důvodů pouze z části, a to v roce 2016.</t>
  </si>
  <si>
    <t>IP. Rekonstrukce sociálních zařízení, výměna podlahových krytin v bytových jednotkách, předsíních a klubovnách, rekonstrukce elektrického vedení. Budova Chválkovická.</t>
  </si>
  <si>
    <t>IP. Rekonstrukce průjezdu, změna podlahy z betonové na dubové kostky.</t>
  </si>
  <si>
    <t>IP. Pokračování zateplení severní části Hlavní budovy - úspora energií.</t>
  </si>
  <si>
    <t>IP. Oprava výtahu</t>
  </si>
  <si>
    <t>IP. Rekonstrukce koupelen a WC na pracovišti Dřevohostice, jedná se o 7 koupelen a WC z důvodu jejich technického opotřebení, zastaralosti a zvýšení intimity klientů.</t>
  </si>
  <si>
    <t>IP. Oprava a částečná výměna střešní krytiny výměna střešní krytiny na pracovišti Dřevohostice.</t>
  </si>
  <si>
    <t xml:space="preserve">IP. Vybudování sociálního zařízení na 5 pokojích domova pro seniory. </t>
  </si>
  <si>
    <t xml:space="preserve">IP. Úprava vzrostlých stromů a vybudováním chodníků s lavičkami vytvoří klidovou část areálu pro relaxaci klientů. Nutná oprava oplocení areálu. </t>
  </si>
  <si>
    <t>IP. Potřebné stavební úpravy prádelny včetně vybavení.</t>
  </si>
  <si>
    <t>IP. Vybudování sociálních zařízení v penzionu Šumperk</t>
  </si>
  <si>
    <t>IP. Jedná se o vybudování nového venkovního výtahu do 2NP.</t>
  </si>
  <si>
    <t>IP. Stavební úpravy pokojů a hygienického zařízení budovy Marie, Eliška a Zámek.</t>
  </si>
  <si>
    <t>IP. Oprava komunikace v areálu domova.</t>
  </si>
  <si>
    <t>IP. Vybudování nouzového východu z budovy Eliška.</t>
  </si>
  <si>
    <t>IP. Instalace vhodného zařízení s rekuperací a klimatizací, dostatečným výkonem (odtah) a odolností vůči velmi zátěžovým kuchyňským podmínkám (pára, horko, mastnota).</t>
  </si>
  <si>
    <t xml:space="preserve">IP. Oprava a částečná výměna střešní krytiny a navýšení tepelné izolace v podkrovních prostorách hlavní budovy na pracovišti Kokory a oprava fasády včetně říms a štukových doplňků oken, celoplošný nátěr fasády ze strany ulice. </t>
  </si>
  <si>
    <t>IP. Rekonstrukce budovy sociálních služeb pro osoby se zdravotním postižením s dispozičními úpravami a vybudováním bezbariérového přístupu do objektu.</t>
  </si>
  <si>
    <t>IP. Rekonstrukce dvorní budovy sociálních služeb pro osoby se zdravotním postižením s dispozičními úpravami, vybudováním spojovacího krčku s hlavní budovou a bezbariérovým přístupem do objektu. Přechází do roku 2019</t>
  </si>
  <si>
    <t>IP. výstavba nových domů na transformaci.</t>
  </si>
  <si>
    <t>IP. rekonstrukce koupených domů na transformaci.</t>
  </si>
  <si>
    <t>IP. Dokončení transformace, koupě pozemků, zajištění PD a výstavba nových domů.</t>
  </si>
  <si>
    <t>IP. Rekonstrukce silnice - vynětí ze ZPF po ukončení stavby</t>
  </si>
  <si>
    <t>OI/ODSH</t>
  </si>
  <si>
    <t>IP. Úprava křižovatky nacházející se v blízkosti železničního přejezdu.</t>
  </si>
  <si>
    <t>IP. Nový obchvat obce Ptení.</t>
  </si>
  <si>
    <t>IP. Dokončení rekonstrukce průtahu obcí</t>
  </si>
  <si>
    <t>IP. Stavební úpravy komunikace II/369 v celkové délce 7,633 km.</t>
  </si>
  <si>
    <t xml:space="preserve">IP. II. etapa - pokračování rekonstrukce průtahu obcí realizovaného v roce 2015. </t>
  </si>
  <si>
    <t>IP. Stavební úpravy silnic III/4359, III/4353 v obci Velký Týnec. Počátek řešeného silničního úseku je v místě napojení silničního nadjezdu nad silnicí I/55. Konec rekonstrukce komunikace je na výjezdu z obce ve směru na Velkou Bystřici. Délka úseku cca 1,200 km</t>
  </si>
  <si>
    <t>IP. Rekonstrukce silnice v intravilánu obce Bělkovice-Lašťany</t>
  </si>
  <si>
    <t>IP. Stavební úpravy silnice II/435</t>
  </si>
  <si>
    <t>IP. Rekonstrukce komunikace rozdělená na 5 úseků.</t>
  </si>
  <si>
    <t>IP. Rekonstrukce silnice v celkové délce 848 m.  Součástí úprav jsou úpravy dotčených vjezdů k nemovitostem, vegetační úpravy, veřejné osvětlení, chodníky a parkovací stání. - doplatek faktury</t>
  </si>
  <si>
    <t>IP. Stavební úpravy silnice III/434 v intravilánu v celkové délce 1,011 km.</t>
  </si>
  <si>
    <t>IP. Rekonstrukce průtahu obcí Radslavice.</t>
  </si>
  <si>
    <t>IP. stavební úpravy komunikace II/370 – Leština – Hrabišín. Celý úsek komunikace k řešení je dlouhý cca 6,3 km. V řešeném úseku se nachází pět mostů</t>
  </si>
  <si>
    <t>IP. Stavební úpravy komunikace II/312 hr. okr. Ústí nad O. Jedná se o úsek komunikace ve trase Hanušovice – Králíky cca v km 56,456 – 47,355, tj. délka úseku 9,1 km.</t>
  </si>
  <si>
    <t>IP. Přestavba klasické průsečné křižovatky silnic III/43613 a III/4468 na okružní křižovatku.</t>
  </si>
  <si>
    <t>IP. Stavební úpravy silnic III/4375 a III/4377 v extravilánu v celkové délce 3,520 km a mostu ev. č. 4377 - 7 za obcí Podhoří.</t>
  </si>
  <si>
    <t>IP. Stavební úpravy silnice III/4468 v intravilánu v celkové délce 1,200 km.</t>
  </si>
  <si>
    <t>IP. Vybudovní nového obchvatu města.</t>
  </si>
  <si>
    <t xml:space="preserve">IP. Přeložka silnice II/150. Celková délka navrženého obchvatu je cca 1,580 km. 
</t>
  </si>
  <si>
    <t>IP. Přeložka silnice II/366 v úseku od stávající křižovatky silnice II/366 se silnicí II/449 ve směru na Smržice po napojení na okružní křižovatku na ul. Olomoucká.</t>
  </si>
  <si>
    <t xml:space="preserve">IP. Přeložka silnice II/150 mimo obec Vícov. Celková délka obchvatu cca 2,7 km a úprava stávající silnice pro napojení obchvatu v délkách cca 100 m. Vyřešení křížení s místní komunikací bude mimoúrovňově. </t>
  </si>
  <si>
    <t>IP. Přeložka silnice II/444 Mohelnice - Stavenice v celkové délce 1,4 km. Nahrazení nevyhovujícího podjezdu pod železniční tratí jejím přemostěním (nadjezdem) a dále směrovou úpravou stávajícího vedení silnice. Součástí stavby bude řešeno křížení s vedlejšími komunikacemi, sjezdy na sousední nemovitosti, mostní objekt přes trať ČD, odvodnění, přeložky účelových komunikací, cyklostezku, přeložky inženýrských sítí</t>
  </si>
  <si>
    <t>IP. Úprava křížení silnice s železniční tratí prostřednictvím přeložení části komunikace a zřízení mostního objektu, který řeší stávající lokální závadu.</t>
  </si>
  <si>
    <t>IP. Stavební úpravy silnice II/433 v celkové délce 11,705 km. Současně řešeny stavební úpravy tří mostů, část most realizace 2019</t>
  </si>
  <si>
    <t xml:space="preserve">IP. Stavební úpravy silnice II/449 v celkové délce 7,146 km včetně stavební úpravy mostu -  ev. č. 449 - 030 a celkové rekonstrukce mostů ev. č. 449 – 033, 449 – 034, 449 – 035 a 4449 - 036. </t>
  </si>
  <si>
    <t>IP. Stavební úpravy úseku silnice II/446 na trase Uničov – Strukov v celkové délce 5,500 km.  - doplatek faktury</t>
  </si>
  <si>
    <t>IP. stavební úpravy silnice II/150 o celkové délce 8,775 km a ve 4 úsecích. V úseku B budou rekonstruovány 2 silniční mosty ev.č. 150-072 a evid.č. 150-073.</t>
  </si>
  <si>
    <t>IP. Stavební úpravy silnice II/570 v celkové délce 10,070 km.  V úseku stavby se nachází mosty ev. č. 570 – 006 a ev. č. 570 – 007, na kterých je nutné provést rekonstrukci</t>
  </si>
  <si>
    <t>IP. Stavební úpravy úseku silnice II/447 na trase Strukov-Šternberk v celkové délce 8,850 km.</t>
  </si>
  <si>
    <t>IP. Stavební úpravy silnice II/444 v celkové délce 6,020 km, část přechází do roku 2019</t>
  </si>
  <si>
    <t>IP. Stavební úpravy komunikace II/446 v celkové délce úseku 12,59 km.</t>
  </si>
  <si>
    <t xml:space="preserve">IP. stavební úpravy silnice II/444 v průtahu města Šternberku, v ulici Věžní. Délka řešeného úseku cca 1,5 km. V řešeném úseku se nachází dva mosty, nadjezd nad železniční tratí a most přes vodní tok Sitka. Projekt je rozdělen na dvě samostatné stavby – Stavba 1: Průtah silnice II/444 a Stavba 2: Okružní křižovatka I/46 x II/444. </t>
  </si>
  <si>
    <t>IP. Stavební úpravy silnice II/150 v celkové délce cca 24 km. včetně stavební úpravy mostů ev.č. 150-065, 150-066 a 150-068.</t>
  </si>
  <si>
    <t>IP. Přeložení / novostavba komunikace II/150 od Mádrova podjezdu po křížení s komunikací II/434.</t>
  </si>
  <si>
    <t>IP. Přeložka silnice II/448 propojující ul. Řepčínskou s OK na silnicí I/35, připojující rychlostní komunikaci R35 (západní tangenta) a místní komunikaci (Hypermarket Globus).</t>
  </si>
  <si>
    <t>IP. Stavební úpravy komunikace.</t>
  </si>
  <si>
    <t>IP. Statické zabezpečení objektu Vodní tvrze.</t>
  </si>
  <si>
    <t>OI/OKSPP</t>
  </si>
  <si>
    <t>IP. Rekonstrukce Červeného domku Petra Bezruče za účelem zpřístupnění pro veřejnost. Přechází do roku 2019</t>
  </si>
  <si>
    <t>IP. Rekonstrukce střech zámku. Přechází do roku 2019</t>
  </si>
  <si>
    <t>IP.  Výměna cca 1/5 konstrukcí krovů a oprava římsy nad parkánem na východní a severní straně VMO</t>
  </si>
  <si>
    <t>OI/OSKPP</t>
  </si>
  <si>
    <t>IP. Rekonstrukce Červeného kostela s přístavbou za účelem zřízení krajského informačního a kulturního střediska.</t>
  </si>
  <si>
    <t>IP. Revitalizace vodních prvků v zámeckém parku.</t>
  </si>
  <si>
    <t xml:space="preserve">IP. Nová expozice V. Priessnitze Vlastivědného muzea Jesenicka.
</t>
  </si>
  <si>
    <t>IP. Výměna stávajících kotlů a celková oprava topení v hlavní budově v areálu tzv. robotárny v Šumperku na Lidické ulici</t>
  </si>
  <si>
    <t>IP. Rekonstrukce pavlače 1. patra Vodní tvrze, oprava fasády v jejím nádvoří a vyspravení omítek, výměna všech deštěných oken a vnějších dveří objektu.</t>
  </si>
  <si>
    <t>IP. Zastřešení atria objektu VMO.</t>
  </si>
  <si>
    <t>IP. Rekonstrukce stávajících WC a vybudování rozvodů teplé vody v prostorách Vodní tvrze.</t>
  </si>
  <si>
    <t>IP. Bezbariérové úpravy budovy muzea.</t>
  </si>
  <si>
    <t xml:space="preserve">IP. Zastřešení hradního paláce za účelem zajištění lepší ochrany obvodového zdiva paláce proti povětrnostním vlivům s vybudováním prohlídkové trasy. </t>
  </si>
  <si>
    <t xml:space="preserve">IP. Výstavba depozitáře k vyřešení nedostatku depozitárních míst </t>
  </si>
  <si>
    <t>IP. Muzeum Komenského v Přerově Stavební úpravy budovy Nábřeží Dr. Beneše 21, Přerov - rekonstrukce budovy na depozitář</t>
  </si>
  <si>
    <t>IP. Dostavba depozitáře k vyřešení nedostatku depozitárních míst.</t>
  </si>
  <si>
    <t>IP. Rekonstrukce stávajícího objektu a přístavba nového objektu depozitáře ornitologických sbírek.</t>
  </si>
  <si>
    <t>OI/OZ</t>
  </si>
  <si>
    <t>IP. Modernizace čerpací stanice pro heliport na Hněvotínské ul. 60.</t>
  </si>
  <si>
    <t>IP. Vybudování parkovacích míst včetně osvětlení, chodníku, odpočinkové plochy s mobiliářem, terénní a sadové úpravy, kanalizace.</t>
  </si>
  <si>
    <t>IP. Přestavba objektu dětského domova na zařízení rodinného typu. Jedná se o stavební úpravy stávající budovy a přístavby ke stávající budově pro umístění jedné rodinné buňky se zázemím</t>
  </si>
  <si>
    <t>IP. Přetavba stávající kočárkárny zdravotního střediska na dvougaráž pro sanitní vozy.</t>
  </si>
  <si>
    <t>IP. Zvýšení pobytového komfortu pacientů s plicním onemocněním vybudováním méně lůžkových pokojů se sociálním zázemím.</t>
  </si>
  <si>
    <t>IP. Zřízení oddělení hospicové péče v Nemocnici Prostějov</t>
  </si>
  <si>
    <t>IP. Modernizace lůžkovbých odd. 10,13 a lůžek sociální hospitalizace v Moravském Berouně s vybudování ménělůžkových pokojů se soc.zařízením, modernizace prostoru pro personál spojená s opravou zázemí odd., chodeb, centrál.schodiště a změna funkčnosti výtahu na evakuační.</t>
  </si>
  <si>
    <t>IP. nájemné SMN - Vybudování dětské jednotky pro dlouhodbou péči.</t>
  </si>
  <si>
    <t>IP. Nová JIP,  projekt schválený MZČR "Iktové centrum"</t>
  </si>
  <si>
    <t>IP. nájemné SMN - Výstavba nové budovy pavilonu interních oborů.</t>
  </si>
  <si>
    <t>IP. nájemné SMN - Výměna oken na objektu interny, dialýzy a kuchyně. Rekonstrukce střech na objektu interny, dialýzy a kuchyně a části chirurgie.</t>
  </si>
  <si>
    <t>IP. Zateplení obvodového pláště objektu a výměna okenních a dveřních výplní otvorů, sanace lodžií, rekonstrukce kotelny vč. odkouření., včetně rekonstrukce sociálních zařízení</t>
  </si>
  <si>
    <t>IP. Zateplení budovy včetně výměny otvorových výplní.</t>
  </si>
  <si>
    <t xml:space="preserve">IP. Výstavba nové výjezdové základny ZZS OK v Uničově. </t>
  </si>
  <si>
    <t xml:space="preserve">IP. Výstavba nové výjezdové základny ZZS OK ve Šternberku. </t>
  </si>
  <si>
    <t>IP. Výstavba nové výjezdové základny  ZZS OK v Zábřehu.</t>
  </si>
  <si>
    <t>IP. Výstavba nové výjezdové základny  ZZS OK v Jeseníku.</t>
  </si>
  <si>
    <t>IP. Vzduchotechnika po zateplení budovy včetně výměny otvorových výplní.</t>
  </si>
  <si>
    <t>IP. Modernizace školní kuchyně včetně zajištění bezbariérového přístupu osob. Dojde k rozšíření přípravné plochy potravin a dojde ke splnění legislativních požadavků KHS.</t>
  </si>
  <si>
    <t>IP. Nová kotelny domova mládeže s instalací nutných rozvodů vytápění, plynu, vody a elektroinstalace včetně nového komína.</t>
  </si>
  <si>
    <t>IP. Jedná se o rekonstrukci vodovodního potrubí včetně stupaček, výměnu sanitární techniky včetně obložení. Dojde ke splnění požadavků KHS.</t>
  </si>
  <si>
    <t>IP. Vybudování vodovodní přípojky do areálu dílen praktické výuky.</t>
  </si>
  <si>
    <t>IP. Zateplení budovy školy a Domova mládeže včetně výměny oken, oprava střechy, laboratoří a sportovní haly. Realizace energeticky úsporných opatření na celém areálu školy.</t>
  </si>
  <si>
    <t>IP: Zateplení na 2 a 5-ti podlažních budovách domova mládeže, spojovacího koridoru mezi těmito budovami a jídelnou s kuchyní.</t>
  </si>
  <si>
    <t>IP. Výměna plynových kotlů a zavedení nových technologií, včetně MaR a úprava plynových rozvodů vyvolaných stavebních úprav a elektroistalace.</t>
  </si>
  <si>
    <t>IP. Zvýšení kvality služeb a kapacity Pedagogicko-psychologické poradny a Speciálně pedagogického centra Olomouckého kraje</t>
  </si>
  <si>
    <t>IP. Realizace bezbariérového přístupu do školy, vybudování výtahu a úprava sociálních zařízení na bezbariérové.</t>
  </si>
  <si>
    <t>IP. Zkvalitnění výuky vybudováním venkovního pavilonu pro výuku přírodovědných předmětů. Pavilon bude sloužit i pro zájmové aktivity žáků.</t>
  </si>
  <si>
    <t>IP. Instalace plošiny pro imobilní, zajištění sociálního zařízení pro imobilní, rekonstrukce elektroinstalace a případné úpravy ve třídách.</t>
  </si>
  <si>
    <t>IP. Stavební úpravy pokojů a hygienického zařízení budovy Marie.</t>
  </si>
  <si>
    <t xml:space="preserve">IP. Dokončení projektu transformace příspěvkové organizace. Je nutné umístit ještě 22 klientů, tj. min. 2 - 3 RD - nákup pozemků nebo domů k rekonstrukci. </t>
  </si>
  <si>
    <t>IP. Výstavba objektu pro osoby s mentálním postižením a poruchou autistického spektra (PAS), u kterých se projevuje dlouhodobé problémové společensky neakceptovatelné chování s převahou agrese s kapacitou 11 lůžek.</t>
  </si>
  <si>
    <t>IP. Rekonstrukce severního a tzv. uzařené východní části křídla zámku, včetně úpravy vnitřního nádvoří a výstavbu hospodářského objektu pro uskladnění techniky.</t>
  </si>
  <si>
    <t>IP. Modernizace pavilonu včetně navýšení kapacity lůžek.</t>
  </si>
  <si>
    <t>IP. Realiace přivaděče vody pro pracoviště hydroterapie, stávající vodojem je na pozemku, na který byl vznesen církevní restituční nárok.</t>
  </si>
  <si>
    <t xml:space="preserve">IP. Výměna otvorových výplní a zateplení budovy internátu, sloužící pro ubytování zaměstnanců nemocnice ve Šternberku. </t>
  </si>
  <si>
    <t>IP. Vybudování zpevněných ploch pro odstavování vozidel včetně osvětlení a vybudování chodníku k vjezdu z ulice Poděbradova.</t>
  </si>
  <si>
    <t>NIP. Vypravení zvláštních vlaků</t>
  </si>
  <si>
    <t>NIP. Dotace v rámci provádění prevence v oblasti bezpečnosti a plynulosti silničního provozu</t>
  </si>
  <si>
    <t>IP. Podpora opatření pro zvýšení bezpečnosti provozu a budování přechodů pro chodce</t>
  </si>
  <si>
    <t>IP. Podpora výstavby a oprav cykloztezek</t>
  </si>
  <si>
    <t>MMR, rozpočet OK</t>
  </si>
  <si>
    <t>IP. Nutnost při odprodeji oddělit zasíťování budov. Střední odborná škola řeší pouze samostatnou přípojku pro odběr elektrické energie.</t>
  </si>
  <si>
    <t>IP. Výměna energeticky náročných oken budovy Horní náměstí 3, 785 01 Šternberk směrem do ulice</t>
  </si>
  <si>
    <t xml:space="preserve">IP. Výměna oken na domově mládeže za plastové okna se žaluziemi. </t>
  </si>
  <si>
    <t xml:space="preserve">IP. Pořízení klimatizační jednotky a akustických panelů včetně zpracování projektové dokumentace. </t>
  </si>
  <si>
    <t xml:space="preserve">IP. Jedná se o výměnu odlučovače tuků vč. projektových prací. Výměna spočívá v nové technologii lapolu a jeho změnu umístění.  </t>
  </si>
  <si>
    <t xml:space="preserve">IP. Výměna kotle a oběhového čerpadla, povinné práce stanovené vyhláškou, které se týkají vyvložkování komínu. </t>
  </si>
  <si>
    <t xml:space="preserve">IP. V rámci realizace řešení problematiky sociálně patologických jevů jsme vytvořili pro žáky školy kroužek rugby, kdy bylo nutné vyměnit fotbalové branky za branky rugbyové. </t>
  </si>
  <si>
    <t xml:space="preserve">IP. Odhlučnění stropů ve 3 učebnách
</t>
  </si>
  <si>
    <t>IP. Nákup nového servru</t>
  </si>
  <si>
    <t>IP. Nutný koplexní upgrade regulace topení. S modernějším systémem je umožněna větší variabilita topných režimů.</t>
  </si>
  <si>
    <t>IP. Nákup malotraktoru s příslušenstvím pro obory Zahradník a Zemědědec.</t>
  </si>
  <si>
    <t>IP. Napojení odběrného místa pracoviště SŠT 9. května 194, Přerov prostřednictvím přípojného bodu umístěného společností ČEZ Distribuce, a.s. na hranici pozemku ve správě SŠT, na trafostanici ve vlastnictví ČEZ Distribuce.</t>
  </si>
  <si>
    <t xml:space="preserve">IP. Rozdělení služebního bytu na samostatné pokoje. Úpravou dispozic dojde k vyhovění požárním předpisům a vzniku dvou standardizovaných pokojů. Stavební úpravou rozšíříme kapacitu domova o další 3 místa. </t>
  </si>
  <si>
    <t xml:space="preserve">IP. Výměna oken na dílně  - obrábění, která se nachází v prostorách budovy Wolkerova 24, kde probíhá odborná praxe žáků studijních oborů naší školy. </t>
  </si>
  <si>
    <t xml:space="preserve">IP. Rekonstrukce přízemního traktu  jedné z budov domova mládeže Obchodní akademie za účelem rozšířiení stávající pedagogicko-psychologickou poradnu o speciálně pedagogické centrum a tím v centrelizaci odloučeného pracoviště v  PPP a SPC OK v Mohelnici. </t>
  </si>
  <si>
    <t>IP. Výměna dle naléhavosti částečně na hlavní budově DDM, na PZČ, na DDM Janského ul.</t>
  </si>
  <si>
    <t>IP. Pořízení přístupového systému do jednotlivých pater DM bloku B z důvodu zamezení vstupu nepovolaných osob. V objektu DM bloku B provozuje svou činnost více subjektů.</t>
  </si>
  <si>
    <t xml:space="preserve">IP. Výměna zastaralých a poruchových plynových kotlů.
</t>
  </si>
  <si>
    <t>IP. Pořízení nového diskového pole, stávající je zcela zaplněno. Nelze prostor uvolnit.</t>
  </si>
  <si>
    <t>IP. Konektivita školy k vnitřnímu a veřejnému internetu včetně bezpečnostních prvků</t>
  </si>
  <si>
    <t>IP. Nákup vícemístného automobilu pro potřeby zajištění odborného výcviku potravinářských, gastronomických a zemědělských oborů, soutěží, prezentačních akcí.</t>
  </si>
  <si>
    <t xml:space="preserve">IP. Nákup nového serveru </t>
  </si>
  <si>
    <t xml:space="preserve">IP. Výměna serveru po havárii.
 </t>
  </si>
  <si>
    <t xml:space="preserve">IP. Pořízení štípacího adaptéru je vhodné pro zvýšení efektivity štípání palivového dříví. Je určen hlavně pro štípání přesílených a značně sukatých kmenů. </t>
  </si>
  <si>
    <t>IP. Vstřikovací lis Haitian Mars 600/130 Eco. Učební pomůcka pro studijní obor zpracování úsní, plastů a pryže</t>
  </si>
  <si>
    <t>IP. Vybavení 2 učeben stolními počítači  (34 kusů) pro výuku CAD/CAM projektování. Programy AutoCad, Inventor, Alias, Inventor HSM pro a Mechanical. Vybavení 1 učebny Elektrotechniky a Kontroly měření - notebooky 14 kusů</t>
  </si>
  <si>
    <t>IP. Nákup nového serveru s komfigurací dle stanovených požadavků.</t>
  </si>
  <si>
    <t xml:space="preserve">IP. Nový konvektomat pro zajištění dodávky obědů i praktické výuky  oborů Kuchař a Gastronomie. </t>
  </si>
  <si>
    <t>IP. Zakoupení nového konvektomatu.</t>
  </si>
  <si>
    <t xml:space="preserve">IP. Pořízení serveru a práce spojené s instalací a převodem dat na nový server
</t>
  </si>
  <si>
    <t xml:space="preserve">IP. Nákup nového osobního automobilu, který bude sloužit za ojetou Fabii z roku 2005. </t>
  </si>
  <si>
    <t>IP. Nákup nového kompresoru včetně kondenzační sušičky pro stávající a nově pořizované CNC.</t>
  </si>
  <si>
    <t>IP. Nákup automobilu PEUGEOT BOXER COMBI 3300 L2H2 4 x 4</t>
  </si>
  <si>
    <t>IP. Nákup dodávky do 3,5t.</t>
  </si>
  <si>
    <t xml:space="preserve">IP. Nákup služebního vozidla </t>
  </si>
  <si>
    <t>IP. Nákup služebního vozidla</t>
  </si>
  <si>
    <t>IP. Nákup voidla pro potřeby organizace.</t>
  </si>
  <si>
    <t>IP. Nákup osobního automobilu pro část Střední škola, Gorazdovo nám.1, Olomouc</t>
  </si>
  <si>
    <t>IP. Nákup nového osobního automobilu pro přepravu žáků na pracoviště.</t>
  </si>
  <si>
    <t xml:space="preserve">IP. Náhrada stávajícího vozidla určeného pro potřeby stavebních oborů, tj.  6 sedadlového valníku Peugeot za obdobné vozidlo. </t>
  </si>
  <si>
    <t>IP. Pořízení varného kotle o objemu 280 l z nerez oceli, s otočným kohoutem pro napouštění vody, vypouštěcím kohoutem</t>
  </si>
  <si>
    <t xml:space="preserve">IP. Stínící tkanina (stínovka), která se roztahuje mezi dvěmi vodorovnými kleštinami. Pohon elektromotorem s vestavěnými koncovými spínači. </t>
  </si>
  <si>
    <t>IP. Nákup poloautomatické pásové pily do výuky</t>
  </si>
  <si>
    <t>IP. Rozšíření stravovacích služeb</t>
  </si>
  <si>
    <t>IP. Společný server pro žáky a učitele, nutné oddělení přístupu k datům, zálohování dat v souladu s GDPR</t>
  </si>
  <si>
    <t xml:space="preserve">IP. Pořízení nového serveru pro celou školní počítačovou síť </t>
  </si>
  <si>
    <t>IP. Pořízení nové brány</t>
  </si>
  <si>
    <t>IP. Zakoupení nového šnekového kompresoru s integrovaným filtrem a sušičkou vzduchu, instalace potrubí pro připojení kompresouru.</t>
  </si>
  <si>
    <t xml:space="preserve">IP. Nákup elektrické smažící pánve do školní kuchyně k přípravě 1000 obědů a večeří. </t>
  </si>
  <si>
    <t>IP. Nákup zařízení pro měření geometrie kol s použitím modernějších technologií pro potřeby odborného výcviku žáků oboru Opravář zemědělských strojů.</t>
  </si>
  <si>
    <t>IP. Nákup serveru Supermicro včetně Switch Edge-Core ECS2100-28T</t>
  </si>
  <si>
    <t xml:space="preserve">IP. Nový systém měření a regulace, hydraulické vyvážení otopné soustavy, nové nastavení ekvitermní křivky. </t>
  </si>
  <si>
    <t xml:space="preserve">IP. Výměna střešní krytiny a zateplení střechy nad dílnami praktického vyučování.         </t>
  </si>
  <si>
    <t>IP. Instalace dvou plynových kondenzačních kotlů, každý o jmenovitém výkonu Q=49 kW. V rámci úpravy zdroje tepla dojde k oddělení vytápění prostor tělocvičny, která je provozována v jiném režimu.</t>
  </si>
  <si>
    <t>IP. Nákup cykloovozíku</t>
  </si>
  <si>
    <t>IP. Nákup osobního vozidla</t>
  </si>
  <si>
    <t>IP. Nové osvětlení galerie</t>
  </si>
  <si>
    <t>IP. Úprava nového vstupu pro veřejnost do parku v Čechách pod Kosířem.</t>
  </si>
  <si>
    <t>IP. Závěrečná  etapa rekonstrukce starého objektu, který se předělává na "zemědělské muzeum", expozici historické zemědělské techniky</t>
  </si>
  <si>
    <t xml:space="preserve">IP. Instalace bezdrátového rádiového minotorovacího systému pro sledování mikroklimatu v expozicích a depozitářích VMO. </t>
  </si>
  <si>
    <t xml:space="preserve">IP. Pořízení služební dodávky pro provozní potřeby na odloučeném pracovišti v Arboretu Bílá Lhota. </t>
  </si>
  <si>
    <t>IP. Nákup zařízení na očistu knih</t>
  </si>
  <si>
    <t>IP. Nákup nové sekačky.</t>
  </si>
  <si>
    <t>IP. Náhrada stávajících vitrín novými.</t>
  </si>
  <si>
    <t>IP. Nákup nového samoobslužného skeneru do hlavní studovny</t>
  </si>
  <si>
    <t>IP. Plnobarevný multifukční stroj, který tiskne, kopíruje a skenuje ve formátu A3.</t>
  </si>
  <si>
    <t>IP. Pořízení 2 kusů zvlhčovače pro největší náš výstavní sál (tzv. kostel) na hlavní budově VMO, kde zejména v zimních měsících je nebezpečně nízká vzdušná vlhkost, která způsobuje poškození vystavených sbírkových předmětů.</t>
  </si>
  <si>
    <t>IP. Pořízení parkovacího automatu na nové parkoviště v areálu zámku v ČpK.</t>
  </si>
  <si>
    <t xml:space="preserve">IP. Náhrada stávajícího kotle. </t>
  </si>
  <si>
    <t>IP. Pořízení průmyslových praček do prádelny na budově Štíty.</t>
  </si>
  <si>
    <t>IP. Nákup nové pračky</t>
  </si>
  <si>
    <t>IP. Nákup nákladního automobilu. VŘ proběhlo v roce 2017.</t>
  </si>
  <si>
    <t>IP. Nákup zařízení do stravovacího provozu v Javorníku, Školní 104</t>
  </si>
  <si>
    <t>IP. Nákup elektrické pánve do stravovacího provozu v Kobylé nad Vidnavkou</t>
  </si>
  <si>
    <t>IP. Nákup konvektomatu.</t>
  </si>
  <si>
    <t xml:space="preserve">IP. Nákup myčky černého nádobí do stravovacího provozu.
</t>
  </si>
  <si>
    <t>IP. Nákup průmyslové pračky na 24 kg.</t>
  </si>
  <si>
    <t>IP. Nákup nového konvektomatu.</t>
  </si>
  <si>
    <t>IP. Komunikační panel pro rychlé přivolání personálu k uživateli služeb.</t>
  </si>
  <si>
    <t>IP. Pořízení čističů vzduchu z důvodu špatného odvětrávání v protorách chodeb na budově Jedlí.</t>
  </si>
  <si>
    <t>IP. Propojení stropního zvedacího zařízení se zbývajícími pokoji v přízemní části budovy.</t>
  </si>
  <si>
    <t>IP. Obměna stávajících spotřebičů v budově kuchyně SO-09.</t>
  </si>
  <si>
    <t>IP. Nutná obměna spotřebičů v budově kuchyně SO-09.</t>
  </si>
  <si>
    <t>IP. Zakoupení vozidla pro převoz uživatelů služeb.</t>
  </si>
  <si>
    <t>IP. Vozidla pro rozvoz obědů.</t>
  </si>
  <si>
    <t>IP. Pořízení mechanizace pro údržbu areálu a to hlavně v zimním období</t>
  </si>
  <si>
    <t>IP. Nutná obměna vozového parku na pečovatelské službě.</t>
  </si>
  <si>
    <t>IP.Obměna vozového parku příspěvkové organizace.</t>
  </si>
  <si>
    <t>IP. Výměna serveru z důvodu opakovaných výpadků činnosti</t>
  </si>
  <si>
    <t>IP. Nový serverový systém</t>
  </si>
  <si>
    <t>IP. Úklidový stroj pro ošetřování podlah</t>
  </si>
  <si>
    <t>IP. Nová průmyslová pračka z důvodu navýšení kapacity</t>
  </si>
  <si>
    <t>IP. Obměna stávajících zařízení pro zabezpečování hygienycnických činností uživatelů.</t>
  </si>
  <si>
    <t>IP. Napojení na stávající stropní zvedací systém dalšího pokoje</t>
  </si>
  <si>
    <t xml:space="preserve">IP. Dokončení investiční akce </t>
  </si>
  <si>
    <t>IP. Instalace automatické tlakové stanice, která zajistí čerpání a zvyšování tlaku čisté studené i teplé vody.</t>
  </si>
  <si>
    <t>IP. Instalace madel na stěnu chodby v suterénu pro klienty vyžadující oporu při chůzi.</t>
  </si>
  <si>
    <t>IP. Nový automobil pro sociálně aktivizační úsek</t>
  </si>
  <si>
    <t>IP. Kotle v budově SO-03 sloužící pro poskytování služeb uživatelům.</t>
  </si>
  <si>
    <t>IP. Výměna kotle v budově SO-09</t>
  </si>
  <si>
    <t>IP. Vybudování pergoly - dřěvěná konstrukce zakotvená do nádvopří a položení krytiny, okopy a odvod dešťové vody.</t>
  </si>
  <si>
    <t>IP. Stavební úpravy a estetická úprava prostor kaple.</t>
  </si>
  <si>
    <t>IP. Vybudování zázemí  - 2 hygienických buněk v surerénu 2. pavilonu.</t>
  </si>
  <si>
    <t>IP. Pořízení zahradního altánu 6x4 m pro klienty služby "domov pro seniory" (DS) a jeho instalace v areálu zahrady.</t>
  </si>
  <si>
    <t xml:space="preserve">IP. Rekonstrukce 2 ks vstupních dveří do pravého křídla zámku z důvodu bezbariérového přístupu do objektu </t>
  </si>
  <si>
    <t>IP. Kanalizační přípojka od garáží k prádelně</t>
  </si>
  <si>
    <t>IP. Zhotovení projektové dokumentace, výběrové řízení na zhotovitele, výběr potřebného vybavení, realizace investiční akce.</t>
  </si>
  <si>
    <t xml:space="preserve">IP. Výměna svítidel v části společných prostor organizace (LED svítidla v návaznosti na projekt EM OK výrazným způsobem a v krátkodobém horizontu přinesou energetickou a finanční úsporu  v návratnosti cca 2 roky). </t>
  </si>
  <si>
    <t>IP. Výměna stávajících výkopných oken na budově A i B na pracovišti Dřevohostice.</t>
  </si>
  <si>
    <t>IP. Výměna stávajících oken.</t>
  </si>
  <si>
    <t>IP. Elektrická sušička - nákup</t>
  </si>
  <si>
    <t xml:space="preserve">IP. Rekonstrukce dvou společenských místností na dva dvoulůžkové pokoje s vlastním sociálním zařízením a pracovnu pro personál, přičemž stávající pracovna bude přebudována na dvoulůžkový pokoj pro klienty (bez nároků na stavební úpravy). </t>
  </si>
  <si>
    <t>IP. Nákup el.sporáku</t>
  </si>
  <si>
    <t>IP. Nákup 1 ks stavěcího zvedáku z důvodu nového oddělení E2</t>
  </si>
  <si>
    <t>IP. Pořízení průmyslové sušičky prádla</t>
  </si>
  <si>
    <t>IP. Pořízení Serveru - Poštovní server včetně software, výměnu VDSL modemu a routeru Micronti a jejich instalaci.</t>
  </si>
  <si>
    <t>IP. Pořízení průmyslových sušiček po 1 kuse na obě střediska Domova Štíty-Jedlí</t>
  </si>
  <si>
    <t>IP. Stavba pergoly v přední části zahrady (u vjezdu do dvora) pro klienty. Pergola umožní větší krytou plochu pro klienty, kteří se i s postelemi vyváží v příznivém počasí ven.</t>
  </si>
  <si>
    <t>IP. Nová ústředna rozšíří stávající kapacitu</t>
  </si>
  <si>
    <t>IP. Rozšíření zařízení pro asistované koupání imobilních klientů</t>
  </si>
  <si>
    <t xml:space="preserve">IP. Rozšíření pomůcek pro péči o imobilní uživatele </t>
  </si>
  <si>
    <t>IP. Mycí stroj na podlahy bateriový</t>
  </si>
  <si>
    <t>IP. Pořízení pomůzky pro šetrné, nebolestivé přemístění klientů na koupací lůžko, invalidní vozík, kardiokřeslo</t>
  </si>
  <si>
    <t>IP. Odkoupení osobního automobilu Renautlt Kangoo.</t>
  </si>
  <si>
    <t>IP. Provozně-technické řešení zajištění bezpečnosti plynofikovaných prostor stravovacího provozu.</t>
  </si>
  <si>
    <t xml:space="preserve">IP. Osazení odjezdového terminálu na parkovišti
</t>
  </si>
  <si>
    <t>IP. Výměna průmyslové pračky</t>
  </si>
  <si>
    <t xml:space="preserve">IP. Obnova myčky nádobí na oddělení 6a
</t>
  </si>
  <si>
    <t xml:space="preserve">IP: Nákup zařízení a uvedení do provozu
</t>
  </si>
  <si>
    <t xml:space="preserve">IP. Vážení imobilních pacientů pro léčebné účely
</t>
  </si>
  <si>
    <t xml:space="preserve">IP. Obměna přístroj.vybavení na prac.Paseka - 2 ks
</t>
  </si>
  <si>
    <t>IP. Přístroj v rámci rehabilitace pro pacienty rehabilitační péče i následné léčebné péče</t>
  </si>
  <si>
    <t>IP. Dovybavení nově budovaného plicního oddělení v budově C po rekonstrukci.</t>
  </si>
  <si>
    <t xml:space="preserve">IP. Pořízení labor.přístroje pro pracoviště v Pasece
</t>
  </si>
  <si>
    <t xml:space="preserve">IP. Vybavení pro splnění hygienických podmínek
</t>
  </si>
  <si>
    <t xml:space="preserve">IP. Nákup plynového kovektomatu do stravovacího provozu, náhrada
</t>
  </si>
  <si>
    <t>IP. Obnova dosluhujícího zařízení - zlepšení hygienických podmínek pacientů</t>
  </si>
  <si>
    <t>IP. Pořízení labor.přístroje pro pracoviště v Uničově</t>
  </si>
  <si>
    <t>IP. Pořízení 2 ks transportních defibrilátorů v rámci obnovy přístrojového vybavení.</t>
  </si>
  <si>
    <t>IP. Nákup nového automobilu</t>
  </si>
  <si>
    <t>IP. Nákup a uvedení do provozu nového lisu na prádlo pro potřeby prádelny OLÚ</t>
  </si>
  <si>
    <t>IP. Pořízení referentského vozidla v rámci průběžné obnovy.</t>
  </si>
  <si>
    <t>IP: Obnova telefonní ústředny</t>
  </si>
  <si>
    <t>IP. Pořízení nové průmyslové sušičky</t>
  </si>
  <si>
    <t>IP. Náhrada parního vyvíječe LOOS 500 kg/hod.</t>
  </si>
  <si>
    <t xml:space="preserve">IP. Pořízení nového DA - náhradního zdroje, pro zajištění samostatného zásobování elektrickou energií pavilonu P1 </t>
  </si>
  <si>
    <t>Jedná se o přestavbu budovy, která je v havarijním stavu, na dílny pro ergoterapii a na další pracovny pro uživatele.</t>
  </si>
  <si>
    <t>Azylové domy v Olomouckém kraji I.</t>
  </si>
  <si>
    <t>OSR/OSV</t>
  </si>
  <si>
    <t>2018-2022</t>
  </si>
  <si>
    <t>OPZ</t>
  </si>
  <si>
    <t>Kapacita podpořených služeb</t>
  </si>
  <si>
    <t>Celková rekonstrukce zastaralých laboratoří chemických, fyzikálních a biologických, včetně nového vybavení (Gymnázium Jeseník)</t>
  </si>
  <si>
    <t>Kapacita podporovaných zařízení péče o děti nebo vzdělávacích zařízení</t>
  </si>
  <si>
    <t>Česko-polská hřebenovka - východní část</t>
  </si>
  <si>
    <t>2018-2020</t>
  </si>
  <si>
    <t>Kybernetická bezpečnost Krajského úřadu Olomouckého kraje</t>
  </si>
  <si>
    <t>OSR/OKŘ</t>
  </si>
  <si>
    <t>Nové nebo modernizované prvky k zajištění standardů kybernetické
bezpečnosti</t>
  </si>
  <si>
    <t>Modernizace učeben a laboratoří na ulici Kouřílkova 8 a Bratří Hovůrkových 17 (Střední škola technická, Přerov)</t>
  </si>
  <si>
    <t>Modernizace učeben, vybavení a vnitřní konektivity školy (Gymnázium Olomouc-Hejčín)</t>
  </si>
  <si>
    <t>Obnova zahrady Zdravotnického zařízení v Moravském Berouně</t>
  </si>
  <si>
    <t>OSR/OZ</t>
  </si>
  <si>
    <t>OPŽP</t>
  </si>
  <si>
    <t>Podpora plánování sociálních služeb a sociální práce na území Olomouckého kraje a v návaznosti na zvyšování jejich dostupnosti a kvality</t>
  </si>
  <si>
    <t>Celkový počet účastníků</t>
  </si>
  <si>
    <t>Pořízení nových technologií pro odbornou výuku a vytvoření fyzikálně-chemické učebny a laboratoře na SŠTZ Mohelnice (Střední škola technická a zemědělská Mohelnice)</t>
  </si>
  <si>
    <t>Pořízení vybavení pro odborné učebny - modernizace CNC zařízení a 3D zařízení včetně SW, rekonstrukce nové učebny programovatelných automatů, modernizace konektivity školy ve vazbě na odborné předměty (Střední průmyslová škola elektrotechnická, Mohelnice, Ge. Svobody 2)</t>
  </si>
  <si>
    <t>Rovný přístup ke vzdělávání s ohledem na lepší uplatnitelnost na trhu práce (IKAP I.)</t>
  </si>
  <si>
    <t>OSR/OŠM</t>
  </si>
  <si>
    <t>Počet podpořených osob- pracovníci ve vzdělávání</t>
  </si>
  <si>
    <t>Služby sociální prevence v Olomouckém kraji</t>
  </si>
  <si>
    <t>2016-2019</t>
  </si>
  <si>
    <t>SŠZE Přerov - Modernizace teoretické a odborné výuky (Střední škola zemědělská, Přerov, Osmek 47)</t>
  </si>
  <si>
    <t>Technická pasportizace, strategie ICT a vzdělávání</t>
  </si>
  <si>
    <t>OSR/OKŘ/OIT/OPŘPO</t>
  </si>
  <si>
    <t>ZZS OK - Modernizace výcvikových středisek</t>
  </si>
  <si>
    <t>ZZS OK - Modernizace, budování a rozvoj informačních a komunikačních systémů</t>
  </si>
  <si>
    <t>Nové nebo modernizované prvky k zajištění standardů kybernetické bezpečnosti</t>
  </si>
  <si>
    <t>Podpora přírodních věd, technických oborů a využití digitálních technologií v zájmovém vzdělávání</t>
  </si>
  <si>
    <t>2018</t>
  </si>
  <si>
    <t>Nákup CNC dřevoobráběcího centra(Švehlova střední škola polytechnická v Prostějově)</t>
  </si>
  <si>
    <t>Úprava Sluneční louky OLÚ Paseka</t>
  </si>
  <si>
    <t xml:space="preserve">IP. Obnova stávající zahradní techniky - 1 ks </t>
  </si>
  <si>
    <t>Nákup ekologického vozidla pro KÚOK</t>
  </si>
  <si>
    <t>Mobilní průvodce Olomouckým krajem a Opolským vojvodstvím</t>
  </si>
  <si>
    <t>Koncept Smart region</t>
  </si>
  <si>
    <t>NIP. Zpracování analytického podkladu pro zavedení principů Smart region v OK. Využití dat k efektivnější správě měst a regionů, k větší informovanosti obyvatel a návštěvníků a jejich aktivního zapojení do dění v daném místě, k podpoře podnikání a růstu životní úrovně v daném regionu.</t>
  </si>
  <si>
    <t xml:space="preserve">počet zapojených knihoven  </t>
  </si>
  <si>
    <t>IP./NIP. Podpora mimořádně významných akcí pro Olomoucký kraj v oblasti sportu</t>
  </si>
  <si>
    <t>Příspěvek na provoz Muzea umění Olomouc</t>
  </si>
  <si>
    <t>IP/NIP. Finanční podpora aktivit Muzea umění Olomouc</t>
  </si>
  <si>
    <t>Hry VIII. zimní olympiády dětí a mládeže 2018</t>
  </si>
  <si>
    <t>Počet podpořených osob (účastníků)</t>
  </si>
  <si>
    <t>NIP. Úhrada komplexních organizačních nákladů pro účastníky, dopravu účastníků, odměnu trenérům a náklady spojené s oceněním medailistů hejtmanem Olomouckého kraje.</t>
  </si>
  <si>
    <t>IP. Stavební úpravy silnice.</t>
  </si>
  <si>
    <t>IP. Rekonstrukce silnice a mostu ev. č. 444-012.</t>
  </si>
  <si>
    <t>IP. Rekonstrukce silnice a mostů ev. č. 449-041, 449-048.</t>
  </si>
  <si>
    <t>IP. Novostavba mostu.</t>
  </si>
  <si>
    <t>IP. Stavební úpravy mostu.</t>
  </si>
  <si>
    <t>IP. Rekonstrukce silnice a mostů ev. č. 441-004, 440-23.</t>
  </si>
  <si>
    <t>IP. Výstavba nového mostu a silnice.</t>
  </si>
  <si>
    <t>IP. Oprava opěrné zdi.</t>
  </si>
  <si>
    <t>IP. Příspěvek obcím a svazkům obcí na území Olomouckého kraje na podporu výstavby a oprav cyklostezek.</t>
  </si>
  <si>
    <t>IP. Příspěvek obcím a svazkům obcí na území Olomouckého kraje na zvýšení bezpečnosti provozu na pozemních komunikacích.</t>
  </si>
  <si>
    <t>NIP. Dotace v rámci provádění prevence v oblasti bezpečnosti a plynulosti silničního provozu na pozemních komunikacích (BESIP).</t>
  </si>
  <si>
    <t>NIP. Vypravení zvláštních vlaků pro veřejnost na uzavřenou trať Kojetín - Tovačov.</t>
  </si>
  <si>
    <t>Podpora obcí Olomouckého kraje při výstavbě a rekonstrukci požárních zbrojnic</t>
  </si>
  <si>
    <t>IP. Dotace na pořízení, rekonstrukci a opravu požární techniky a nákup věcného vybavení JSDH obcí Olomouckého kraje 2018</t>
  </si>
  <si>
    <t>IP. Dotace pro JSDH obcí Olomouckého kraje na nákup dopravních aut a zařízení 2018</t>
  </si>
  <si>
    <t>IP. Podpora spolků hasičů (fyzických osob) a pobočných spolků hasičů, podpora tradičních i nových soutěží v hasičském sportu a práce s mládeží v rámci jednotlivých spolků. Tato podpora byla deklarována i vedením v rámci priorit pro aktuální volební období.</t>
  </si>
  <si>
    <t>Věcný dar - technické automobily</t>
  </si>
  <si>
    <t>IP. Dar HZS OK - 2 ks technických automobilů pro technické zásahy na podvozku SCANIA</t>
  </si>
  <si>
    <t xml:space="preserve">Podpora individuálního projektu „Společné řízení specifických rizik v regionu Jeseník – Nysa“ </t>
  </si>
  <si>
    <t>IP. Nákup speciálního automobilového žebříku se záporným úhlem</t>
  </si>
  <si>
    <t>NIP. Orgány kraje zajišťují v souladu s ustanovením zákona č. 239/2000 Sb., o integrovaném záchranném systému ve znění pozdějších předpisů („zákon o IZS“) přípravu na mimořádné události, provádění záchranných a likvidačních prací a ochranu obyvatelstva.</t>
  </si>
  <si>
    <t>NIP. Technická podpora geografického informačního systému pro složky IZS, latba za kmitočty pro mikrovlnné spoje, za pronájem optických tras, úhrada nákladů za zajištění vyhlašování poplachu pro JSDH obcí formou SMS a hlasového volání AMDS, informování představitelů veřejné správy o mimořádných událostech a výstrahách formou SMS a AMDS</t>
  </si>
  <si>
    <t>NIP. Prezentace Olomouckého kraje na veletrzích, v médiích, vydávání prezentačních publikací</t>
  </si>
  <si>
    <t>NIP. Dotační titul Podpora zkvalitnění služeb turistických informačních center v Olomouckém kraji</t>
  </si>
  <si>
    <t>NIP. Společné marketingové aktivty JMK, MSK, OK a ZK</t>
  </si>
  <si>
    <t>NIP. Aktivita je zaměřena na podporu domácího cestovního ruchu a současně zlepší služby poskytované seniorům. Uskutečnilo se 80 zájezdů za účasti 3480 seniorů.</t>
  </si>
  <si>
    <t>NIP. Zabezpečení fungování Olomouc region Card formou ind. dotace</t>
  </si>
  <si>
    <t>NIP. Podpora údržby a obnovy značení turistických, cykloturistických a lyžařských tras na území Olomouckého kraje formou ind. dotace pro KČT</t>
  </si>
  <si>
    <t>NIP. Příspěvky pro sdružení Jeseníky - Sdružení cestovního ruchu a pro sdružení Střední Morava - Sdružení cestovního ruchu</t>
  </si>
  <si>
    <t xml:space="preserve">NIP. Dotační titul Nadregionální akce cestovního ruchu </t>
  </si>
  <si>
    <t>NIP. Dotační titul Podpora cestovního ruchu v turistických regionech Jeseníky a Střední Morava - podpora aktivit v oblasti budování, rekonstrukce a opravy infrastruktury cestovního ruchu</t>
  </si>
  <si>
    <t>NIP. Zajištění obsahové a technické správy turistického informačního portálu ok-tourism.cz a jeho inovace</t>
  </si>
  <si>
    <t xml:space="preserve">NIP. Dotační titul Podpora kinematografie v turistických regionech 
Jeseníky a Střední Morava
</t>
  </si>
  <si>
    <t>NIP. Podpora akcí a projektů s pozitivním dopadem na infrastrukutru cest. ruchu v Olomouckém kraji</t>
  </si>
  <si>
    <t>NIP. Spolupráce s partnerskými zahraničními regiony včetně zajišťování prezentací Olomouckého kraje v zahraničí</t>
  </si>
  <si>
    <t>NIP. Podpora informačního střediska Europe Direct a jeho prostřednictvím sítě MEIS v Olomouckém kraji formou ind. dotace</t>
  </si>
  <si>
    <t xml:space="preserve">NIP. Dotační titul Podpora rozvoje zahraničních vztahů Olomouckého kraje </t>
  </si>
  <si>
    <t>NIP. Podpora prevence kriminality, Podpora integrace romských komunit, Podpora prorodinných aktivit a Podpora aktivit směřujících k sociálnímu začleňování</t>
  </si>
  <si>
    <t xml:space="preserve">NIP. Podpora mimořádně významných akcí pro Olomoucký kraj v oblasti sociální </t>
  </si>
  <si>
    <t>NIP. Program finanční podpory poskytování sociálních služeb v Olomouckém kraji - Podprogram č. 1 (Účelová dotace ze státního rozpočtu na poskytování sociálních služeb)</t>
  </si>
  <si>
    <t>NIP. Program finanční podpory poskytování sociálních služeb v Olomouckém kraji - Podprogram č. 2 (Dotace z rozpočtu Olomouckého kraje určená na poskytování sociálních služeb nestátními neziskovými organizacemi)</t>
  </si>
  <si>
    <t>NIP. Cílem projektu byl rozvoj občanských kompetencí seniorů, a to prostřednictvím účasti seniorů na formálním i neformálním komunitním životě. Podpořeno bylo také celoživotní učení a budování mezigeneračních vztahů.</t>
  </si>
  <si>
    <t xml:space="preserve">NIP. Držitelům rodinných pasů jsou zasílány informační materiály od patrnerských organizací. Projekt také zahrnuje výrobu samolepek Rodinný pas s daným grafickým provedením, výrobu informačních letáků s oboustranným plnobarevným tiskem, výrobu drobných propagačních předmětů, výrobu reklamních letáků, tisk a distribuci Rodinných pasů, aktualizaci sekce internetových stránek Rodinné pasy a další aktivity. </t>
  </si>
  <si>
    <t>IP. Finanční podpora vlastníků památkově chráněných objektů, staveb drobné architektury místního významu a nemovitostí v památkových rezervacích a památkových zónách</t>
  </si>
  <si>
    <t>NIP. Obsahuje DT „Program podpory kultury v Olomouckém kraji“ a DT „Víceletá podpora významných kulturních akcí“.</t>
  </si>
  <si>
    <t>IP. Finanční podpora investičních projektů v oblasti kultury v Olomouckém kraji.</t>
  </si>
  <si>
    <t>IP. Finanční podpora stálých profesionálních souborů v oblasti kultury v Olomouckém kraji.</t>
  </si>
  <si>
    <t>NIP. Zajištění výkonu a koordinace RFK v Olomouckém kraji.</t>
  </si>
  <si>
    <t>NIP. Zajištění výkonu RFK prostřednictvím sedmi pověřených knihoven pro cca 500 základních knihoven v kraji.</t>
  </si>
  <si>
    <t>NIP. DT1:Podpora celoroční sportovní činnosti; DT2: Podpora přípravy dětí a mládeže na vrcholový sport</t>
  </si>
  <si>
    <t>NIP. DT1: Podpora sportovních akcí; DT2: Dotace na získání trenérské licenze; DT3: Podpora reprezentantů ČR z Olomouckého kraje</t>
  </si>
  <si>
    <t>NIP. Podpora činnosti v oblastech tělovýchovy, rekreačního sportu, volnočasových a zájmových aktivit ve veřejném zájmu.</t>
  </si>
  <si>
    <t>NIP. Podpora sportovní činnosti dětí a mládeže sdružených v oddílech nebo klubech sídlících v OK, údržba sportovišť a tělovýchovných zařízení a jejich vybavení sportovními potřebami.</t>
  </si>
  <si>
    <t>NIP. Podpora handicapovaných sportovců sdružených v oddílech nebo klubech sídlících v OK i samostatných handicapovaných sportovců.</t>
  </si>
  <si>
    <t>IP. Podpora výstavby nových a rekonstrukcí stávajících sportovních a tělovýchovných zařízení v OK</t>
  </si>
  <si>
    <t>IP. Podpora investic v oblasti zabězpečení provozu a údržby povrchů a vybavení sportovních a tělovýchovných zařízení v OK</t>
  </si>
  <si>
    <t>Program obnovy venkova</t>
  </si>
  <si>
    <t>IP/NIP. Dotační titul pro obce na investice do infrastruktury obcí i vybrané neivestiční aktivity</t>
  </si>
  <si>
    <t>Počet investičních akcí s dopadem na rozvoj měst a obcí</t>
  </si>
  <si>
    <t>Počet neinvestičních akcí s dopadem na rozvoj měst a obcí</t>
  </si>
  <si>
    <t>Soutěž Vesnice roku</t>
  </si>
  <si>
    <t>NIP. Zajištění pořádání krajského kola soutěže, včetně příspevku pro vítěze, včetně darů vítězným obcím</t>
  </si>
  <si>
    <t>Individuální žádosti v oblasti strategického rozvoje</t>
  </si>
  <si>
    <t>NIP. Podpora mimořádně významných akcí pro Olomoucký kraj v oblasti strategického rozvoje</t>
  </si>
  <si>
    <t>Prezentace investičních příležitostí v Olomouckém kraji</t>
  </si>
  <si>
    <t>NIP. Prezentace na konferencích a veletrzích, propagační a prezentační materiály v oblasti investičních příležitostí, rozvojových ploch, průmyslových zón apod.</t>
  </si>
  <si>
    <t>NIP. Dotační titul zaměřený na podporu propagace místních podnikatelů formou regionálních značení a formou farmářských trhů</t>
  </si>
  <si>
    <t>NIP. Dotační titul zaměřený na podporu propagaci zajímavých podnikatelských nápadů a poradenství pro podnikatele</t>
  </si>
  <si>
    <t>Program na podporu místních produktů</t>
  </si>
  <si>
    <t>Program na podporu podnikání</t>
  </si>
  <si>
    <t>NIP. Spoluúčast na vyhlášení krajského kola soutěže, vč. daru pro vítěze</t>
  </si>
  <si>
    <t>Podnikatel roku 2017</t>
  </si>
  <si>
    <t>Činnost sdružení OK4Inovace</t>
  </si>
  <si>
    <t>NIP. Realizace Regionální inovační strategie prostřednictvím zájmového sdružení právnických osob „OK4Inovace“, vč. členského příspěvku</t>
  </si>
  <si>
    <t>Smart Akcelerátor Olomouckého kraje</t>
  </si>
  <si>
    <t>NIP. Realizace Národní výzkumné a inovační strategie pro inteligentní specializaci ČR (tzv. RIS3) a zohlednění specifických podmínek Olomouckého kraje. Včetně zapojení OK4Inovace</t>
  </si>
  <si>
    <t>2015-2018</t>
  </si>
  <si>
    <t>OPVVV, rozpočet OK</t>
  </si>
  <si>
    <t>Zajištění energetických služeb na majetku OK</t>
  </si>
  <si>
    <t>Zajištění provozu trafostanic v majetku OK</t>
  </si>
  <si>
    <t>NIP. Na základě čtyřleté rámcové smlouvy č. 2012/01307/OSR/DSM budou provedeny prohlídky trafostanic provozovaných příspěvkovými organizacemi Olomouckého kraje prostřednictvím centrálního dodavatele této služby.</t>
  </si>
  <si>
    <t>Zavedení systému en. Managementu dle ISO 50001 pro KUOK a PO</t>
  </si>
  <si>
    <t>NIP. Zavádění energetického managementu dle standardu ISO 50001, čímž dojde k naplnění povinností uložných zákonem č. 406/2000 Sb.</t>
  </si>
  <si>
    <t>Naplňování Územní energetické koncepce Olomouckého kraje (ÚEK)</t>
  </si>
  <si>
    <t>Spolupráce v rámci ESÚS NOVUM</t>
  </si>
  <si>
    <t>NIP. Příspěvek na činnost seskupení</t>
  </si>
  <si>
    <t>Euroregiony</t>
  </si>
  <si>
    <t>NIP. Podpora Euroderionů Praděd a Glacensisa, včetně členských příspěvků</t>
  </si>
  <si>
    <t>Má vlast</t>
  </si>
  <si>
    <t>NIP. Účast Olomouckého kraje na výstavě Má vlast - cestami proměn, včetně podpory zapojených obcí z kraje</t>
  </si>
  <si>
    <t>NIP. Podpora činnosti Regionální stálé konference Olomouckého kraje</t>
  </si>
  <si>
    <t>OPTP</t>
  </si>
  <si>
    <t xml:space="preserve">Projekt technické pomoci Olomouckého kraje v rámci INTERREG V-A Česká republika </t>
  </si>
  <si>
    <t>NIP. Efektivní a včasné informování potenciálních žadatelů o možnostech čerpání finanční pomoci a k propagace programu na regionální úrovni</t>
  </si>
  <si>
    <t>2015-2020</t>
  </si>
  <si>
    <t>OPPS, rozpočet OK</t>
  </si>
  <si>
    <t>Setkání s regionálními aktéry</t>
  </si>
  <si>
    <t>NIP. Pracovní setkání, kdy jsou předávány informace v oblasti regionálního rozvoje (setkání mikrotegionů, MAS, ORP,…)</t>
  </si>
  <si>
    <t>Spolupráce v rámci ESÚS NOVUM - NFV</t>
  </si>
  <si>
    <t>NIP. Návratná finanční výpomoc ESÚS NOVUM za účelem předfinancování projektů sdružení</t>
  </si>
  <si>
    <t xml:space="preserve">Publikace "Vnitřní rozdíly v socioekonomickém rozvoji OK" </t>
  </si>
  <si>
    <t>Obce v datech,s.r.o. - zefekt. strateg.plán. a řízení krajů - indexy života</t>
  </si>
  <si>
    <t>Krajský akční plán rozvoje vzdělávání Olomouckého kraje</t>
  </si>
  <si>
    <t>NIP. KAP má umožnit plánovat, koordinovat a sledovat tematické intervence v OP VVV a IROP ve shodě s dlouhodobými potřebami a prioritami kraje a škol v území s respektem k záměrům vzdělávání ČR</t>
  </si>
  <si>
    <t>2016-2021</t>
  </si>
  <si>
    <t>IP. Zakoupní elektromobilu pro potřeby Krajského úřadu. Současně slouží i pro zlepšení image Olomouckého kraje a propagaci.</t>
  </si>
  <si>
    <t>NIP. Vytvoření mobilní aplikace, která bude sloužit jako průvodce po kulturních, přírodních, aj. cílech Olomouckého kraje a Opolského vojvodství, dále budou vydány publikace propagující oba regiony.</t>
  </si>
  <si>
    <t>OSR/OKH</t>
  </si>
  <si>
    <t>IP. Revitalizace louky - výsadby trvalek, stromů, založení trávníků, úprava pěšin, vytvoření a osázení rehabilitačních prvků pro kliebnty.</t>
  </si>
  <si>
    <t>IP. Nákup CNC dřevoobráběcího centra.</t>
  </si>
  <si>
    <t>IP. Nákup nového vybavení a vybudování bezbariérového přístupu do budovy a do jednotlivých učeben, včetně bezbariérových úprav sociálního zázemí.</t>
  </si>
  <si>
    <t xml:space="preserve">IP. Modernizace stávajícího vzdělávacího a výcvikového střediska ZZS Olomouckého kraje, zaměřená na rozvoj dovedností, odborných znalostí a součinnosti základních složek IZS při řešení mimořádných událostí.Hlavní aktivity projektu tvoří pořízení simulačních technologií nezbytných pro odbornou přípravu a výcvik. </t>
  </si>
  <si>
    <t>IP. Projekt řeší modernizaci, budování a rozvoj informačních systémů ZZS OK</t>
  </si>
  <si>
    <t>NIP. Cíl projektu vychází z dílčích cílů jednotlivých modulů - získání přehledu o současném stavu stavebních objektů v majetku OK, jasně definovaná cesta, kterou se bude OK ubírat v oblasti ICT, a rozšiřování, prohlubování a zvyšování profesních konpetencí zaměstnanců a jejich odborný rozvoj.</t>
  </si>
  <si>
    <t>Počet služeb podpořených OK</t>
  </si>
  <si>
    <t xml:space="preserve">Kapacita podpořených služeb </t>
  </si>
  <si>
    <t>IP. Stavební úpravy 3 učeben a venkovní úpravy, vnitřní konektivita školy a slaboproudé rozvody, nákup nábytku do nových učeben, nákup 15 zemědělských strojů.</t>
  </si>
  <si>
    <t>NIP. Zajištění financování poskytování sociálních služeb 2016 - 2018</t>
  </si>
  <si>
    <t>NIP. Naplnění vybraných priorit nejvyšší důležitosti Krajského akčního plánu Olomouckého kraje</t>
  </si>
  <si>
    <t>IP. Pořízení vybavení odborných učeben SPŠE v Mohelnici programovatelnými automaty (PLC), informačními a komunikačními technologiemi (ICT), technologiemi pro výuku elektrotechniky, dataprojektory, 3D tiskárnou, vybavení pro výuku inteligentních elektroinstalací (Inels), pořízení CNC strojů, modernizace vybavení učebny ručních dílen, inovace robotizovaného pracoviště a pořízení nábytku, stavební úpravy, konektivita školy a vytvořen bezbariérový přístup formou nájezdů a výtahů.</t>
  </si>
  <si>
    <t>IP. Stavební úpravy 2 učeben a venkovní úpravy, vnitřní konektivita školy, nákup nábytku do nových učeben, nákup dodaktických pomůcek,  nákup schodolezu, nákup 2 CNC strojů.</t>
  </si>
  <si>
    <t>NIP. Jedná se spolufinancování Olomouckého kraje na výdajích individuálního projektu pro oblast plánování a podpory sociálních služeb a pečujících osob v OK</t>
  </si>
  <si>
    <t>IP. Projekt je součástí komplexní obnovy zahrady a zahrnuje ošetření a novou výsadbu stromů a keřů, výsadbu cibulovin, založení travnatých ploch, založení propustných povrchů, cestiček a chodníků. Součástí projektu jsou také terénní úpravy a rozmístění mobiliáře.</t>
  </si>
  <si>
    <t>IP. Projekt je zaměřen na zkvalitnění výuky na Gymnáziu Olomouc - Hejčín v návaznosti na klíčové kompetence cizí jazyky, přírodní vědy a digitální technologie. V rámci realizace projektu byly modernizovány odborné učebny, laboratoře a kabinety. Součástí projektu bylo také zajištění bezbariérovosti jednotlivých budov školy a venkovní úpravy v okolí budovy C</t>
  </si>
  <si>
    <t>IP. Předmětem pojektu jsou stavební úpravy a pořízení vybavení odborných učeben za účelem zvýšení kvality vzdělání ve vazbě na budoucí uplatnění na trhu práce v kompetenci na technické a řemeslné obory.</t>
  </si>
  <si>
    <t>IP. Implementace souhrnu nástrojů sloužících k zabezpečení a sledování počítačové sítě Krajského úřadu Olomouckého kraje v souladu se Zákonem o kybernetické bezpečnosti. Účelem implementace bezpečnostního projektu je vyšší bezpečnost počítačové sítě, uživatelů a dat.</t>
  </si>
  <si>
    <t>NIP. Proznačení turistické trasy, marketingová podpora trasy (videospoty, fotky, akce, inzerce)</t>
  </si>
  <si>
    <t xml:space="preserve">IP. Rekonstrukce zastaralých laboratoří chemických, fyzikálních a biologických včetně nového vybavení a řešení bezbariérového přístupu a bezbariérových úprav sociálního zařízení. </t>
  </si>
  <si>
    <t>NIP. Zajištění financování azylových domů 2019 - 2021</t>
  </si>
  <si>
    <t>NIP. Podpora ozdravných a rehabilitačníchaktivit pro specifické skupiny obyvatel. Podpora zdravotně-preventivních aktivit a výchovy ke zdraví pro všechny skupiny obyvatel. Podpora činnosti organizací podporujících zdravotně znevýhodněné občany. Podpora akcí zaměřených na udržování a zvyšování odborných kompetencí pracovníků ve zdravotnictví.</t>
  </si>
  <si>
    <t>NIP. Podpora specializačního vzdělávání  v oblasti zdravotnictví (příprava lékařů na atestační zkoušky).</t>
  </si>
  <si>
    <t>NIP. Podpora služeb primární, sekundární a terciární protidrogové prevence</t>
  </si>
  <si>
    <t>NIP. Finanční dar na realizaci projektů v rámci Národní strategie ochrany a podpory zdraví a prevence nemocí Zdraví 2020. Projekty "Jíme zdravě, pestře, hravě", "Buď HIV negativní, chraň si svůj život","Jsem NEzávislý Nekouřím".</t>
  </si>
  <si>
    <t>NIP. Podpora zvlášť významných aktivit v oblasti zdravotnictví: podpora poskytovatelů domácí zdravotní péče poskytované pacientům v terminálním stadiu onemocnění, podpora mezinárodních konferencí a kongresů v oblasti zdravotnictví, podpora speciálních rehabilitací pro děti s DMO</t>
  </si>
  <si>
    <t>NIP. Podpora investičních i neinvestičních projektů v oblasti zdravotnictví</t>
  </si>
  <si>
    <t>NIP. Podpora celoživotního vzdělávání na LF UP v Olomouci za účelem přípravy budoucích lékařů k výkonu povolání v Olomouckém kraji</t>
  </si>
  <si>
    <t>IP. Celková výměna oken v budově školy, krizový stav ve školních dílnách. Požadavek vychází z energetických auditů</t>
  </si>
  <si>
    <t xml:space="preserve">IP. Jedná se o opravu ploché střechy objektu kotelny z důvodu jejího havarijního stavu, riziko zatečení a znehodnocení technologie nové kotelny </t>
  </si>
  <si>
    <t xml:space="preserve">IP. Jedná se o opravu střechy tělocvičny, kdy je nutno část plechové střešní krytiny vyměnit z důvodu opakovaného zatékání.  </t>
  </si>
  <si>
    <t>IP. Sanace zdi hrozící zřícení a tím i ohrožením uživatelů služeb, personálu a veřejnosti. Jedná se o zeď na Okružní ulici a na Brněnské ulici.</t>
  </si>
  <si>
    <t xml:space="preserve">IP. Oprava potrubí SUV, TUV a sociálních zařízení v I. a II. NP VZ Šumperk. </t>
  </si>
  <si>
    <t>Analýza hospodářských indikátorů</t>
  </si>
  <si>
    <t>NIP. Analýza významných indikátorů hospodářského rozvoje území a jejich vztahu hodnocení rozvinutosti území. Analýza bude sloužit jako jeden z podkladů pro vyhodnocení rozdílů uvnitř kraje.</t>
  </si>
  <si>
    <t>NIP. Vydání publikace, která ukazuje rozdílnou úroveň kvality života v kraji</t>
  </si>
  <si>
    <t>NIP. Zapojení do projektu, který hodnotí obce s rozšířenou působností z pohledu tzv. indexů kvality života</t>
  </si>
  <si>
    <t>Naplňování Koncepce rozvoje rozvoje cyklistické dopravy v OK</t>
  </si>
  <si>
    <t>NIP. Byla zřízena funkce cyklokoordinátora a pracovní skupina pro rozvoj cyklistiky, které mají zajistit naplňování akčního plánu, vč. koordinace činnosti měst a obcí a aktivního vyhledávání a přípravy klíčových úseků cyklostezek</t>
  </si>
  <si>
    <t>NIP. Zpracování energetické dokumentace (průkazy energetické náročnosti budov, energetické audity), provádění managementu objektů s dotací, podklady pro zprávy o udržitelnosti apod.  V roce 2018 bylo zpracováno 51 ks dokumentace a Pilotní studie na hospodaření s vodou</t>
  </si>
  <si>
    <t>NIP. Pravidelně jsou organizována odborná setkání a zpracovávány osborné studie, v roce 2018 navíc byla vydána publikace podporující systémy centrálního zásobování teplem.</t>
  </si>
  <si>
    <t>IP. Poskytnutí dotace na částečnou úhradu výdajů spojenou s výstavbou nebo rekonstrukcí požární zbrojnice ve vazbě na státní rozpočet, kombinace s dotací MV</t>
  </si>
  <si>
    <t>Individuální žádosti v oblasti krizového řízení</t>
  </si>
  <si>
    <t>IP./NIP. Podpora mimořádně významných akcí pro Olomoucký kraj v oblasti krizového řízení</t>
  </si>
  <si>
    <t>NIP. Povodí Moravy, s.p. - Opatření na zlepšení jakosti vody v povodí vodního díla Plumlov</t>
  </si>
  <si>
    <t>Protipovodňová opatření na řece Moravě na území města Olomouc</t>
  </si>
  <si>
    <t>IP. Podpora realizace opatření v situaci, kdy došlo k narušení nebo mimořádnému ohrožení základních funkcí území škodlivým působením sil a jevů, které ohrožují život, zdraví, majetek nebo životní prostředí v Olomouckém kraji ve veřejném zájmu a v souladu s cíli Olomouckého kraje</t>
  </si>
  <si>
    <t>IP. Podpora aktivit vedoucích ke snížení množství vypouštěného znečištění do podzemních a povrchových vod z komunálních bodových zdrojů znečištění, zvýšení počtu obyvatel zásobovaných pitnou vodou v odpovídající kvalitě a množství, zabezpečení stability dodávek pitné vody a obnova environmentálních, vodohospodářských funkcí území</t>
  </si>
  <si>
    <t>NIP. Plán rozvoje vodovodů a kanalizací obsahuje koncepci řešení zásobování pitnou vodou, včetně vymezení zdrojů povrchových a podzemních vod uvažovaných pro účely úpravy na pitnou vodu a koncepci odkanalizování a čištění odpadních vod v daném územním celku. Aktualizace stávající prezentační aplikace na internetu</t>
  </si>
  <si>
    <t>NIP. Podpora včelařů na území OK. Podpora začínajících i stávajících včelařů a obnova včelstev zlikvidovaných na pokyn orgánů Státní veterinární správy, zvýšení počtu včelstev a zkvalitnění jejich chovu, společně se zlepšením opylovací služby včelstev na kulturních či planě rostoucích rostlinách a v neposlední řadě „omlazení“ členské základny včelařských zájmových spolků</t>
  </si>
  <si>
    <t>NIP. Podpora aktivit ve prospěch životního prostředí a zemědělství v OK ve veřejném zájmu. Propagační, vzdělávací a osvětové akce zaměřené na tématiku životního prostředí a zemědělství a s tím související zájmová činnost, podpora aktivit přispívajících k zachování nebo zlepšení různorodosti přírody a krajiny, podpora činnosti záchranných stanic pro handicapované živočichy.</t>
  </si>
  <si>
    <t>NIP. V souvislosti s rostoucími negativními vlivy změn klimatu, hmyzích škůdců a zvěře na lesní ekosystémy jsou    poskytování dotace na realizaci opatření a činností za účelem zachování či zlepšení stavu lesů na území kraje.</t>
  </si>
  <si>
    <t>IP. Dotace Povodí Moravy, s.p. - Morava, Olomouc - zvýšení kapacity koryta, etapa II.B</t>
  </si>
  <si>
    <t>Počet pořízených automobilů</t>
  </si>
  <si>
    <t>Snížení emisí z lokálního vytápění rodinných domů v Olomouckém kraji I. a II.</t>
  </si>
  <si>
    <t>NIP. Podpora zahraničních studijních pobytů žáků denního studia středních škol, vyšších odborných škol na území OK nebo studentů vybraných studijních oborů vysokých škol na celém území ČR s trvalým bydlištěm na území OK. Tím dojde k zajištění vzdělanosti lidí pro potřeby trhu práce a podpoře hospodářského růstu v OK</t>
  </si>
  <si>
    <t>NIP. Ocenění Zelená škola OK je určeno školám, které se aktivně zapojují do realizace školního (dále „EVVO“) a ve stanovených kategoriích dosahují významných úspěchů.</t>
  </si>
  <si>
    <t>NIP. Cílem je zvýšit zájem žáků o studium vybraných, dlouhodobě perspektivních učebních oborů s vysokou uplatnitelností na trhu práce; podporovat aktivity vedoucí ke zvýšení počtu žáků v technických oborech vzdělání zakončených maturitní zkouškou; motivovat žáky k lepším výsledkům v oblasti chování i vzdělávání, a podporovat trh práce zajištěním dostatku kvalifikované pracovní síly v uvedených oborech.</t>
  </si>
  <si>
    <t>NIP. Cílem dotačního programu je podpora zvyšování kvality vývoje vzdělávání na vysokých školách s cílem zvýšení uplatnitelnosti absolventů jednotlivých typů akreditovaných studijních programů na trhu práce; rozvoj spolupráce vysokých škol a středních škol v regionu; podpora vysokých škol v oblasti inovativních aktivit; podpora vědecko-výzkumných kapacit, které umožňují transfer ekonomického know-how do regionu.</t>
  </si>
  <si>
    <t>NIP. Cílem dotačního programu je podpora profesně zaměřených bakalářských a/nebo magisterských studijních programů na vysokých školách v Olomouckém kraji s důrazem na zvládnutí praktických dovedností potřebných k výkonu povolání podložených nezbytnými teoretickými znalostmi</t>
  </si>
  <si>
    <t>Kapacita výcvikového střediska</t>
  </si>
  <si>
    <t>IP. Muzeum a galerie v Prostějově, p. o. - bezbariérové úpravy budovy muzea</t>
  </si>
  <si>
    <t>2018-2021</t>
  </si>
  <si>
    <t>Nájemné SMN</t>
  </si>
  <si>
    <t>MPSV, rozpočet OK</t>
  </si>
  <si>
    <t>SFDI, rozpočet OK</t>
  </si>
  <si>
    <t>SFŽP, rozpočet OK</t>
  </si>
  <si>
    <t xml:space="preserve">INTERREG, rozpočet OK </t>
  </si>
  <si>
    <t>příprava pro IROP</t>
  </si>
  <si>
    <t>příprava pro OPŽP</t>
  </si>
  <si>
    <t>Finanční  dar - sportovní hřiště</t>
  </si>
  <si>
    <t>IP. Dar HZS OK - finanční dar na výstavbu sportovního hřiště HZS</t>
  </si>
  <si>
    <t>Počet účastníků</t>
  </si>
  <si>
    <t>Počet zapojených osob</t>
  </si>
  <si>
    <t>Rozvoj regionálního partnerství v programovém období EU 2014 - 2020 - I. a II.</t>
  </si>
  <si>
    <t xml:space="preserve">IP. Stavební úpravy silnice II/455 v celkové délce úseku 5,311 km. </t>
  </si>
  <si>
    <t>Počet konferencí, tematických setkání</t>
  </si>
  <si>
    <t>Popisky řádků</t>
  </si>
  <si>
    <t>Součet z Dosažená hodnota</t>
  </si>
  <si>
    <t>Celkový součet</t>
  </si>
  <si>
    <t>Popisky sloupců</t>
  </si>
  <si>
    <t>Celkem Součet z Dosažená hodnota</t>
  </si>
  <si>
    <t>Součet z Výdaje OK v roce  2018 (v tis. Kč)</t>
  </si>
  <si>
    <t>Součet z Výdaje celkem v roce  2018 (v tis. Kč)</t>
  </si>
  <si>
    <t>Celkem Součet z Výdaje celkem v roce  2018 (v tis. Kč)</t>
  </si>
  <si>
    <t>Dotace nebo dar (A/N)</t>
  </si>
  <si>
    <t>2015*</t>
  </si>
  <si>
    <t>2016*</t>
  </si>
  <si>
    <t>2017*</t>
  </si>
  <si>
    <t>Celkový rozpočet OK bez účelových dotací</t>
  </si>
  <si>
    <t>Hodnocení SROK celkem</t>
  </si>
  <si>
    <t>Dotace čerpané Olomouckým krajem</t>
  </si>
  <si>
    <t>Spoluúčast</t>
  </si>
  <si>
    <t>Čistá výše dotace získané OK</t>
  </si>
  <si>
    <t>Dotace poskytnuté druhým subjektům</t>
  </si>
  <si>
    <t>Počet jednání a seminářů</t>
  </si>
  <si>
    <t>(Více položek)</t>
  </si>
  <si>
    <t>Transformace příspěvkové organizace Nové Zámky – poskytovatel sociálních služeb - III.etapa - nákup 5 RD</t>
  </si>
  <si>
    <t>Plnění priorit PRÚOK v roce 2015:</t>
  </si>
  <si>
    <t>dotace využité Olomouckým krajem</t>
  </si>
  <si>
    <t>Počet podp. činností</t>
  </si>
  <si>
    <t xml:space="preserve">Výdaje OK </t>
  </si>
  <si>
    <t>(v tis. Kč)</t>
  </si>
  <si>
    <t xml:space="preserve">Celkové výdaje </t>
  </si>
  <si>
    <t>Integrovaný operační program</t>
  </si>
  <si>
    <t>Operační program Lidské zdroje a zaměstnanost</t>
  </si>
  <si>
    <r>
      <t>Operační program</t>
    </r>
    <r>
      <rPr>
        <b/>
        <sz val="12"/>
        <color rgb="FF365F91"/>
        <rFont val="Arial"/>
        <family val="2"/>
        <charset val="238"/>
      </rPr>
      <t xml:space="preserve"> </t>
    </r>
    <r>
      <rPr>
        <sz val="10"/>
        <color rgb="FF365F91"/>
        <rFont val="Arial"/>
        <family val="2"/>
        <charset val="238"/>
      </rPr>
      <t>Vzdělávání pro konkurenceschopnost</t>
    </r>
  </si>
  <si>
    <t>Operační program Životní prostředí</t>
  </si>
  <si>
    <t>Regionální operační program Střední Morava</t>
  </si>
  <si>
    <t>Státní fond dopravní infrastruktury</t>
  </si>
  <si>
    <t>Ostatní</t>
  </si>
  <si>
    <t>1 535 890</t>
  </si>
  <si>
    <t>Plnění priorit SROK v roce 2016:</t>
  </si>
  <si>
    <t>Počet podporovaných činností</t>
  </si>
  <si>
    <t>Integrovaný regionální operační program</t>
  </si>
  <si>
    <r>
      <t>Operační program</t>
    </r>
    <r>
      <rPr>
        <b/>
        <sz val="12"/>
        <color rgb="FF365F91"/>
        <rFont val="Arial"/>
        <family val="2"/>
        <charset val="238"/>
      </rPr>
      <t xml:space="preserve"> </t>
    </r>
    <r>
      <rPr>
        <sz val="10"/>
        <color rgb="FF365F91"/>
        <rFont val="Arial"/>
        <family val="2"/>
        <charset val="238"/>
      </rPr>
      <t>Věda výzkum vzdělávání</t>
    </r>
  </si>
  <si>
    <t>Operační program Zaměstnanost</t>
  </si>
  <si>
    <t>Ostatní programy (mezin. spolupráce, technická pomoc)</t>
  </si>
  <si>
    <t>Národní dotace</t>
  </si>
  <si>
    <t>Plnění priorit SROK v roce 2017:</t>
  </si>
  <si>
    <t>Plnění priorit SROK v roce 2018:</t>
  </si>
  <si>
    <t>Plnění priorit SROK v roce 2015-2018:</t>
  </si>
  <si>
    <t>Získané dotace (v tis. Kč)</t>
  </si>
  <si>
    <t>IROP (a předchůdci)</t>
  </si>
  <si>
    <t>Dotační programy ESF</t>
  </si>
  <si>
    <t>Ostatní národní dotace</t>
  </si>
  <si>
    <t>SFDI</t>
  </si>
  <si>
    <t>Ostatní programy EU</t>
  </si>
  <si>
    <t>B.2 - B.3 Sociální oblast</t>
  </si>
  <si>
    <t>B.1 Zdravotní péče</t>
  </si>
  <si>
    <t>D.1 Silniční infrastruktura</t>
  </si>
  <si>
    <t>E.1 Životní prostředí</t>
  </si>
  <si>
    <t>E.3 Energetiké úspory</t>
  </si>
  <si>
    <t>A.1 - A.3 Vzděl. a trh práce</t>
  </si>
  <si>
    <t>dotace jiným subjektům</t>
  </si>
  <si>
    <t xml:space="preserve">Výše dotace OK </t>
  </si>
  <si>
    <t>E.1,E2 a E4 Životní prostředí</t>
  </si>
  <si>
    <t>F4, krizové řízení</t>
  </si>
  <si>
    <t>A4. Sport a kultura</t>
  </si>
  <si>
    <t>B4 Venkov</t>
  </si>
  <si>
    <t>D.1 Dopravní infrastruktura</t>
  </si>
  <si>
    <t>Sociální služby</t>
  </si>
  <si>
    <t>Kotlíkové dotace</t>
  </si>
  <si>
    <t>Cestovní ruch</t>
  </si>
  <si>
    <t>Počet poskytnutých dotací</t>
  </si>
  <si>
    <t>soc+kotliky</t>
  </si>
  <si>
    <t>SROK</t>
  </si>
  <si>
    <t>2018*</t>
  </si>
  <si>
    <t>Prostředky poskytnuté na dotacích</t>
  </si>
  <si>
    <t>dotace od OK</t>
  </si>
  <si>
    <t>dotace vč. Žadatelů</t>
  </si>
  <si>
    <t>Vykázáno</t>
  </si>
  <si>
    <t>žadatele-dotace</t>
  </si>
  <si>
    <t>čerpané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</si>
</sst>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365F91"/>
      <name val="Arial"/>
      <family val="2"/>
      <charset val="238"/>
    </font>
    <font>
      <b/>
      <sz val="10"/>
      <color rgb="FF365F91"/>
      <name val="Arial"/>
      <family val="2"/>
      <charset val="238"/>
    </font>
    <font>
      <sz val="10"/>
      <color rgb="FF365F91"/>
      <name val="Arial"/>
      <family val="2"/>
      <charset val="238"/>
    </font>
    <font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FE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</borders>
  <cellStyleXfs count="127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3" applyNumberFormat="0" applyFill="0" applyAlignment="0" applyProtection="0"/>
    <xf numFmtId="0" fontId="10" fillId="3" borderId="0" applyNumberFormat="0" applyBorder="0" applyAlignment="0" applyProtection="0"/>
    <xf numFmtId="0" fontId="11" fillId="16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3" fillId="18" borderId="8" applyNumberFormat="0" applyFont="0" applyAlignment="0" applyProtection="0"/>
    <xf numFmtId="0" fontId="16" fillId="0" borderId="9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10" applyNumberFormat="0" applyAlignment="0" applyProtection="0"/>
    <xf numFmtId="0" fontId="20" fillId="19" borderId="10" applyNumberFormat="0" applyAlignment="0" applyProtection="0"/>
    <xf numFmtId="0" fontId="21" fillId="19" borderId="11" applyNumberFormat="0" applyAlignment="0" applyProtection="0"/>
    <xf numFmtId="0" fontId="22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3" fontId="0" fillId="0" borderId="0" xfId="0" applyNumberFormat="1"/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8" fillId="26" borderId="0" xfId="0" applyFont="1" applyFill="1" applyAlignment="1">
      <alignment horizontal="left" vertical="center"/>
    </xf>
    <xf numFmtId="0" fontId="28" fillId="26" borderId="0" xfId="0" applyFont="1" applyFill="1" applyAlignment="1">
      <alignment horizontal="right" vertical="center"/>
    </xf>
    <xf numFmtId="3" fontId="28" fillId="26" borderId="0" xfId="0" applyNumberFormat="1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27" fillId="0" borderId="18" xfId="0" applyFont="1" applyBorder="1" applyAlignment="1">
      <alignment horizontal="left" vertical="center"/>
    </xf>
    <xf numFmtId="0" fontId="27" fillId="0" borderId="18" xfId="0" applyFont="1" applyBorder="1" applyAlignment="1">
      <alignment horizontal="right" vertical="center"/>
    </xf>
    <xf numFmtId="3" fontId="27" fillId="0" borderId="18" xfId="0" applyNumberFormat="1" applyFont="1" applyBorder="1" applyAlignment="1">
      <alignment horizontal="right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right" vertical="center"/>
    </xf>
    <xf numFmtId="3" fontId="27" fillId="26" borderId="18" xfId="0" applyNumberFormat="1" applyFont="1" applyFill="1" applyBorder="1" applyAlignment="1">
      <alignment horizontal="right" vertical="center"/>
    </xf>
    <xf numFmtId="0" fontId="27" fillId="26" borderId="0" xfId="0" applyFont="1" applyFill="1" applyAlignment="1">
      <alignment horizontal="right" vertical="center"/>
    </xf>
    <xf numFmtId="0" fontId="27" fillId="0" borderId="0" xfId="0" applyFont="1" applyAlignment="1">
      <alignment horizontal="right" vertical="center"/>
    </xf>
    <xf numFmtId="3" fontId="27" fillId="26" borderId="0" xfId="0" applyNumberFormat="1" applyFont="1" applyFill="1" applyAlignment="1">
      <alignment horizontal="right" vertical="center"/>
    </xf>
    <xf numFmtId="0" fontId="0" fillId="24" borderId="0" xfId="0" applyFill="1"/>
    <xf numFmtId="0" fontId="29" fillId="24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</cellXfs>
  <cellStyles count="127">
    <cellStyle name="20 % – Zvýraznění1 2" xfId="27"/>
    <cellStyle name="20 % – Zvýraznění2 2" xfId="28"/>
    <cellStyle name="20 % – Zvýraznění3 2" xfId="29"/>
    <cellStyle name="20 % – Zvýraznění4 2" xfId="30"/>
    <cellStyle name="20 % – Zvýraznění5 2" xfId="31"/>
    <cellStyle name="20 % – Zvýraznění6 2" xfId="32"/>
    <cellStyle name="40 % – Zvýraznění1 2" xfId="33"/>
    <cellStyle name="40 % – Zvýraznění2 2" xfId="34"/>
    <cellStyle name="40 % – Zvýraznění3 2" xfId="35"/>
    <cellStyle name="40 % – Zvýraznění4 2" xfId="36"/>
    <cellStyle name="40 % – Zvýraznění5 2" xfId="37"/>
    <cellStyle name="40 % – Zvýraznění6 2" xfId="38"/>
    <cellStyle name="60 % – Zvýraznění1 2" xfId="39"/>
    <cellStyle name="60 % – Zvýraznění2 2" xfId="40"/>
    <cellStyle name="60 % – Zvýraznění3 2" xfId="41"/>
    <cellStyle name="60 % – Zvýraznění4 2" xfId="42"/>
    <cellStyle name="60 % – Zvýraznění5 2" xfId="43"/>
    <cellStyle name="60 % – Zvýraznění6 2" xfId="44"/>
    <cellStyle name="Celkem 2" xfId="45"/>
    <cellStyle name="Chybně 2" xfId="46"/>
    <cellStyle name="Kontrolní buňka 2" xfId="47"/>
    <cellStyle name="Nadpis 1 2" xfId="48"/>
    <cellStyle name="Nadpis 2 2" xfId="49"/>
    <cellStyle name="Nadpis 3 2" xfId="50"/>
    <cellStyle name="Nadpis 4 2" xfId="51"/>
    <cellStyle name="Název 2" xfId="52"/>
    <cellStyle name="Neutrální 2" xfId="53"/>
    <cellStyle name="Normální" xfId="0" builtinId="0"/>
    <cellStyle name="Normální 10" xfId="1"/>
    <cellStyle name="Normální 11" xfId="124"/>
    <cellStyle name="Normální 11 2" xfId="125"/>
    <cellStyle name="Normální 12" xfId="123"/>
    <cellStyle name="normální 2" xfId="2"/>
    <cellStyle name="Normální 2 10" xfId="19"/>
    <cellStyle name="normální 2 11" xfId="20"/>
    <cellStyle name="normální 2 12" xfId="21"/>
    <cellStyle name="normální 2 13" xfId="22"/>
    <cellStyle name="normální 2 14" xfId="23"/>
    <cellStyle name="normální 2 15" xfId="24"/>
    <cellStyle name="normální 2 16" xfId="71"/>
    <cellStyle name="normální 2 17" xfId="70"/>
    <cellStyle name="normální 2 18" xfId="69"/>
    <cellStyle name="normální 2 19" xfId="72"/>
    <cellStyle name="normální 2 2" xfId="3"/>
    <cellStyle name="normální 2 2 2" xfId="15"/>
    <cellStyle name="normální 2 2 3" xfId="54"/>
    <cellStyle name="normální 2 20" xfId="73"/>
    <cellStyle name="normální 2 21" xfId="74"/>
    <cellStyle name="normální 2 22" xfId="75"/>
    <cellStyle name="normální 2 23" xfId="76"/>
    <cellStyle name="normální 2 24" xfId="77"/>
    <cellStyle name="normální 2 25" xfId="78"/>
    <cellStyle name="normální 2 26" xfId="79"/>
    <cellStyle name="normální 2 27" xfId="80"/>
    <cellStyle name="normální 2 28" xfId="83"/>
    <cellStyle name="normální 2 29" xfId="81"/>
    <cellStyle name="Normální 2 3" xfId="4"/>
    <cellStyle name="normální 2 30" xfId="82"/>
    <cellStyle name="normální 2 31" xfId="25"/>
    <cellStyle name="normální 2 32" xfId="26"/>
    <cellStyle name="normální 2 33" xfId="87"/>
    <cellStyle name="normální 2 34" xfId="84"/>
    <cellStyle name="normální 2 35" xfId="86"/>
    <cellStyle name="normální 2 36" xfId="85"/>
    <cellStyle name="normální 2 37" xfId="88"/>
    <cellStyle name="normální 2 38" xfId="89"/>
    <cellStyle name="normální 2 39" xfId="110"/>
    <cellStyle name="Normální 2 4" xfId="5"/>
    <cellStyle name="normální 2 40" xfId="106"/>
    <cellStyle name="normální 2 41" xfId="109"/>
    <cellStyle name="normální 2 42" xfId="105"/>
    <cellStyle name="normální 2 43" xfId="107"/>
    <cellStyle name="normální 2 44" xfId="93"/>
    <cellStyle name="normální 2 45" xfId="104"/>
    <cellStyle name="normální 2 46" xfId="114"/>
    <cellStyle name="normální 2 47" xfId="103"/>
    <cellStyle name="normální 2 48" xfId="116"/>
    <cellStyle name="normální 2 49" xfId="101"/>
    <cellStyle name="Normální 2 5" xfId="6"/>
    <cellStyle name="normální 2 50" xfId="95"/>
    <cellStyle name="normální 2 51" xfId="98"/>
    <cellStyle name="normální 2 52" xfId="117"/>
    <cellStyle name="normální 2 53" xfId="97"/>
    <cellStyle name="normální 2 54" xfId="96"/>
    <cellStyle name="normální 2 55" xfId="108"/>
    <cellStyle name="normální 2 56" xfId="112"/>
    <cellStyle name="normální 2 57" xfId="92"/>
    <cellStyle name="normální 2 58" xfId="113"/>
    <cellStyle name="normální 2 59" xfId="94"/>
    <cellStyle name="Normální 2 6" xfId="14"/>
    <cellStyle name="normální 2 60" xfId="115"/>
    <cellStyle name="normální 2 61" xfId="102"/>
    <cellStyle name="normální 2 62" xfId="119"/>
    <cellStyle name="normální 2 63" xfId="91"/>
    <cellStyle name="normální 2 64" xfId="120"/>
    <cellStyle name="normální 2 65" xfId="111"/>
    <cellStyle name="normální 2 66" xfId="100"/>
    <cellStyle name="normální 2 67" xfId="99"/>
    <cellStyle name="normální 2 68" xfId="121"/>
    <cellStyle name="normální 2 69" xfId="122"/>
    <cellStyle name="Normální 2 7" xfId="16"/>
    <cellStyle name="normální 2 70" xfId="90"/>
    <cellStyle name="normální 2 71" xfId="118"/>
    <cellStyle name="Normální 2 8" xfId="18"/>
    <cellStyle name="Normální 2 9" xfId="17"/>
    <cellStyle name="Normální 27" xfId="126"/>
    <cellStyle name="Normální 3" xfId="7"/>
    <cellStyle name="Normální 4" xfId="8"/>
    <cellStyle name="Normální 5" xfId="9"/>
    <cellStyle name="Normální 6" xfId="10"/>
    <cellStyle name="Normální 7" xfId="11"/>
    <cellStyle name="Normální 8" xfId="12"/>
    <cellStyle name="Normální 9" xfId="13"/>
    <cellStyle name="Poznámka 2" xfId="55"/>
    <cellStyle name="Propojená buňka 2" xfId="56"/>
    <cellStyle name="Správně 2" xfId="57"/>
    <cellStyle name="Text upozornění 2" xfId="58"/>
    <cellStyle name="Vstup 2" xfId="59"/>
    <cellStyle name="Výpočet 2" xfId="60"/>
    <cellStyle name="Výstup 2" xfId="61"/>
    <cellStyle name="Vysvětlující text 2" xfId="62"/>
    <cellStyle name="Zvýraznění 1 2" xfId="63"/>
    <cellStyle name="Zvýraznění 2 2" xfId="64"/>
    <cellStyle name="Zvýraznění 3 2" xfId="65"/>
    <cellStyle name="Zvýraznění 4 2" xfId="66"/>
    <cellStyle name="Zvýraznění 5 2" xfId="67"/>
    <cellStyle name="Zvýraznění 6 2" xfId="68"/>
  </cellStyles>
  <dxfs count="1">
    <dxf>
      <numFmt numFmtId="3" formatCode="#,##0"/>
    </dxf>
  </dxfs>
  <tableStyles count="0" defaultTableStyle="TableStyleMedium2" defaultPivotStyle="PivotStyleLight16"/>
  <colors>
    <mruColors>
      <color rgb="FF5EBE4E"/>
      <color rgb="FF63D03C"/>
      <color rgb="FFF34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výše výdajů na rozvojové činnosti dle hodnocení SROK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743139383166219E-2"/>
          <c:y val="0.13960842362067666"/>
          <c:w val="0.75127906893771268"/>
          <c:h val="0.77317955360018642"/>
        </c:manualLayout>
      </c:layout>
      <c:lineChart>
        <c:grouping val="standard"/>
        <c:varyColors val="0"/>
        <c:ser>
          <c:idx val="1"/>
          <c:order val="0"/>
          <c:tx>
            <c:strRef>
              <c:f>Vývoj!$A$16</c:f>
              <c:strCache>
                <c:ptCount val="1"/>
                <c:pt idx="0">
                  <c:v>Hodnocení SROK celkem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</c:spPr>
          </c:marker>
          <c:cat>
            <c:strRef>
              <c:f>Vývoj!$B$14:$I$14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2015*</c:v>
                </c:pt>
                <c:pt idx="5">
                  <c:v>2016*</c:v>
                </c:pt>
                <c:pt idx="6">
                  <c:v>2017*</c:v>
                </c:pt>
                <c:pt idx="7">
                  <c:v>2018*</c:v>
                </c:pt>
              </c:strCache>
            </c:strRef>
          </c:cat>
          <c:val>
            <c:numRef>
              <c:f>Vývoj!$B$16:$I$16</c:f>
              <c:numCache>
                <c:formatCode>General</c:formatCode>
                <c:ptCount val="8"/>
                <c:pt idx="0">
                  <c:v>1607638</c:v>
                </c:pt>
                <c:pt idx="1">
                  <c:v>1685842</c:v>
                </c:pt>
                <c:pt idx="2">
                  <c:v>1472887</c:v>
                </c:pt>
                <c:pt idx="3">
                  <c:v>2033395</c:v>
                </c:pt>
                <c:pt idx="4">
                  <c:v>2195630</c:v>
                </c:pt>
                <c:pt idx="5">
                  <c:v>1634844</c:v>
                </c:pt>
                <c:pt idx="6">
                  <c:v>1726818</c:v>
                </c:pt>
                <c:pt idx="7">
                  <c:v>2918731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D-4A9E-996C-4ACBDEC47996}"/>
            </c:ext>
          </c:extLst>
        </c:ser>
        <c:ser>
          <c:idx val="4"/>
          <c:order val="1"/>
          <c:tx>
            <c:strRef>
              <c:f>Vývoj!$A$19</c:f>
              <c:strCache>
                <c:ptCount val="1"/>
                <c:pt idx="0">
                  <c:v>Čistá výše dotace získané OK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pPr>
              <a:solidFill>
                <a:srgbClr val="00B0F0"/>
              </a:solidFill>
            </c:spPr>
          </c:marker>
          <c:cat>
            <c:strRef>
              <c:f>Vývoj!$B$14:$I$14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2015*</c:v>
                </c:pt>
                <c:pt idx="5">
                  <c:v>2016*</c:v>
                </c:pt>
                <c:pt idx="6">
                  <c:v>2017*</c:v>
                </c:pt>
                <c:pt idx="7">
                  <c:v>2018*</c:v>
                </c:pt>
              </c:strCache>
            </c:strRef>
          </c:cat>
          <c:val>
            <c:numRef>
              <c:f>Vývoj!$B$19:$I$19</c:f>
              <c:numCache>
                <c:formatCode>General</c:formatCode>
                <c:ptCount val="8"/>
                <c:pt idx="0">
                  <c:v>505857</c:v>
                </c:pt>
                <c:pt idx="1">
                  <c:v>418589</c:v>
                </c:pt>
                <c:pt idx="2">
                  <c:v>286508</c:v>
                </c:pt>
                <c:pt idx="3">
                  <c:v>877745</c:v>
                </c:pt>
                <c:pt idx="4">
                  <c:v>1143591</c:v>
                </c:pt>
                <c:pt idx="5">
                  <c:v>383485</c:v>
                </c:pt>
                <c:pt idx="6">
                  <c:v>479135</c:v>
                </c:pt>
                <c:pt idx="7">
                  <c:v>1221663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D-4A9E-996C-4ACBDEC47996}"/>
            </c:ext>
          </c:extLst>
        </c:ser>
        <c:ser>
          <c:idx val="5"/>
          <c:order val="2"/>
          <c:tx>
            <c:strRef>
              <c:f>Vývoj!$A$20</c:f>
              <c:strCache>
                <c:ptCount val="1"/>
                <c:pt idx="0">
                  <c:v>Dotace poskytnuté druhým subjektům</c:v>
                </c:pt>
              </c:strCache>
            </c:strRef>
          </c:tx>
          <c:spPr>
            <a:ln>
              <a:solidFill>
                <a:srgbClr val="63D03C"/>
              </a:solidFill>
              <a:prstDash val="sysDot"/>
            </a:ln>
          </c:spPr>
          <c:marker>
            <c:spPr>
              <a:solidFill>
                <a:srgbClr val="63D03C"/>
              </a:solidFill>
            </c:spPr>
          </c:marker>
          <c:cat>
            <c:strRef>
              <c:f>Vývoj!$B$14:$I$14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2015*</c:v>
                </c:pt>
                <c:pt idx="5">
                  <c:v>2016*</c:v>
                </c:pt>
                <c:pt idx="6">
                  <c:v>2017*</c:v>
                </c:pt>
                <c:pt idx="7">
                  <c:v>2018*</c:v>
                </c:pt>
              </c:strCache>
            </c:strRef>
          </c:cat>
          <c:val>
            <c:numRef>
              <c:f>Vývoj!$B$20:$I$20</c:f>
              <c:numCache>
                <c:formatCode>General</c:formatCode>
                <c:ptCount val="8"/>
                <c:pt idx="0">
                  <c:v>318555</c:v>
                </c:pt>
                <c:pt idx="1">
                  <c:v>345101</c:v>
                </c:pt>
                <c:pt idx="2">
                  <c:v>313709</c:v>
                </c:pt>
                <c:pt idx="3">
                  <c:v>398848</c:v>
                </c:pt>
                <c:pt idx="4">
                  <c:v>410739</c:v>
                </c:pt>
                <c:pt idx="5">
                  <c:v>473283</c:v>
                </c:pt>
                <c:pt idx="6">
                  <c:v>459998</c:v>
                </c:pt>
                <c:pt idx="7">
                  <c:v>534714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1D-4A9E-996C-4ACBDEC47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46336"/>
        <c:axId val="94448256"/>
      </c:lineChart>
      <c:catAx>
        <c:axId val="9444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448256"/>
        <c:crosses val="autoZero"/>
        <c:auto val="1"/>
        <c:lblAlgn val="ctr"/>
        <c:lblOffset val="100"/>
        <c:noMultiLvlLbl val="0"/>
      </c:catAx>
      <c:valAx>
        <c:axId val="94448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mil.</a:t>
                </a:r>
                <a:r>
                  <a:rPr lang="cs-CZ"/>
                  <a:t> </a:t>
                </a:r>
                <a:r>
                  <a:rPr lang="en-US"/>
                  <a:t>K</a:t>
                </a:r>
                <a:r>
                  <a:rPr lang="cs-CZ"/>
                  <a:t>č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44633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76682901638482093"/>
          <c:y val="0.2732833069495556"/>
          <c:w val="0.22310175968277451"/>
          <c:h val="0.321144439190531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Čerpání dotací Olomouckým krajem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Vývoj!$A$99</c:f>
              <c:strCache>
                <c:ptCount val="1"/>
                <c:pt idx="0">
                  <c:v>IROP (a předchůdci)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Vývoj!$B$98:$E$98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Vývoj!$B$99:$E$99</c:f>
              <c:numCache>
                <c:formatCode>#,##0</c:formatCode>
                <c:ptCount val="4"/>
                <c:pt idx="0">
                  <c:v>695398</c:v>
                </c:pt>
                <c:pt idx="1">
                  <c:v>9082</c:v>
                </c:pt>
                <c:pt idx="2">
                  <c:v>113444</c:v>
                </c:pt>
                <c:pt idx="3">
                  <c:v>784816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07-4275-86E1-DF80503169F6}"/>
            </c:ext>
          </c:extLst>
        </c:ser>
        <c:ser>
          <c:idx val="4"/>
          <c:order val="1"/>
          <c:tx>
            <c:strRef>
              <c:f>Vývoj!$A$103</c:f>
              <c:strCache>
                <c:ptCount val="1"/>
                <c:pt idx="0">
                  <c:v>SFDI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Vývoj!$B$98:$E$98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Vývoj!$B$103:$E$103</c:f>
              <c:numCache>
                <c:formatCode>#,##0</c:formatCode>
                <c:ptCount val="4"/>
                <c:pt idx="0">
                  <c:v>279607</c:v>
                </c:pt>
                <c:pt idx="1">
                  <c:v>208723</c:v>
                </c:pt>
                <c:pt idx="2">
                  <c:v>214675</c:v>
                </c:pt>
                <c:pt idx="3">
                  <c:v>248777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07-4275-86E1-DF80503169F6}"/>
            </c:ext>
          </c:extLst>
        </c:ser>
        <c:ser>
          <c:idx val="2"/>
          <c:order val="2"/>
          <c:tx>
            <c:strRef>
              <c:f>Vývoj!$A$101</c:f>
              <c:strCache>
                <c:ptCount val="1"/>
                <c:pt idx="0">
                  <c:v>OPŽP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Vývoj!$B$98:$E$98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Vývoj!$B$101:$E$101</c:f>
              <c:numCache>
                <c:formatCode>#,##0</c:formatCode>
                <c:ptCount val="4"/>
                <c:pt idx="0">
                  <c:v>133386</c:v>
                </c:pt>
                <c:pt idx="1">
                  <c:v>28500</c:v>
                </c:pt>
                <c:pt idx="2">
                  <c:v>156501</c:v>
                </c:pt>
                <c:pt idx="3">
                  <c:v>178723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07-4275-86E1-DF80503169F6}"/>
            </c:ext>
          </c:extLst>
        </c:ser>
        <c:ser>
          <c:idx val="1"/>
          <c:order val="3"/>
          <c:tx>
            <c:strRef>
              <c:f>Vývoj!$A$100</c:f>
              <c:strCache>
                <c:ptCount val="1"/>
                <c:pt idx="0">
                  <c:v>Dotační programy ESF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Vývoj!$B$98:$E$98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Vývoj!$B$100:$E$100</c:f>
              <c:numCache>
                <c:formatCode>#,##0</c:formatCode>
                <c:ptCount val="4"/>
                <c:pt idx="0">
                  <c:v>31033</c:v>
                </c:pt>
                <c:pt idx="1">
                  <c:v>79376</c:v>
                </c:pt>
                <c:pt idx="2">
                  <c:v>122794</c:v>
                </c:pt>
                <c:pt idx="3">
                  <c:v>103550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7-4275-86E1-DF80503169F6}"/>
            </c:ext>
          </c:extLst>
        </c:ser>
        <c:ser>
          <c:idx val="3"/>
          <c:order val="4"/>
          <c:tx>
            <c:strRef>
              <c:f>Vývoj!$A$102</c:f>
              <c:strCache>
                <c:ptCount val="1"/>
                <c:pt idx="0">
                  <c:v>Ostatní programy EU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cat>
            <c:numRef>
              <c:f>Vývoj!$B$98:$E$98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Vývoj!$B$102:$E$102</c:f>
              <c:numCache>
                <c:formatCode>#,##0</c:formatCode>
                <c:ptCount val="4"/>
                <c:pt idx="0">
                  <c:v>4167</c:v>
                </c:pt>
                <c:pt idx="1">
                  <c:v>38354</c:v>
                </c:pt>
                <c:pt idx="2">
                  <c:v>11423</c:v>
                </c:pt>
                <c:pt idx="3">
                  <c:v>32996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07-4275-86E1-DF80503169F6}"/>
            </c:ext>
          </c:extLst>
        </c:ser>
        <c:ser>
          <c:idx val="5"/>
          <c:order val="5"/>
          <c:tx>
            <c:strRef>
              <c:f>Vývoj!$A$104</c:f>
              <c:strCache>
                <c:ptCount val="1"/>
                <c:pt idx="0">
                  <c:v>Ostatní národní dotace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Vývoj!$B$98:$E$98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Vývoj!$B$104:$E$104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48133</c:v>
                </c:pt>
                <c:pt idx="2">
                  <c:v>20765</c:v>
                </c:pt>
                <c:pt idx="3">
                  <c:v>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07-4275-86E1-DF805031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95840"/>
        <c:axId val="563796168"/>
      </c:lineChart>
      <c:catAx>
        <c:axId val="56379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796168"/>
        <c:crosses val="autoZero"/>
        <c:auto val="1"/>
        <c:lblAlgn val="ctr"/>
        <c:lblOffset val="100"/>
        <c:tickLblSkip val="1"/>
        <c:noMultiLvlLbl val="0"/>
      </c:catAx>
      <c:valAx>
        <c:axId val="563796168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79584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0009095043201454E-2"/>
                <c:y val="0.4608208208208208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mil.</a:t>
                  </a:r>
                  <a:r>
                    <a:rPr lang="cs-CZ" baseline="0"/>
                    <a:t> Kč</a:t>
                  </a: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29283236701527"/>
          <c:y val="0.17735593861578114"/>
          <c:w val="0.24484543129857964"/>
          <c:h val="0.73373657121688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Če</a:t>
            </a:r>
            <a:r>
              <a:rPr lang="cs-CZ" b="1">
                <a:solidFill>
                  <a:sysClr val="windowText" lastClr="000000"/>
                </a:solidFill>
              </a:rPr>
              <a:t>rpání dotací Olomouckým krajem mimo dopravní infrastrukturu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5564168995004658E-2"/>
          <c:y val="0.14806387225548903"/>
          <c:w val="0.6974542375751418"/>
          <c:h val="0.75932827258868085"/>
        </c:manualLayout>
      </c:layout>
      <c:lineChart>
        <c:grouping val="standard"/>
        <c:varyColors val="0"/>
        <c:ser>
          <c:idx val="0"/>
          <c:order val="1"/>
          <c:tx>
            <c:strRef>
              <c:f>Vývoj!$A$140</c:f>
              <c:strCache>
                <c:ptCount val="1"/>
                <c:pt idx="0">
                  <c:v>A.1 - A.3 Vzděl. a trh práce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Vývoj!$B$139:$E$139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Vývoj!$B$140:$E$140</c:f>
              <c:numCache>
                <c:formatCode>#,##0</c:formatCode>
                <c:ptCount val="4"/>
                <c:pt idx="0">
                  <c:v>87805</c:v>
                </c:pt>
                <c:pt idx="1">
                  <c:v>1682</c:v>
                </c:pt>
                <c:pt idx="2">
                  <c:v>7794</c:v>
                </c:pt>
                <c:pt idx="3">
                  <c:v>230909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40-4924-9C16-2B7FFA61015E}"/>
            </c:ext>
          </c:extLst>
        </c:ser>
        <c:ser>
          <c:idx val="5"/>
          <c:order val="2"/>
          <c:tx>
            <c:strRef>
              <c:f>Vývoj!$A$145</c:f>
              <c:strCache>
                <c:ptCount val="1"/>
                <c:pt idx="0">
                  <c:v>E.1 Životní prostředí</c:v>
                </c:pt>
              </c:strCache>
            </c:strRef>
          </c:tx>
          <c:spPr>
            <a:ln w="28575" cap="rnd">
              <a:solidFill>
                <a:srgbClr val="5EBE4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EBE4E"/>
              </a:solidFill>
              <a:ln w="9525">
                <a:solidFill>
                  <a:srgbClr val="5EBE4E"/>
                </a:solidFill>
              </a:ln>
              <a:effectLst/>
            </c:spPr>
          </c:marker>
          <c:cat>
            <c:numRef>
              <c:f>Vývoj!$B$139:$E$139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Vývoj!$B$145:$E$145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28500</c:v>
                </c:pt>
                <c:pt idx="2">
                  <c:v>144492</c:v>
                </c:pt>
                <c:pt idx="3">
                  <c:v>129606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40-4924-9C16-2B7FFA61015E}"/>
            </c:ext>
          </c:extLst>
        </c:ser>
        <c:ser>
          <c:idx val="1"/>
          <c:order val="3"/>
          <c:tx>
            <c:strRef>
              <c:f>Vývoj!$A$141</c:f>
              <c:strCache>
                <c:ptCount val="1"/>
                <c:pt idx="0">
                  <c:v>A.5 Péče o kulturní dědictví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Vývoj!$B$139:$E$139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Vývoj!$B$141:$E$141</c:f>
              <c:numCache>
                <c:formatCode>#,##0</c:formatCode>
                <c:ptCount val="4"/>
                <c:pt idx="0">
                  <c:v>19556</c:v>
                </c:pt>
                <c:pt idx="1">
                  <c:v>4098</c:v>
                </c:pt>
                <c:pt idx="2">
                  <c:v>22512</c:v>
                </c:pt>
                <c:pt idx="3">
                  <c:v>116021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0-4924-9C16-2B7FFA61015E}"/>
            </c:ext>
          </c:extLst>
        </c:ser>
        <c:ser>
          <c:idx val="3"/>
          <c:order val="4"/>
          <c:tx>
            <c:strRef>
              <c:f>Vývoj!$A$143</c:f>
              <c:strCache>
                <c:ptCount val="1"/>
                <c:pt idx="0">
                  <c:v>B.2 - B.3 Sociální oblast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Vývoj!$B$139:$E$139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Vývoj!$B$143:$E$143</c:f>
              <c:numCache>
                <c:formatCode>#,##0</c:formatCode>
                <c:ptCount val="4"/>
                <c:pt idx="0">
                  <c:v>74534</c:v>
                </c:pt>
                <c:pt idx="1">
                  <c:v>76711</c:v>
                </c:pt>
                <c:pt idx="2">
                  <c:v>114555</c:v>
                </c:pt>
                <c:pt idx="3">
                  <c:v>64403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40-4924-9C16-2B7FFA61015E}"/>
            </c:ext>
          </c:extLst>
        </c:ser>
        <c:ser>
          <c:idx val="6"/>
          <c:order val="5"/>
          <c:tx>
            <c:strRef>
              <c:f>Vývoj!$A$146</c:f>
              <c:strCache>
                <c:ptCount val="1"/>
                <c:pt idx="0">
                  <c:v>E.3 Energetiké úspory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Vývoj!$B$139:$E$139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Vývoj!$B$146:$E$146</c:f>
              <c:numCache>
                <c:formatCode>General</c:formatCode>
                <c:ptCount val="4"/>
                <c:pt idx="0" formatCode="#,##0">
                  <c:v>130243</c:v>
                </c:pt>
                <c:pt idx="1">
                  <c:v>0</c:v>
                </c:pt>
                <c:pt idx="2" formatCode="#,##0">
                  <c:v>12009</c:v>
                </c:pt>
                <c:pt idx="3" formatCode="#,##0">
                  <c:v>48561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40-4924-9C16-2B7FFA61015E}"/>
            </c:ext>
          </c:extLst>
        </c:ser>
        <c:ser>
          <c:idx val="7"/>
          <c:order val="6"/>
          <c:tx>
            <c:strRef>
              <c:f>Vývoj!$A$147</c:f>
              <c:strCache>
                <c:ptCount val="1"/>
                <c:pt idx="0">
                  <c:v>Ostatní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Vývoj!$B$139:$E$139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Vývoj!$B$147:$E$147</c:f>
              <c:numCache>
                <c:formatCode>#,##0</c:formatCode>
                <c:ptCount val="4"/>
                <c:pt idx="0">
                  <c:v>13844</c:v>
                </c:pt>
                <c:pt idx="1">
                  <c:v>11586</c:v>
                </c:pt>
                <c:pt idx="2">
                  <c:v>10579</c:v>
                </c:pt>
                <c:pt idx="3">
                  <c:v>10249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40-4924-9C16-2B7FFA61015E}"/>
            </c:ext>
          </c:extLst>
        </c:ser>
        <c:ser>
          <c:idx val="2"/>
          <c:order val="7"/>
          <c:tx>
            <c:strRef>
              <c:f>Vývoj!$A$142</c:f>
              <c:strCache>
                <c:ptCount val="1"/>
                <c:pt idx="0">
                  <c:v>B.1 Zdravotní péče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Vývoj!$B$139:$E$139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Vývoj!$B$142:$E$142</c:f>
              <c:numCache>
                <c:formatCode>#,##0</c:formatCode>
                <c:ptCount val="4"/>
                <c:pt idx="0">
                  <c:v>59623</c:v>
                </c:pt>
                <c:pt idx="1">
                  <c:v>79301</c:v>
                </c:pt>
                <c:pt idx="2">
                  <c:v>15975</c:v>
                </c:pt>
                <c:pt idx="3">
                  <c:v>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0-4924-9C16-2B7FFA610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63080"/>
        <c:axId val="562863408"/>
        <c:extLst>
          <c:ext xmlns:c15="http://schemas.microsoft.com/office/drawing/2012/chart" uri="{02D57815-91ED-43cb-92C2-25804820EDAC}">
            <c15:filteredLine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Vývoj!$A$144</c15:sqref>
                        </c15:formulaRef>
                      </c:ext>
                    </c:extLst>
                    <c:strCache>
                      <c:ptCount val="1"/>
                      <c:pt idx="0">
                        <c:v>D.1 Silniční infrastruktura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Vývoj!$B$139:$E$139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Vývoj!$B$144:$E$144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758616</c:v>
                      </c:pt>
                      <c:pt idx="1">
                        <c:v>211890</c:v>
                      </c:pt>
                      <c:pt idx="2">
                        <c:v>311686</c:v>
                      </c:pt>
                      <c:pt idx="3">
                        <c:v>745582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4740-4924-9C16-2B7FFA61015E}"/>
                  </c:ext>
                </c:extLst>
              </c15:ser>
            </c15:filteredLineSeries>
          </c:ext>
        </c:extLst>
      </c:lineChart>
      <c:catAx>
        <c:axId val="56286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62863408"/>
        <c:crosses val="autoZero"/>
        <c:auto val="1"/>
        <c:lblAlgn val="ctr"/>
        <c:lblOffset val="100"/>
        <c:noMultiLvlLbl val="0"/>
      </c:catAx>
      <c:valAx>
        <c:axId val="562863408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6286308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8924731182795699E-2"/>
                <c:y val="0.411536926147704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mil.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22270764541525"/>
          <c:y val="0.12293208857874802"/>
          <c:w val="0.18945471170942341"/>
          <c:h val="0.81437502946862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Dotace</a:t>
            </a:r>
            <a:r>
              <a:rPr lang="cs-CZ" baseline="0"/>
              <a:t> poskytnuté Olomouckým krajem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Vývoj!$A$211</c:f>
              <c:strCache>
                <c:ptCount val="1"/>
                <c:pt idx="0">
                  <c:v>Prostředky poskytnuté na dotacích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Vývoj!$B$209:$E$209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Vývoj!$B$211:$E$211</c:f>
              <c:numCache>
                <c:formatCode>#,##0</c:formatCode>
                <c:ptCount val="4"/>
                <c:pt idx="0">
                  <c:v>411249</c:v>
                </c:pt>
                <c:pt idx="1">
                  <c:v>444783</c:v>
                </c:pt>
                <c:pt idx="2">
                  <c:v>475973</c:v>
                </c:pt>
                <c:pt idx="3">
                  <c:v>534714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78-43A0-8EFE-36BE5FC6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69168"/>
        <c:axId val="329670152"/>
      </c:lineChart>
      <c:lineChart>
        <c:grouping val="standard"/>
        <c:varyColors val="0"/>
        <c:ser>
          <c:idx val="0"/>
          <c:order val="0"/>
          <c:tx>
            <c:strRef>
              <c:f>Vývoj!$A$210</c:f>
              <c:strCache>
                <c:ptCount val="1"/>
                <c:pt idx="0">
                  <c:v>Počet poskytnutých dotací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Vývoj!$B$209:$E$209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Vývoj!$B$210:$E$210</c:f>
              <c:numCache>
                <c:formatCode>#,##0</c:formatCode>
                <c:ptCount val="4"/>
                <c:pt idx="0">
                  <c:v>2245</c:v>
                </c:pt>
                <c:pt idx="1">
                  <c:v>2430</c:v>
                </c:pt>
                <c:pt idx="2">
                  <c:v>2431</c:v>
                </c:pt>
                <c:pt idx="3">
                  <c:v>3060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78-43A0-8EFE-36BE5FC6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01040"/>
        <c:axId val="496003664"/>
      </c:lineChart>
      <c:catAx>
        <c:axId val="32966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9670152"/>
        <c:crosses val="autoZero"/>
        <c:auto val="1"/>
        <c:lblAlgn val="ctr"/>
        <c:lblOffset val="100"/>
        <c:noMultiLvlLbl val="0"/>
      </c:catAx>
      <c:valAx>
        <c:axId val="32967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96691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611597023275786E-2"/>
                <c:y val="0.430424479647256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mil. Kč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valAx>
        <c:axId val="4960036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6001040"/>
        <c:crosses val="max"/>
        <c:crossBetween val="between"/>
      </c:valAx>
      <c:catAx>
        <c:axId val="49600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600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185736</xdr:colOff>
      <xdr:row>14</xdr:row>
      <xdr:rowOff>66675</xdr:rowOff>
    </xdr:from>
    <xdr:to>
      <xdr:col>23</xdr:col>
      <xdr:colOff>438150</xdr:colOff>
      <xdr:row>36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495299</xdr:colOff>
      <xdr:row>76</xdr:row>
      <xdr:rowOff>47624</xdr:rowOff>
    </xdr:from>
    <xdr:to>
      <xdr:col>18</xdr:col>
      <xdr:colOff>161924</xdr:colOff>
      <xdr:row>95</xdr:row>
      <xdr:rowOff>66674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352424</xdr:colOff>
      <xdr:row>139</xdr:row>
      <xdr:rowOff>142875</xdr:rowOff>
    </xdr:from>
    <xdr:to>
      <xdr:col>18</xdr:col>
      <xdr:colOff>419099</xdr:colOff>
      <xdr:row>159</xdr:row>
      <xdr:rowOff>85725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78581</xdr:colOff>
      <xdr:row>197</xdr:row>
      <xdr:rowOff>26193</xdr:rowOff>
    </xdr:from>
    <xdr:to>
      <xdr:col>17</xdr:col>
      <xdr:colOff>361950</xdr:colOff>
      <xdr:row>216</xdr:row>
      <xdr:rowOff>76199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0.10641</cdr:x>
      <cdr:y>0.13514</cdr:y>
    </cdr:from>
    <cdr:to>
      <cdr:x>0.23602</cdr:x>
      <cdr:y>0.21922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742950" y="428626"/>
          <a:ext cx="9048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solidFill>
                <a:srgbClr val="FF0000"/>
              </a:solidFill>
            </a:rPr>
            <a:t>695 mil Kč</a:t>
          </a:r>
        </a:p>
      </cdr:txBody>
    </cdr:sp>
  </cdr:relSizeAnchor>
  <cdr:relSizeAnchor xmlns:cdr="http://schemas.openxmlformats.org/drawingml/2006/chartDrawing">
    <cdr:from>
      <cdr:x>0.60618</cdr:x>
      <cdr:y>0.14214</cdr:y>
    </cdr:from>
    <cdr:to>
      <cdr:x>0.73579</cdr:x>
      <cdr:y>0.22623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232275" y="450850"/>
          <a:ext cx="9048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 b="1">
              <a:solidFill>
                <a:srgbClr val="FF0000"/>
              </a:solidFill>
            </a:rPr>
            <a:t>785 mil Kč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ránek Jiří" refreshedDate="43542.460310879629" createdVersion="6" refreshedVersion="6" minRefreshableVersion="3" recordCount="567">
  <cacheSource type="worksheet">
    <worksheetSource ref="A3:R570" sheet="Hodnocení 2018"/>
  </cacheSource>
  <cacheFields count="18">
    <cacheField name="Priorita" numFmtId="0">
      <sharedItems count="25">
        <s v="A.1 Opt. systému škol a zvyšování kvality vzdělávání"/>
        <s v="E.3 Dosažení energetických úspor"/>
        <s v="B.3 Zmírňování sociálního vyloučení"/>
        <s v="B.2 Zkvalitňování a rozvoj sítě sociálních služeb"/>
        <s v="D.1 Dobudování a modernizace silniční infrastruktury"/>
        <s v="A.5 Péče o kulturní dědictví"/>
        <s v="B.1 Optimalizace systému zajišťování zdravotní péče"/>
        <s v="F.4 Rozvoj krizového řízení a integ. záchranného systému"/>
        <s v="D.3 Zkvalitnění dopravní obslužnosti území"/>
        <s v="F.1 Efektivní fungování KÚOK a PO"/>
        <s v="A.3 Podpora rovných příležitostí a prorodinných aktivit"/>
        <s v="C.3 Rozvoj cestovního ruchu"/>
        <s v="F.3 Rozvojová spolupráce"/>
        <s v="E.1 Snižování dopadů lidské činnosti na životní prostředí"/>
        <s v="E.4 Zlepšování ekologické stability krajiny"/>
        <s v="E.5 Ochrana přírody a krajinného rázu"/>
        <s v="E.2 Zefektivnění odpadového hospodářství"/>
        <s v="F.2 Plánování a řízení rozvoje"/>
        <s v="A.4 Zlep. podmínek pro kult., sportovní a volnočasové aktivity"/>
        <s v="A.2 Podpora zaměstnanosti"/>
        <s v="D.4 Zlepšování podmínek pro nemotorovou dopravu"/>
        <s v="B.4 Podpora dalších veřejných služeb"/>
        <s v="C.1 Zlepšování podmínek pro podnikání"/>
        <s v="C.2 Podpora znalostní ekonomiky"/>
        <s v="A.4 Zlep. podmínek pro kult., sport. a volnočasové aktivity" u="1"/>
      </sharedItems>
    </cacheField>
    <cacheField name="Název činnosti" numFmtId="0">
      <sharedItems longText="1"/>
    </cacheField>
    <cacheField name="Realizátor" numFmtId="0">
      <sharedItems/>
    </cacheField>
    <cacheField name="Popis činnosti" numFmtId="0">
      <sharedItems longText="1"/>
    </cacheField>
    <cacheField name="Období realizace" numFmtId="0">
      <sharedItems containsMixedTypes="1" containsNumber="1" containsInteger="1" minValue="2018" maxValue="2020" count="20">
        <s v="2016-2018"/>
        <s v="2017-2019"/>
        <n v="2018"/>
        <s v="příprava"/>
        <s v="2017-2020"/>
        <s v="2017-2018"/>
        <s v="2018-2019"/>
        <s v="2019-2020"/>
        <n v="2019"/>
        <n v="2020"/>
        <s v="2018+"/>
        <s v="2018-2022"/>
        <s v="2015-2019"/>
        <s v="2018-2020"/>
        <s v="2016-2019"/>
        <s v="2018"/>
        <s v="2018-2021"/>
        <s v="2015-2018"/>
        <s v="2015-2020"/>
        <s v="2016-2021"/>
      </sharedItems>
    </cacheField>
    <cacheField name="Finanční zdroje" numFmtId="0">
      <sharedItems count="21">
        <s v="Rozpočet OK"/>
        <s v="OPŽP, rozpočet OK"/>
        <s v="příprava pro OPŽP"/>
        <s v="IROP (ITI), rozpočet OK"/>
        <s v="IROP, rozpočet OK"/>
        <s v="příprava pro IROP"/>
        <s v="INTERREG, rozpočet OK "/>
        <s v="Nájemné SMN"/>
        <s v="Rozpočet OK, rozpočet žadatelů"/>
        <s v="rozpočet OK + dotace z MV (poue pro obce)"/>
        <s v="MPSV, rozpočet OK"/>
        <s v="MMR, rozpočet OK"/>
        <s v="Rozpočet OK/rozpočty moravských krajů"/>
        <s v="OPŽP"/>
        <s v="MŠMT, rozpočet OK"/>
        <s v="SFDI, rozpočet OK"/>
        <s v="OPZ"/>
        <s v="OPVVV, rozpočet OK"/>
        <s v="SFŽP, rozpočet OK"/>
        <s v="OPTP"/>
        <s v="OPPS, rozpočet OK"/>
      </sharedItems>
    </cacheField>
    <cacheField name="Výdaje celkem v roce  2018 (v tis. Kč)" numFmtId="3">
      <sharedItems containsMixedTypes="1" containsNumber="1" containsInteger="1" minValue="0" maxValue="1112978"/>
    </cacheField>
    <cacheField name="Výdaje OK v roce  2018 (v tis. Kč)" numFmtId="3">
      <sharedItems containsMixedTypes="1" containsNumber="1" containsInteger="1" minValue="0" maxValue="1112978"/>
    </cacheField>
    <cacheField name="Název indikátoru" numFmtId="0">
      <sharedItems/>
    </cacheField>
    <cacheField name="Dosažená hodnota" numFmtId="0">
      <sharedItems containsBlank="1" containsMixedTypes="1" containsNumber="1" minValue="0" maxValue="1245"/>
    </cacheField>
    <cacheField name="Název indikátoru2" numFmtId="0">
      <sharedItems containsBlank="1"/>
    </cacheField>
    <cacheField name="Dosaženáhodnota" numFmtId="0">
      <sharedItems containsString="0" containsBlank="1" containsNumber="1" containsInteger="1" minValue="0" maxValue="15000"/>
    </cacheField>
    <cacheField name="Název indikátoru3" numFmtId="0">
      <sharedItems containsBlank="1"/>
    </cacheField>
    <cacheField name="Dosažená hodnota2" numFmtId="0">
      <sharedItems containsString="0" containsBlank="1" containsNumber="1" containsInteger="1" minValue="2" maxValue="744"/>
    </cacheField>
    <cacheField name="Dotace nebo dar (A/N)" numFmtId="0">
      <sharedItems count="2">
        <s v="N"/>
        <s v="A"/>
      </sharedItems>
    </cacheField>
    <cacheField name="Investiční/Neinvestiční akce" numFmtId="0">
      <sharedItems count="2">
        <s v="I"/>
        <s v="N"/>
      </sharedItems>
    </cacheField>
    <cacheField name="Využívá jiné zdroje (A/N)" numFmtId="0">
      <sharedItems count="2">
        <s v="N"/>
        <s v="A"/>
      </sharedItems>
    </cacheField>
    <cacheField name="ID" numFmtId="0">
      <sharedItems containsString="0" containsBlank="1" containsNumber="1" containsInteger="1" minValue="1" maxValue="13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7">
  <r>
    <x v="0"/>
    <s v="VOŠ a SPŠ elektrotechnická Olomouc - Školní tělocvična"/>
    <s v="OI/OŠM"/>
    <s v="IP. Výstavba nové tělocvičny školy."/>
    <x v="0"/>
    <x v="0"/>
    <n v="20582"/>
    <n v="20582"/>
    <s v="Počet činností podpořených OK"/>
    <n v="1"/>
    <m/>
    <m/>
    <m/>
    <m/>
    <x v="0"/>
    <x v="0"/>
    <x v="0"/>
    <n v="954"/>
  </r>
  <r>
    <x v="0"/>
    <s v="Střední průmyslová škola, Přerov, Havlíčkova 2 - tělocvična"/>
    <s v="OI/OŠM"/>
    <s v="IP. Přístavba tělocvičny se sociálním zázemím včetně vybavení."/>
    <x v="0"/>
    <x v="0"/>
    <n v="2520"/>
    <n v="2520"/>
    <s v="Počet činností podpořených OK"/>
    <n v="1"/>
    <m/>
    <m/>
    <m/>
    <m/>
    <x v="0"/>
    <x v="0"/>
    <x v="0"/>
    <n v="955"/>
  </r>
  <r>
    <x v="0"/>
    <s v="Obchodní akademie, Olomouc, tř. Spojenců 11- Zateplení uliční a dvorní fasády"/>
    <s v="OI/OŠM"/>
    <s v="IP. Oprava uliční fasády a zateplení dvorních fasád a půdních prostor. Akce v realizaci - přechází do roku 2019"/>
    <x v="1"/>
    <x v="0"/>
    <n v="0"/>
    <n v="0"/>
    <s v="Počet činností podpořených OK"/>
    <n v="1"/>
    <m/>
    <m/>
    <m/>
    <m/>
    <x v="0"/>
    <x v="0"/>
    <x v="0"/>
    <n v="956"/>
  </r>
  <r>
    <x v="0"/>
    <s v="Střední průmyslová škola a Střední odborné učiliště, Uničov, Školní 164 - školní kuchyň a jídelna"/>
    <s v="OI/OŠM"/>
    <s v="IP. Rekonstrukce samostatného objektu kuchyňského bloku s dodávkou nové technologie ve dvorní části areálu střední školy."/>
    <x v="2"/>
    <x v="0"/>
    <n v="28952"/>
    <n v="28952"/>
    <s v="Počet činností podpořených OK"/>
    <n v="1"/>
    <m/>
    <m/>
    <m/>
    <m/>
    <x v="0"/>
    <x v="0"/>
    <x v="0"/>
    <n v="1142"/>
  </r>
  <r>
    <x v="0"/>
    <s v="Střední průmyslová škola, Přerov, Havlíčkova 2 - Výměna elektrorozvodů"/>
    <s v="OI/OŠM"/>
    <s v="IP. Výměna silnoproudých a slaboproudých elektrorozvodů budovy školy."/>
    <x v="2"/>
    <x v="0"/>
    <n v="7516"/>
    <n v="7516"/>
    <s v="Počet činností podpořených OK"/>
    <n v="1"/>
    <m/>
    <m/>
    <m/>
    <m/>
    <x v="0"/>
    <x v="0"/>
    <x v="0"/>
    <n v="1143"/>
  </r>
  <r>
    <x v="0"/>
    <s v="Střední zdravotnická škola a Vyšší odborná škola Emanuela Pottinga, Olomouc, Pottingova 2 - Rekonstrukce sociálního zařízení v budově DM"/>
    <s v="OI/OŠM"/>
    <s v="IP. Kompletní výměna 5 ks stupaček sociálního zařízení včetně rekonstrukce sociálních jader."/>
    <x v="2"/>
    <x v="0"/>
    <n v="5961"/>
    <n v="5961"/>
    <s v="Počet činností podpořených OK"/>
    <n v="1"/>
    <m/>
    <m/>
    <m/>
    <m/>
    <x v="0"/>
    <x v="0"/>
    <x v="0"/>
    <m/>
  </r>
  <r>
    <x v="0"/>
    <s v="Dětský domov a Školní jídelna Prostějov - Komunikace "/>
    <s v="OI/OŠM"/>
    <s v="IP.  Okruh kolem dětského domova - oprava cest, osvětlení a inženýrských sítí, dle projektové dokumentace. Příjezdová komunikace k DD - oprava cest, osvětlení a inženýrských sítí, dle projektové dokumentace."/>
    <x v="3"/>
    <x v="0"/>
    <n v="0"/>
    <n v="0"/>
    <s v="Počet činností podpořených OK"/>
    <n v="1"/>
    <m/>
    <m/>
    <m/>
    <m/>
    <x v="0"/>
    <x v="0"/>
    <x v="0"/>
    <m/>
  </r>
  <r>
    <x v="0"/>
    <s v="Gymnázium Jakuba Škody, Přerov, Komenského 29 - výměna oken a oprava fasády historické budovy"/>
    <s v="OI/OŠM"/>
    <s v="IP. Výměna oken z r. 1967 v havarijním stavu (vypadává sklo) za nová kastlová termická, repase vstupních dveří.  Budova památkově chráněná. Akce v realizaci - přechází do roku 2019"/>
    <x v="4"/>
    <x v="0"/>
    <n v="4460"/>
    <n v="4460"/>
    <s v="Počet činností podpořených OK"/>
    <n v="1"/>
    <m/>
    <m/>
    <m/>
    <m/>
    <x v="0"/>
    <x v="0"/>
    <x v="0"/>
    <m/>
  </r>
  <r>
    <x v="0"/>
    <s v="Obchodní akademie a Jazyková škola s právem státní jazykové zkoušky, Přerov, Bartošova 24 - Kanalizace"/>
    <s v="OI/OŠM"/>
    <s v="IP. Rekonstrukce páteřní splaškové ležaté kanalizace v suterénu objektu a stoupaček k umyvadlům ve třídách a šatnách."/>
    <x v="5"/>
    <x v="0"/>
    <n v="4309"/>
    <n v="4309"/>
    <s v="Počet činností podpořených OK"/>
    <n v="1"/>
    <m/>
    <m/>
    <m/>
    <m/>
    <x v="0"/>
    <x v="0"/>
    <x v="0"/>
    <n v="1144"/>
  </r>
  <r>
    <x v="0"/>
    <s v="Gymnázium, Olomouc, Čajkovského 9 - Elektroinstalace"/>
    <s v="OI/OŠM"/>
    <s v="IP. Výměna již nevyhovující, zastaralé a poruchové sítě elektrorozvodů školních budov a jejich interiéru-učeben-tříd-kabinetů (stáří přes 40 let)."/>
    <x v="5"/>
    <x v="0"/>
    <n v="8814"/>
    <n v="8814"/>
    <s v="Počet činností podpořených OK"/>
    <n v="1"/>
    <m/>
    <m/>
    <m/>
    <m/>
    <x v="0"/>
    <x v="0"/>
    <x v="0"/>
    <m/>
  </r>
  <r>
    <x v="0"/>
    <s v="Střední odborná škola a Střední odborné učiliště strojírenské a stavební, Jeseník, Dukelská 1240 - Rekonstrukce rozvodů, sociálního zařízení a elektroinstalace"/>
    <s v="OI/OŠM"/>
    <s v="IP. SOŠ a SOU stroj. a stav. Jeseník - komplexní rekonstrukce systému rozvodů vody, kanalizace, sociálního zařízení včetně elektroinstalace a VZT v budově školy navazuje na již provedenou realizaci energeticky úsporných opatření."/>
    <x v="5"/>
    <x v="0"/>
    <n v="16651"/>
    <n v="16651"/>
    <s v="Počet činností podpořených OK"/>
    <n v="1"/>
    <m/>
    <m/>
    <m/>
    <m/>
    <x v="0"/>
    <x v="0"/>
    <x v="0"/>
    <n v="975"/>
  </r>
  <r>
    <x v="0"/>
    <s v="Střední průmyslová škola strojnická Olomouc - rozšíření učeben"/>
    <s v="OI/OŠM"/>
    <s v="IP. Přístavba 9 nových učeben nad částí přízemního objektu dílen, včetně kabinetů a sociálního zázemí."/>
    <x v="6"/>
    <x v="0"/>
    <n v="27751"/>
    <n v="27751"/>
    <s v="Počet činností podpořených OK"/>
    <n v="1"/>
    <m/>
    <m/>
    <m/>
    <m/>
    <x v="0"/>
    <x v="0"/>
    <x v="0"/>
    <n v="1149"/>
  </r>
  <r>
    <x v="0"/>
    <s v="Střední škola, Základní škola a Mateřská škola Prof. V. Vejdovského - úprava venkovních ploch areálu, odloučené pracoviště SŠ Gorazdovo náměstí 1, Olomouc"/>
    <s v="OI/OŠM"/>
    <s v="IP. Úprava venkovních ploch areálu pro sportovní využití a možnost parkování."/>
    <x v="3"/>
    <x v="0"/>
    <n v="428"/>
    <n v="428"/>
    <s v="Počet činností podpořených OK"/>
    <n v="1"/>
    <m/>
    <m/>
    <m/>
    <m/>
    <x v="0"/>
    <x v="0"/>
    <x v="0"/>
    <n v="1152"/>
  </r>
  <r>
    <x v="0"/>
    <s v="Gymnázium Olomouc - Hejčín, Tomkova 45 - revitalizace sportovního areálu  "/>
    <s v="OI/OŠM"/>
    <s v="IP. Revitalizace sportovního areálu školy, tj. fotbalového hřiště, oválu a rovinky lehkoatletické dráhy, sektoru pro skok daleký, víceúčelového hřiště na míčové hry.  "/>
    <x v="5"/>
    <x v="0"/>
    <n v="17278"/>
    <n v="17278"/>
    <s v="Počet činností podpořených OK"/>
    <n v="1"/>
    <m/>
    <m/>
    <m/>
    <m/>
    <x v="0"/>
    <x v="0"/>
    <x v="0"/>
    <n v="1150"/>
  </r>
  <r>
    <x v="0"/>
    <s v="Bezbariérové úpravy školských zařízení v Olomouckém kraji - Obchodní akademie Olomouc "/>
    <s v="OI/OŠM"/>
    <s v="IP. Zřízení bezbariérového přístupu do budovy C přístavbou vnějšího výtahu a vybudování 1 invalidního WC. Na základě požadavku HZS OK dojde k prověření PBŘ celého objektu a splnění požadavku KHS na přepočet a doplnění všech WC a sociálních zařízení celého objektu."/>
    <x v="3"/>
    <x v="0"/>
    <n v="0"/>
    <n v="0"/>
    <s v="Počet činností podpořených OK"/>
    <n v="1"/>
    <m/>
    <m/>
    <m/>
    <m/>
    <x v="0"/>
    <x v="0"/>
    <x v="0"/>
    <m/>
  </r>
  <r>
    <x v="0"/>
    <s v="SOŠ lesnická a strojírenská Šternberk – sociální zařízení na domově mládeže"/>
    <s v="OI/OŠM"/>
    <s v="IP. Oprava sociálních zařízení a zdravotechnických rozvodů 5 patrového objektu DM včetně vybudování nového sociálního uzlu pro dívky."/>
    <x v="2"/>
    <x v="0"/>
    <n v="4405"/>
    <n v="4405"/>
    <s v="Počet činností podpořených OK"/>
    <n v="1"/>
    <m/>
    <m/>
    <m/>
    <m/>
    <x v="0"/>
    <x v="0"/>
    <x v="0"/>
    <m/>
  </r>
  <r>
    <x v="0"/>
    <s v="Střední škola polytechnická, Olomouc - Rekonstrukce domova mládeže"/>
    <s v="OI/OŠM"/>
    <s v="IP. Zpracování PD na celkovou rekonstrukci DM, který již neodpovídá současným normám. Jedná se o jeden z největších DM v kraji."/>
    <x v="3"/>
    <x v="0"/>
    <n v="2134"/>
    <n v="2134"/>
    <s v="Počet činností podpořených OK"/>
    <n v="1"/>
    <m/>
    <m/>
    <m/>
    <m/>
    <x v="0"/>
    <x v="0"/>
    <x v="0"/>
    <m/>
  </r>
  <r>
    <x v="0"/>
    <s v="Střední škola zemědělská, Přerov - Osmek - Vybudování zázemí pro odborný výcvik"/>
    <s v="OI/OŠM"/>
    <s v="IP. Vybudování nových dílen a svařovny pro odborný výcvik školy."/>
    <x v="3"/>
    <x v="0"/>
    <n v="1028"/>
    <n v="1028"/>
    <s v="Počet činností podpořených OK"/>
    <n v="1"/>
    <m/>
    <m/>
    <m/>
    <m/>
    <x v="0"/>
    <x v="0"/>
    <x v="0"/>
    <n v="1157"/>
  </r>
  <r>
    <x v="0"/>
    <s v="Střední škola gastronomie a farmářství Jeseník - Odvodnění budovy masné výroby"/>
    <s v="OI/OŠM"/>
    <s v="IP. Odvodnění budovy masné výroby."/>
    <x v="2"/>
    <x v="0"/>
    <n v="3279"/>
    <n v="3279"/>
    <s v="Počet činností podpořených OK"/>
    <n v="1"/>
    <m/>
    <m/>
    <m/>
    <m/>
    <x v="0"/>
    <x v="0"/>
    <x v="0"/>
    <n v="1158"/>
  </r>
  <r>
    <x v="0"/>
    <s v="Střední škola gastronomie a farmářství Jeseník - Venkovní kanalizace areálu Horní Heřmanice"/>
    <s v="OI/OŠM"/>
    <s v="IP. Oprava kanalizační sítě v celém areálu školy na pracovišti Horní Heřmanice. Akce v realizaci - přechází do roku 2019"/>
    <x v="6"/>
    <x v="0"/>
    <n v="5261"/>
    <n v="5261"/>
    <s v="Počet činností podpořených OK"/>
    <n v="1"/>
    <m/>
    <m/>
    <m/>
    <m/>
    <x v="0"/>
    <x v="0"/>
    <x v="0"/>
    <n v="1159"/>
  </r>
  <r>
    <x v="0"/>
    <s v="Gymnázium Šternberk - Úprava školního hřiště a nové oplocení hřiště"/>
    <s v="OI/OŠM"/>
    <s v="IP. Odvodnění hřiště kolem tělocvičny, hydroizolace, odstranění starého a pokládka nového povrchu hřiště, sanace kamenných zídek, sportovní vybavení hřiště._x000a_"/>
    <x v="2"/>
    <x v="0"/>
    <n v="4844"/>
    <n v="4844"/>
    <s v="Počet činností podpořených OK"/>
    <n v="1"/>
    <m/>
    <m/>
    <m/>
    <m/>
    <x v="0"/>
    <x v="0"/>
    <x v="0"/>
    <n v="1160"/>
  </r>
  <r>
    <x v="0"/>
    <s v="Střední zdravotnická škola a Vyšší odborná škola zdravotnická Emanuela Pöttinga a Jazyková škola s právem státní jazykové zkoušky Olomouc - Šatny"/>
    <s v="OI/OŠM"/>
    <s v="IP. Úprava stávajících nevyužívaných sklepních prostor a jejich využití jako prostor pro šatny, včetně sanace vlhkosti. Akce v realizaci - přechází do roku 2019"/>
    <x v="6"/>
    <x v="0"/>
    <n v="5063"/>
    <n v="5063"/>
    <s v="Počet činností podpořených OK"/>
    <n v="1"/>
    <m/>
    <m/>
    <m/>
    <m/>
    <x v="0"/>
    <x v="0"/>
    <x v="0"/>
    <n v="1163"/>
  </r>
  <r>
    <x v="0"/>
    <s v="Střední škola a Základní škola prof. Z. Matějčka Olomouc - Stavební úpravy venkovního sportovního areálu Táboritů"/>
    <s v="OI/OŠM"/>
    <s v="IP. Výměna povrchu hřiště včetně úpravy okolí sportoviště. Akce v realizaci - přechází do roku 2019"/>
    <x v="6"/>
    <x v="0"/>
    <n v="6807"/>
    <n v="6807"/>
    <s v="Počet činností podpořených OK"/>
    <n v="1"/>
    <m/>
    <m/>
    <m/>
    <m/>
    <x v="0"/>
    <x v="0"/>
    <x v="0"/>
    <n v="1164"/>
  </r>
  <r>
    <x v="0"/>
    <s v="Obchodní akademie, Olomouc - Elektroinstalace a výměna svítidel"/>
    <s v="OI/OŠM"/>
    <s v="IP. Rekonstrukce nevyhovující elektroinstalace a výměna svítidel."/>
    <x v="2"/>
    <x v="0"/>
    <n v="3966"/>
    <n v="3966"/>
    <s v="Počet činností podpořených OK"/>
    <n v="1"/>
    <m/>
    <m/>
    <m/>
    <m/>
    <x v="0"/>
    <x v="0"/>
    <x v="0"/>
    <n v="1165"/>
  </r>
  <r>
    <x v="0"/>
    <s v="Základní umělecká škola Litovel - Rekonstrukce budovy ZUŠ - 1. etapa"/>
    <s v="OI/OŠM"/>
    <s v="IP. Vybudování výtahu, rekonstrukce a přestavba 3. NP na výtvarný ateliér s příslušenstvím. Sanace 1. NP. Akce v realizaci - přechází do roku 2019"/>
    <x v="6"/>
    <x v="0"/>
    <n v="3875"/>
    <n v="3875"/>
    <s v="Počet činností podpořených OK"/>
    <n v="1"/>
    <m/>
    <m/>
    <m/>
    <m/>
    <x v="0"/>
    <x v="0"/>
    <x v="0"/>
    <n v="1166"/>
  </r>
  <r>
    <x v="0"/>
    <s v="Základní škola Uničov - Elektroinstalace a výměna svítidel"/>
    <s v="OI/OŠM"/>
    <s v="IP. Rekonstrukce silno a slaboproudých rozvodů včetně výměny svítidel."/>
    <x v="2"/>
    <x v="0"/>
    <n v="2756"/>
    <n v="2756"/>
    <s v="Počet činností podpořených OK"/>
    <n v="1"/>
    <m/>
    <m/>
    <m/>
    <m/>
    <x v="0"/>
    <x v="0"/>
    <x v="0"/>
    <n v="1167"/>
  </r>
  <r>
    <x v="0"/>
    <s v="Gymnázium Jeseník - Venkovní hřiště"/>
    <s v="OI/OŠM"/>
    <s v="IP. Celková rekonstrukce venkovního hřiště."/>
    <x v="3"/>
    <x v="0"/>
    <n v="13"/>
    <n v="13"/>
    <s v="Počet činností podpořených OK"/>
    <n v="1"/>
    <m/>
    <m/>
    <m/>
    <m/>
    <x v="0"/>
    <x v="0"/>
    <x v="0"/>
    <n v="1168"/>
  </r>
  <r>
    <x v="0"/>
    <s v="Střední škola gastronomie a farmářství Jeseník - Výstavba jateční porážky"/>
    <s v="OI/OŠM"/>
    <s v="IP. Výstavba prostor odborného výcviku na pracovišti v Horních Heřmanicích."/>
    <x v="3"/>
    <x v="0"/>
    <n v="0"/>
    <n v="0"/>
    <s v="Počet činností podpořených OK"/>
    <n v="1"/>
    <m/>
    <m/>
    <m/>
    <m/>
    <x v="0"/>
    <x v="0"/>
    <x v="0"/>
    <n v="1170"/>
  </r>
  <r>
    <x v="0"/>
    <s v="Střední průmyslová škola elektrotechnická, Mohelnice - Stavební úpravy sociálních zařízení"/>
    <s v="OI/OŠM"/>
    <s v="IP. Rekonstrukce sociální zařízení ve třech objektech školy."/>
    <x v="2"/>
    <x v="0"/>
    <n v="6107"/>
    <n v="6107"/>
    <s v="Počet činností podpořených OK"/>
    <n v="1"/>
    <m/>
    <m/>
    <m/>
    <m/>
    <x v="0"/>
    <x v="0"/>
    <x v="0"/>
    <n v="1171"/>
  </r>
  <r>
    <x v="0"/>
    <s v="Střední průmyslová škola Přerov, Havlíčkova 2 - výměna oken"/>
    <s v="OI/OŠM"/>
    <s v="IP. Celková výměna oken v budově školy, krizový stav ve školních dílnách. Požadavek vychází z energetických auditů"/>
    <x v="5"/>
    <x v="0"/>
    <n v="810"/>
    <n v="810"/>
    <s v="Počet činností podpořených OK"/>
    <n v="1"/>
    <m/>
    <m/>
    <m/>
    <m/>
    <x v="0"/>
    <x v="0"/>
    <x v="0"/>
    <m/>
  </r>
  <r>
    <x v="0"/>
    <s v="Gymnázium, Uničov, Gymnazijní 257 -  Vzduchotechnika a vytápění tělocvičny"/>
    <s v="OI/OŠM"/>
    <s v="IP. Rekonstrukce kotelny, zavedení individuální regulace teploty v místnostech, rekonstrukce vytápění a vzduchotechniky v tělocvičně s rekuperací tepla."/>
    <x v="5"/>
    <x v="0"/>
    <n v="153"/>
    <n v="153"/>
    <s v="Počet činností podpořených OK"/>
    <n v="1"/>
    <m/>
    <m/>
    <m/>
    <m/>
    <x v="0"/>
    <x v="0"/>
    <x v="0"/>
    <n v="1172"/>
  </r>
  <r>
    <x v="0"/>
    <s v="Gymnázium Jiřího Wolkera, Prostějov, Kollárova 3 - Elektroinstalace"/>
    <s v="OI/OŠM"/>
    <s v="IP. Výměna silnoproudých a slaboproudých rozvodů včetně výměny osvětlení."/>
    <x v="2"/>
    <x v="0"/>
    <n v="5075"/>
    <n v="5075"/>
    <s v="Počet činností podpořených OK"/>
    <n v="1"/>
    <m/>
    <m/>
    <m/>
    <m/>
    <x v="0"/>
    <x v="0"/>
    <x v="0"/>
    <m/>
  </r>
  <r>
    <x v="0"/>
    <s v="Střední lesnická škola, Hranice, Jurikova 588 - Oprava římsy"/>
    <s v="OI/OŠM"/>
    <s v="IP. Jedná se o opravu narušené konstrukce korunní římsy na budově školy. Části spadlé štukové omítky a cihel mohou ohrozit chodce pohybující se v okolí budovy."/>
    <x v="2"/>
    <x v="0"/>
    <n v="2829"/>
    <n v="2829"/>
    <s v="Počet činností podpořených OK"/>
    <n v="1"/>
    <m/>
    <m/>
    <m/>
    <m/>
    <x v="0"/>
    <x v="0"/>
    <x v="0"/>
    <m/>
  </r>
  <r>
    <x v="0"/>
    <s v="Gymnázium, Olomouc - Hejčín, Tomkova 45 - Výměna střechy - budova B a spojovací chodba"/>
    <s v="OI/OŠM"/>
    <s v="IP. Výměna střešní krytiny na budově B Gymnázia, Olomouc - Hejčín a spojovacích prostor mezi budovou A a B a mezi budovou B a tělocvičnou ."/>
    <x v="6"/>
    <x v="0"/>
    <n v="5352"/>
    <n v="5352"/>
    <s v="Počet činností podpořených OK"/>
    <n v="1"/>
    <m/>
    <m/>
    <m/>
    <m/>
    <x v="0"/>
    <x v="0"/>
    <x v="0"/>
    <m/>
  </r>
  <r>
    <x v="0"/>
    <s v="Střední odborná škola průmyslová a Střední odborné učiliště strojírenské, Prostějov, Lidická 4 - Střecha Wolkerova "/>
    <s v="OI/OŠM"/>
    <s v="IP. Oprava střechy na vstupní budově do dílen Wolkerova 24, která je v havarijním stavu."/>
    <x v="3"/>
    <x v="0"/>
    <n v="86"/>
    <n v="86"/>
    <s v="Počet činností podpořených OK"/>
    <n v="1"/>
    <m/>
    <m/>
    <m/>
    <m/>
    <x v="0"/>
    <x v="0"/>
    <x v="0"/>
    <m/>
  </r>
  <r>
    <x v="0"/>
    <s v="Střední škola zemědělská, Přerov, Osmek 47 - modernizace teoretické a odborné výuky - Elektroinstalace v hlavní budově školy."/>
    <s v="OI/OŠM"/>
    <s v="IP. Vybudování nového stoupacího vedení do všech podlaží, vybudování  silových rozvodů elektroinstalace včetně zásuvek, vypínačů a svítidel ve všech místnostech v 1.NP, 2.NP a 3.NP včetně chodeb, sociálních zařízení a schodišť. Vybudování datových rozvodů ve všech učebnách, kabinetech a kancelářích. "/>
    <x v="2"/>
    <x v="0"/>
    <n v="6677"/>
    <n v="6677"/>
    <s v="Počet činností podpořených OK"/>
    <n v="1"/>
    <m/>
    <m/>
    <m/>
    <m/>
    <x v="0"/>
    <x v="0"/>
    <x v="0"/>
    <m/>
  </r>
  <r>
    <x v="0"/>
    <s v="Gymnázium, Olomouc - Hejčín, Tomkova 45 - výměna oken - spojovací prostory mezi budovou A, B a tělocvičnou "/>
    <s v="OI/OŠM"/>
    <s v="Uip. Jedná se součást druhé etapy výměny oken, která jsou v havarijním stavu, na Gymnáziu, Olomouc - Hejčín.  "/>
    <x v="2"/>
    <x v="0"/>
    <n v="3472"/>
    <n v="3472"/>
    <s v="Počet činností podpořených OK"/>
    <n v="1"/>
    <m/>
    <m/>
    <m/>
    <m/>
    <x v="0"/>
    <x v="0"/>
    <x v="0"/>
    <m/>
  </r>
  <r>
    <x v="0"/>
    <s v="Sigmundova střední škola strojírenská, Lutín - Konektivita školy"/>
    <s v="OI/OŠM"/>
    <s v="IP. Modernizace konektivity školy s ohledem na plnění pravidel iROPu (ITI) a současné nahrazení IT zařízení na hranici životnosti."/>
    <x v="2"/>
    <x v="0"/>
    <n v="1854"/>
    <n v="1854"/>
    <s v="Počet činností podpořených OK"/>
    <n v="1"/>
    <m/>
    <m/>
    <m/>
    <m/>
    <x v="0"/>
    <x v="0"/>
    <x v="0"/>
    <m/>
  </r>
  <r>
    <x v="0"/>
    <s v="Střední odborná škola Prostějov - Kotelna"/>
    <s v="OI/OŠM"/>
    <s v="IP. Výměna kotlů, u kterých končí životnost."/>
    <x v="2"/>
    <x v="0"/>
    <n v="1908"/>
    <n v="1908"/>
    <s v="Počet činností podpořených OK"/>
    <n v="1"/>
    <m/>
    <m/>
    <m/>
    <m/>
    <x v="0"/>
    <x v="0"/>
    <x v="0"/>
    <m/>
  </r>
  <r>
    <x v="0"/>
    <s v="Střední škola sociální péče a služeb, Zábřeh, nám. 8. května 2 - Stavební úpravy sociálního zařízení na DM "/>
    <s v="OI/OŠM"/>
    <s v="IP. Výměna obkladů, podlah, zařizovacích předmětů v soc. zařízeních včetně natěrů a maleb na DM."/>
    <x v="2"/>
    <x v="0"/>
    <n v="5791"/>
    <n v="5791"/>
    <s v="Počet činností podpořených OK"/>
    <n v="1"/>
    <m/>
    <m/>
    <m/>
    <m/>
    <x v="0"/>
    <x v="0"/>
    <x v="0"/>
    <m/>
  </r>
  <r>
    <x v="0"/>
    <s v="Střední průmyslová škola, Přerov, Havlíčkova 2 - Modernizace laboratoří elektrotechniky a strojírenství na SPŠ Přerov, Havlíčkova 2  "/>
    <s v="OI/OŠM"/>
    <s v="IP. Modernizace učeben elektrotechniky a strojírenství, včetně přístrojového vybavení. Projektová a inženýrská dokumentace byla vyhotovena. Akce v realizaci - přechází do roku 2019"/>
    <x v="6"/>
    <x v="0"/>
    <n v="3600"/>
    <n v="3600"/>
    <s v="Počet činností podpořených OK"/>
    <n v="1"/>
    <m/>
    <m/>
    <m/>
    <m/>
    <x v="0"/>
    <x v="0"/>
    <x v="0"/>
    <m/>
  </r>
  <r>
    <x v="0"/>
    <s v="Vyšší odborná škola a Střední škola automobilní, Zábřeh, U Dráhy 6 - Elektroinstalace na domově mládeže"/>
    <s v="OI/OŠM"/>
    <s v="IP. Rekonstrukce elektroinstalace na domově mládeže"/>
    <x v="2"/>
    <x v="0"/>
    <n v="5176"/>
    <n v="5176"/>
    <s v="Počet činností podpořených OK"/>
    <n v="1"/>
    <m/>
    <m/>
    <m/>
    <m/>
    <x v="0"/>
    <x v="0"/>
    <x v="0"/>
    <m/>
  </r>
  <r>
    <x v="0"/>
    <s v="Střední zdravotnická škola a Vyšší odborná škola zdravotnická Emanuela Pöttinga a Jazyková škola s právem státní jazykové zkoušky Olomouc - Elektroinstalace v budově domova mládeže"/>
    <s v="OI/OŠM"/>
    <s v="IP. Kompletní rekonstrukce zastaralé elektroinstalace v budově domově mládeže, PD jako podklad pro realizace rekonstrukce a stanovení rozpočtových nákladů na akci"/>
    <x v="3"/>
    <x v="0"/>
    <n v="478"/>
    <n v="478"/>
    <s v="Počet činností podpořených OK"/>
    <n v="1"/>
    <m/>
    <m/>
    <m/>
    <m/>
    <x v="0"/>
    <x v="0"/>
    <x v="0"/>
    <m/>
  </r>
  <r>
    <x v="0"/>
    <s v="Střední odborná škola lesnická a strojírenská Šternberk - Výměna střešní krytiny"/>
    <s v="OI/OŠM"/>
    <s v="IP. Výměna stávající eternitové střechy, která se nachází v havarijním stavu. Olomoucká 25."/>
    <x v="2"/>
    <x v="0"/>
    <n v="2364"/>
    <n v="2364"/>
    <s v="Počet činností podpořených OK"/>
    <n v="1"/>
    <m/>
    <m/>
    <m/>
    <m/>
    <x v="0"/>
    <x v="0"/>
    <x v="0"/>
    <m/>
  </r>
  <r>
    <x v="0"/>
    <s v="Střední zdravotnická škola a Vyšší odborná škola zdravotnická Emanuela Pöttinga a Jazyková škola s právem státní jazykové zkoušky Olomouc - Výměna výtahu v budově DM"/>
    <s v="OI/OŠM"/>
    <s v="IP. Náhrada původního výtahu novým elektrickým osobním trakčním výtahem 450 kg/6 osob. Nutná úprava hlavního přívodu do prostoru strojovny"/>
    <x v="6"/>
    <x v="0"/>
    <n v="61"/>
    <n v="61"/>
    <s v="Počet činností podpořených OK"/>
    <n v="1"/>
    <m/>
    <m/>
    <m/>
    <m/>
    <x v="0"/>
    <x v="0"/>
    <x v="0"/>
    <m/>
  </r>
  <r>
    <x v="0"/>
    <s v="Střední zdravotnická škola, Nová 1820, Hranice - Stavební úpravy kuchyně"/>
    <s v="OI/OŠM"/>
    <s v="IP. Rekonstrukce kuchyně"/>
    <x v="3"/>
    <x v="0"/>
    <n v="1083"/>
    <n v="1083"/>
    <s v="Počet činností podpořených OK"/>
    <n v="1"/>
    <m/>
    <m/>
    <m/>
    <m/>
    <x v="0"/>
    <x v="0"/>
    <x v="0"/>
    <m/>
  </r>
  <r>
    <x v="0"/>
    <s v="Střední odborná škola lesnická a strojírenská, Opavská 8, Šternberk - Stavební úpravy kuchyně "/>
    <s v="OI/OŠM"/>
    <s v="IP. Úprava vývařovny na možnost výběru ze 2 jídel"/>
    <x v="2"/>
    <x v="0"/>
    <n v="7355"/>
    <n v="7355"/>
    <s v="Počet činností podpořených OK"/>
    <n v="1"/>
    <m/>
    <m/>
    <m/>
    <m/>
    <x v="0"/>
    <x v="0"/>
    <x v="0"/>
    <m/>
  </r>
  <r>
    <x v="0"/>
    <s v="Střední odborná škola lesnická a strojírenská Šternberk - Rozšíření kapacity dílen odborného výcviku"/>
    <s v="OI/OŠM"/>
    <s v="IP. Namísto stávajícího garážových stání pro vozidla, vznikne budova se dvěma dílnama pro opravy strojů a zařízení a jednou rukodělnou dílnou pro opravy drobné mechanizace. "/>
    <x v="3"/>
    <x v="0"/>
    <n v="20"/>
    <n v="20"/>
    <s v="Počet činností podpořených OK"/>
    <n v="1"/>
    <m/>
    <m/>
    <m/>
    <m/>
    <x v="0"/>
    <x v="0"/>
    <x v="0"/>
    <m/>
  </r>
  <r>
    <x v="0"/>
    <s v="Střední škola a Základní škola Lipník nad Bečvou, Osecká 301 - Venkovní hřiště"/>
    <s v="OI/OŠM"/>
    <s v="IP. Stavební úpravy venkovního hřiště, které je v havarijním stavu."/>
    <x v="3"/>
    <x v="0"/>
    <n v="79"/>
    <n v="79"/>
    <s v="Počet činností podpořených OK"/>
    <n v="1"/>
    <m/>
    <m/>
    <m/>
    <m/>
    <x v="0"/>
    <x v="0"/>
    <x v="0"/>
    <m/>
  </r>
  <r>
    <x v="0"/>
    <s v="Střední průmyslová škola stavební, Lipník nad Bečvou, Komenského sady 257 - Oprava fasády na budově Novosady 155"/>
    <s v="OI/OŠM"/>
    <s v="IP. Jedná se o kompletní opravu fasády na budově v ulici Novosady 155 a výměnu 10 ks oken (z toho 4 malá) za okna plastová. Ostatní okna byla vyměněna cca před 5 lety."/>
    <x v="3"/>
    <x v="0"/>
    <n v="82"/>
    <n v="82"/>
    <s v="Počet činností podpořených OK"/>
    <n v="1"/>
    <m/>
    <m/>
    <m/>
    <m/>
    <x v="0"/>
    <x v="0"/>
    <x v="0"/>
    <m/>
  </r>
  <r>
    <x v="0"/>
    <s v="Dětský domov a Školní jídelna, Plumlov, Balkán 333 - Sanace vlhkého zdiva"/>
    <s v="OI/OŠM"/>
    <s v="IP. Na hlavní budově v délce cca 20 m je vlhké zdivo od 50-150 cm a  je porušena svislá i vodorovná izolace. "/>
    <x v="3"/>
    <x v="0"/>
    <n v="101"/>
    <n v="101"/>
    <s v="Počet činností podpořených OK"/>
    <n v="1"/>
    <m/>
    <m/>
    <m/>
    <m/>
    <x v="0"/>
    <x v="0"/>
    <x v="0"/>
    <m/>
  </r>
  <r>
    <x v="0"/>
    <s v="Střední škola gastronomie a farmářství Jeseník - Pracoviště odborného výcviku cukrárny a pekány"/>
    <s v="OI/OŠM"/>
    <s v="IP. Přístavba pracoviště odborného výcviku cukrárny a pekárny k nové budově domova mládeže."/>
    <x v="3"/>
    <x v="0"/>
    <n v="0"/>
    <n v="0"/>
    <s v="Počet činností podpořených OK"/>
    <n v="1"/>
    <m/>
    <m/>
    <m/>
    <m/>
    <x v="0"/>
    <x v="0"/>
    <x v="0"/>
    <m/>
  </r>
  <r>
    <x v="0"/>
    <s v="Gymnázium, Olomouc - Hejčín, Tomkova 45 - Elektroinstalace na budově A a C "/>
    <s v="OI/OŠM"/>
    <s v="IP. Výměna zastaralé elektroinstalace bránící rozvoji výuky i IT technologií."/>
    <x v="3"/>
    <x v="0"/>
    <n v="85"/>
    <n v="85"/>
    <s v="Počet činností podpořených OK"/>
    <n v="1"/>
    <m/>
    <m/>
    <m/>
    <m/>
    <x v="0"/>
    <x v="0"/>
    <x v="0"/>
    <m/>
  </r>
  <r>
    <x v="0"/>
    <s v="Střední škola zemědělská, Přerov, Osmek 47 - Komunikace v areálu školy - I. etapa"/>
    <s v="OI/OŠM"/>
    <s v="IP. Oprava komunikací, chodníků a cvičné plochy (pro výuku předmětu řízení motorových vozidel) v areálu SŠZe Přerov, Osmek 47."/>
    <x v="3"/>
    <x v="0"/>
    <n v="117"/>
    <n v="117"/>
    <s v="Počet činností podpořených OK"/>
    <n v="1"/>
    <m/>
    <m/>
    <m/>
    <m/>
    <x v="0"/>
    <x v="0"/>
    <x v="0"/>
    <m/>
  </r>
  <r>
    <x v="0"/>
    <s v="Střední škola technická, Přerov, Kouřílkova 8 - Energeticky úsporná opatření - tělocvična"/>
    <s v="OI/OŠM"/>
    <s v="IP. Realizace energeticky úsporných opatření na objektu tělocvičny, spočívající ve výměně střechy, zateplení a výměně oken."/>
    <x v="3"/>
    <x v="0"/>
    <n v="321"/>
    <n v="321"/>
    <s v="Počet činností podpořených OK"/>
    <n v="1"/>
    <m/>
    <m/>
    <m/>
    <m/>
    <x v="0"/>
    <x v="0"/>
    <x v="0"/>
    <m/>
  </r>
  <r>
    <x v="0"/>
    <s v="Střední škola železniční, technická a služeb, Šumperk - dílny"/>
    <s v="OI/OŠM"/>
    <s v="IP. Výstavba nových dílen."/>
    <x v="3"/>
    <x v="0"/>
    <n v="113"/>
    <n v="113"/>
    <s v="Počet činností podpořených OK"/>
    <n v="1"/>
    <m/>
    <m/>
    <m/>
    <m/>
    <x v="0"/>
    <x v="0"/>
    <x v="0"/>
    <m/>
  </r>
  <r>
    <x v="0"/>
    <s v="ZUŠ Iši Krejčího Olomouc, Na Vozovce 32 - sanace objektu Jílová 43A"/>
    <s v="OI/OŠM"/>
    <s v="IP. Rekonstrukce kanalizace a statické zajištění objektu."/>
    <x v="3"/>
    <x v="0"/>
    <n v="58"/>
    <n v="58"/>
    <s v="Počet činností podpořených OK"/>
    <n v="1"/>
    <m/>
    <m/>
    <m/>
    <m/>
    <x v="0"/>
    <x v="0"/>
    <x v="0"/>
    <m/>
  </r>
  <r>
    <x v="0"/>
    <s v="Střední škola gastronomie a farmářství Jeseník - Rekonstrukce umýváren starého domova mládeže"/>
    <s v="OI/OŠM"/>
    <s v="IP. Zhotovení nových rozvodů vodorovné a svislé vodoinstalace a doplnění WC a sprchového koutu v jednotlivých ubytovacích buňkách."/>
    <x v="3"/>
    <x v="0"/>
    <n v="507"/>
    <n v="507"/>
    <s v="Počet činností podpořených OK"/>
    <n v="1"/>
    <m/>
    <m/>
    <m/>
    <m/>
    <x v="0"/>
    <x v="0"/>
    <x v="0"/>
    <m/>
  </r>
  <r>
    <x v="0"/>
    <s v="Švehlova střední škola polytechnická, Prostějov – rekonstrukce stravovacího provozu"/>
    <s v="OI/OŠM"/>
    <s v="IP. Modernizace školní kuchyně včetně zajištění bezbariérového přístupu osob. Dojde k rozšíření přípravné plochy potravin a dojde ke splnění legislativních požadavků KHS."/>
    <x v="3"/>
    <x v="0"/>
    <n v="173"/>
    <n v="173"/>
    <s v="Počet činností podpořených OK"/>
    <n v="1"/>
    <m/>
    <m/>
    <m/>
    <m/>
    <x v="0"/>
    <x v="0"/>
    <x v="0"/>
    <m/>
  </r>
  <r>
    <x v="0"/>
    <s v="Střední odborná škola a Střední odborné učiliště strojírenské a stavební, Jeseník – oprava střechy kotelny"/>
    <s v="OI/OŠM"/>
    <s v="IP. Jedná se o opravu ploché střechy objektu kotelny z důvodu jejího havarijního stavu, riziko zatečení a znehodnocení technologie nové kotelny "/>
    <x v="2"/>
    <x v="0"/>
    <n v="703"/>
    <n v="703"/>
    <s v="Počet činností podpořených OK"/>
    <n v="1"/>
    <m/>
    <m/>
    <m/>
    <m/>
    <x v="0"/>
    <x v="0"/>
    <x v="0"/>
    <m/>
  </r>
  <r>
    <x v="0"/>
    <s v="Gymnázium,  Šternberk – oprava střechy tělocvičny"/>
    <s v="OI/OŠM"/>
    <s v="IP. Jedná se o opravu střechy tělocvičny, kdy je nutno část plechové střešní krytiny vyměnit z důvodu opakovaného zatékání.  "/>
    <x v="2"/>
    <x v="0"/>
    <n v="3849"/>
    <n v="3849"/>
    <s v="Počet činností podpořených OK"/>
    <n v="1"/>
    <m/>
    <m/>
    <m/>
    <m/>
    <x v="0"/>
    <x v="0"/>
    <x v="0"/>
    <m/>
  </r>
  <r>
    <x v="0"/>
    <s v="Střední lesnická škola, Hranice – rekonstrukce kotelny"/>
    <s v="OI/OŠM"/>
    <s v="IP. Nová kotelny domova mládeže s instalací nutných rozvodů vytápění, plynu, vody a elektroinstalace včetně nového komína."/>
    <x v="2"/>
    <x v="0"/>
    <n v="4235"/>
    <n v="4235"/>
    <s v="Počet činností podpořených OK"/>
    <n v="1"/>
    <m/>
    <m/>
    <m/>
    <m/>
    <x v="0"/>
    <x v="0"/>
    <x v="0"/>
    <n v="1148"/>
  </r>
  <r>
    <x v="0"/>
    <s v="Střední průmyslová škola strojnická Olomouc - rekonstrukce vodovodu"/>
    <s v="OI/OŠM"/>
    <s v="IP. Jedná se o rekonstrukci vodovodního potrubí včetně stupaček, výměnu sanitární techniky včetně obložení. Dojde ke splnění požadavků KHS."/>
    <x v="3"/>
    <x v="0"/>
    <n v="0"/>
    <n v="0"/>
    <s v="Počet činností podpořených OK"/>
    <n v="1"/>
    <m/>
    <m/>
    <m/>
    <m/>
    <x v="0"/>
    <x v="0"/>
    <x v="0"/>
    <m/>
  </r>
  <r>
    <x v="0"/>
    <s v="Střední odborná škola a Střední odborné učiliště strojírenské a stavební, Jeseník – vybudování vodovodní přípojky do areálu dílen praktické výuky"/>
    <s v="OI/OŠM"/>
    <s v="IP. Vybudování vodovodní přípojky do areálu dílen praktické výuky."/>
    <x v="2"/>
    <x v="0"/>
    <n v="1897"/>
    <n v="1897"/>
    <s v="Počet činností podpořených OK"/>
    <n v="1"/>
    <m/>
    <m/>
    <m/>
    <m/>
    <x v="0"/>
    <x v="0"/>
    <x v="0"/>
    <m/>
  </r>
  <r>
    <x v="0"/>
    <s v="Realizace energeticky úsporných opatření - SPŠ Hranice"/>
    <s v="OI/OŠM"/>
    <s v="IP. Zateplení budovy školy a Domova mládeže včetně výměny oken, oprava střechy, laboratoří a sportovní haly. Realizace energeticky úsporných opatření na celém areálu školy."/>
    <x v="3"/>
    <x v="0"/>
    <n v="0"/>
    <n v="0"/>
    <s v="Počet činností podpořených OK"/>
    <n v="1"/>
    <m/>
    <m/>
    <m/>
    <m/>
    <x v="0"/>
    <x v="0"/>
    <x v="0"/>
    <m/>
  </r>
  <r>
    <x v="1"/>
    <s v="Střední zdravotnická škola a Vyšší odborná škola zdravotnická Emanuela Pottinga, Olomouc, Pottingova 2 - Balkony a zateplení budovy DM"/>
    <s v="OI/OŠM"/>
    <s v="IP. Jedná se o zateplení, které se bude týkat nejenom obvodového pláště, ale i střechy a balkonů. Okna jsou již vyměněna. "/>
    <x v="2"/>
    <x v="1"/>
    <n v="5791"/>
    <n v="3777"/>
    <s v="Počet činností podpořených OK"/>
    <n v="1"/>
    <m/>
    <m/>
    <m/>
    <m/>
    <x v="0"/>
    <x v="0"/>
    <x v="1"/>
    <m/>
  </r>
  <r>
    <x v="1"/>
    <s v="Realizace energeticky úsporných opatření - OU a praktická škola Lipová - lázně"/>
    <s v="OI/OŠM"/>
    <s v="IP. Zateplení 7 propojených objektů školy včetně výměny výplní otvorů včetně provedení nuceného větrání s rekuperací odpadního tepla."/>
    <x v="5"/>
    <x v="1"/>
    <n v="38429"/>
    <n v="24706"/>
    <s v="Počet činností podpořených OK"/>
    <n v="1"/>
    <m/>
    <m/>
    <m/>
    <m/>
    <x v="0"/>
    <x v="0"/>
    <x v="1"/>
    <n v="1174"/>
  </r>
  <r>
    <x v="1"/>
    <s v="Hotelová škola Vincenze Priessnitze, Jeseník, Dukelská 680 - Zateplení budovy Kord"/>
    <s v="OI/OŠM"/>
    <s v="IP. Zateplení budovy, výměna otvorových výplní včetně provedení nuceného větrání s rekuperací odpadního tepla.."/>
    <x v="5"/>
    <x v="1"/>
    <n v="6752"/>
    <n v="4682"/>
    <s v="Počet činností podpořených OK"/>
    <n v="1"/>
    <m/>
    <m/>
    <m/>
    <m/>
    <x v="0"/>
    <x v="0"/>
    <x v="1"/>
    <n v="1178"/>
  </r>
  <r>
    <x v="1"/>
    <s v="Střední škola gastronomie a farmářství Jeseník - Tělocvična"/>
    <s v="OI/OŠM"/>
    <s v="IP. Zateplení tělocvičny a výměna otvorových výplní v Heřmanicích. Akce přechází do 2019"/>
    <x v="6"/>
    <x v="1"/>
    <n v="3374"/>
    <n v="1687"/>
    <s v="Počet činností podpořených OK"/>
    <n v="1"/>
    <m/>
    <m/>
    <m/>
    <m/>
    <x v="0"/>
    <x v="0"/>
    <x v="1"/>
    <n v="1179"/>
  </r>
  <r>
    <x v="1"/>
    <s v="Střední škola logistiky a chemie, Olomouc, U Hradiska 29 - Zateplení budovy školy"/>
    <s v="OI/OŠM"/>
    <s v="IP. Jedná se o kompletní zateplení objektu, fasády a střechy a provedení nuceného větrání s rekuperací odpadního tepla. Akce přechází do 2019"/>
    <x v="6"/>
    <x v="1"/>
    <n v="2894"/>
    <n v="1736"/>
    <s v="Počet činností podpořených OK"/>
    <n v="1"/>
    <m/>
    <m/>
    <m/>
    <m/>
    <x v="0"/>
    <x v="0"/>
    <x v="1"/>
    <n v="1180"/>
  </r>
  <r>
    <x v="1"/>
    <s v="Dětský domov a Školní jídelna, Olomouc, U Sportovní haly 1a - Zateplení budovy a lodžie. "/>
    <s v="OI/OŠM"/>
    <s v="IP. Zateplení obvodového pláště, střechy a výměna oken, která nebyla ještě vyměněna."/>
    <x v="2"/>
    <x v="1"/>
    <n v="9629"/>
    <n v="5788"/>
    <s v="Počet činností podpořených OK"/>
    <n v="1"/>
    <m/>
    <m/>
    <m/>
    <m/>
    <x v="0"/>
    <x v="0"/>
    <x v="1"/>
    <n v="1181"/>
  </r>
  <r>
    <x v="1"/>
    <s v="Základní umělecká škola Iši Krejčího Olomouc, Na Vozovce 32 - Výměna oken a zateplení pláště budov"/>
    <s v="OI/OŠM"/>
    <s v="IP. Výměna otvorových výpní, zateplení pláště a střech budov detašovaného pracoviště, provedení nuceného větrání 2 sálů s rekuperací odpadního tepla."/>
    <x v="3"/>
    <x v="2"/>
    <n v="0"/>
    <n v="0"/>
    <s v="Počet činností podpořených OK"/>
    <n v="1"/>
    <m/>
    <m/>
    <m/>
    <m/>
    <x v="0"/>
    <x v="0"/>
    <x v="1"/>
    <n v="1182"/>
  </r>
  <r>
    <x v="1"/>
    <s v="Realizace energeticky úsporných opatření – SŠ technická a zemědělská Mohelnice"/>
    <s v="OI/OŠM"/>
    <s v="IP. Výměna výplní otvorů a zateplení objektů školy - hlavní budova a objekt dílen."/>
    <x v="3"/>
    <x v="2"/>
    <n v="44"/>
    <n v="44"/>
    <s v="Počet činností podpořených OK"/>
    <n v="1"/>
    <m/>
    <m/>
    <m/>
    <m/>
    <x v="0"/>
    <x v="0"/>
    <x v="1"/>
    <n v="1175"/>
  </r>
  <r>
    <x v="1"/>
    <s v="Realizace energeticky úsporných opatření – Gymnázium J. Blahoslava a SŠ pedagogická Přerov"/>
    <s v="OI/OŠM"/>
    <s v="IP. Zateplení budovy, výměna otvorových výplní včetně provedení nuceného větrání s rekuperací odpadního tepla."/>
    <x v="5"/>
    <x v="1"/>
    <n v="181"/>
    <n v="181"/>
    <s v="Počet činností podpořených OK"/>
    <n v="1"/>
    <m/>
    <m/>
    <m/>
    <m/>
    <x v="0"/>
    <x v="0"/>
    <x v="1"/>
    <n v="1176"/>
  </r>
  <r>
    <x v="1"/>
    <s v="Realizace energeticky úsporných opatření  – SOŠ Šumperk, Zemědělská 3 - tělocvična"/>
    <s v="OI/OŠM"/>
    <s v="IP. Zateplení objektu tělocvičny, výměna výplní otvorů, výměna garážových vrat, vytvoření místnosti nářaďovny a kabinetu."/>
    <x v="3"/>
    <x v="2"/>
    <n v="0"/>
    <n v="0"/>
    <s v="Počet činností podpořených OK"/>
    <n v="1"/>
    <m/>
    <m/>
    <m/>
    <m/>
    <x v="0"/>
    <x v="0"/>
    <x v="1"/>
    <n v="1183"/>
  </r>
  <r>
    <x v="0"/>
    <s v="Sigmundova střední škola strojírenská Lutín – Modernizace strojního parku"/>
    <s v="OI/OŠM"/>
    <s v="IP. Modernizace strojního parku pro praktickou výuku studentů do rekonstruovaného objektu školních dílen."/>
    <x v="2"/>
    <x v="3"/>
    <n v="34500"/>
    <n v="7952"/>
    <s v="Počet činností podpořených OK"/>
    <n v="1"/>
    <m/>
    <m/>
    <m/>
    <m/>
    <x v="0"/>
    <x v="0"/>
    <x v="1"/>
    <n v="1185"/>
  </r>
  <r>
    <x v="1"/>
    <s v="Realizace energeticky úsporných opatření - SPŠ elektrotechnická Mohelnice - škola, dílny"/>
    <s v="OI/OŠM"/>
    <s v="IP. Zateplení 3 objektů školy (hlavní budova, odborný výcvik, dílny) včetně částečné výměny oken."/>
    <x v="3"/>
    <x v="2"/>
    <n v="43"/>
    <n v="43"/>
    <s v="Počet činností podpořených OK"/>
    <n v="1"/>
    <m/>
    <m/>
    <m/>
    <m/>
    <x v="0"/>
    <x v="0"/>
    <x v="1"/>
    <n v="1184"/>
  </r>
  <r>
    <x v="1"/>
    <s v="Realizace energeticky úsporných opatření - SŠ, ZŠ a MŠ Prostějov - budova MŠ, ul. St. Manharda"/>
    <s v="OI/OŠM"/>
    <s v="IP. Zateplení 3 objektů školky včetně výměny otvorových výplní."/>
    <x v="2"/>
    <x v="1"/>
    <n v="13807"/>
    <n v="7268"/>
    <s v="Počet činností podpořených OK"/>
    <n v="1"/>
    <m/>
    <m/>
    <m/>
    <m/>
    <x v="0"/>
    <x v="0"/>
    <x v="1"/>
    <n v="1186"/>
  </r>
  <r>
    <x v="0"/>
    <s v="Sigmundova střední škola strojírenská, Lutín - Modernizace školních dílen jako centrum odborné přípravy - stavební čáts"/>
    <s v="OI/OŠM"/>
    <s v="IP. Stavební úpravy stávajících dílen pro praktickou výuku studentů. Komplexní modernizace, energeticky úsporná opatření, modernizace technického a sociálního zázemí."/>
    <x v="2"/>
    <x v="3"/>
    <n v="70288"/>
    <n v="47048"/>
    <s v="Počet činností podpořených OK"/>
    <n v="1"/>
    <m/>
    <m/>
    <m/>
    <m/>
    <x v="0"/>
    <x v="0"/>
    <x v="1"/>
    <n v="1188"/>
  </r>
  <r>
    <x v="1"/>
    <s v="Realizace energeticky úsporných opatření - SOŠ lesnická Šternberk, domov mládeže"/>
    <s v="OI/OŠM"/>
    <s v="IP. Zateplení domova mládeže (Opavská 8) s výměnou otvorových výplní."/>
    <x v="2"/>
    <x v="1"/>
    <n v="16256"/>
    <n v="10550"/>
    <s v="Počet činností podpořených OK"/>
    <n v="1"/>
    <m/>
    <m/>
    <m/>
    <m/>
    <x v="0"/>
    <x v="0"/>
    <x v="1"/>
    <n v="1187"/>
  </r>
  <r>
    <x v="0"/>
    <s v="Vybavení školních laboratoří v bezbariérové škole - VOŠ a SPŠ elektrotechnická - Olomouc, Božetěchova 3"/>
    <s v="OI/OŠM"/>
    <s v="IP. Jedná se o modernizaci odborných laboratoří a dílen praktického vyučování pro optické, přírodovědné a elektrotechnické profese oboru informačních technologií."/>
    <x v="2"/>
    <x v="4"/>
    <n v="11312"/>
    <n v="3570"/>
    <s v="Počet činností podpořených OK"/>
    <n v="1"/>
    <m/>
    <m/>
    <m/>
    <m/>
    <x v="0"/>
    <x v="0"/>
    <x v="1"/>
    <m/>
  </r>
  <r>
    <x v="0"/>
    <s v="Střední škola řezbářská, Tovačov, Nádražní 146 - Centrum odborné přípravy pro obory řezbářství"/>
    <s v="OI/OŠM"/>
    <s v="IP. Vybudování centra odborné přípravy pro obory řezbářství obsahující dvě části: vybudování nových učeben a výstavbu učebny sochařské reprodukce. Bude řešeno i vnitřního vybavení stavby."/>
    <x v="3"/>
    <x v="4"/>
    <n v="1150"/>
    <n v="1150"/>
    <s v="Počet činností podpořených OK"/>
    <n v="1"/>
    <m/>
    <m/>
    <m/>
    <m/>
    <x v="0"/>
    <x v="0"/>
    <x v="1"/>
    <m/>
  </r>
  <r>
    <x v="0"/>
    <s v="Bezbariérový přístup do SPŠ Hranice a rekonstrukce elektroinstalace a chemické laboratoře v budově školy - Střední průmyslová škola Hranice "/>
    <s v="OI/OŠM"/>
    <s v="IP.  Jedná se  o rekonstrukci elektroinstalace, chemické laboratoře a vytvoření bezbariérového přístupu do budovy školy."/>
    <x v="3"/>
    <x v="4"/>
    <n v="0"/>
    <n v="0"/>
    <s v="Počet činností podpořených OK"/>
    <n v="1"/>
    <m/>
    <m/>
    <m/>
    <m/>
    <x v="0"/>
    <x v="0"/>
    <x v="1"/>
    <m/>
  </r>
  <r>
    <x v="0"/>
    <s v="Rekonstrukce dílen praktického vyučování a odborných laboratoří SPŠ, včetně vybavení a modernizace IT školy (Střední průmyslová škola, Přerov, Havlíčkova 2)"/>
    <s v="OI/OŠM"/>
    <s v="IP. Rekonstrukce dílen praktického vyučování včetně pořízení některých nových strojů."/>
    <x v="3"/>
    <x v="4"/>
    <n v="0"/>
    <n v="0"/>
    <s v="Počet činností podpořených OK"/>
    <n v="1"/>
    <m/>
    <m/>
    <m/>
    <m/>
    <x v="0"/>
    <x v="0"/>
    <x v="1"/>
    <n v="1189"/>
  </r>
  <r>
    <x v="0"/>
    <s v="Modernizace učeben a vybavení pro odborný výcvik (Střední škola gastronomie a farmářství Jeseník, pracoviště Heřmanice )"/>
    <s v="OI/OŠM"/>
    <s v="IP. Výstavba odborné učebny včetně trenažéru pro výuku autoškoly, rekonstrukce odborné učebny oboru opravář zeměděl. strojů, vybudování odborných učeben pro obory včelař a další zemědělské obory."/>
    <x v="3"/>
    <x v="4"/>
    <n v="0"/>
    <n v="0"/>
    <s v="Počet činností podpořených OK"/>
    <n v="1"/>
    <m/>
    <m/>
    <m/>
    <m/>
    <x v="0"/>
    <x v="0"/>
    <x v="1"/>
    <n v="1190"/>
  </r>
  <r>
    <x v="0"/>
    <s v="Výstavba odborných učeben pro výuku oboru 28-44-M/01 Aplikovaná chemie v bezbariérové škole (Střední škola logistiky a chemie, Olomouc, U Hradiska 29 )"/>
    <s v="OI/OŠM"/>
    <s v="IP. Přestavba dvou laboratoří a výstavba výtahu pro zajištění bezbariérového přístupu školy."/>
    <x v="2"/>
    <x v="4"/>
    <n v="10291"/>
    <n v="2409"/>
    <s v="Počet činností podpořených OK"/>
    <n v="1"/>
    <m/>
    <m/>
    <m/>
    <m/>
    <x v="0"/>
    <x v="0"/>
    <x v="1"/>
    <n v="1191"/>
  </r>
  <r>
    <x v="0"/>
    <s v="Centrum polytechnické výchovy (Střední škola polytechnická, Olomouc, Rooseveltova 79)"/>
    <s v="OI/OŠM"/>
    <s v="IP. Nástavba stávající budovy a vytvoření odborných učeben pro obor kominík."/>
    <x v="2"/>
    <x v="4"/>
    <n v="28087"/>
    <n v="7481"/>
    <s v="Počet činností podpořených OK"/>
    <n v="1"/>
    <m/>
    <m/>
    <m/>
    <m/>
    <x v="0"/>
    <x v="0"/>
    <x v="1"/>
    <n v="1192"/>
  </r>
  <r>
    <x v="0"/>
    <s v="Bezbariérovost školy a Pořízení strojů pro zajištění výuky oborů Strojírenství, Elektrotechnika, Průmyslový a Interiérový design  (Vyšší odborná škola a Střední průmyslová škola, Šumperk, Gen. Krátkého 1)"/>
    <s v="OI/OŠM"/>
    <s v="IP. Vybudování nového osobního výtahu a doplnění schodolezu pro zajištění bezbariérového přístupu školy včetně pořízení nového strojního vybavení._x000a_"/>
    <x v="2"/>
    <x v="4"/>
    <n v="7783"/>
    <n v="1782"/>
    <s v="Počet činností podpořených OK"/>
    <n v="1"/>
    <m/>
    <m/>
    <m/>
    <m/>
    <x v="0"/>
    <x v="0"/>
    <x v="1"/>
    <n v="1193"/>
  </r>
  <r>
    <x v="0"/>
    <s v="Střední škola technická a obchodní, Olomouc, Kosinova 4 - Centrum odborné přípravy technických oborů (COPTO)"/>
    <s v="OI/OŠM"/>
    <s v="IP. Jedná se o demolici stávajícího objektu z UNIMO buněk a výstavbu nového 2 podlažního objektu. Objekt bude určen pro nové učebny, hygienické zázemí, šatny, administrativní a technické zázemí školy. "/>
    <x v="3"/>
    <x v="4"/>
    <n v="472"/>
    <n v="472"/>
    <s v="Počet činností podpořených OK"/>
    <n v="1"/>
    <m/>
    <m/>
    <m/>
    <m/>
    <x v="0"/>
    <x v="0"/>
    <x v="1"/>
    <n v="1194"/>
  </r>
  <r>
    <x v="0"/>
    <s v="Švehlova střední škola polytechnická Prostějov - Centrum odborné přípravy pro obory polytechnického zaměření"/>
    <s v="OI/OŠM"/>
    <s v="IP. Rekonstrukce a modernizace dílen odborného výcviku včetně vybavení, s vybudováním školního autoservisu, nové svářecí školy, učeben, šaten a sociálního zařízení na odloučeném pracovišti U Spalovny, Prostějov – automobilní obory. "/>
    <x v="3"/>
    <x v="4"/>
    <n v="0"/>
    <n v="0"/>
    <s v="Počet činností podpořených OK"/>
    <n v="1"/>
    <m/>
    <m/>
    <m/>
    <m/>
    <x v="0"/>
    <x v="0"/>
    <x v="1"/>
    <n v="1195"/>
  </r>
  <r>
    <x v="1"/>
    <s v="REÚO Gymnázium Jakuba Škody, Přerov - přístavba GJŠ II. V Havlíčkově ulici  - A) ZATEPLENÍ"/>
    <s v="OI/OŠM"/>
    <s v="IP. Výměna otvorových výplní, zateplení svislého obvodového pláště, zateplení stropu podkrovní vestavby, náhrada střešních oken.Převedení jednoplášťové střechy na střechu s větranou vzduchovou mezerou pro snížení tepelné zátěže do interiéru. "/>
    <x v="3"/>
    <x v="2"/>
    <n v="48"/>
    <n v="48"/>
    <s v="Počet činností podpořených OK"/>
    <n v="1"/>
    <m/>
    <m/>
    <m/>
    <m/>
    <x v="0"/>
    <x v="0"/>
    <x v="1"/>
    <n v="1161"/>
  </r>
  <r>
    <x v="1"/>
    <s v="REÚO Střední škola a Zakladní škola Lipník nad Bečvou - přístavba školy + oprava fasády přední části budovy  - A) ZATEPLENÍ"/>
    <s v="OI/OŠM"/>
    <s v="IP. Zateplení budovy a oprava fasády v havarijním stavu."/>
    <x v="3"/>
    <x v="2"/>
    <n v="0"/>
    <n v="0"/>
    <s v="Počet činností podpořených OK"/>
    <n v="1"/>
    <m/>
    <m/>
    <m/>
    <m/>
    <x v="0"/>
    <x v="0"/>
    <x v="0"/>
    <n v="1162"/>
  </r>
  <r>
    <x v="1"/>
    <s v="REÚO Střední škola gastronomie a služeb, Přerov - budova tělocvičny  - A) ZATEPLENÍ"/>
    <s v="OI/OŠM"/>
    <s v="IP. výměna otvorových výplní a zateplení budovy za účelem odstranění tepelných úniků, Zároveň větrání tělocvičny formou rekuperace."/>
    <x v="3"/>
    <x v="2"/>
    <n v="14"/>
    <n v="14"/>
    <s v="Počet činností podpořených OK"/>
    <n v="1"/>
    <m/>
    <m/>
    <m/>
    <m/>
    <x v="0"/>
    <x v="0"/>
    <x v="1"/>
    <n v="1169"/>
  </r>
  <r>
    <x v="1"/>
    <s v="Realizace energeticky úsporných opatření – SŠ technická a zemědělská Mohelnice - B) VZDUCHOTECHNIKA"/>
    <s v="OI/OŠM"/>
    <s v="IP. Vzduchotechnika. Výměna původních ochlazovaných výplní otvorů a zateplení objektů školy - hlavní budova a objekt dílen."/>
    <x v="3"/>
    <x v="2"/>
    <n v="21"/>
    <n v="21"/>
    <s v="Počet činností podpořených OK"/>
    <n v="1"/>
    <m/>
    <m/>
    <m/>
    <m/>
    <x v="0"/>
    <x v="0"/>
    <x v="1"/>
    <m/>
  </r>
  <r>
    <x v="1"/>
    <s v="Hotelová škola Vincenze Priessnitze, Jeseník, Dukelská 680 - Zateplení budovy Kord - B) VZDUCHOTECHNIKA"/>
    <s v="OI/OŠM"/>
    <s v="IP. Vzduchotechnika. Zateplení obvodového pláště budovy, včetně výměny oken"/>
    <x v="2"/>
    <x v="1"/>
    <n v="2617"/>
    <n v="806"/>
    <s v="Počet činností podpořených OK"/>
    <n v="1"/>
    <m/>
    <m/>
    <m/>
    <m/>
    <x v="0"/>
    <x v="0"/>
    <x v="1"/>
    <m/>
  </r>
  <r>
    <x v="1"/>
    <s v="Střední škola logistiky a chemie, Olomouc, U Hradiska 29 - Zateplení budovy školy - B) VZDUCHOTECHNIKA"/>
    <s v="OI/OŠM"/>
    <s v="IP. Jedná se o kompletní zateplení objektu, fasády a střechy a provedení nuceného větrání s rekuperací odpadního tepla."/>
    <x v="2"/>
    <x v="1"/>
    <n v="11361"/>
    <n v="4737"/>
    <s v="Počet činností podpořených OK"/>
    <n v="1"/>
    <m/>
    <m/>
    <m/>
    <m/>
    <x v="0"/>
    <x v="0"/>
    <x v="1"/>
    <m/>
  </r>
  <r>
    <x v="1"/>
    <s v="Základní umělecká škola  Iši Krejčího Olomouc, Na Vozovce 32 - Výměna oken a zateplení pláště budov - B) VZDUCHOTECHNIKA"/>
    <s v="OI/OŠM"/>
    <s v="IP. Vzduchotechnika. Výměna stávajících dřevěných oken za plastová,zateplení  pláště budov detašovaného pracoviště, zateplení střechy, VZT 2 sálů."/>
    <x v="3"/>
    <x v="2"/>
    <n v="0"/>
    <n v="0"/>
    <s v="Počet činností podpořených OK"/>
    <n v="1"/>
    <m/>
    <m/>
    <m/>
    <m/>
    <x v="0"/>
    <x v="0"/>
    <x v="1"/>
    <m/>
  </r>
  <r>
    <x v="1"/>
    <s v="Realizace energeticky úsporných opatření - SPŠ elektrotechnická Mohelnice - škola, dílny - B) VZDUCHOTECHNIKA"/>
    <s v="OI/OŠM"/>
    <s v="IP. Vzduchotechnika. Zateplení 3 objektů školy (hlavní budova, odborný výcvik, dílny) včetně částečné výměny oken."/>
    <x v="3"/>
    <x v="2"/>
    <n v="102"/>
    <n v="102"/>
    <s v="Počet činností podpořených OK"/>
    <n v="1"/>
    <m/>
    <m/>
    <m/>
    <m/>
    <x v="0"/>
    <x v="0"/>
    <x v="1"/>
    <m/>
  </r>
  <r>
    <x v="1"/>
    <s v="Realizace energeticky úsporných opatření - SŠ, ZŠ a MŠ Prostějov - budova MŠ, ul. St. Manharda - B) VZDUCHOTECHNIKA"/>
    <s v="OI/OŠM"/>
    <s v="IP. Vzduchotechnika. Zateplení 3 objektů školky včetně výměny oken."/>
    <x v="2"/>
    <x v="1"/>
    <n v="2572"/>
    <n v="1916"/>
    <s v="Počet činností podpořených OK"/>
    <n v="1"/>
    <m/>
    <m/>
    <m/>
    <m/>
    <x v="0"/>
    <x v="0"/>
    <x v="1"/>
    <m/>
  </r>
  <r>
    <x v="1"/>
    <s v="REÚO – OA Mohelnice – budovy internátu a jídelna"/>
    <s v="OI/OŠM"/>
    <s v="IP: Zateplení na 2 a 5-ti podlažních budovách domova mládeže, spojovacího koridoru mezi těmito budovami a jídelnou s kuchyní."/>
    <x v="3"/>
    <x v="2"/>
    <n v="5"/>
    <n v="5"/>
    <s v="Počet činností podpořených OK"/>
    <n v="1"/>
    <m/>
    <m/>
    <m/>
    <m/>
    <x v="0"/>
    <x v="0"/>
    <x v="1"/>
    <m/>
  </r>
  <r>
    <x v="1"/>
    <s v="REÚO Gymnázium Jakuba Škody, Přerov - přístavba GJŠ II. V Havlíčkově ulici - B) VZDUCHOTECHNIKA"/>
    <s v="OI/OŠM"/>
    <s v="IP. Vzduchotechnika pro výměnu otvorových výplní, zateplení svislého obvodového pláště, zateplení stropu podkrovní vestavby, náhradu střešních oken. "/>
    <x v="3"/>
    <x v="2"/>
    <n v="18"/>
    <n v="18"/>
    <s v="Počet činností podpořených OK"/>
    <n v="1"/>
    <m/>
    <m/>
    <m/>
    <m/>
    <x v="0"/>
    <x v="0"/>
    <x v="1"/>
    <m/>
  </r>
  <r>
    <x v="1"/>
    <s v="REÚO Střední škola a Zakladní škola Lipník nad Bečvou - přístavba školy + oprava fasády přední části budovy - B) VZDUCHOTECHNIKA"/>
    <s v="OI/OŠM"/>
    <s v="IP. Pořízení vzduchotechniky po zateplení budovy a opravě fasády v havarijním stavu."/>
    <x v="3"/>
    <x v="2"/>
    <n v="0"/>
    <n v="0"/>
    <s v="Počet činností podpořených OK"/>
    <n v="1"/>
    <m/>
    <m/>
    <m/>
    <m/>
    <x v="0"/>
    <x v="0"/>
    <x v="1"/>
    <m/>
  </r>
  <r>
    <x v="1"/>
    <s v="REÚO Střední škola gastronomie a služeb, Přerov - budova tělocvičny - B) VZDUCHOTECHNIKA"/>
    <s v="OI/OŠM"/>
    <s v="IP. Vzduchotechnika pro zateplenou tělocvičnu v Heřmanicích."/>
    <x v="3"/>
    <x v="2"/>
    <n v="0"/>
    <n v="0"/>
    <s v="Počet činností podpořených OK"/>
    <n v="1"/>
    <m/>
    <m/>
    <m/>
    <m/>
    <x v="0"/>
    <x v="0"/>
    <x v="1"/>
    <m/>
  </r>
  <r>
    <x v="1"/>
    <s v="Střední průmyslová škola stavební, Lipník nad Bečvou – Nová technologie a regulace kotelny"/>
    <s v="OI/OŠM"/>
    <s v="IP. Výměna plynových kotlů a zavedení nových technologií, včetně MaR a úprava plynových rozvodů vyvolaných stavebních úprav a elektroistalace."/>
    <x v="3"/>
    <x v="2"/>
    <n v="227"/>
    <n v="227"/>
    <s v="Počet činností podpořených OK"/>
    <n v="1"/>
    <m/>
    <m/>
    <m/>
    <m/>
    <x v="0"/>
    <x v="0"/>
    <x v="1"/>
    <m/>
  </r>
  <r>
    <x v="0"/>
    <s v="PPP a SPC Olomouckého kraje - zvýšení kvality služeb a kapacity centra"/>
    <s v="OI/OŠM"/>
    <s v="IP. Zvýšení kvality služeb a kapacity Pedagogicko-psychologické poradny a Speciálně pedagogického centra Olomouckého kraje"/>
    <x v="3"/>
    <x v="0"/>
    <n v="0"/>
    <n v="0"/>
    <s v="Počet činností podpořených OK"/>
    <n v="1"/>
    <m/>
    <m/>
    <m/>
    <m/>
    <x v="0"/>
    <x v="0"/>
    <x v="0"/>
    <m/>
  </r>
  <r>
    <x v="0"/>
    <s v="SŠ, ZŠ a MŠ Prostějov, Komenského 10 - Bezbariérové užívání objektu ZŠ"/>
    <s v="OI/OŠM"/>
    <s v="IP. Realizace bezbariérového přístupu do školy, vybudování výtahu a úprava sociálních zařízení na bezbariérové."/>
    <x v="3"/>
    <x v="0"/>
    <n v="0"/>
    <n v="0"/>
    <s v="Počet činností podpořených OK"/>
    <n v="1"/>
    <m/>
    <m/>
    <m/>
    <m/>
    <x v="0"/>
    <x v="0"/>
    <x v="0"/>
    <m/>
  </r>
  <r>
    <x v="0"/>
    <s v="ZŠ Šternberk, Olomoucká 76 - Green Class"/>
    <s v="OI/OŠM"/>
    <s v="IP. Zkvalitnění výuky vybudováním venkovního pavilonu pro výuku přírodovědných předmětů. Pavilon bude sloužit i pro zájmové aktivity žáků."/>
    <x v="3"/>
    <x v="0"/>
    <n v="93"/>
    <n v="93"/>
    <s v="Počet činností podpořených OK"/>
    <n v="1"/>
    <m/>
    <m/>
    <m/>
    <m/>
    <x v="0"/>
    <x v="0"/>
    <x v="0"/>
    <m/>
  </r>
  <r>
    <x v="0"/>
    <s v="SŠ, ZŠ, MŠ a DD Zábřeh - bezbariérový přístup"/>
    <s v="OI/OŠM"/>
    <s v="IP. Instalace plošiny pro imobilní, zajištění sociálního zařízení pro imobilní, rekonstrukce elektroinstalace a případné úpravy ve třídách."/>
    <x v="3"/>
    <x v="0"/>
    <n v="0"/>
    <n v="0"/>
    <s v="Počet činností podpořených OK"/>
    <n v="1"/>
    <m/>
    <m/>
    <m/>
    <m/>
    <x v="0"/>
    <x v="0"/>
    <x v="0"/>
    <m/>
  </r>
  <r>
    <x v="2"/>
    <s v="Vincentinum - poskytovatel sociálních služeb Šternberk - přestavba budovy bývalé údržby na ergoterapeutické dílny a pracovny"/>
    <s v="OI/OSV"/>
    <s v="Jedná se o přestavbu budovy, která je v havarijním stavu, na dílny pro ergoterapii a na další pracovny pro uživatele."/>
    <x v="3"/>
    <x v="0"/>
    <n v="390"/>
    <n v="390"/>
    <s v="Počet činností podpořených OK"/>
    <n v="1"/>
    <m/>
    <m/>
    <m/>
    <m/>
    <x v="0"/>
    <x v="0"/>
    <x v="0"/>
    <m/>
  </r>
  <r>
    <x v="3"/>
    <s v="Domov u Třebůvky Loštice - rekonstrukce bytových jader"/>
    <s v="OI/OSV"/>
    <s v="IP. Reakonstrukce 41 bytových hygienických jader, vč. rekonstrukce elektroinstalace a vodoinstalace, výtahu, šaten a pracovny lékaře vč. vybavení mobiliářem."/>
    <x v="0"/>
    <x v="0"/>
    <n v="15956"/>
    <n v="15956"/>
    <s v="Počet činností podpořených OK"/>
    <n v="1"/>
    <m/>
    <m/>
    <m/>
    <m/>
    <x v="0"/>
    <x v="0"/>
    <x v="0"/>
    <n v="890"/>
  </r>
  <r>
    <x v="3"/>
    <s v="Domov důchodců Prostějov - Modernizace sociálních zařízení"/>
    <s v="OI/OSV"/>
    <s v="IP. Rekonstrukce sociálních zařízení 147 ks obytných buněk a 4 ks buněk pro rehabilitaci  v bezbariérovém provedení. Zřízení společné koupelny ve 3. NP."/>
    <x v="7"/>
    <x v="0"/>
    <n v="557"/>
    <n v="557"/>
    <s v="Počet činností podpořených OK"/>
    <n v="1"/>
    <m/>
    <m/>
    <m/>
    <m/>
    <x v="0"/>
    <x v="0"/>
    <x v="0"/>
    <n v="1141"/>
  </r>
  <r>
    <x v="2"/>
    <s v="Vincentinum – poskytovatel sociálních služeb Šternberk – stravovací provoz"/>
    <s v="OI/OSV"/>
    <s v="IP. Rekonstrukci stravovacího provozu vč. odstranění vzlínající vlhkosti ve stěnách i podlahách._x000a_"/>
    <x v="2"/>
    <x v="0"/>
    <n v="16294"/>
    <n v="16294"/>
    <s v="Počet činností podpořených OK"/>
    <n v="1"/>
    <m/>
    <m/>
    <m/>
    <m/>
    <x v="0"/>
    <x v="0"/>
    <x v="0"/>
    <n v="1123"/>
  </r>
  <r>
    <x v="3"/>
    <s v="Domov pro seniory Červenka - Nadstavba a přístavba hospodářské budovy"/>
    <s v="OI/OSV"/>
    <s v="IP. Nadstavba a přístavba hospodářské budovy za účelem vytvoření nových prostor pro přemístění klientů ze stávajících vícelůžkových pokojů."/>
    <x v="3"/>
    <x v="0"/>
    <n v="979"/>
    <n v="979"/>
    <s v="Počet činností podpořených OK"/>
    <n v="1"/>
    <m/>
    <m/>
    <m/>
    <m/>
    <x v="0"/>
    <x v="0"/>
    <x v="0"/>
    <n v="1128"/>
  </r>
  <r>
    <x v="3"/>
    <s v="Sociální služby pro seniory Šumperk - výstavba parkoviště"/>
    <s v="OI/OSV"/>
    <s v="IP. Vybudování parkoviště pro návštěvy a zaměstnance."/>
    <x v="2"/>
    <x v="0"/>
    <n v="2426"/>
    <n v="2426"/>
    <s v="Počet činností podpořených OK"/>
    <n v="1"/>
    <m/>
    <m/>
    <m/>
    <m/>
    <x v="0"/>
    <x v="0"/>
    <x v="0"/>
    <n v="1129"/>
  </r>
  <r>
    <x v="3"/>
    <s v="Domov na Zámečku Rokytnice - Výměna elektroinstalace"/>
    <s v="OI/OSV"/>
    <s v="IP. Rekonstrukce silnoproudé elektrotechniky a elektronické komunikace"/>
    <x v="3"/>
    <x v="0"/>
    <n v="549"/>
    <n v="549"/>
    <s v="Počet činností podpořených OK"/>
    <n v="1"/>
    <m/>
    <m/>
    <m/>
    <m/>
    <x v="0"/>
    <x v="0"/>
    <x v="0"/>
    <m/>
  </r>
  <r>
    <x v="3"/>
    <s v="Domov pro seniory Červenka - Vybudování šaten pro zaměstnance"/>
    <s v="OI/OSV"/>
    <s v="IP. Rekonstrukce půdních prostor pro šatny zaměstnanců včetně chybějícího sociální zázemí."/>
    <x v="3"/>
    <x v="0"/>
    <n v="131"/>
    <n v="131"/>
    <s v="Počet činností podpořených OK"/>
    <n v="1"/>
    <m/>
    <m/>
    <m/>
    <m/>
    <x v="0"/>
    <x v="0"/>
    <x v="0"/>
    <m/>
  </r>
  <r>
    <x v="2"/>
    <s v="Vincentinum - poskytovatel sociálních služeb Šternberk - Rekonstrukce prostoru na zahradě k  volnočasovým aktivitám"/>
    <s v="OI/OSV"/>
    <s v="IP. Využití volného prostoru na zahradě k instalaci pergoly, přístupového chodníku a vytvoření zázemí pro uživatele._x000a_"/>
    <x v="6"/>
    <x v="0"/>
    <n v="1370"/>
    <n v="1370"/>
    <s v="Počet činností podpořených OK"/>
    <n v="1"/>
    <m/>
    <m/>
    <m/>
    <m/>
    <x v="0"/>
    <x v="0"/>
    <x v="0"/>
    <n v="1130"/>
  </r>
  <r>
    <x v="3"/>
    <s v="Domov Paprsek Olšany - Stavební úpravy dvora"/>
    <s v="OI/OSV"/>
    <s v="IP. Oprava venkovního prostoru - dvůr"/>
    <x v="2"/>
    <x v="0"/>
    <n v="5371"/>
    <n v="5371"/>
    <s v="Počet činností podpořených OK"/>
    <n v="1"/>
    <m/>
    <m/>
    <m/>
    <m/>
    <x v="0"/>
    <x v="0"/>
    <x v="0"/>
    <m/>
  </r>
  <r>
    <x v="3"/>
    <s v="Domov seniorů Pohoda Chválkovice - Stavební úpravy koridoru mezi pavilony A a B"/>
    <s v="OI/OSV"/>
    <s v="IP. Oprava spojovací chodby mezi pavilony A a B"/>
    <x v="2"/>
    <x v="0"/>
    <n v="1522"/>
    <n v="1522"/>
    <s v="Počet činností podpořených OK"/>
    <n v="1"/>
    <m/>
    <m/>
    <m/>
    <m/>
    <x v="0"/>
    <x v="0"/>
    <x v="0"/>
    <m/>
  </r>
  <r>
    <x v="3"/>
    <s v="Domov na Zámečku Rokytnice - Půdní vestavba"/>
    <s v="OI/OSV"/>
    <s v="IP. Dokončení půdní vestavby - rozšíření provozní části objektu"/>
    <x v="3"/>
    <x v="0"/>
    <n v="0"/>
    <n v="0"/>
    <s v="Počet činností podpořených OK"/>
    <n v="1"/>
    <m/>
    <m/>
    <m/>
    <m/>
    <x v="0"/>
    <x v="0"/>
    <x v="0"/>
    <m/>
  </r>
  <r>
    <x v="3"/>
    <s v="Centrum sociálních služeb Prostějov - Obvodová zeď"/>
    <s v="OI/OSV"/>
    <s v="IP. Sanace zdi hrozící zřícení a tím i ohrožením uživatelů služeb, personálu a veřejnosti. Jedná se o zeď na Okružní ulici a na Brněnské ulici."/>
    <x v="5"/>
    <x v="0"/>
    <n v="308"/>
    <n v="308"/>
    <s v="Počet činností podpořených OK"/>
    <n v="1"/>
    <m/>
    <m/>
    <m/>
    <m/>
    <x v="0"/>
    <x v="0"/>
    <x v="0"/>
    <m/>
  </r>
  <r>
    <x v="3"/>
    <s v="Středisko sociální prevence Olomouc - Fasáda a zateplení"/>
    <s v="OI/OSV"/>
    <s v="IP. Zateplení severní a jižní stěny budovy včetně nové fasády. Přechází do roku 2019"/>
    <x v="6"/>
    <x v="0"/>
    <n v="1491"/>
    <n v="1491"/>
    <s v="Počet činností podpořených OK"/>
    <n v="1"/>
    <m/>
    <m/>
    <m/>
    <m/>
    <x v="0"/>
    <x v="0"/>
    <x v="0"/>
    <n v="1132"/>
  </r>
  <r>
    <x v="3"/>
    <s v="Domov Sněženka Jeseník - Vzduchotechnika kuchyně a prádelny"/>
    <s v="OI/OSV"/>
    <s v="IP. Rekonstrukce vzduchotechniky v kuchyni a prádelně. Přechází do roku 2019"/>
    <x v="6"/>
    <x v="0"/>
    <n v="106"/>
    <n v="106"/>
    <s v="Počet činností podpořených OK"/>
    <n v="1"/>
    <m/>
    <m/>
    <m/>
    <m/>
    <x v="0"/>
    <x v="0"/>
    <x v="0"/>
    <n v="1133"/>
  </r>
  <r>
    <x v="3"/>
    <s v="Domov Sněženka Jeseník - Stavební úpravy schodišťových věží"/>
    <s v="OI/OSV"/>
    <s v="IP. Stavební úpravy prosklených schodišťových věží._x000a_"/>
    <x v="2"/>
    <x v="0"/>
    <n v="3474"/>
    <n v="3474"/>
    <s v="Počet činností podpořených OK"/>
    <n v="1"/>
    <m/>
    <m/>
    <m/>
    <m/>
    <x v="0"/>
    <x v="0"/>
    <x v="0"/>
    <n v="1134"/>
  </r>
  <r>
    <x v="3"/>
    <s v="Domov Sněženka Jeseník, příspěvková organizace - Vybudování 6 nových pokojů a místnosti bezpečného pobytu"/>
    <s v="OI/OSV"/>
    <s v="IP. Vybudování 3 místností ze současného obývacího pokoje v II.NP budovy vlevo. Zároveň vybudování místnosti bezpečného pobytu z místnosti přidružené k obývacímu pokoji."/>
    <x v="3"/>
    <x v="0"/>
    <n v="175"/>
    <n v="175"/>
    <s v="Počet činností podpořených OK"/>
    <n v="1"/>
    <m/>
    <m/>
    <m/>
    <m/>
    <x v="0"/>
    <x v="0"/>
    <x v="0"/>
    <m/>
  </r>
  <r>
    <x v="3"/>
    <s v="Domov pro seniory Červenka, příspěvková organizace - Oplocení areálu "/>
    <s v="OI/OSV"/>
    <s v="IP. Oplocení areálu domova pro seniory"/>
    <x v="2"/>
    <x v="0"/>
    <n v="2715"/>
    <n v="2715"/>
    <s v="Počet činností podpořených OK"/>
    <n v="1"/>
    <m/>
    <m/>
    <m/>
    <m/>
    <x v="0"/>
    <x v="0"/>
    <x v="0"/>
    <m/>
  </r>
  <r>
    <x v="2"/>
    <s v="Vincentinum - poskytovatel sociálních služeb Šternberk, příspěvková organizace - Výměna plastových oken, sítě proti hmyzu a žaluzie"/>
    <s v="OI/OSV"/>
    <s v="IP. Jedná se o návaznost na akci &quot;Výměna oken&quot;, která proběhla z finančních důvodů pouze z části, a to v roce 2016."/>
    <x v="8"/>
    <x v="0"/>
    <n v="2654"/>
    <n v="2654"/>
    <s v="Počet činností podpořených OK"/>
    <n v="1"/>
    <m/>
    <m/>
    <m/>
    <m/>
    <x v="0"/>
    <x v="0"/>
    <x v="0"/>
    <m/>
  </r>
  <r>
    <x v="2"/>
    <s v="Klíč - centrum sociálních služeb, příspěvková organizace - Sociální zařízení a elektroinstalace"/>
    <s v="OI/OSV"/>
    <s v="IP. Rekonstrukce sociálních zařízení, výměna podlahových krytin v bytových jednotkách, předsíních a klubovnách, rekonstrukce elektrického vedení. Budova Chválkovická."/>
    <x v="3"/>
    <x v="0"/>
    <n v="353"/>
    <n v="353"/>
    <s v="Počet činností podpořených OK"/>
    <n v="1"/>
    <m/>
    <m/>
    <m/>
    <m/>
    <x v="0"/>
    <x v="0"/>
    <x v="0"/>
    <m/>
  </r>
  <r>
    <x v="3"/>
    <s v="Domov &quot;Na Zámku“, příspěvková organizace - Podlaha průjezdu"/>
    <s v="OI/OSV"/>
    <s v="IP. Rekonstrukce průjezdu, změna podlahy z betonové na dubové kostky."/>
    <x v="3"/>
    <x v="0"/>
    <n v="326"/>
    <n v="326"/>
    <s v="Počet činností podpořených OK"/>
    <n v="1"/>
    <m/>
    <m/>
    <m/>
    <m/>
    <x v="0"/>
    <x v="0"/>
    <x v="0"/>
    <m/>
  </r>
  <r>
    <x v="3"/>
    <s v="Domov pro seniory Radkova Lhota, příspěvková organizace - Zateplení fasády HB severní strana budovy"/>
    <s v="OI/OSV"/>
    <s v="IP. Pokračování zateplení severní části Hlavní budovy - úspora energií."/>
    <x v="2"/>
    <x v="0"/>
    <n v="4061"/>
    <n v="4061"/>
    <s v="Počet činností podpořených OK"/>
    <n v="1"/>
    <m/>
    <m/>
    <m/>
    <m/>
    <x v="0"/>
    <x v="0"/>
    <x v="0"/>
    <m/>
  </r>
  <r>
    <x v="3"/>
    <s v="Domov Alfreda Skeneho Pavlovice u Přerova, příspěvková organizace - Výtah budova Eliška "/>
    <s v="OI/OSV"/>
    <s v="IP. Oprava výtahu"/>
    <x v="3"/>
    <x v="0"/>
    <n v="37"/>
    <n v="37"/>
    <s v="Počet činností podpořených OK"/>
    <n v="1"/>
    <m/>
    <m/>
    <m/>
    <m/>
    <x v="0"/>
    <x v="0"/>
    <x v="0"/>
    <m/>
  </r>
  <r>
    <x v="3"/>
    <s v="Centrum Dominika Kokory, příspěvková organizace - Koupelny a WC na pracovišti Dřevohostice"/>
    <s v="OI/OSV"/>
    <s v="IP. Rekonstrukce koupelen a WC na pracovišti Dřevohostice, jedná se o 7 koupelen a WC z důvodu jejich technického opotřebení, zastaralosti a zvýšení intimity klientů."/>
    <x v="3"/>
    <x v="0"/>
    <n v="159"/>
    <n v="159"/>
    <s v="Počet činností podpořených OK"/>
    <n v="1"/>
    <m/>
    <m/>
    <m/>
    <m/>
    <x v="0"/>
    <x v="0"/>
    <x v="0"/>
    <m/>
  </r>
  <r>
    <x v="3"/>
    <s v="Centrum Dominika Kokory, příspěvková organizace - Střešní krytina a tepelná izolace - budova Dřevohostice"/>
    <s v="OI/OSV"/>
    <s v="IP. Oprava a částečná výměna střešní krytiny výměna střešní krytiny na pracovišti Dřevohostice."/>
    <x v="3"/>
    <x v="0"/>
    <n v="227"/>
    <n v="227"/>
    <s v="Počet činností podpořených OK"/>
    <n v="1"/>
    <m/>
    <m/>
    <m/>
    <m/>
    <x v="0"/>
    <x v="0"/>
    <x v="0"/>
    <m/>
  </r>
  <r>
    <x v="3"/>
    <s v="Domov Na zámečku Rokytnice, příspěvková organizace - Vybudování sociálního zařízení"/>
    <s v="OI/OSV"/>
    <s v="IP. Vybudování sociálního zařízení na 5 pokojích domova pro seniory. "/>
    <x v="3"/>
    <x v="0"/>
    <n v="0"/>
    <n v="0"/>
    <s v="Počet činností podpořených OK"/>
    <n v="1"/>
    <m/>
    <m/>
    <m/>
    <m/>
    <x v="0"/>
    <x v="0"/>
    <x v="0"/>
    <m/>
  </r>
  <r>
    <x v="3"/>
    <s v="Domov seniorů POHODA Chválkovice, příspěvková organizace - Revitalizace parkové úpravy"/>
    <s v="OI/OSV"/>
    <s v="IP. Úprava vzrostlých stromů a vybudováním chodníků s lavičkami vytvoří klidovou část areálu pro relaxaci klientů. Nutná oprava oplocení areálu. "/>
    <x v="3"/>
    <x v="0"/>
    <n v="328"/>
    <n v="328"/>
    <s v="Počet činností podpořených OK"/>
    <n v="1"/>
    <m/>
    <m/>
    <m/>
    <m/>
    <x v="0"/>
    <x v="0"/>
    <x v="0"/>
    <m/>
  </r>
  <r>
    <x v="3"/>
    <s v="Sociální služby pro seniory Šumperk, příspěvková organizace - Prádelna"/>
    <s v="OI/OSV"/>
    <s v="IP. Potřebné stavební úpravy prádelny včetně vybavení."/>
    <x v="3"/>
    <x v="0"/>
    <n v="303"/>
    <n v="303"/>
    <s v="Počet činností podpořených OK"/>
    <n v="1"/>
    <m/>
    <m/>
    <m/>
    <m/>
    <x v="0"/>
    <x v="0"/>
    <x v="0"/>
    <m/>
  </r>
  <r>
    <x v="3"/>
    <s v="Sociální služby pro seniory Šumperk, příspěvková organizace - Vybudování sociálních zařízení"/>
    <s v="OI/OSV"/>
    <s v="IP. Vybudování sociálních zařízení v penzionu Šumperk"/>
    <x v="3"/>
    <x v="0"/>
    <n v="194"/>
    <n v="194"/>
    <s v="Počet činností podpořených OK"/>
    <n v="1"/>
    <m/>
    <m/>
    <m/>
    <m/>
    <x v="0"/>
    <x v="0"/>
    <x v="0"/>
    <m/>
  </r>
  <r>
    <x v="3"/>
    <s v="Domov &quot;Na Zámku“, příspěvková organizace - Vybudování výtahu "/>
    <s v="OI/OSV"/>
    <s v="IP. Jedná se o vybudování nového venkovního výtahu do 2NP."/>
    <x v="3"/>
    <x v="0"/>
    <n v="0"/>
    <n v="0"/>
    <s v="Počet činností podpořených OK"/>
    <n v="1"/>
    <m/>
    <m/>
    <m/>
    <m/>
    <x v="0"/>
    <x v="0"/>
    <x v="0"/>
    <m/>
  </r>
  <r>
    <x v="3"/>
    <s v="Domov Alfreda Skeneho Pavlovice u Přerova, příspěvková organizace - Stavební úpravy pokojů a sociálních zařízení - budova Marie"/>
    <s v="OI/OSV"/>
    <s v="IP. Stavební úpravy pokojů a hygienického zařízení budovy Marie, Eliška a Zámek."/>
    <x v="3"/>
    <x v="0"/>
    <n v="52"/>
    <n v="52"/>
    <s v="Počet činností podpořených OK"/>
    <n v="1"/>
    <m/>
    <m/>
    <m/>
    <m/>
    <x v="0"/>
    <x v="0"/>
    <x v="0"/>
    <m/>
  </r>
  <r>
    <x v="3"/>
    <s v="Domov Alfreda Skeneho Pavlovice u Přerova, příspěvková organizace - Stavební úpravy areálové komunikace"/>
    <s v="OI/OSV"/>
    <s v="IP. Oprava komunikace v areálu domova."/>
    <x v="3"/>
    <x v="0"/>
    <n v="408"/>
    <n v="408"/>
    <s v="Počet činností podpořených OK"/>
    <n v="1"/>
    <m/>
    <m/>
    <m/>
    <m/>
    <x v="0"/>
    <x v="0"/>
    <x v="0"/>
    <m/>
  </r>
  <r>
    <x v="3"/>
    <s v="Domov Alfreda Skeneho Pavlovice u Přerova, příspěvková organizace - Stavební úpravy pokojů a sociálních zařízení - budova Eliška "/>
    <s v="OI/OSV"/>
    <s v="IP. Vybudování nouzového východu z budovy Eliška."/>
    <x v="3"/>
    <x v="0"/>
    <n v="533"/>
    <n v="533"/>
    <s v="Počet činností podpořených OK"/>
    <n v="1"/>
    <m/>
    <m/>
    <m/>
    <m/>
    <x v="0"/>
    <x v="0"/>
    <x v="0"/>
    <m/>
  </r>
  <r>
    <x v="3"/>
    <s v="Domov pro seniory Tovačov, příspěvková organizace - Stavební úpravy vzduchotechniky v kuchyni"/>
    <s v="OI/OSV"/>
    <s v="IP. Instalace vhodného zařízení s rekuperací a klimatizací, dostatečným výkonem (odtah) a odolností vůči velmi zátěžovým kuchyňským podmínkám (pára, horko, mastnota)."/>
    <x v="3"/>
    <x v="0"/>
    <n v="202"/>
    <n v="202"/>
    <s v="Počet činností podpořených OK"/>
    <n v="1"/>
    <m/>
    <m/>
    <m/>
    <m/>
    <x v="0"/>
    <x v="0"/>
    <x v="0"/>
    <m/>
  </r>
  <r>
    <x v="3"/>
    <s v="Centrum Dominika Kokory, příspěvková organizace - Střešní krytina, tepelné izolace a oprava uliční fasády - budova Kokory"/>
    <s v="OI/OSV"/>
    <s v="IP. Oprava a částečná výměna střešní krytiny a navýšení tepelné izolace v podkrovních prostorách hlavní budovy na pracovišti Kokory a oprava fasády včetně říms a štukových doplňků oken, celoplošný nátěr fasády ze strany ulice. "/>
    <x v="3"/>
    <x v="0"/>
    <n v="96"/>
    <n v="96"/>
    <s v="Počet činností podpořených OK"/>
    <n v="1"/>
    <m/>
    <m/>
    <m/>
    <m/>
    <x v="0"/>
    <x v="0"/>
    <x v="0"/>
    <m/>
  </r>
  <r>
    <x v="3"/>
    <s v="Domov Alfreda Skeneho Pavlovice u Přerova, příspěvková organizace - Stavební úpravy pokojů a sociálních zařízení - budova Zámku"/>
    <s v="OI/OSV"/>
    <s v="IP. Stavební úpravy pokojů a hygienického zařízení budovy Marie."/>
    <x v="3"/>
    <x v="0"/>
    <n v="52"/>
    <n v="52"/>
    <s v="Počet činností podpořených OK"/>
    <n v="1"/>
    <m/>
    <m/>
    <m/>
    <m/>
    <x v="0"/>
    <x v="0"/>
    <x v="0"/>
    <m/>
  </r>
  <r>
    <x v="2"/>
    <s v="Transformace příspěvkové organizace Nové Zámky – poskytovatel sociálních služeb - V.etapa -  novostavba RD Medlov – Králová"/>
    <s v="OI/OSV"/>
    <s v="IP. Dokončení projektu transformace příspěvkové organizace. Je nutné umístit ještě 22 klientů, tj. min. 2 - 3 RD - nákup pozemků nebo domů k rekonstrukci. "/>
    <x v="3"/>
    <x v="0"/>
    <n v="654"/>
    <n v="654"/>
    <s v="Počet činností podpořených OK"/>
    <n v="1"/>
    <m/>
    <m/>
    <m/>
    <m/>
    <x v="0"/>
    <x v="0"/>
    <x v="0"/>
    <m/>
  </r>
  <r>
    <x v="2"/>
    <s v="Transformace příspěvkové organizace Nové Zámky – poskytovatel sociálních služeb - V.etapa -  novostavba RD Náměšť na Hané"/>
    <s v="OI/OSV"/>
    <s v="IP. Dokončení projektu transformace příspěvkové organizace. Je nutné umístit ještě 22 klientů, tj. min. 2 - 3 RD - nákup pozemků nebo domů k rekonstrukci. "/>
    <x v="3"/>
    <x v="0"/>
    <n v="1328"/>
    <n v="1328"/>
    <s v="Počet činností podpořených OK"/>
    <n v="1"/>
    <m/>
    <m/>
    <m/>
    <m/>
    <x v="0"/>
    <x v="0"/>
    <x v="0"/>
    <m/>
  </r>
  <r>
    <x v="2"/>
    <s v="Vincentinum Šternberk, příspěvková organizace – rekonstrukce budovy ve Vikýřovicích"/>
    <s v="OI/OSV"/>
    <s v="IP. Rekonstrukce budovy sociálních služeb pro osoby se zdravotním postižením s dispozičními úpravami a vybudováním bezbariérového přístupu do objektu."/>
    <x v="3"/>
    <x v="5"/>
    <n v="101"/>
    <n v="101"/>
    <s v="Počet činností podpořených OK"/>
    <n v="1"/>
    <m/>
    <m/>
    <m/>
    <m/>
    <x v="0"/>
    <x v="0"/>
    <x v="1"/>
    <n v="1135"/>
  </r>
  <r>
    <x v="3"/>
    <s v="Centrum Dominika Kokory, p. o. – rekonstrukce budovy"/>
    <s v="OI/OSV"/>
    <s v="IP. Rekonstrukce dvorní budovy sociálních služeb pro osoby se zdravotním postižením s dispozičními úpravami, vybudováním spojovacího krčku s hlavní budovou a bezbariérovým přístupem do objektu. Přechází do roku 2019"/>
    <x v="6"/>
    <x v="4"/>
    <n v="6810"/>
    <n v="101"/>
    <s v="Počet činností podpořených OK"/>
    <n v="1"/>
    <m/>
    <m/>
    <m/>
    <m/>
    <x v="0"/>
    <x v="0"/>
    <x v="1"/>
    <n v="1136"/>
  </r>
  <r>
    <x v="2"/>
    <s v="Transformace příspěvkové organizace Nové Zámky – poskytovatel sociálních služeb - II.etapa - RD Drahanovice"/>
    <s v="OI/OSV"/>
    <s v="IP. výstavba nových domů na transformaci."/>
    <x v="3"/>
    <x v="0"/>
    <n v="314"/>
    <n v="314"/>
    <s v="Počet činností podpořených OK"/>
    <n v="1"/>
    <m/>
    <m/>
    <m/>
    <m/>
    <x v="0"/>
    <x v="0"/>
    <x v="0"/>
    <n v="1137"/>
  </r>
  <r>
    <x v="2"/>
    <s v="Transformace příspěvkové organizace Nové Zámky – poskytovatel sociálních služeb - III.etapa"/>
    <s v="OI/OSV"/>
    <s v="IP. rekonstrukce koupených domů na transformaci."/>
    <x v="3"/>
    <x v="5"/>
    <n v="0"/>
    <n v="0"/>
    <s v="Počet činností podpořených OK"/>
    <n v="1"/>
    <m/>
    <m/>
    <m/>
    <m/>
    <x v="0"/>
    <x v="0"/>
    <x v="1"/>
    <n v="1138"/>
  </r>
  <r>
    <x v="2"/>
    <s v="Transformace příspěvkové organizace Nové Zámky – poskytovatel sociálních služeb - IV.etapa"/>
    <s v="OI/OSV"/>
    <s v="IP. Dokončení transformace, koupě pozemků, zajištění PD a výstavba nových domů."/>
    <x v="3"/>
    <x v="5"/>
    <n v="5276"/>
    <n v="5276"/>
    <s v="Počet činností podpořených OK"/>
    <n v="1"/>
    <m/>
    <m/>
    <m/>
    <m/>
    <x v="0"/>
    <x v="0"/>
    <x v="1"/>
    <n v="1140"/>
  </r>
  <r>
    <x v="2"/>
    <s v="Klíč – centrum sociálních služeb - Výstavba objektu pro osoby s poruchou autistického spektra "/>
    <s v="OI/OSV"/>
    <s v="IP. Výstavba objektu pro osoby s mentálním postižením a poruchou autistického spektra (PAS), u kterých se projevuje dlouhodobé problémové společensky neakceptovatelné chování s převahou agrese s kapacitou 11 lůžek."/>
    <x v="3"/>
    <x v="5"/>
    <n v="1335"/>
    <n v="1335"/>
    <s v="Počet činností podpořených OK"/>
    <n v="1"/>
    <m/>
    <m/>
    <m/>
    <m/>
    <x v="0"/>
    <x v="0"/>
    <x v="1"/>
    <m/>
  </r>
  <r>
    <x v="2"/>
    <s v="Transformace příspěvkové organizace Nové Zámky - poskytovatel sociálních služeb - II.etapa - novostavba RD Měrotín"/>
    <s v="OI/OSV"/>
    <s v="IP. výstavba nových domů na transformaci."/>
    <x v="3"/>
    <x v="0"/>
    <n v="295"/>
    <n v="295"/>
    <s v="Počet činností podpořených OK"/>
    <n v="1"/>
    <m/>
    <m/>
    <m/>
    <m/>
    <x v="0"/>
    <x v="0"/>
    <x v="0"/>
    <m/>
  </r>
  <r>
    <x v="2"/>
    <s v="Transformace příspěvkové organizace Nové Zámky – poskytovatel sociálních služeb - III.etapa - nákup 5 RD"/>
    <s v="OI/OSV"/>
    <s v="IP. rekonstrukce koupených domů na transformaci."/>
    <x v="3"/>
    <x v="5"/>
    <n v="0"/>
    <n v="0"/>
    <s v="Počet činností podpořených OK"/>
    <n v="1"/>
    <m/>
    <m/>
    <m/>
    <m/>
    <x v="0"/>
    <x v="0"/>
    <x v="1"/>
    <m/>
  </r>
  <r>
    <x v="2"/>
    <s v="Transformace příspěvkové organizace Nové Zámky – poskytovatel sociálních služeb - IV.etapa  - novostavba RD Zábřeh, Malá Strana"/>
    <s v="OI/OSV"/>
    <s v="IP. Dokončení transformace, koupě pozemků, zajištění PD a výstavba nových domů."/>
    <x v="3"/>
    <x v="5"/>
    <n v="829"/>
    <n v="829"/>
    <s v="Počet činností podpořených OK"/>
    <n v="1"/>
    <m/>
    <m/>
    <m/>
    <m/>
    <x v="0"/>
    <x v="0"/>
    <x v="1"/>
    <m/>
  </r>
  <r>
    <x v="4"/>
    <s v="II/150 Dub nad Moravou – hranice okresu PV – rekonstrukce silnice"/>
    <s v="OI/ODSH"/>
    <s v="IP. Rekonstrukce silnice - vynětí ze ZPF po ukončení stavby"/>
    <x v="2"/>
    <x v="0"/>
    <n v="13134"/>
    <n v="13134"/>
    <s v="Počet činností podpořených OK"/>
    <n v="1"/>
    <m/>
    <m/>
    <m/>
    <m/>
    <x v="0"/>
    <x v="0"/>
    <x v="0"/>
    <n v="222"/>
  </r>
  <r>
    <x v="4"/>
    <s v="II/366, III/37760 Přestavba křiž. před žel. přejezdem u obce Smržice"/>
    <s v="OI/ODSH"/>
    <s v="IP. Úprava křižovatky nacházející se v blízkosti železničního přejezdu."/>
    <x v="3"/>
    <x v="0"/>
    <n v="0"/>
    <n v="0"/>
    <s v="Počet činností podpořených OK"/>
    <n v="1"/>
    <m/>
    <m/>
    <m/>
    <m/>
    <x v="0"/>
    <x v="0"/>
    <x v="0"/>
    <m/>
  </r>
  <r>
    <x v="4"/>
    <s v="III/37349 Ptení - obchvat"/>
    <s v="OI/ODSH"/>
    <s v="IP. Nový obchvat obce Ptení."/>
    <x v="3"/>
    <x v="0"/>
    <n v="38"/>
    <n v="38"/>
    <s v="Počet činností podpořených OK"/>
    <n v="1"/>
    <m/>
    <m/>
    <m/>
    <m/>
    <x v="0"/>
    <x v="0"/>
    <x v="0"/>
    <n v="1092"/>
  </r>
  <r>
    <x v="4"/>
    <s v="III/43621, III/43622  Velký Týnec, Čechovice _x000a_- rekonstrukce silnic"/>
    <s v="OI/ODSH"/>
    <s v="IP. Dokončení rekonstrukce průtahu obcí"/>
    <x v="2"/>
    <x v="0"/>
    <n v="7537"/>
    <n v="7537"/>
    <s v="Delka nových a zrekonstruovaných silnic II. a III. třídy"/>
    <m/>
    <s v="Počet zrekonstruovaných mostů"/>
    <m/>
    <m/>
    <m/>
    <x v="0"/>
    <x v="0"/>
    <x v="0"/>
    <m/>
  </r>
  <r>
    <x v="4"/>
    <s v="II/369 Hanušovice - křižovatka I/1"/>
    <s v="OI/ODSH"/>
    <s v="IP. Stavební úpravy komunikace II/369 v celkové délce 7,633 km."/>
    <x v="5"/>
    <x v="0"/>
    <n v="14491"/>
    <n v="14491"/>
    <s v="Delka nových a zrekonstruovaných silnic II. a III. třídy"/>
    <m/>
    <s v="Počet zrekonstruovaných mostů"/>
    <m/>
    <m/>
    <m/>
    <x v="0"/>
    <x v="0"/>
    <x v="0"/>
    <n v="1090"/>
  </r>
  <r>
    <x v="4"/>
    <s v="III/37354, III/36618 Horní Štěpánov"/>
    <s v="OI/ODSH"/>
    <s v="IP. II. etapa - pokračování rekonstrukce průtahu obcí realizovaného v roce 2015. "/>
    <x v="5"/>
    <x v="0"/>
    <n v="20189"/>
    <n v="20189"/>
    <s v="Delka nových a zrekonstruovaných silnic II. a III. třídy"/>
    <m/>
    <s v="Počet zrekonstruovaných mostů"/>
    <m/>
    <m/>
    <m/>
    <x v="0"/>
    <x v="0"/>
    <x v="0"/>
    <n v="1091"/>
  </r>
  <r>
    <x v="4"/>
    <s v="III/4359, III/4353 - Velký Týnec - rekonstrukce, IV. etapa"/>
    <s v="OI/ODSH"/>
    <s v="IP. Stavební úpravy silnic III/4359, III/4353 v obci Velký Týnec. Počátek řešeného silničního úseku je v místě napojení silničního nadjezdu nad silnicí I/55. Konec rekonstrukce komunikace je na výjezdu z obce ve směru na Velkou Bystřici. Délka úseku cca 1,200 km"/>
    <x v="3"/>
    <x v="0"/>
    <n v="0"/>
    <n v="0"/>
    <s v="Počet činností podpořených OK"/>
    <n v="1"/>
    <m/>
    <m/>
    <m/>
    <m/>
    <x v="0"/>
    <x v="0"/>
    <x v="0"/>
    <m/>
  </r>
  <r>
    <x v="4"/>
    <s v="III/44436 Bělkovice - Lašťany, průtah"/>
    <s v="OI/ODSH"/>
    <s v="IP. Rekonstrukce silnice v intravilánu obce Bělkovice-Lašťany"/>
    <x v="2"/>
    <x v="0"/>
    <n v="26032"/>
    <n v="26032"/>
    <s v="Delka nových a zrekonstruovaných silnic II. a III. třídy"/>
    <m/>
    <s v="Počet zrekonstruovaných mostů"/>
    <m/>
    <m/>
    <m/>
    <x v="0"/>
    <x v="0"/>
    <x v="0"/>
    <n v="1093"/>
  </r>
  <r>
    <x v="4"/>
    <s v="II/435, kř. II/367 - Tovačov"/>
    <s v="OI/ODSH"/>
    <s v="IP. Stavební úpravy silnice II/435"/>
    <x v="3"/>
    <x v="0"/>
    <n v="34"/>
    <n v="34"/>
    <s v="Počet činností podpořených OK"/>
    <n v="1"/>
    <m/>
    <m/>
    <m/>
    <m/>
    <x v="0"/>
    <x v="0"/>
    <x v="0"/>
    <n v="1094"/>
  </r>
  <r>
    <x v="4"/>
    <s v="II/436 Přerov - Doloplazy - kř. II/437"/>
    <s v="OI/ODSH"/>
    <s v="IP. Rekonstrukce komunikace rozdělená na 5 úseků."/>
    <x v="3"/>
    <x v="0"/>
    <n v="398"/>
    <n v="398"/>
    <s v="Počet činností podpořených OK"/>
    <n v="1"/>
    <m/>
    <m/>
    <m/>
    <m/>
    <x v="0"/>
    <x v="0"/>
    <x v="0"/>
    <n v="1095"/>
  </r>
  <r>
    <x v="4"/>
    <s v="III/4436 Tovéř - Dolany"/>
    <s v="OI/ODSH"/>
    <s v="IP. Rekonstrukce silnice v celkové délce 848 m.  Součástí úprav jsou úpravy dotčených vjezdů k nemovitostem, vegetační úpravy, veřejné osvětlení, chodníky a parkovací stání. - doplatek faktury"/>
    <x v="5"/>
    <x v="0"/>
    <n v="1933"/>
    <n v="1933"/>
    <s v="Delka nových a zrekonstruovaných silnic II. a III. třídy"/>
    <m/>
    <s v="Počet zrekonstruovaných mostů"/>
    <m/>
    <m/>
    <m/>
    <x v="0"/>
    <x v="0"/>
    <x v="0"/>
    <n v="1096"/>
  </r>
  <r>
    <x v="4"/>
    <s v="II/434 Kozlovice - průtah"/>
    <s v="OI/ODSH"/>
    <s v="IP. Stavební úpravy silnice III/434 v intravilánu v celkové délce 1,011 km."/>
    <x v="3"/>
    <x v="0"/>
    <n v="460"/>
    <n v="460"/>
    <s v="Počet činností podpořených OK"/>
    <n v="1"/>
    <m/>
    <m/>
    <m/>
    <m/>
    <x v="0"/>
    <x v="0"/>
    <x v="0"/>
    <n v="1100"/>
  </r>
  <r>
    <x v="4"/>
    <s v="II/434 Radslavice - průtah"/>
    <s v="OI/ODSH"/>
    <s v="IP. Rekonstrukce průtahu obcí Radslavice."/>
    <x v="3"/>
    <x v="0"/>
    <n v="48"/>
    <n v="48"/>
    <s v="Počet činností podpořených OK"/>
    <n v="1"/>
    <m/>
    <m/>
    <m/>
    <m/>
    <x v="0"/>
    <x v="0"/>
    <x v="0"/>
    <n v="1097"/>
  </r>
  <r>
    <x v="4"/>
    <s v="II/370 Leština - Hrabišín"/>
    <s v="OI/ODSH"/>
    <s v="IP. stavební úpravy komunikace II/370 – Leština – Hrabišín. Celý úsek komunikace k řešení je dlouhý cca 6,3 km. V řešeném úseku se nachází pět mostů"/>
    <x v="3"/>
    <x v="0"/>
    <n v="0"/>
    <n v="0"/>
    <s v="Počet činností podpořených OK"/>
    <n v="1"/>
    <m/>
    <m/>
    <m/>
    <m/>
    <x v="0"/>
    <x v="0"/>
    <x v="0"/>
    <m/>
  </r>
  <r>
    <x v="4"/>
    <s v="II/312 hr.okr.Ustí nad O - křiž. II/446 před Hanušovicemi"/>
    <s v="OI/ODSH"/>
    <s v="IP. Stavební úpravy komunikace II/312 hr. okr. Ústí nad O. Jedná se o úsek komunikace ve trase Hanušovice – Králíky cca v km 56,456 – 47,355, tj. délka úseku 9,1 km."/>
    <x v="3"/>
    <x v="0"/>
    <n v="154"/>
    <n v="154"/>
    <s v="Počet činností podpořených OK"/>
    <n v="1"/>
    <m/>
    <m/>
    <m/>
    <m/>
    <x v="0"/>
    <x v="0"/>
    <x v="0"/>
    <m/>
  </r>
  <r>
    <x v="4"/>
    <s v="III/44613, III/4468 Štěpánov, křižovatka Březecká"/>
    <s v="OI/ODSH"/>
    <s v="IP. Přestavba klasické průsečné křižovatky silnic III/43613 a III/4468 na okružní křižovatku."/>
    <x v="3"/>
    <x v="0"/>
    <n v="0"/>
    <n v="0"/>
    <s v="Počet činností podpořených OK"/>
    <n v="1"/>
    <m/>
    <m/>
    <m/>
    <m/>
    <x v="0"/>
    <x v="0"/>
    <x v="0"/>
    <m/>
  </r>
  <r>
    <x v="4"/>
    <s v="III/4375, III4377 Loučka po kř. S III/44025"/>
    <s v="OI/ODSH"/>
    <s v="IP. Stavební úpravy silnic III/4375 a III/4377 v extravilánu v celkové délce 3,520 km a mostu ev. č. 4377 - 7 za obcí Podhoří."/>
    <x v="3"/>
    <x v="0"/>
    <n v="433"/>
    <n v="433"/>
    <s v="Počet činností podpořených OK"/>
    <n v="1"/>
    <m/>
    <m/>
    <m/>
    <m/>
    <x v="0"/>
    <x v="0"/>
    <x v="0"/>
    <n v="1098"/>
  </r>
  <r>
    <x v="4"/>
    <s v="III/4468 Štarnov - průtah"/>
    <s v="OI/ODSH"/>
    <s v="IP. Stavební úpravy silnice III/4468 v intravilánu v celkové délce 1,200 km."/>
    <x v="3"/>
    <x v="0"/>
    <n v="0"/>
    <n v="0"/>
    <s v="Počet činností podpořených OK"/>
    <n v="1"/>
    <m/>
    <m/>
    <m/>
    <m/>
    <x v="0"/>
    <x v="0"/>
    <x v="0"/>
    <n v="1099"/>
  </r>
  <r>
    <x v="4"/>
    <s v="II/440 Hranice severovýchodní obchvat"/>
    <s v="OI/ODSH"/>
    <s v="IP. Vybudovní nového obchvatu města."/>
    <x v="3"/>
    <x v="0"/>
    <n v="0"/>
    <n v="0"/>
    <s v="Počet činností podpořených OK"/>
    <n v="1"/>
    <m/>
    <m/>
    <m/>
    <m/>
    <x v="0"/>
    <x v="0"/>
    <x v="0"/>
    <m/>
  </r>
  <r>
    <x v="4"/>
    <s v="II/150 Ohrozim - obchvat"/>
    <s v="OI/ODSH"/>
    <s v="IP. Přeložka silnice II/150. Celková délka navrženého obchvatu je cca 1,580 km. _x000a_"/>
    <x v="3"/>
    <x v="0"/>
    <n v="45"/>
    <n v="45"/>
    <s v="Počet činností podpořených OK"/>
    <n v="1"/>
    <m/>
    <m/>
    <m/>
    <m/>
    <x v="0"/>
    <x v="0"/>
    <x v="0"/>
    <n v="1108"/>
  </r>
  <r>
    <x v="4"/>
    <s v="II/366 Prostějov - přeložka silnice"/>
    <s v="OI/ODSH"/>
    <s v="IP. Přeložka silnice II/366 v úseku od stávající křižovatky silnice II/366 se silnicí II/449 ve směru na Smržice po napojení na okružní křižovatku na ul. Olomoucká."/>
    <x v="3"/>
    <x v="5"/>
    <n v="16066"/>
    <n v="16066"/>
    <s v="Počet činností podpořených OK"/>
    <n v="1"/>
    <m/>
    <m/>
    <m/>
    <m/>
    <x v="0"/>
    <x v="0"/>
    <x v="0"/>
    <n v="1109"/>
  </r>
  <r>
    <x v="4"/>
    <s v="II/150 Vícov - obchvat"/>
    <s v="OI/ODSH"/>
    <s v="IP. Přeložka silnice II/150 mimo obec Vícov. Celková délka obchvatu cca 2,7 km a úprava stávající silnice pro napojení obchvatu v délkách cca 100 m. Vyřešení křížení s místní komunikací bude mimoúrovňově. "/>
    <x v="3"/>
    <x v="0"/>
    <n v="0"/>
    <n v="0"/>
    <s v="Počet činností podpořených OK"/>
    <n v="1"/>
    <m/>
    <m/>
    <m/>
    <m/>
    <x v="0"/>
    <x v="0"/>
    <x v="0"/>
    <m/>
  </r>
  <r>
    <x v="4"/>
    <s v="II/444 Mohelnice - křížení s železniční tratí"/>
    <s v="OI/ODSH"/>
    <s v="IP. Přeložka silnice II/444 Mohelnice - Stavenice v celkové délce 1,4 km. Nahrazení nevyhovujícího podjezdu pod železniční tratí jejím přemostěním (nadjezdem) a dále směrovou úpravou stávajícího vedení silnice. Součástí stavby bude řešeno křížení s vedlejšími komunikacemi, sjezdy na sousední nemovitosti, mostní objekt přes trať ČD, odvodnění, přeložky účelových komunikací, cyklostezku, přeložky inženýrských sítí"/>
    <x v="3"/>
    <x v="0"/>
    <n v="0"/>
    <n v="0"/>
    <s v="Počet činností podpořených OK"/>
    <n v="1"/>
    <m/>
    <m/>
    <m/>
    <m/>
    <x v="0"/>
    <x v="0"/>
    <x v="0"/>
    <m/>
  </r>
  <r>
    <x v="4"/>
    <s v="II/369 Ostružná - Branná - rekonstrukce komunikace"/>
    <s v="OI/ODSH"/>
    <s v="IP. Úprava křížení silnice s železniční tratí prostřednictvím přeložení části komunikace a zřízení mostního objektu, který řeší stávající lokální závadu."/>
    <x v="3"/>
    <x v="0"/>
    <n v="0"/>
    <n v="0"/>
    <s v="Počet činností podpořených OK"/>
    <n v="1"/>
    <m/>
    <m/>
    <m/>
    <m/>
    <x v="0"/>
    <x v="0"/>
    <x v="0"/>
    <m/>
  </r>
  <r>
    <x v="4"/>
    <s v="II/433 Prostějov - Mořice"/>
    <s v="OI/ODSH"/>
    <s v="IP. Stavební úpravy silnice II/433 v celkové délce 11,705 km. Současně řešeny stavební úpravy tří mostů, část most realizace 2019"/>
    <x v="1"/>
    <x v="4"/>
    <n v="183046"/>
    <n v="27999"/>
    <s v="Delka nových a zrekonstruovaných silnic II. a III. třídy"/>
    <m/>
    <s v="Počet zrekonstruovaných mostů"/>
    <m/>
    <m/>
    <m/>
    <x v="0"/>
    <x v="0"/>
    <x v="1"/>
    <n v="1103"/>
  </r>
  <r>
    <x v="4"/>
    <s v="II/449 MÚK Unčovice - Litovel"/>
    <s v="OI/ODSH"/>
    <s v="IP. Stavební úpravy silnice II/449 v celkové délce 7,146 km včetně stavební úpravy mostu -  ev. č. 449 - 030 a celkové rekonstrukce mostů ev. č. 449 – 033, 449 – 034, 449 – 035 a 4449 - 036. "/>
    <x v="3"/>
    <x v="5"/>
    <n v="980"/>
    <n v="980"/>
    <s v="Počet činností podpořených OK"/>
    <n v="1"/>
    <m/>
    <m/>
    <m/>
    <m/>
    <x v="0"/>
    <x v="0"/>
    <x v="1"/>
    <n v="1110"/>
  </r>
  <r>
    <x v="4"/>
    <s v="II/446 Uničov - Strukov"/>
    <s v="OI/ODSH"/>
    <s v="IP. Stavební úpravy úseku silnice II/446 na trase Uničov – Strukov v celkové délce 5,500 km.  - doplatek faktury"/>
    <x v="5"/>
    <x v="4"/>
    <n v="10174"/>
    <n v="1017"/>
    <s v="Delka nových a zrekonstruovaných silnic II. a III. třídy"/>
    <m/>
    <s v="Počet zrekonstruovaných mostů"/>
    <m/>
    <m/>
    <m/>
    <x v="0"/>
    <x v="0"/>
    <x v="1"/>
    <n v="1104"/>
  </r>
  <r>
    <x v="4"/>
    <s v="II/150 Prostějov - Přerov"/>
    <s v="OI/ODSH"/>
    <s v="IP. stavební úpravy silnice II/150 o celkové délce 8,775 km a ve 4 úsecích. V úseku B budou rekonstruovány 2 silniční mosty ev.č. 150-072 a evid.č. 150-073."/>
    <x v="3"/>
    <x v="5"/>
    <n v="359"/>
    <n v="359"/>
    <s v="Počet činností podpořených OK"/>
    <n v="1"/>
    <m/>
    <m/>
    <m/>
    <m/>
    <x v="0"/>
    <x v="0"/>
    <x v="1"/>
    <m/>
  </r>
  <r>
    <x v="4"/>
    <s v="II/570 Slatinice - Olomouc"/>
    <s v="OI/ODSH"/>
    <s v="IP. Stavební úpravy silnice II/570 v celkové délce 10,070 km.  V úseku stavby se nachází mosty ev. č. 570 – 006 a ev. č. 570 – 007, na kterých je nutné provést rekonstrukci"/>
    <x v="3"/>
    <x v="5"/>
    <n v="117"/>
    <n v="117"/>
    <s v="Počet činností podpořených OK"/>
    <n v="1"/>
    <m/>
    <m/>
    <m/>
    <m/>
    <x v="0"/>
    <x v="0"/>
    <x v="1"/>
    <m/>
  </r>
  <r>
    <x v="4"/>
    <s v="II/447 Strukov - Šternberk"/>
    <s v="OI/ODSH"/>
    <s v="IP. Stavební úpravy úseku silnice II/447 na trase Strukov-Šternberk v celkové délce 8,850 km."/>
    <x v="3"/>
    <x v="5"/>
    <n v="106"/>
    <n v="106"/>
    <s v="Počet činností podpořených OK"/>
    <n v="1"/>
    <m/>
    <m/>
    <m/>
    <m/>
    <x v="0"/>
    <x v="0"/>
    <x v="1"/>
    <n v="1105"/>
  </r>
  <r>
    <x v="4"/>
    <s v="II/444 kř. R35 Mohelnice – Úsov "/>
    <s v="OI/ODSH"/>
    <s v="IP. Stavební úpravy silnice II/444 v celkové délce 6,020 km, část přechází do roku 2019"/>
    <x v="6"/>
    <x v="4"/>
    <n v="64039"/>
    <n v="7056"/>
    <s v="Delka nových a zrekonstruovaných silnic II. a III. třídy"/>
    <m/>
    <s v="Počet zrekonstruovaných mostů"/>
    <m/>
    <m/>
    <m/>
    <x v="0"/>
    <x v="0"/>
    <x v="1"/>
    <n v="1111"/>
  </r>
  <r>
    <x v="4"/>
    <s v="Přeshraniční dostupnost Hanušovice – Stronie Ślaskie (II/446 Hanušovice-Nová Seninka)"/>
    <s v="OI/ODSH"/>
    <s v="IP. Stavební úpravy komunikace II/446 v celkové délce úseku 12,59 km."/>
    <x v="7"/>
    <x v="6"/>
    <n v="725"/>
    <n v="725"/>
    <s v="Delka nových a zrekonstruovaných silnic II. a III. třídy"/>
    <n v="1"/>
    <s v="Počet zrekonstruovaných mostů"/>
    <m/>
    <m/>
    <m/>
    <x v="0"/>
    <x v="0"/>
    <x v="1"/>
    <n v="1106"/>
  </r>
  <r>
    <x v="4"/>
    <s v="Zvýšení přeshraniční dostupnosti Písečná – Nysa (II/455 Písečná - Supíkovice)"/>
    <s v="OI/ODSH"/>
    <s v="IP. Stavební úpravy silnice II/455 v celkové délce úseku 5,311 km. "/>
    <x v="2"/>
    <x v="6"/>
    <n v="81784"/>
    <n v="51188"/>
    <s v="Delka nových a zrekonstruovaných silnic II. a III. třídy"/>
    <n v="1"/>
    <s v="Počet zrekonstruovaných mostů"/>
    <m/>
    <m/>
    <m/>
    <x v="0"/>
    <x v="0"/>
    <x v="1"/>
    <n v="1107"/>
  </r>
  <r>
    <x v="4"/>
    <s v="II/444 Šternberk - průtah"/>
    <s v="OI/ODSH"/>
    <s v="IP. stavební úpravy silnice II/444 v průtahu města Šternberku, v ulici Věžní. Délka řešeného úseku cca 1,5 km. V řešeném úseku se nachází dva mosty, nadjezd nad železniční tratí a most přes vodní tok Sitka. Projekt je rozdělen na dvě samostatné stavby – Stavba 1: Průtah silnice II/444 a Stavba 2: Okružní křižovatka I/46 x II/444. "/>
    <x v="3"/>
    <x v="5"/>
    <n v="1671"/>
    <n v="1671"/>
    <s v="Počet činností podpořených OK"/>
    <n v="1"/>
    <m/>
    <m/>
    <m/>
    <m/>
    <x v="0"/>
    <x v="0"/>
    <x v="1"/>
    <m/>
  </r>
  <r>
    <x v="4"/>
    <s v="II/150 hranice kraje - Prostějov"/>
    <s v="OI/ODSH"/>
    <s v="IP. Stavební úpravy silnice II/150 v celkové délce cca 24 km. včetně stavební úpravy mostů ev.č. 150-065, 150-066 a 150-068."/>
    <x v="3"/>
    <x v="5"/>
    <n v="126"/>
    <n v="126"/>
    <s v="Počet činností podpořených OK"/>
    <n v="1"/>
    <m/>
    <m/>
    <m/>
    <m/>
    <x v="0"/>
    <x v="0"/>
    <x v="1"/>
    <n v="1112"/>
  </r>
  <r>
    <x v="4"/>
    <s v="II/150 Přerov - jihozápadní obchvat, přeložka"/>
    <s v="OI/ODSH"/>
    <s v="IP. Přeložení / novostavba komunikace II/150 od Mádrova podjezdu po křížení s komunikací II/434."/>
    <x v="3"/>
    <x v="0"/>
    <n v="1270"/>
    <n v="1270"/>
    <s v="Počet činností podpořených OK"/>
    <n v="1"/>
    <m/>
    <m/>
    <m/>
    <m/>
    <x v="0"/>
    <x v="0"/>
    <x v="0"/>
    <n v="1113"/>
  </r>
  <r>
    <x v="4"/>
    <s v="II/488 Olomouc - přeložka silnice (I. a II. etapa)"/>
    <s v="OI/ODSH"/>
    <s v="IP. Přeložka silnice II/448 propojující ul. Řepčínskou s OK na silnicí I/35, připojující rychlostní komunikaci R35 (západní tangenta) a místní komunikaci (Hypermarket Globus)."/>
    <x v="3"/>
    <x v="0"/>
    <n v="753"/>
    <n v="753"/>
    <s v="Počet činností podpořených OK"/>
    <n v="1"/>
    <m/>
    <m/>
    <m/>
    <m/>
    <x v="0"/>
    <x v="0"/>
    <x v="0"/>
    <n v="1114"/>
  </r>
  <r>
    <x v="4"/>
    <s v="II/366 Konice - Prostějov"/>
    <s v="OI/ODSH"/>
    <s v="IP. Stavební úpravy komunikace."/>
    <x v="3"/>
    <x v="0"/>
    <n v="0"/>
    <n v="0"/>
    <s v="Počet činností podpořených OK"/>
    <n v="1"/>
    <m/>
    <m/>
    <m/>
    <m/>
    <x v="0"/>
    <x v="0"/>
    <x v="0"/>
    <m/>
  </r>
  <r>
    <x v="5"/>
    <s v="Vlastivědné muzeum Jesenicka, příspěvková organizace - Statické zabezpečení Vodní tvrze "/>
    <s v="OI/OKSPP"/>
    <s v="IP. Statické zabezpečení objektu Vodní tvrze."/>
    <x v="3"/>
    <x v="0"/>
    <n v="212"/>
    <n v="212"/>
    <s v="Počet činností podpořených OK"/>
    <n v="1"/>
    <m/>
    <m/>
    <m/>
    <m/>
    <x v="0"/>
    <x v="0"/>
    <x v="0"/>
    <m/>
  </r>
  <r>
    <x v="5"/>
    <s v="Muzeum galerie v Prostějově - Červený domek Petra Bezruče v Kostelci na Hané"/>
    <s v="OI/OKSPP"/>
    <s v="IP. Rekonstrukce Červeného domku Petra Bezruče za účelem zpřístupnění pro veřejnost. Přechází do roku 2019"/>
    <x v="6"/>
    <x v="0"/>
    <n v="434"/>
    <n v="434"/>
    <s v="Počet činností podpořených OK"/>
    <n v="1"/>
    <m/>
    <m/>
    <m/>
    <m/>
    <x v="0"/>
    <x v="0"/>
    <x v="0"/>
    <n v="1118"/>
  </r>
  <r>
    <x v="5"/>
    <s v="Zámek Čechy pod Kosířem - rekonstrukce a využití objektů, V. etapa - střecha"/>
    <s v="OI/OKSPP"/>
    <s v="IP. Rekonstrukce střech zámku. Přechází do roku 2019"/>
    <x v="6"/>
    <x v="0"/>
    <n v="23461"/>
    <n v="23461"/>
    <s v="Počet činností podpořených OK"/>
    <n v="1"/>
    <m/>
    <m/>
    <m/>
    <m/>
    <x v="0"/>
    <x v="0"/>
    <x v="0"/>
    <n v="1117"/>
  </r>
  <r>
    <x v="5"/>
    <s v="Vlastivědné muzeum v Olomouci - rekonstrukce krovů v budově VMO a oprava římsy nad parkánem "/>
    <s v="OI/OKSPP"/>
    <s v="IP.  Výměna cca 1/5 konstrukcí krovů a oprava římsy nad parkánem na východní a severní straně VMO"/>
    <x v="3"/>
    <x v="0"/>
    <n v="83"/>
    <n v="83"/>
    <s v="Počet činností podpořených OK"/>
    <n v="1"/>
    <m/>
    <m/>
    <m/>
    <m/>
    <x v="0"/>
    <x v="0"/>
    <x v="0"/>
    <m/>
  </r>
  <r>
    <x v="5"/>
    <s v="Vědecká knihovna Olomouc - stavební úpravy objektu Červeného kostela"/>
    <s v="OI/OSKPP"/>
    <s v="IP. Rekonstrukce Červeného kostela s přístavbou za účelem zřízení krajského informačního a kulturního střediska."/>
    <x v="3"/>
    <x v="0"/>
    <n v="4478"/>
    <n v="4478"/>
    <s v="Počet činností podpořených OK"/>
    <n v="1"/>
    <m/>
    <m/>
    <m/>
    <m/>
    <x v="0"/>
    <x v="0"/>
    <x v="0"/>
    <n v="1122"/>
  </r>
  <r>
    <x v="5"/>
    <s v="Vlastivědné muzeum v Olomouci - Revitalizace vodních prvků v zámeckém parku Čechy pod Kosířem"/>
    <s v="OI/OKSPP"/>
    <s v="IP. Revitalizace vodních prvků v zámeckém parku."/>
    <x v="3"/>
    <x v="0"/>
    <n v="311"/>
    <n v="311"/>
    <s v="Počet činností podpořených OK"/>
    <n v="1"/>
    <m/>
    <m/>
    <m/>
    <m/>
    <x v="0"/>
    <x v="0"/>
    <x v="0"/>
    <m/>
  </r>
  <r>
    <x v="5"/>
    <s v="Vlastivědné muzeum Jesenicka - Expozice Vincenze Priessnitze "/>
    <s v="OI/OSKPP"/>
    <s v="IP. Nová expozice V. Priessnitze Vlastivědného muzea Jesenicka._x000a_"/>
    <x v="3"/>
    <x v="0"/>
    <n v="469"/>
    <n v="469"/>
    <s v="Počet činností podpořených OK"/>
    <n v="1"/>
    <m/>
    <m/>
    <m/>
    <m/>
    <x v="0"/>
    <x v="0"/>
    <x v="0"/>
    <n v="1120"/>
  </r>
  <r>
    <x v="5"/>
    <s v="Vlastivědné muzeum v Šumperku, příspěvková organizace - Plynová kotelna"/>
    <s v="OI/OKSPP"/>
    <s v="IP. Výměna stávajících kotlů a celková oprava topení v hlavní budově v areálu tzv. robotárny v Šumperku na Lidické ulici"/>
    <x v="2"/>
    <x v="0"/>
    <n v="1672"/>
    <n v="1672"/>
    <s v="Počet činností podpořených OK"/>
    <n v="1"/>
    <m/>
    <m/>
    <m/>
    <m/>
    <x v="0"/>
    <x v="0"/>
    <x v="0"/>
    <m/>
  </r>
  <r>
    <x v="5"/>
    <s v="Vlastivědné muzeum Jesenicka, příspěvková organizace - Stavební úpravy pavlače Vodní tvrze"/>
    <s v="OI/OKSPP"/>
    <s v="IP. Rekonstrukce pavlače 1. patra Vodní tvrze, oprava fasády v jejím nádvoří a vyspravení omítek, výměna všech deštěných oken a vnějších dveří objektu."/>
    <x v="9"/>
    <x v="0"/>
    <n v="338"/>
    <n v="338"/>
    <s v="Počet činností podpořených OK"/>
    <n v="1"/>
    <m/>
    <m/>
    <m/>
    <m/>
    <x v="0"/>
    <x v="0"/>
    <x v="0"/>
    <m/>
  </r>
  <r>
    <x v="5"/>
    <s v="Vlastivědné muzeum v Olomouci - Zastřešení atria "/>
    <s v="OI/OKSPP"/>
    <s v="IP. Zastřešení atria objektu VMO."/>
    <x v="9"/>
    <x v="0"/>
    <n v="0"/>
    <n v="0"/>
    <s v="Počet činností podpořených OK"/>
    <n v="1"/>
    <m/>
    <m/>
    <m/>
    <m/>
    <x v="0"/>
    <x v="0"/>
    <x v="0"/>
    <m/>
  </r>
  <r>
    <x v="5"/>
    <s v="Vlastivědné muzeum Jesenicka, příspěvková organizace - Stavební úpravy WC a rozvodů teplé vody ve Vodní Tvrzi"/>
    <s v="OI/OKSPP"/>
    <s v="IP. Rekonstrukce stávajících WC a vybudování rozvodů teplé vody v prostorách Vodní tvrze."/>
    <x v="9"/>
    <x v="0"/>
    <n v="25"/>
    <n v="25"/>
    <s v="Počet činností podpořených OK"/>
    <n v="1"/>
    <m/>
    <m/>
    <m/>
    <m/>
    <x v="0"/>
    <x v="0"/>
    <x v="0"/>
    <m/>
  </r>
  <r>
    <x v="5"/>
    <s v="Muzeum a galerie v Prostějově, příspěvková organizace - Bezbariérové úpravy budovy muzea"/>
    <s v="OI/OKSPP"/>
    <s v="IP. Bezbariérové úpravy budovy muzea."/>
    <x v="7"/>
    <x v="0"/>
    <n v="0"/>
    <n v="0"/>
    <s v="Počet činností podpořených OK"/>
    <n v="1"/>
    <m/>
    <m/>
    <m/>
    <m/>
    <x v="0"/>
    <x v="0"/>
    <x v="0"/>
    <m/>
  </r>
  <r>
    <x v="5"/>
    <s v="Vlastivědné muzeum v Olomouci – Zámek Čechy pod Kosířem - rekonstrukce a využití objektů, VI. Etapa"/>
    <s v="OI/OKSPP"/>
    <s v="IP. Rekonstrukce severního a tzv. uzařené východní části křídla zámku, včetně úpravy vnitřního nádvoří a výstavbu hospodářského objektu pro uskladnění techniky."/>
    <x v="3"/>
    <x v="0"/>
    <n v="551"/>
    <n v="551"/>
    <s v="Počet činností podpořených OK"/>
    <n v="1"/>
    <m/>
    <m/>
    <m/>
    <m/>
    <x v="0"/>
    <x v="0"/>
    <x v="0"/>
    <m/>
  </r>
  <r>
    <x v="5"/>
    <s v="Muzeum Komenského v Přerově - záchrana a zpřístupnění paláce na hradě Helfštýn"/>
    <s v="OI/OSKPP"/>
    <s v="IP. Zastřešení hradního paláce za účelem zajištění lepší ochrany obvodového zdiva paláce proti povětrnostním vlivům s vybudováním prohlídkové trasy. "/>
    <x v="4"/>
    <x v="4"/>
    <n v="18658"/>
    <n v="2688"/>
    <s v="Počet činností podpořených OK"/>
    <n v="1"/>
    <m/>
    <m/>
    <m/>
    <m/>
    <x v="0"/>
    <x v="0"/>
    <x v="1"/>
    <n v="998"/>
  </r>
  <r>
    <x v="5"/>
    <s v="Realizace depozitáře pro Vědeckou knihovnu v Olomouci"/>
    <s v="OI/OSKPP"/>
    <s v="IP. Výstavba depozitáře k vyřešení nedostatku depozitárních míst "/>
    <x v="1"/>
    <x v="4"/>
    <n v="94324"/>
    <n v="13225"/>
    <s v="Počet činností podpořených OK"/>
    <n v="1"/>
    <m/>
    <m/>
    <m/>
    <m/>
    <x v="0"/>
    <x v="0"/>
    <x v="1"/>
    <n v="1026"/>
  </r>
  <r>
    <x v="5"/>
    <s v="Muzeum Komenského v Přerově - rekonstrukce budovy"/>
    <s v="OI/OSKPP"/>
    <s v="IP. Muzeum Komenského v Přerově Stavební úpravy budovy Nábřeží Dr. Beneše 21, Přerov - rekonstrukce budovy na depozitář"/>
    <x v="1"/>
    <x v="4"/>
    <n v="22433"/>
    <n v="3481"/>
    <s v="Počet činností podpořených OK"/>
    <n v="1"/>
    <m/>
    <m/>
    <m/>
    <m/>
    <x v="0"/>
    <x v="0"/>
    <x v="1"/>
    <n v="1025"/>
  </r>
  <r>
    <x v="5"/>
    <s v="Muzeum a galerie v Prostějově - Přístavba depozitáře"/>
    <s v="OI/OSKPP"/>
    <s v="IP. Dostavba depozitáře k vyřešení nedostatku depozitárních míst."/>
    <x v="3"/>
    <x v="0"/>
    <n v="307"/>
    <n v="307"/>
    <s v="Počet činností podpořených OK"/>
    <n v="1"/>
    <m/>
    <m/>
    <m/>
    <m/>
    <x v="0"/>
    <x v="0"/>
    <x v="0"/>
    <n v="1119"/>
  </r>
  <r>
    <x v="5"/>
    <s v="Muzeum Komenského v Přerově - rekonstrukce budovy ORNIS"/>
    <s v="OI/OSKPP"/>
    <s v="IP. Rekonstrukce stávajícího objektu a přístavba nového objektu depozitáře ornitologických sbírek."/>
    <x v="3"/>
    <x v="0"/>
    <n v="1798"/>
    <n v="1798"/>
    <s v="Počet činností podpořených OK"/>
    <n v="1"/>
    <m/>
    <m/>
    <m/>
    <m/>
    <x v="0"/>
    <x v="0"/>
    <x v="0"/>
    <n v="1121"/>
  </r>
  <r>
    <x v="6"/>
    <s v="ZZS OK  - Čerpací stanice pro heliport Olomouc"/>
    <s v="OI/OZ"/>
    <s v="IP. Modernizace čerpací stanice pro heliport na Hněvotínské ul. 60."/>
    <x v="2"/>
    <x v="0"/>
    <n v="2300"/>
    <n v="2300"/>
    <s v="Počet činností podpořených OK"/>
    <n v="1"/>
    <m/>
    <m/>
    <m/>
    <m/>
    <x v="0"/>
    <x v="0"/>
    <x v="0"/>
    <n v="1196"/>
  </r>
  <r>
    <x v="6"/>
    <s v="OLÚ Paseka - pracoviště Moravský Beroun - Úpravy ploch kolem pavilonu 2"/>
    <s v="OI/OZ"/>
    <s v="IP. Vybudování parkovacích míst včetně osvětlení, chodníku, odpočinkové plochy s mobiliářem, terénní a sadové úpravy, kanalizace."/>
    <x v="2"/>
    <x v="0"/>
    <n v="1963"/>
    <n v="1963"/>
    <s v="Počet činností podpořených OK"/>
    <n v="1"/>
    <m/>
    <m/>
    <m/>
    <m/>
    <x v="0"/>
    <x v="0"/>
    <x v="0"/>
    <m/>
  </r>
  <r>
    <x v="6"/>
    <s v="Dětské centrum Ostrůvek - Přestavba budovy C na zařízení rodinného typu"/>
    <s v="OI/OZ"/>
    <s v="IP. Přestavba objektu dětského domova na zařízení rodinného typu. Jedná se o stavební úpravy stávající budovy a přístavby ke stávající budově pro umístění jedné rodinné buňky se zázemím"/>
    <x v="3"/>
    <x v="0"/>
    <n v="943"/>
    <n v="943"/>
    <s v="Počet činností podpořených OK"/>
    <n v="1"/>
    <m/>
    <m/>
    <m/>
    <m/>
    <x v="0"/>
    <x v="0"/>
    <x v="0"/>
    <m/>
  </r>
  <r>
    <x v="6"/>
    <s v="ZZS OK - výstavba dvougaráže  výjezdové základny v Hanušovicích"/>
    <s v="OI/OZ"/>
    <s v="IP. Přetavba stávající kočárkárny zdravotního střediska na dvougaráž pro sanitní vozy."/>
    <x v="3"/>
    <x v="0"/>
    <n v="0"/>
    <n v="0"/>
    <s v="Počet činností podpořených OK"/>
    <n v="1"/>
    <m/>
    <m/>
    <m/>
    <m/>
    <x v="0"/>
    <x v="0"/>
    <x v="0"/>
    <n v="1197"/>
  </r>
  <r>
    <x v="6"/>
    <s v="ZZS OK - VZ Šumperk - oprava potrubí SUV, TUV a sociálních zařízení v I. a II. NP"/>
    <s v="OI/OZ"/>
    <s v="IP. Oprava potrubí SUV, TUV a sociálních zařízení v I. a II. NP VZ Šumperk. "/>
    <x v="5"/>
    <x v="0"/>
    <n v="343"/>
    <n v="343"/>
    <s v="Počet činností podpořených OK"/>
    <n v="1"/>
    <m/>
    <m/>
    <m/>
    <m/>
    <x v="0"/>
    <x v="0"/>
    <x v="0"/>
    <m/>
  </r>
  <r>
    <x v="6"/>
    <s v="OLÚ Paseka - Budova ,,C,, I. Etapa, část II. - nástavba o 4. NP a rekonstrukce 3. NP"/>
    <s v="OI/OZ"/>
    <s v="IP. Zvýšení pobytového komfortu pacientů s plicním onemocněním vybudováním méně lůžkových pokojů se sociálním zázemím."/>
    <x v="5"/>
    <x v="0"/>
    <n v="54250"/>
    <n v="54250"/>
    <s v="Počet činností podpořených OK"/>
    <n v="1"/>
    <m/>
    <m/>
    <m/>
    <m/>
    <x v="0"/>
    <x v="0"/>
    <x v="0"/>
    <n v="1198"/>
  </r>
  <r>
    <x v="6"/>
    <s v="SMN a.s. - o.z. Nemocnice Prostějov - Zřízení oddělení hospicové péče"/>
    <s v="OI/OZ"/>
    <s v="IP. Zřízení oddělení hospicové péče v Nemocnici Prostějov"/>
    <x v="6"/>
    <x v="0"/>
    <n v="1788"/>
    <n v="1788"/>
    <s v="Počet činností podpořených OK"/>
    <n v="1"/>
    <m/>
    <m/>
    <m/>
    <m/>
    <x v="0"/>
    <x v="0"/>
    <x v="0"/>
    <m/>
  </r>
  <r>
    <x v="6"/>
    <s v="Odborný léčebný ústav Paseka, příspěvková organizace - Modernizace lůžkových odd. pavilonu 2 s rekonstrukcí schodiště a výtahu na evakuační."/>
    <s v="OI/OZ"/>
    <s v="IP. Modernizace lůžkovbých odd. 10,13 a lůžek sociální hospitalizace v Moravském Berouně s vybudování ménělůžkových pokojů se soc.zařízením, modernizace prostoru pro personál spojená s opravou zázemí odd., chodeb, centrál.schodiště a změna funkčnosti výtahu na evakuační."/>
    <x v="3"/>
    <x v="0"/>
    <n v="162"/>
    <n v="162"/>
    <s v="Počet činností podpořených OK"/>
    <n v="1"/>
    <m/>
    <m/>
    <m/>
    <m/>
    <x v="0"/>
    <x v="0"/>
    <x v="0"/>
    <m/>
  </r>
  <r>
    <x v="6"/>
    <s v="Odborný léčebný ústav, Paseka  - Modernizace lůžkového fondu pavilonu A"/>
    <s v="OI/OZ"/>
    <s v="IP. Modernizace pavilonu včetně navýšení kapacity lůžek."/>
    <x v="3"/>
    <x v="0"/>
    <n v="0"/>
    <n v="0"/>
    <s v="Počet činností podpořených OK"/>
    <n v="1"/>
    <m/>
    <m/>
    <m/>
    <m/>
    <x v="0"/>
    <x v="0"/>
    <x v="0"/>
    <m/>
  </r>
  <r>
    <x v="6"/>
    <s v="Odborný léčebný ústav, Paseka  - Vodojem"/>
    <s v="OI/OZ"/>
    <s v="IP. Realiace přivaděče vody pro pracoviště hydroterapie, stávající vodojem je na pozemku, na který byl vznesen církevní restituční nárok."/>
    <x v="3"/>
    <x v="0"/>
    <n v="0"/>
    <n v="0"/>
    <s v="Počet činností podpořených OK"/>
    <n v="1"/>
    <m/>
    <m/>
    <m/>
    <m/>
    <x v="0"/>
    <x v="0"/>
    <x v="0"/>
    <m/>
  </r>
  <r>
    <x v="6"/>
    <s v="SMN a.s. - o.z. Nemocnice Prostějov - Vybudování dětské jednotky pro dlouhodbou péči "/>
    <s v="OI/OZ"/>
    <s v="IP. nájemné SMN - Vybudování dětské jednotky pro dlouhodbou péči."/>
    <x v="2"/>
    <x v="7"/>
    <n v="18714"/>
    <n v="18714"/>
    <s v="Počet činností podpořených OK"/>
    <n v="1"/>
    <m/>
    <m/>
    <m/>
    <m/>
    <x v="0"/>
    <x v="0"/>
    <x v="0"/>
    <n v="1206"/>
  </r>
  <r>
    <x v="6"/>
    <s v="SMN a.s. - o.z. Nemocnice Prostějov - Rekonstrukce neurologie"/>
    <s v="OI/OZ"/>
    <s v="IP. Nová JIP,  projekt schválený MZČR &quot;Iktové centrum&quot;"/>
    <x v="3"/>
    <x v="7"/>
    <n v="0"/>
    <n v="0"/>
    <s v="Počet činností podpořených OK"/>
    <n v="1"/>
    <m/>
    <m/>
    <m/>
    <m/>
    <x v="0"/>
    <x v="0"/>
    <x v="0"/>
    <m/>
  </r>
  <r>
    <x v="6"/>
    <s v="SMN a.s. - o.z. Nemocnice Šternberk - Interní pavilon"/>
    <s v="OI/OZ"/>
    <s v="IP. nájemné SMN - Výstavba nové budovy pavilonu interních oborů."/>
    <x v="3"/>
    <x v="7"/>
    <n v="2169"/>
    <n v="2169"/>
    <s v="Počet činností podpořených OK"/>
    <n v="1"/>
    <m/>
    <m/>
    <m/>
    <m/>
    <x v="0"/>
    <x v="0"/>
    <x v="0"/>
    <n v="1208"/>
  </r>
  <r>
    <x v="6"/>
    <s v="SMN a.s. - o.z. Nemocnice Šternberk - rekonstrukce střech a oken"/>
    <s v="OI/OZ"/>
    <s v="IP. nájemné SMN - Výměna oken na objektu interny, dialýzy a kuchyně. Rekonstrukce střech na objektu interny, dialýzy a kuchyně a části chirurgie."/>
    <x v="2"/>
    <x v="7"/>
    <n v="5441"/>
    <n v="5441"/>
    <s v="Počet činností podpořených OK"/>
    <n v="1"/>
    <m/>
    <m/>
    <m/>
    <m/>
    <x v="0"/>
    <x v="0"/>
    <x v="0"/>
    <n v="1209"/>
  </r>
  <r>
    <x v="6"/>
    <s v="SMN a.s. - o.z. Nemocnice Šternberk - REÚO - Domov sester"/>
    <s v="OI/OZ"/>
    <s v="IP. Výměna otvorových výplní a zateplení budovy internátu, sloužící pro ubytování zaměstnanců nemocnice ve Šternberku. "/>
    <x v="3"/>
    <x v="7"/>
    <n v="231"/>
    <n v="231"/>
    <s v="Počet činností podpořených OK"/>
    <n v="1"/>
    <m/>
    <m/>
    <m/>
    <m/>
    <x v="0"/>
    <x v="0"/>
    <x v="0"/>
    <m/>
  </r>
  <r>
    <x v="6"/>
    <s v="SMN a.s. - o.z. Nemocnice Šternberk - Parkovací plochy"/>
    <s v="OI/OZ"/>
    <s v="IP. Vybudování zpevněných ploch pro odstavování vozidel včetně osvětlení a vybudování chodníku k vjezdu z ulice Poděbradova."/>
    <x v="3"/>
    <x v="7"/>
    <n v="210"/>
    <n v="210"/>
    <s v="Počet činností podpořených OK"/>
    <n v="1"/>
    <m/>
    <m/>
    <m/>
    <m/>
    <x v="0"/>
    <x v="0"/>
    <x v="0"/>
    <m/>
  </r>
  <r>
    <x v="1"/>
    <s v="Dětské centrum Ostrůvek - Zateplení budovy a střechy objektu D, Mošnerova 1 - a) zateplení"/>
    <s v="OI/OZ"/>
    <s v="IP. Zateplení budovy včetně výměny otvorových výplní."/>
    <x v="2"/>
    <x v="1"/>
    <n v="7944"/>
    <n v="6065"/>
    <s v="Počet činností podpořených OK"/>
    <n v="1"/>
    <m/>
    <m/>
    <m/>
    <m/>
    <x v="0"/>
    <x v="0"/>
    <x v="1"/>
    <n v="949"/>
  </r>
  <r>
    <x v="1"/>
    <s v="Realizace energeticky úsporných opatření - SMN a.s. - o.z. Nemocnice Přerov - domov sester"/>
    <s v="OI/OZ"/>
    <s v="IP. Zateplení obvodového pláště objektu a výměna okenních a dveřních výplní otvorů, sanace lodžií, rekonstrukce kotelny vč. odkouření., včetně rekonstrukce sociálních zařízení"/>
    <x v="6"/>
    <x v="4"/>
    <n v="94"/>
    <n v="62"/>
    <s v="Počet činností podpořených OK"/>
    <n v="1"/>
    <m/>
    <m/>
    <m/>
    <m/>
    <x v="0"/>
    <x v="0"/>
    <x v="1"/>
    <n v="1202"/>
  </r>
  <r>
    <x v="6"/>
    <s v="ZZS OK - Výstavba nových výjezdových základen - Uničov"/>
    <s v="OI/OZ"/>
    <s v="IP. Výstavba nové výjezdové základny ZZS OK v Uničově. "/>
    <x v="3"/>
    <x v="0"/>
    <n v="286"/>
    <n v="286"/>
    <s v="Počet činností podpořených OK"/>
    <n v="1"/>
    <m/>
    <m/>
    <m/>
    <m/>
    <x v="0"/>
    <x v="0"/>
    <x v="0"/>
    <n v="1199"/>
  </r>
  <r>
    <x v="6"/>
    <s v="ZZS OK - Výstavba nových výjezdových základen - Šternberk"/>
    <s v="OI/OZ"/>
    <s v="IP. Výstavba nové výjezdové základny ZZS OK ve Šternberku. "/>
    <x v="3"/>
    <x v="0"/>
    <n v="468"/>
    <n v="468"/>
    <s v="Počet činností podpořených OK"/>
    <n v="1"/>
    <m/>
    <m/>
    <m/>
    <m/>
    <x v="0"/>
    <x v="0"/>
    <x v="0"/>
    <n v="1203"/>
  </r>
  <r>
    <x v="6"/>
    <s v="ZZS OK - Výstavba nových výjezdových základen - Zábřeh"/>
    <s v="OI/OZ"/>
    <s v="IP. Výstavba nové výjezdové základny  ZZS OK v Zábřehu."/>
    <x v="3"/>
    <x v="0"/>
    <n v="380"/>
    <n v="380"/>
    <s v="Počet činností podpořených OK"/>
    <n v="1"/>
    <m/>
    <m/>
    <m/>
    <m/>
    <x v="0"/>
    <x v="0"/>
    <x v="0"/>
    <n v="1204"/>
  </r>
  <r>
    <x v="6"/>
    <s v="ZZS OK - Výstavba nových výjezdových základen - Jeseník"/>
    <s v="OI/OZ"/>
    <s v="IP. Výstavba nové výjezdové základny  ZZS OK v Jeseníku."/>
    <x v="3"/>
    <x v="0"/>
    <n v="61"/>
    <n v="61"/>
    <s v="Počet činností podpořených OK"/>
    <n v="1"/>
    <m/>
    <m/>
    <m/>
    <m/>
    <x v="0"/>
    <x v="0"/>
    <x v="0"/>
    <n v="1205"/>
  </r>
  <r>
    <x v="1"/>
    <s v="Dětské centrum Ostrůvek - Zateplení budovy a střechy objektu D, Mošnerova 1 - b) vzduchotechnika"/>
    <s v="OI/OZ"/>
    <s v="IP. Vzduchotechnika po zateplení budovy včetně výměny otvorových výplní."/>
    <x v="2"/>
    <x v="1"/>
    <n v="1497"/>
    <n v="676"/>
    <s v="Počet činností podpořených OK"/>
    <n v="1"/>
    <m/>
    <m/>
    <m/>
    <m/>
    <x v="0"/>
    <x v="0"/>
    <x v="1"/>
    <m/>
  </r>
  <r>
    <x v="7"/>
    <s v="Program na podporu JSDH (DT 1)"/>
    <s v="OKH"/>
    <s v="IP. Dotace na pořízení, rekonstrukci a opravu požární techniky a nákup věcného vybavení JSDH obcí Olomouckého kraje 2018"/>
    <x v="10"/>
    <x v="8"/>
    <n v="48133"/>
    <n v="11430"/>
    <s v="Počet činností podpořených OK"/>
    <n v="214"/>
    <m/>
    <m/>
    <m/>
    <m/>
    <x v="1"/>
    <x v="0"/>
    <x v="0"/>
    <n v="18"/>
  </r>
  <r>
    <x v="7"/>
    <s v="Program na podporu JSDH (DT 2)"/>
    <s v="OKH"/>
    <s v="IP. Dotace pro JSDH obcí Olomouckého kraje na nákup dopravních aut a zařízení 2018"/>
    <x v="10"/>
    <x v="8"/>
    <n v="20500"/>
    <n v="1800"/>
    <s v="Počet činností podpořených OK"/>
    <n v="18"/>
    <m/>
    <m/>
    <m/>
    <m/>
    <x v="1"/>
    <x v="0"/>
    <x v="0"/>
    <n v="274"/>
  </r>
  <r>
    <x v="7"/>
    <s v="Podpora obcí Olomouckého kraje při výstavbě a rekonstrukci požárních zbrojnic"/>
    <s v="OKH"/>
    <s v="IP. Poskytnutí dotace na částečnou úhradu výdajů spojenou s výstavbou nebo rekonstrukcí požární zbrojnice ve vazbě na státní rozpočet, kombinace s dotací MV"/>
    <x v="10"/>
    <x v="9"/>
    <n v="31374"/>
    <n v="3029"/>
    <s v="počet poskytnutých dotací"/>
    <n v="6"/>
    <m/>
    <m/>
    <m/>
    <m/>
    <x v="1"/>
    <x v="0"/>
    <x v="0"/>
    <m/>
  </r>
  <r>
    <x v="7"/>
    <s v="Dotace na činnost, akce a projekty hasičů, spolků a pobočných spolků hasičů Olomouckého kraje"/>
    <s v="OKH"/>
    <s v="IP. Podpora spolků hasičů (fyzických osob) a pobočných spolků hasičů, podpora tradičních i nových soutěží v hasičském sportu a práce s mládeží v rámci jednotlivých spolků. Tato podpora byla deklarována i vedením v rámci priorit pro aktuální volební období."/>
    <x v="10"/>
    <x v="8"/>
    <n v="8073"/>
    <n v="4000"/>
    <s v="Počet činností podpořených OK"/>
    <n v="116"/>
    <m/>
    <m/>
    <m/>
    <m/>
    <x v="1"/>
    <x v="1"/>
    <x v="0"/>
    <n v="568"/>
  </r>
  <r>
    <x v="7"/>
    <s v="Individuální žádosti v oblasti krizového řízení"/>
    <s v="OKH"/>
    <s v="IP./NIP. Podpora mimořádně významných akcí pro Olomoucký kraj v oblasti krizového řízení"/>
    <x v="10"/>
    <x v="8"/>
    <n v="305"/>
    <n v="280"/>
    <s v="Počet činností podpořených OK"/>
    <n v="8"/>
    <m/>
    <m/>
    <m/>
    <m/>
    <x v="1"/>
    <x v="1"/>
    <x v="0"/>
    <m/>
  </r>
  <r>
    <x v="7"/>
    <s v="Finanční  dar - sportovní hřiště"/>
    <s v="OKH"/>
    <s v="IP. Dar HZS OK - finanční dar na výstavbu sportovního hřiště HZS"/>
    <x v="2"/>
    <x v="0"/>
    <n v="2000"/>
    <n v="2000"/>
    <s v="počet pořízených technických automobilů"/>
    <n v="1"/>
    <m/>
    <m/>
    <m/>
    <m/>
    <x v="1"/>
    <x v="0"/>
    <x v="0"/>
    <m/>
  </r>
  <r>
    <x v="7"/>
    <s v="Věcný dar - technické automobily"/>
    <s v="OKH"/>
    <s v="IP. Dar HZS OK - 2 ks technických automobilů pro technické zásahy na podvozku SCANIA"/>
    <x v="2"/>
    <x v="0"/>
    <n v="14400"/>
    <n v="14400"/>
    <s v="Počet činností podpořených OK"/>
    <n v="2"/>
    <m/>
    <m/>
    <m/>
    <m/>
    <x v="1"/>
    <x v="0"/>
    <x v="0"/>
    <m/>
  </r>
  <r>
    <x v="7"/>
    <s v="Podpora individuálního projektu „Společné řízení specifických rizik v regionu Jeseník – Nysa“ "/>
    <s v="OKH"/>
    <s v="IP. Nákup speciálního automobilového žebříku se záporným úhlem"/>
    <x v="2"/>
    <x v="0"/>
    <n v="3145"/>
    <n v="3145"/>
    <s v="Počet činností podpořených OK"/>
    <n v="1"/>
    <m/>
    <m/>
    <m/>
    <m/>
    <x v="1"/>
    <x v="0"/>
    <x v="0"/>
    <m/>
  </r>
  <r>
    <x v="7"/>
    <s v="Realizace cvičení složek IZS a orgánů krizového řízení a společných zaměstnání složek IZS v roce 2017"/>
    <s v="OKH"/>
    <s v="NIP. Orgány kraje zajišťují v souladu s ustanovením zákona č. 239/2000 Sb., o integrovaném záchranném systému ve znění pozdějších předpisů („zákon o IZS“) přípravu na mimořádné události, provádění záchranných a likvidačních prací a ochranu obyvatelstva."/>
    <x v="10"/>
    <x v="0"/>
    <n v="250"/>
    <n v="250"/>
    <s v="Počet činností podpořených OK"/>
    <n v="15"/>
    <m/>
    <m/>
    <m/>
    <m/>
    <x v="0"/>
    <x v="1"/>
    <x v="0"/>
    <n v="1241"/>
  </r>
  <r>
    <x v="7"/>
    <s v="Síť KRIZE - technická podpora geografického informačního systému pro složky IZS aj. "/>
    <s v="OKH"/>
    <s v="NIP. Technická podpora geografického informačního systému pro složky IZS, latba za kmitočty pro mikrovlnné spoje, za pronájem optických tras, úhrada nákladů za zajištění vyhlašování poplachu pro JSDH obcí formou SMS a hlasového volání AMDS, informování představitelů veřejné správy o mimořádných událostech a výstrahách formou SMS a AMDS"/>
    <x v="10"/>
    <x v="0"/>
    <n v="985"/>
    <n v="985"/>
    <s v="Počet činností podpořených OK"/>
    <n v="1"/>
    <m/>
    <m/>
    <m/>
    <m/>
    <x v="0"/>
    <x v="1"/>
    <x v="0"/>
    <n v="1247"/>
  </r>
  <r>
    <x v="0"/>
    <s v="Střední odborná škola Litovel, Komenského 677 - Rekonstrukce přípojky NN"/>
    <s v="OPŘPO/OŠM"/>
    <s v="IP. Nutnost při odprodeji oddělit zasíťování budov. Střední odborná škola řeší pouze samostatnou přípojku pro odběr elektrické energie."/>
    <x v="2"/>
    <x v="0"/>
    <n v="130"/>
    <n v="130"/>
    <s v="Počet činností podpořených OK"/>
    <n v="1"/>
    <m/>
    <m/>
    <m/>
    <m/>
    <x v="0"/>
    <x v="0"/>
    <x v="0"/>
    <m/>
  </r>
  <r>
    <x v="1"/>
    <s v="Gymnázium, Šternberk, Horní náměstí 5 - Výměna oken v budově Horní náměstí 3 směrem do ulice"/>
    <s v="OPŘPO/OŠM"/>
    <s v="IP. Výměna energeticky náročných oken budovy Horní náměstí 3, 785 01 Šternberk směrem do ulice"/>
    <x v="2"/>
    <x v="0"/>
    <n v="339"/>
    <n v="339"/>
    <s v="Počet činností podpořených OK"/>
    <n v="1"/>
    <m/>
    <m/>
    <m/>
    <m/>
    <x v="0"/>
    <x v="0"/>
    <x v="0"/>
    <m/>
  </r>
  <r>
    <x v="1"/>
    <s v="Střední průmyslová škola Hranice - Výměna oken na domově mládeže"/>
    <s v="OPŘPO/OŠM"/>
    <s v="IP. Výměna oken na domově mládeže za plastové okna se žaluziemi. "/>
    <x v="2"/>
    <x v="0"/>
    <n v="256"/>
    <n v="256"/>
    <s v="Počet činností podpořených OK"/>
    <n v="1"/>
    <m/>
    <m/>
    <m/>
    <m/>
    <x v="0"/>
    <x v="0"/>
    <x v="0"/>
    <m/>
  </r>
  <r>
    <x v="1"/>
    <s v="Základní umělecká škola, Mohelnice, Náměstí Svobody  15 - zlepšení akustických a klimatických podmínek v koncertním sále"/>
    <s v="OPŘPO/OŠM"/>
    <s v="IP. Pořízení klimatizační jednotky a akustických panelů včetně zpracování projektové dokumentace. "/>
    <x v="2"/>
    <x v="0"/>
    <n v="150"/>
    <n v="150"/>
    <s v="Počet činností podpořených OK"/>
    <n v="1"/>
    <m/>
    <m/>
    <m/>
    <m/>
    <x v="0"/>
    <x v="0"/>
    <x v="0"/>
    <m/>
  </r>
  <r>
    <x v="0"/>
    <s v="Střední průmyslová škola Hranice - Výměna odlučovače tuků"/>
    <s v="OPŘPO/OŠM"/>
    <s v="IP. Jedná se o výměnu odlučovače tuků vč. projektových prací. Výměna spočívá v nové technologii lapolu a jeho změnu umístění.  "/>
    <x v="2"/>
    <x v="0"/>
    <n v="181"/>
    <n v="181"/>
    <s v="Počet činností podpořených OK"/>
    <n v="1"/>
    <m/>
    <m/>
    <m/>
    <m/>
    <x v="0"/>
    <x v="0"/>
    <x v="0"/>
    <m/>
  </r>
  <r>
    <x v="1"/>
    <s v="Mateřská škola Olomouc, Blanická 16 - Výměna kotle a oběhového čerpadla včetně vyvložkování komínu"/>
    <s v="OPŘPO/OŠM"/>
    <s v="IP. Výměna kotle a oběhového čerpadla, povinné práce stanovené vyhláškou, které se týkají vyvložkování komínu. "/>
    <x v="2"/>
    <x v="0"/>
    <n v="180"/>
    <n v="180"/>
    <s v="Počet činností podpořených OK"/>
    <n v="1"/>
    <m/>
    <m/>
    <m/>
    <m/>
    <x v="0"/>
    <x v="0"/>
    <x v="0"/>
    <m/>
  </r>
  <r>
    <x v="0"/>
    <s v="Střední škola polytechnická, Olomouc, Rooseveltova 79 - Stavební montáž rugbyových branek na hřišti Střední školy polytechnické"/>
    <s v="OPŘPO/OŠM"/>
    <s v="IP. V rámci realizace řešení problematiky sociálně patologických jevů jsme vytvořili pro žáky školy kroužek rugby, kdy bylo nutné vyměnit fotbalové branky za branky rugbyové. "/>
    <x v="2"/>
    <x v="0"/>
    <n v="204"/>
    <n v="204"/>
    <s v="Počet činností podpořených OK"/>
    <n v="1"/>
    <m/>
    <m/>
    <m/>
    <m/>
    <x v="0"/>
    <x v="0"/>
    <x v="0"/>
    <m/>
  </r>
  <r>
    <x v="0"/>
    <s v="Střední škola zemědělská a zahradnická, Olomouc, U Hradiska 4 - Odhlučnění vysokých stropů v učebnách "/>
    <s v="OPŘPO/OŠM"/>
    <s v="IP. Odhlučnění stropů ve 3 učebnách_x000a_"/>
    <x v="2"/>
    <x v="0"/>
    <n v="112"/>
    <n v="112"/>
    <s v="Počet činností podpořených OK"/>
    <n v="1"/>
    <m/>
    <m/>
    <m/>
    <m/>
    <x v="0"/>
    <x v="0"/>
    <x v="0"/>
    <m/>
  </r>
  <r>
    <x v="0"/>
    <s v="Střední průmyslová škola a Střední odborné učiliště Uničov - Server HP"/>
    <s v="OPŘPO/OŠM"/>
    <s v="IP. Nákup nového servru"/>
    <x v="2"/>
    <x v="0"/>
    <n v="177"/>
    <n v="177"/>
    <s v="Počet činností podpořených OK"/>
    <n v="1"/>
    <m/>
    <m/>
    <m/>
    <m/>
    <x v="0"/>
    <x v="0"/>
    <x v="0"/>
    <m/>
  </r>
  <r>
    <x v="1"/>
    <s v="Základní umělecká škola „Žerotín“ Olomouc, Kavaleristů 6 - upgrade regulace topení"/>
    <s v="OPŘPO/OŠM"/>
    <s v="IP. Nutný koplexní upgrade regulace topení. S modernějším systémem je umožněna větší variabilita topných režimů."/>
    <x v="2"/>
    <x v="0"/>
    <n v="351"/>
    <n v="351"/>
    <s v="Počet činností podpořených OK"/>
    <n v="1"/>
    <m/>
    <m/>
    <m/>
    <m/>
    <x v="0"/>
    <x v="0"/>
    <x v="0"/>
    <m/>
  </r>
  <r>
    <x v="0"/>
    <s v="Střední škola sociální péče a služeb, Zábřeh, nám. 8. května 2   - Malotraktor s příslušenstvím"/>
    <s v="OPŘPO/OŠM"/>
    <s v="IP. Nákup malotraktoru s příslušenstvím pro obory Zahradník a Zemědědec."/>
    <x v="2"/>
    <x v="0"/>
    <n v="430"/>
    <n v="430"/>
    <s v="Počet činností podpořených OK"/>
    <n v="1"/>
    <m/>
    <m/>
    <m/>
    <m/>
    <x v="0"/>
    <x v="0"/>
    <x v="0"/>
    <m/>
  </r>
  <r>
    <x v="1"/>
    <s v="Střední škola technická, Přerov, Kouřílkova 8 - Elektrická přípojka NN"/>
    <s v="OPŘPO/OŠM"/>
    <s v="IP. Napojení odběrného místa pracoviště SŠT 9. května 194, Přerov prostřednictvím přípojného bodu umístěného společností ČEZ Distribuce, a.s. na hranici pozemku ve správě SŠT, na trafostanici ve vlastnictví ČEZ Distribuce."/>
    <x v="2"/>
    <x v="0"/>
    <n v="204"/>
    <n v="204"/>
    <s v="Počet činností podpořených OK"/>
    <n v="1"/>
    <m/>
    <m/>
    <m/>
    <m/>
    <x v="0"/>
    <x v="0"/>
    <x v="0"/>
    <m/>
  </r>
  <r>
    <x v="0"/>
    <s v="Střední lesnická škola, Hranice, Jurikova 588 - Stavební úpravy na DM"/>
    <s v="OPŘPO/OŠM"/>
    <s v="IP. Rozdělení služebního bytu na samostatné pokoje. Úpravou dispozic dojde k vyhovění požárním předpisům a vzniku dvou standardizovaných pokojů. Stavební úpravou rozšíříme kapacitu domova o další 3 místa. "/>
    <x v="2"/>
    <x v="0"/>
    <n v="161"/>
    <n v="161"/>
    <s v="Počet činností podpořených OK"/>
    <n v="1"/>
    <m/>
    <m/>
    <m/>
    <m/>
    <x v="0"/>
    <x v="0"/>
    <x v="0"/>
    <m/>
  </r>
  <r>
    <x v="1"/>
    <s v="Střední odborná škola průmyslová a Střední odborné učiliště strojírenské, Prostějov, Lidická 4   - Výměna oken na dílně - obrábění"/>
    <s v="OPŘPO/OŠM"/>
    <s v="IP. Výměna oken na dílně  - obrábění, která se nachází v prostorách budovy Wolkerova 24, kde probíhá odborná praxe žáků studijních oborů naší školy. "/>
    <x v="2"/>
    <x v="0"/>
    <n v="399"/>
    <n v="399"/>
    <s v="Počet činností podpořených OK"/>
    <n v="1"/>
    <m/>
    <m/>
    <m/>
    <m/>
    <x v="0"/>
    <x v="0"/>
    <x v="0"/>
    <m/>
  </r>
  <r>
    <x v="0"/>
    <s v="Obchodní akademie, Mohelnice, Olomoucká 82 - Rekonstrukce přízemního traktu bloku &quot;B&quot; domova mládeže"/>
    <s v="OPŘPO/OŠM"/>
    <s v="IP. Rekonstrukce přízemního traktu  jedné z budov domova mládeže Obchodní akademie za účelem rozšířiení stávající pedagogicko-psychologickou poradnu o speciálně pedagogické centrum a tím v centrelizaci odloučeného pracoviště v  PPP a SPC OK v Mohelnici. "/>
    <x v="2"/>
    <x v="0"/>
    <n v="761"/>
    <n v="761"/>
    <s v="Počet činností podpořených OK"/>
    <n v="1"/>
    <m/>
    <m/>
    <m/>
    <m/>
    <x v="0"/>
    <x v="0"/>
    <x v="0"/>
    <m/>
  </r>
  <r>
    <x v="1"/>
    <s v="Dům dětí a mládeže Olomouc - Výměna části oken"/>
    <s v="OPŘPO/OŠM"/>
    <s v="IP. Výměna dle naléhavosti částečně na hlavní budově DDM, na PZČ, na DDM Janského ul."/>
    <x v="2"/>
    <x v="0"/>
    <n v="300"/>
    <n v="300"/>
    <s v="Počet činností podpořených OK"/>
    <n v="1"/>
    <m/>
    <m/>
    <m/>
    <m/>
    <x v="0"/>
    <x v="0"/>
    <x v="0"/>
    <m/>
  </r>
  <r>
    <x v="0"/>
    <s v="Střední škola technická, Přerov, Kouřílkova 8 - Pořízení přístupového systému"/>
    <s v="OPŘPO/OŠM"/>
    <s v="IP. Pořízení přístupového systému do jednotlivých pater DM bloku B z důvodu zamezení vstupu nepovolaných osob. V objektu DM bloku B provozuje svou činnost více subjektů."/>
    <x v="2"/>
    <x v="0"/>
    <n v="120"/>
    <n v="120"/>
    <s v="Počet činností podpořených OK"/>
    <n v="1"/>
    <m/>
    <m/>
    <m/>
    <m/>
    <x v="0"/>
    <x v="0"/>
    <x v="0"/>
    <m/>
  </r>
  <r>
    <x v="1"/>
    <s v="Hotelová škola Vincenze Priessnitze a Obchodní akademie Jeseník - Výměna plynových kotlů na &quot;Staré škole&quot;"/>
    <s v="OPŘPO/OŠM"/>
    <s v="IP. Výměna zastaralých a poruchových plynových kotlů._x000a_"/>
    <x v="2"/>
    <x v="0"/>
    <n v="769"/>
    <n v="769"/>
    <s v="Počet činností podpořených OK"/>
    <n v="1"/>
    <m/>
    <m/>
    <m/>
    <m/>
    <x v="0"/>
    <x v="0"/>
    <x v="0"/>
    <m/>
  </r>
  <r>
    <x v="0"/>
    <s v="Slovanské gymnázium, Olomouc, tř. Jiřího z Poděbrad 13 - Diskové pole"/>
    <s v="OPŘPO/OŠM"/>
    <s v="IP. Pořízení nového diskového pole, stávající je zcela zaplněno. Nelze prostor uvolnit."/>
    <x v="2"/>
    <x v="0"/>
    <n v="398"/>
    <n v="398"/>
    <s v="Počet činností podpořených OK"/>
    <n v="1"/>
    <m/>
    <m/>
    <m/>
    <m/>
    <x v="0"/>
    <x v="0"/>
    <x v="0"/>
    <m/>
  </r>
  <r>
    <x v="0"/>
    <s v="Střední škola polygrafická, Olomouc, Střední novosadská 87/53 - Modernizace - LAN "/>
    <s v="OPŘPO/OŠM"/>
    <s v="IP. Konektivita školy k vnitřnímu a veřejnému internetu včetně bezpečnostních prvků"/>
    <x v="2"/>
    <x v="0"/>
    <n v="408"/>
    <n v="408"/>
    <s v="Počet činností podpořených OK"/>
    <n v="1"/>
    <m/>
    <m/>
    <m/>
    <m/>
    <x v="0"/>
    <x v="0"/>
    <x v="0"/>
    <m/>
  </r>
  <r>
    <x v="0"/>
    <s v="Střední škola gastronomie a farmářství Jeseník - Nákup vícemístného automobilu"/>
    <s v="OPŘPO/OŠM"/>
    <s v="IP. Nákup vícemístného automobilu pro potřeby zajištění odborného výcviku potravinářských, gastronomických a zemědělských oborů, soutěží, prezentačních akcí."/>
    <x v="2"/>
    <x v="0"/>
    <n v="850"/>
    <n v="850"/>
    <s v="Počet činností podpořených OK"/>
    <n v="1"/>
    <m/>
    <m/>
    <m/>
    <m/>
    <x v="0"/>
    <x v="0"/>
    <x v="0"/>
    <m/>
  </r>
  <r>
    <x v="0"/>
    <s v="Střední průmyslová škola Hranice - Nákup serveru"/>
    <s v="OPŘPO/OŠM"/>
    <s v="IP. Nákup nového serveru "/>
    <x v="2"/>
    <x v="0"/>
    <n v="397"/>
    <n v="397"/>
    <s v="Počet činností podpořených OK"/>
    <n v="1"/>
    <m/>
    <m/>
    <m/>
    <m/>
    <x v="0"/>
    <x v="0"/>
    <x v="0"/>
    <m/>
  </r>
  <r>
    <x v="0"/>
    <s v="Obchodní akademie, Mohelnice, Olomoucká 82 - Server"/>
    <s v="OPŘPO/OŠM"/>
    <s v="IP. Výměna serveru po havárii._x000a__x000a_ "/>
    <x v="2"/>
    <x v="0"/>
    <n v="400"/>
    <n v="400"/>
    <s v="Počet činností podpořených OK"/>
    <n v="1"/>
    <m/>
    <m/>
    <m/>
    <m/>
    <x v="0"/>
    <x v="0"/>
    <x v="0"/>
    <m/>
  </r>
  <r>
    <x v="0"/>
    <s v="Střední lesnická škola, Hranice, Jurikova 588 - štípací adaptér na čelní nakladač Volvo"/>
    <s v="OPŘPO/OŠM"/>
    <s v="IP. Pořízení štípacího adaptéru je vhodné pro zvýšení efektivity štípání palivového dříví. Je určen hlavně pro štípání přesílených a značně sukatých kmenů. "/>
    <x v="2"/>
    <x v="0"/>
    <n v="218"/>
    <n v="218"/>
    <s v="Počet činností podpořených OK"/>
    <n v="1"/>
    <m/>
    <m/>
    <m/>
    <m/>
    <x v="0"/>
    <x v="0"/>
    <x v="0"/>
    <m/>
  </r>
  <r>
    <x v="0"/>
    <s v="Střední průmyslová škola strojnická, Olomouc - Vstřikovací lis "/>
    <s v="OPŘPO/OŠM"/>
    <s v="IP. Vstřikovací lis Haitian Mars 600/130 Eco. Učební pomůcka pro studijní obor zpracování úsní, plastů a pryže"/>
    <x v="2"/>
    <x v="0"/>
    <n v="800"/>
    <n v="800"/>
    <s v="Počet činností podpořených OK"/>
    <n v="1"/>
    <m/>
    <m/>
    <m/>
    <m/>
    <x v="0"/>
    <x v="0"/>
    <x v="0"/>
    <m/>
  </r>
  <r>
    <x v="0"/>
    <s v="Střední průmyslová škola strojnická, Olomouc - Pořízení a obnova PC včetně serveru"/>
    <s v="OPŘPO/OŠM"/>
    <s v="IP. Vybavení 2 učeben stolními počítači  (34 kusů) pro výuku CAD/CAM projektování. Programy AutoCad, Inventor, Alias, Inventor HSM pro a Mechanical. Vybavení 1 učebny Elektrotechniky a Kontroly měření - notebooky 14 kusů"/>
    <x v="2"/>
    <x v="0"/>
    <n v="2500"/>
    <n v="2500"/>
    <s v="Počet činností podpořených OK"/>
    <n v="1"/>
    <m/>
    <m/>
    <m/>
    <m/>
    <x v="0"/>
    <x v="0"/>
    <x v="0"/>
    <m/>
  </r>
  <r>
    <x v="0"/>
    <s v="Střední průmyslová škola stavební, Lipník nad Bečvou, Komenského sady 257 - Nákup nového serveru"/>
    <s v="OPŘPO/OŠM"/>
    <s v="IP. Nákup nového serveru s komfigurací dle stanovených požadavků."/>
    <x v="2"/>
    <x v="0"/>
    <n v="260"/>
    <n v="260"/>
    <s v="Počet činností podpořených OK"/>
    <n v="1"/>
    <m/>
    <m/>
    <m/>
    <m/>
    <x v="0"/>
    <x v="0"/>
    <x v="0"/>
    <m/>
  </r>
  <r>
    <x v="0"/>
    <s v="Střední odborná škola obchodu a služeb, Olomouc, Štursova 14 - Konvektomat"/>
    <s v="OPŘPO/OŠM"/>
    <s v="IP. Nový konvektomat pro zajištění dodávky obědů i praktické výuky  oborů Kuchař a Gastronomie. "/>
    <x v="2"/>
    <x v="0"/>
    <n v="360"/>
    <n v="360"/>
    <s v="Počet činností podpořených OK"/>
    <n v="1"/>
    <m/>
    <m/>
    <m/>
    <m/>
    <x v="0"/>
    <x v="0"/>
    <x v="0"/>
    <m/>
  </r>
  <r>
    <x v="0"/>
    <s v="Gymnázium, Zábřeh, náměstí Osvobození 20 - Pořízení konvektomatu do kuchyně"/>
    <s v="OPŘPO/OŠM"/>
    <s v="IP. Zakoupení nového konvektomatu."/>
    <x v="2"/>
    <x v="0"/>
    <n v="233"/>
    <n v="233"/>
    <s v="Počet činností podpořených OK"/>
    <n v="1"/>
    <m/>
    <m/>
    <m/>
    <m/>
    <x v="0"/>
    <x v="0"/>
    <x v="0"/>
    <m/>
  </r>
  <r>
    <x v="0"/>
    <s v="Střední zdravotnická škola a Vyšší odborná škola zdravotnická Emanuela Pöttinga a Jazyková škola s právem státní jazykové zkoušky Olomouc - Server "/>
    <s v="OPŘPO/OŠM"/>
    <s v="IP. Pořízení serveru a práce spojené s instalací a převodem dat na nový server_x000a_"/>
    <x v="2"/>
    <x v="0"/>
    <n v="196"/>
    <n v="196"/>
    <s v="Počet činností podpořených OK"/>
    <n v="1"/>
    <m/>
    <m/>
    <m/>
    <m/>
    <x v="0"/>
    <x v="0"/>
    <x v="0"/>
    <m/>
  </r>
  <r>
    <x v="0"/>
    <s v="Střední lesnická škola, Hranice, Jurikova 588 - Škoda Karoq Ambition"/>
    <s v="OPŘPO/OŠM"/>
    <s v="IP. Nákup nového osobního automobilu, který bude sloužit za ojetou Fabii z roku 2005. "/>
    <x v="2"/>
    <x v="0"/>
    <n v="558"/>
    <n v="558"/>
    <s v="Počet činností podpořených OK"/>
    <n v="1"/>
    <m/>
    <m/>
    <m/>
    <m/>
    <x v="0"/>
    <x v="0"/>
    <x v="0"/>
    <m/>
  </r>
  <r>
    <x v="0"/>
    <s v="Střední odborná škola a Střední odborné učiliště strojírenské a stavební, Jeseník, Dukelská 1240   - Myčka bílého nádobí včetně příslušenství"/>
    <s v="OPŘPO/OŠM"/>
    <s v="Nákup myčky bílého nádobí včetně příslušenství do školní kuchyně."/>
    <x v="2"/>
    <x v="0"/>
    <n v="301"/>
    <n v="301"/>
    <s v="Počet činností podpořených OK"/>
    <n v="1"/>
    <m/>
    <m/>
    <m/>
    <m/>
    <x v="0"/>
    <x v="0"/>
    <x v="0"/>
    <m/>
  </r>
  <r>
    <x v="0"/>
    <s v="Střední odborná škola a Střední odborné učiliště strojírenské a stavební, Jeseník, Dukelská 1240   - Kompresor včetně kondenzační sušičky pro výuková CNC. "/>
    <s v="OPŘPO/OŠM"/>
    <s v="IP. Nákup nového kompresoru včetně kondenzační sušičky pro stávající a nově pořizované CNC."/>
    <x v="2"/>
    <x v="0"/>
    <n v="191"/>
    <n v="191"/>
    <s v="Počet činností podpořených OK"/>
    <n v="1"/>
    <m/>
    <m/>
    <m/>
    <m/>
    <x v="0"/>
    <x v="0"/>
    <x v="0"/>
    <m/>
  </r>
  <r>
    <x v="0"/>
    <s v="Střední lesnická škola, Hranice, Jurikova 588 -Nákladní automobil - nosič kontejneru"/>
    <s v="OPŘPO/OŠM"/>
    <s v="IP. Nákup nákladního automobilu. VŘ proběhlo v roce 2017."/>
    <x v="2"/>
    <x v="0"/>
    <n v="3318"/>
    <n v="3318"/>
    <s v="Počet činností podpořených OK"/>
    <n v="1"/>
    <m/>
    <m/>
    <m/>
    <m/>
    <x v="0"/>
    <x v="0"/>
    <x v="0"/>
    <m/>
  </r>
  <r>
    <x v="0"/>
    <s v="Gymnázium,  Jeseník,  Komenského 281 - PEUGEOT BOXER COMBI 3300 L2H2 4 x 4"/>
    <s v="OPŘPO/OŠM"/>
    <s v="IP. Nákup automobilu PEUGEOT BOXER COMBI 3300 L2H2 4 x 4"/>
    <x v="2"/>
    <x v="0"/>
    <n v="1120"/>
    <n v="1120"/>
    <s v="Počet činností podpořených OK"/>
    <n v="1"/>
    <m/>
    <m/>
    <m/>
    <m/>
    <x v="0"/>
    <x v="0"/>
    <x v="0"/>
    <m/>
  </r>
  <r>
    <x v="0"/>
    <s v="Střední škola železniční, technická a služeb, Šumperk - Nákup dodávkového vozidla"/>
    <s v="OPŘPO/OŠM"/>
    <s v="IP. Nákup dodávky do 3,5t."/>
    <x v="2"/>
    <x v="0"/>
    <n v="742"/>
    <n v="742"/>
    <s v="Počet činností podpořených OK"/>
    <n v="1"/>
    <m/>
    <m/>
    <m/>
    <m/>
    <x v="0"/>
    <x v="0"/>
    <x v="0"/>
    <m/>
  </r>
  <r>
    <x v="0"/>
    <s v="Pedagogicko - psychologická poradna a Speciálně pedagogické centrum Olomouckého kraje, Olomouc, U Sportovní haly 1a - Škoda Rapid Spaceback Ambition"/>
    <s v="OPŘPO/OŠM"/>
    <s v="IP. Nákup služebního vozidla "/>
    <x v="2"/>
    <x v="0"/>
    <n v="329"/>
    <n v="329"/>
    <s v="Počet činností podpořených OK"/>
    <n v="1"/>
    <m/>
    <m/>
    <m/>
    <m/>
    <x v="0"/>
    <x v="0"/>
    <x v="0"/>
    <m/>
  </r>
  <r>
    <x v="0"/>
    <s v="Střední škola železniční, technická a služeb, Šumperk - Škoda Fabia Combi Ambition"/>
    <s v="OPŘPO/OŠM"/>
    <s v="IP. Nákup služebního vozidla"/>
    <x v="2"/>
    <x v="0"/>
    <n v="326"/>
    <n v="326"/>
    <s v="Počet činností podpořených OK"/>
    <n v="1"/>
    <m/>
    <m/>
    <m/>
    <m/>
    <x v="0"/>
    <x v="0"/>
    <x v="0"/>
    <m/>
  </r>
  <r>
    <x v="0"/>
    <s v="Švehlova střední škola polytechnická Prostějov - Škoda Rapid Spaceback Ambition"/>
    <s v="OPŘPO/OŠM"/>
    <s v="IP. Nákup voidla pro potřeby organizace."/>
    <x v="2"/>
    <x v="0"/>
    <n v="305"/>
    <n v="305"/>
    <s v="Počet činností podpořených OK"/>
    <n v="1"/>
    <m/>
    <m/>
    <m/>
    <m/>
    <x v="0"/>
    <x v="0"/>
    <x v="0"/>
    <m/>
  </r>
  <r>
    <x v="0"/>
    <s v="Střední škola, Základní škola a Mateřská škola prof. V. Vejdovského Olomouc - Hejčín  - Škoda Octavia Combi Active"/>
    <s v="OPŘPO/OŠM"/>
    <s v="IP. Nákup osobního automobilu pro část Střední škola, Gorazdovo nám.1, Olomouc"/>
    <x v="2"/>
    <x v="0"/>
    <n v="509"/>
    <n v="509"/>
    <s v="Počet činností podpořených OK"/>
    <n v="1"/>
    <m/>
    <m/>
    <m/>
    <m/>
    <x v="0"/>
    <x v="0"/>
    <x v="0"/>
    <m/>
  </r>
  <r>
    <x v="0"/>
    <s v="Střední odborná škola lesnická a strojírenská Šternberk - Škoda Octavia Combi Ambition"/>
    <s v="OPŘPO/OŠM"/>
    <s v="IP. Nákup nového osobního automobilu pro přepravu žáků na pracoviště."/>
    <x v="2"/>
    <x v="0"/>
    <n v="582"/>
    <n v="582"/>
    <s v="Počet činností podpořených OK"/>
    <n v="1"/>
    <m/>
    <m/>
    <m/>
    <m/>
    <x v="0"/>
    <x v="0"/>
    <x v="0"/>
    <m/>
  </r>
  <r>
    <x v="0"/>
    <s v="Střední škola technická, Přerov, Kouřílkova 8 - Vozidlo pro stavební obory"/>
    <s v="OPŘPO/OŠM"/>
    <s v="IP. Náhrada stávajícího vozidla určeného pro potřeby stavebních oborů, tj.  6 sedadlového valníku Peugeot za obdobné vozidlo. "/>
    <x v="2"/>
    <x v="0"/>
    <n v="304"/>
    <n v="304"/>
    <s v="Počet činností podpořených OK"/>
    <n v="1"/>
    <m/>
    <m/>
    <m/>
    <m/>
    <x v="0"/>
    <x v="0"/>
    <x v="0"/>
    <m/>
  </r>
  <r>
    <x v="1"/>
    <s v="Střední zdravotnická škola a Vyšší odborná škola zdravotnická Emanuela Pöttinga a Jazyková škola s právem státní jazykové zkoušky Olomouc - Varný kotel"/>
    <s v="OPŘPO/OŠM"/>
    <s v="IP. Pořízení varného kotle o objemu 280 l z nerez oceli, s otočným kohoutem pro napouštění vody, vypouštěcím kohoutem"/>
    <x v="2"/>
    <x v="0"/>
    <n v="419"/>
    <n v="419"/>
    <s v="Počet činností podpořených OK"/>
    <n v="1"/>
    <m/>
    <m/>
    <m/>
    <m/>
    <x v="0"/>
    <x v="0"/>
    <x v="0"/>
    <m/>
  </r>
  <r>
    <x v="0"/>
    <s v="Střední škola zemědělská, Přerov, Osmek 47 - Horizontální stínovací systém fóliovníku."/>
    <s v="OPŘPO/OŠM"/>
    <s v="IP. Stínící tkanina (stínovka), která se roztahuje mezi dvěmi vodorovnými kleštinami. Pohon elektromotorem s vestavěnými koncovými spínači. "/>
    <x v="2"/>
    <x v="0"/>
    <n v="190"/>
    <n v="190"/>
    <s v="Počet činností podpořených OK"/>
    <n v="1"/>
    <m/>
    <m/>
    <m/>
    <m/>
    <x v="0"/>
    <x v="0"/>
    <x v="0"/>
    <m/>
  </r>
  <r>
    <x v="0"/>
    <s v="Střední průmyslová škola Hranice - Pásová pila na kov"/>
    <s v="OPŘPO/OŠM"/>
    <s v="IP. Nákup poloautomatické pásové pily do výuky"/>
    <x v="2"/>
    <x v="0"/>
    <n v="143"/>
    <n v="143"/>
    <s v="Počet činností podpořených OK"/>
    <n v="1"/>
    <m/>
    <m/>
    <m/>
    <m/>
    <x v="0"/>
    <x v="0"/>
    <x v="0"/>
    <m/>
  </r>
  <r>
    <x v="0"/>
    <s v="Střední škola, Základní škola a Mateřská škola prof. V. Vejdovského Olomouc - Hejčín  - Elektrický varný kotel do ŠJ"/>
    <s v="OPŘPO/OŠM"/>
    <s v="IP. Rozšíření stravovacích služeb"/>
    <x v="2"/>
    <x v="0"/>
    <n v="126"/>
    <n v="126"/>
    <s v="Počet činností podpořených OK"/>
    <n v="1"/>
    <m/>
    <m/>
    <m/>
    <m/>
    <x v="0"/>
    <x v="0"/>
    <x v="0"/>
    <m/>
  </r>
  <r>
    <x v="0"/>
    <s v="Střední zdravotnická škola, Prostějov, Vápenice 3 - Zabezpečení dat - GDPR na serveru"/>
    <s v="OPŘPO/OŠM"/>
    <s v="IP. Společný server pro žáky a učitele, nutné oddělení přístupu k datům, zálohování dat v souladu s GDPR"/>
    <x v="2"/>
    <x v="0"/>
    <n v="177"/>
    <n v="177"/>
    <s v="Počet činností podpořených OK"/>
    <n v="1"/>
    <m/>
    <m/>
    <m/>
    <m/>
    <x v="0"/>
    <x v="0"/>
    <x v="0"/>
    <m/>
  </r>
  <r>
    <x v="0"/>
    <s v="Střední škola gastronomie a farmářství Jeseník - Server"/>
    <s v="OPŘPO/OŠM"/>
    <s v="IP. Pořízení nového serveru pro celou školní počítačovou síť "/>
    <x v="2"/>
    <x v="0"/>
    <n v="121"/>
    <n v="121"/>
    <s v="Počet činností podpořených OK"/>
    <n v="1"/>
    <m/>
    <m/>
    <m/>
    <m/>
    <x v="0"/>
    <x v="0"/>
    <x v="0"/>
    <m/>
  </r>
  <r>
    <x v="0"/>
    <s v="Střední škola zemědělská a zahradnická, Olomouc, U Hradiska 4 - Dvoukřídlá brána"/>
    <s v="OPŘPO/OŠM"/>
    <s v="IP. Pořízení nové brány"/>
    <x v="2"/>
    <x v="0"/>
    <n v="140"/>
    <n v="140"/>
    <s v="Počet činností podpořených OK"/>
    <n v="1"/>
    <m/>
    <m/>
    <m/>
    <m/>
    <x v="0"/>
    <x v="0"/>
    <x v="0"/>
    <m/>
  </r>
  <r>
    <x v="0"/>
    <s v="Sigmundova střední škola strojírenská, Lutín - Obnova kompresoru - rozvod stlačeného vzduchu "/>
    <s v="OPŘPO/OŠM"/>
    <s v="IP. Zakoupení nového šnekového kompresoru s integrovaným filtrem a sušičkou vzduchu, instalace potrubí pro připojení kompresouru."/>
    <x v="2"/>
    <x v="0"/>
    <n v="338"/>
    <n v="338"/>
    <s v="Počet činností podpořených OK"/>
    <n v="1"/>
    <m/>
    <m/>
    <m/>
    <m/>
    <x v="0"/>
    <x v="0"/>
    <x v="0"/>
    <m/>
  </r>
  <r>
    <x v="1"/>
    <s v="Střední odborná škola a Střední odborné učiliště strojírenské a stavební, Jeseník, Dukelská 1240   - Elektrická smažící pánev do školní kuchyně"/>
    <s v="OPŘPO/OŠM"/>
    <s v="IP. Nákup elektrické smažící pánve do školní kuchyně k přípravě 1000 obědů a večeří. "/>
    <x v="2"/>
    <x v="0"/>
    <n v="170"/>
    <n v="170"/>
    <s v="Počet činností podpořených OK"/>
    <n v="1"/>
    <m/>
    <m/>
    <m/>
    <m/>
    <x v="0"/>
    <x v="0"/>
    <x v="0"/>
    <m/>
  </r>
  <r>
    <x v="0"/>
    <s v="Střední škola gastronomie a farmářství Jeseník - Elektronicklá laserová geometrie kol"/>
    <s v="OPŘPO/OŠM"/>
    <s v="IP. Nákup zařízení pro měření geometrie kol s použitím modernějších technologií pro potřeby odborného výcviku žáků oboru Opravář zemědělských strojů."/>
    <x v="2"/>
    <x v="0"/>
    <n v="122"/>
    <n v="122"/>
    <s v="Počet činností podpořených OK"/>
    <n v="1"/>
    <m/>
    <m/>
    <m/>
    <m/>
    <x v="0"/>
    <x v="0"/>
    <x v="0"/>
    <m/>
  </r>
  <r>
    <x v="0"/>
    <s v="Střední škola zemědělská, Přerov, Osmek 47 - Pořízení serveru včetně příslušenství"/>
    <s v="OPŘPO/OŠM"/>
    <s v="IP. Nákup serveru Supermicro včetně Switch Edge-Core ECS2100-28T"/>
    <x v="2"/>
    <x v="0"/>
    <n v="150"/>
    <n v="150"/>
    <s v="Počet činností podpořených OK"/>
    <n v="1"/>
    <m/>
    <m/>
    <m/>
    <m/>
    <x v="0"/>
    <x v="0"/>
    <x v="0"/>
    <m/>
  </r>
  <r>
    <x v="1"/>
    <s v="Obchodní akademie a Jazyková škola s právem státní jazykové zkoušky, Přerov, Bartošova 24 - Vyvážení otopné soustavy a výměna měření a regulace OA v Přerově "/>
    <s v="OPŘPO/OŠM"/>
    <s v="IP. Nový systém měření a regulace, hydraulické vyvážení otopné soustavy, nové nastavení ekvitermní křivky. "/>
    <x v="2"/>
    <x v="0"/>
    <n v="1258"/>
    <n v="1258"/>
    <s v="Počet činností podpořených OK"/>
    <n v="1"/>
    <m/>
    <m/>
    <m/>
    <m/>
    <x v="0"/>
    <x v="0"/>
    <x v="0"/>
    <m/>
  </r>
  <r>
    <x v="1"/>
    <s v="Střední průmyslová škola, Přerov, Havlíčkova 2 - Výměna střešní krytiny a zateplení střechy dílen praktického vyučování SPŠ Přerov "/>
    <s v="OPŘPO/OŠM"/>
    <s v="IP. Výměna střešní krytiny a zateplení střechy nad dílnami praktického vyučování.         "/>
    <x v="2"/>
    <x v="0"/>
    <n v="559"/>
    <n v="559"/>
    <s v="Počet činností podpořených OK"/>
    <n v="1"/>
    <m/>
    <m/>
    <m/>
    <m/>
    <x v="0"/>
    <x v="0"/>
    <x v="0"/>
    <m/>
  </r>
  <r>
    <x v="1"/>
    <s v="Odborné učiliště a Praktická škola, Lipová - lázně 458 - Výměna plynových kotlů-budova &quot;F&quot;-dílny a tělocvična"/>
    <s v="OPŘPO/OŠM"/>
    <s v="IP. Instalace dvou plynových kondenzačních kotlů, každý o jmenovitém výkonu Q=49 kW. V rámci úpravy zdroje tepla dojde k oddělení vytápění prostor tělocvičny, která je provozována v jiném režimu."/>
    <x v="2"/>
    <x v="0"/>
    <n v="550"/>
    <n v="550"/>
    <s v="Počet činností podpořených OK"/>
    <n v="1"/>
    <m/>
    <m/>
    <m/>
    <m/>
    <x v="0"/>
    <x v="0"/>
    <x v="0"/>
    <m/>
  </r>
  <r>
    <x v="8"/>
    <s v="Koordinátor Integrovaného dopravního systému Olomouckého kraje, příspěvková organizace   - Cyklovozík"/>
    <s v="OPŘPO/ODSH"/>
    <s v="IP. Nákup cykloovozíku"/>
    <x v="2"/>
    <x v="0"/>
    <n v="239"/>
    <n v="239"/>
    <s v="Počet činností podpořených OK"/>
    <n v="1"/>
    <m/>
    <m/>
    <m/>
    <m/>
    <x v="0"/>
    <x v="0"/>
    <x v="0"/>
    <m/>
  </r>
  <r>
    <x v="8"/>
    <s v="Koordinátor Integrovaného dopravního systému Olomouckého kraje, příspěvková organizace   - Škoda Karoq Ambition"/>
    <s v="OPŘPO/ODSH"/>
    <s v="IP. Nákup osobního vozidla"/>
    <x v="2"/>
    <x v="0"/>
    <n v="576"/>
    <n v="576"/>
    <s v="Počet činností podpořených OK"/>
    <n v="1"/>
    <m/>
    <m/>
    <m/>
    <m/>
    <x v="0"/>
    <x v="0"/>
    <x v="0"/>
    <m/>
  </r>
  <r>
    <x v="5"/>
    <s v="Muzeum Komenského v Přerově, příspěvková organizace - Osvětlení galerie na zámku v Přerově"/>
    <s v="OPŘPO/OSKPP"/>
    <s v="IP. Nové osvětlení galerie"/>
    <x v="2"/>
    <x v="0"/>
    <n v="304"/>
    <n v="304"/>
    <s v="Počet činností podpořených OK"/>
    <n v="1"/>
    <m/>
    <m/>
    <m/>
    <m/>
    <x v="0"/>
    <x v="0"/>
    <x v="0"/>
    <m/>
  </r>
  <r>
    <x v="5"/>
    <s v="Vlastivědné muzeum v Olomouci - Rekonstrukce vstupních bran do parku v Čechách pod Kosířem"/>
    <s v="OPŘPO/OSKPP"/>
    <s v="IP. Úprava nového vstupu pro veřejnost do parku v Čechách pod Kosířem."/>
    <x v="2"/>
    <x v="0"/>
    <n v="1115"/>
    <n v="1115"/>
    <s v="Počet činností podpořených OK"/>
    <n v="1"/>
    <m/>
    <m/>
    <m/>
    <m/>
    <x v="0"/>
    <x v="0"/>
    <x v="0"/>
    <m/>
  </r>
  <r>
    <x v="5"/>
    <s v="Vlastivědné muzeum v Olomouci - ABL zemědělská expozice IV. etapa"/>
    <s v="OPŘPO/OSKPP"/>
    <s v="IP. Závěrečná  etapa rekonstrukce starého objektu, který se předělává na &quot;zemědělské muzeum&quot;, expozici historické zemědělské techniky"/>
    <x v="2"/>
    <x v="0"/>
    <n v="1022"/>
    <n v="1022"/>
    <s v="Počet činností podpořených OK"/>
    <n v="1"/>
    <m/>
    <m/>
    <m/>
    <m/>
    <x v="0"/>
    <x v="0"/>
    <x v="0"/>
    <m/>
  </r>
  <r>
    <x v="5"/>
    <s v="Vlastivědné muzeum v Olomouci - Monitorovací systém vlhkosti"/>
    <s v="OPŘPO/OSKPP"/>
    <s v="IP. Instalace bezdrátového rádiového minotorovacího systému pro sledování mikroklimatu v expozicích a depozitářích VMO. "/>
    <x v="2"/>
    <x v="0"/>
    <n v="312"/>
    <n v="312"/>
    <s v="Počet činností podpořených OK"/>
    <n v="1"/>
    <m/>
    <m/>
    <m/>
    <m/>
    <x v="0"/>
    <x v="0"/>
    <x v="0"/>
    <m/>
  </r>
  <r>
    <x v="5"/>
    <s v="Vlastivědné muzeum v Olomouci - Pořízení motorového vozidla - dodávky do ABL"/>
    <s v="OPŘPO/OSKPP"/>
    <s v="IP. Pořízení služební dodávky pro provozní potřeby na odloučeném pracovišti v Arboretu Bílá Lhota. "/>
    <x v="2"/>
    <x v="0"/>
    <n v="660"/>
    <n v="660"/>
    <s v="Počet činností podpořených OK"/>
    <n v="1"/>
    <m/>
    <m/>
    <m/>
    <m/>
    <x v="0"/>
    <x v="0"/>
    <x v="0"/>
    <m/>
  </r>
  <r>
    <x v="5"/>
    <s v="Vědecká knihovna v Olomouci   - Čisticí zařízení DEPULVERA"/>
    <s v="OPŘPO/OSKPP"/>
    <s v="IP. Nákup zařízení na očistu knih"/>
    <x v="2"/>
    <x v="0"/>
    <n v="1033"/>
    <n v="1033"/>
    <s v="Počet činností podpořených OK"/>
    <n v="1"/>
    <m/>
    <m/>
    <m/>
    <m/>
    <x v="0"/>
    <x v="0"/>
    <x v="0"/>
    <m/>
  </r>
  <r>
    <x v="5"/>
    <s v="Muzeum Komenského v Přerově, příspěvková organizace - Nákup sekacího stroje na hrad Helfštýn"/>
    <s v="OPŘPO/OSKPP"/>
    <s v="IP. Nákup nové sekačky."/>
    <x v="2"/>
    <x v="0"/>
    <n v="210"/>
    <n v="210"/>
    <s v="Počet činností podpořených OK"/>
    <n v="1"/>
    <m/>
    <m/>
    <m/>
    <m/>
    <x v="0"/>
    <x v="0"/>
    <x v="0"/>
    <m/>
  </r>
  <r>
    <x v="5"/>
    <s v="Muzeum Komenského v Přerově, příspěvková organizace - Nákup výstavních vitrín - zámek Přerov"/>
    <s v="OPŘPO/OSKPP"/>
    <s v="IP. Náhrada stávajících vitrín novými."/>
    <x v="2"/>
    <x v="0"/>
    <n v="273"/>
    <n v="273"/>
    <s v="Počet činností podpořených OK"/>
    <n v="1"/>
    <m/>
    <m/>
    <m/>
    <m/>
    <x v="0"/>
    <x v="0"/>
    <x v="0"/>
    <m/>
  </r>
  <r>
    <x v="5"/>
    <s v="Vědecká knihovna v Olomouci   - Samoobslužný skener"/>
    <s v="OPŘPO/OSKPP"/>
    <s v="IP. Nákup nového samoobslužného skeneru do hlavní studovny"/>
    <x v="2"/>
    <x v="0"/>
    <n v="238"/>
    <n v="238"/>
    <s v="Počet činností podpořených OK"/>
    <n v="1"/>
    <m/>
    <m/>
    <m/>
    <m/>
    <x v="0"/>
    <x v="0"/>
    <x v="0"/>
    <m/>
  </r>
  <r>
    <x v="5"/>
    <s v="Muzeum Komenského v Přerově, příspěvková organizace - Nákup plnobarevného multifunkčního stroje"/>
    <s v="OPŘPO/OSKPP"/>
    <s v="IP. Plnobarevný multifukční stroj, který tiskne, kopíruje a skenuje ve formátu A3."/>
    <x v="2"/>
    <x v="0"/>
    <n v="183"/>
    <n v="183"/>
    <s v="Počet činností podpořených OK"/>
    <n v="1"/>
    <m/>
    <m/>
    <m/>
    <m/>
    <x v="0"/>
    <x v="0"/>
    <x v="0"/>
    <m/>
  </r>
  <r>
    <x v="5"/>
    <s v="Vlastivědné muzeum v Olomouci - Zvlhčovač   (2 kusy) "/>
    <s v="OPŘPO/OSKPP"/>
    <s v="IP. Pořízení 2 kusů zvlhčovače pro největší náš výstavní sál (tzv. kostel) na hlavní budově VMO, kde zejména v zimních měsících je nebezpečně nízká vzdušná vlhkost, která způsobuje poškození vystavených sbírkových předmětů."/>
    <x v="2"/>
    <x v="0"/>
    <n v="227"/>
    <n v="227"/>
    <s v="Počet činností podpořených OK"/>
    <n v="1"/>
    <m/>
    <m/>
    <m/>
    <m/>
    <x v="0"/>
    <x v="0"/>
    <x v="0"/>
    <m/>
  </r>
  <r>
    <x v="5"/>
    <s v="Vlastivědné muzeum v Olomouci - Parkovací automat na parkovišti v ČpK"/>
    <s v="OPŘPO/OSKPP"/>
    <s v="IP. Pořízení parkovacího automatu na nové parkoviště v areálu zámku v ČpK."/>
    <x v="2"/>
    <x v="0"/>
    <n v="875"/>
    <n v="875"/>
    <s v="Počet činností podpořených OK"/>
    <n v="1"/>
    <m/>
    <m/>
    <m/>
    <m/>
    <x v="0"/>
    <x v="0"/>
    <x v="0"/>
    <m/>
  </r>
  <r>
    <x v="1"/>
    <s v="Domov seniorů POHODA Chválkovice, příspěvková organizace -  Varný kotel KG 300"/>
    <s v="OPŘPO/OSV"/>
    <s v="IP. Náhrada stávajícího kotle. "/>
    <x v="2"/>
    <x v="0"/>
    <n v="138"/>
    <n v="138"/>
    <s v="Počet činností podpořených OK"/>
    <n v="1"/>
    <m/>
    <m/>
    <m/>
    <m/>
    <x v="0"/>
    <x v="0"/>
    <x v="0"/>
    <m/>
  </r>
  <r>
    <x v="3"/>
    <s v="Domov Štíty-Jedlí, příspěvková organizace - Průmyslová pračka (2ks) na 11kg + 18kg - Štíty"/>
    <s v="OPŘPO/OSV"/>
    <s v="IP. Pořízení průmyslových praček do prádelny na budově Štíty."/>
    <x v="2"/>
    <x v="0"/>
    <n v="350"/>
    <n v="350"/>
    <s v="Počet činností podpořených OK"/>
    <n v="1"/>
    <m/>
    <m/>
    <m/>
    <m/>
    <x v="0"/>
    <x v="0"/>
    <x v="0"/>
    <m/>
  </r>
  <r>
    <x v="3"/>
    <s v="Centrum Dominika Kokory, příspěvková organizace - Pračka 18 kg"/>
    <s v="OPŘPO/OSV"/>
    <s v="IP. Nákup nové pračky"/>
    <x v="2"/>
    <x v="0"/>
    <n v="259"/>
    <n v="259"/>
    <s v="Počet činností podpořených OK"/>
    <n v="1"/>
    <m/>
    <m/>
    <m/>
    <m/>
    <x v="0"/>
    <x v="0"/>
    <x v="0"/>
    <m/>
  </r>
  <r>
    <x v="3"/>
    <s v="Domov pro seniory Javorník, příspěvková organizace - Pánev 100lt.elektrická, nerezové dno, s přísl."/>
    <s v="OPŘPO/OSV"/>
    <s v="IP. Nákup zařízení do stravovacího provozu v Javorníku, Školní 104"/>
    <x v="2"/>
    <x v="0"/>
    <n v="196"/>
    <n v="196"/>
    <s v="Počet činností podpořených OK"/>
    <n v="1"/>
    <m/>
    <m/>
    <m/>
    <m/>
    <x v="0"/>
    <x v="0"/>
    <x v="0"/>
    <m/>
  </r>
  <r>
    <x v="3"/>
    <s v="Domov pro seniory Javorník, příspěvková organizace - Pánev 100lt.,elektrická,nerez dno s přísl."/>
    <s v="OPŘPO/OSV"/>
    <s v="IP. Nákup elektrické pánve do stravovacího provozu v Kobylé nad Vidnavkou"/>
    <x v="2"/>
    <x v="0"/>
    <n v="196"/>
    <n v="196"/>
    <s v="Počet činností podpořených OK"/>
    <n v="1"/>
    <m/>
    <m/>
    <m/>
    <m/>
    <x v="0"/>
    <x v="0"/>
    <x v="0"/>
    <m/>
  </r>
  <r>
    <x v="3"/>
    <s v="Domov seniorů Prostějov, příspěvková organizace - Konvetomat el. programovatelný 20x GN1/1, 37Kw 400V aut. mytí, sonda Elektrolux Profesional bojler vč. vozíku"/>
    <s v="OPŘPO/OSV"/>
    <s v="IP. Nákup konvektomatu."/>
    <x v="2"/>
    <x v="0"/>
    <n v="446"/>
    <n v="446"/>
    <s v="Počet činností podpořených OK"/>
    <n v="1"/>
    <m/>
    <m/>
    <m/>
    <m/>
    <x v="0"/>
    <x v="0"/>
    <x v="0"/>
    <m/>
  </r>
  <r>
    <x v="3"/>
    <s v="Domov pro seniory Červenka, příspěvková organizace - Nákup myčky černého nádobí do stravovacího provozu"/>
    <s v="OPŘPO/OSV"/>
    <s v="IP. Nákup myčky černého nádobí do stravovacího provozu._x000a_"/>
    <x v="2"/>
    <x v="0"/>
    <n v="394"/>
    <n v="394"/>
    <s v="Počet činností podpořených OK"/>
    <n v="1"/>
    <m/>
    <m/>
    <m/>
    <m/>
    <x v="0"/>
    <x v="0"/>
    <x v="0"/>
    <m/>
  </r>
  <r>
    <x v="3"/>
    <s v="Domov Sněženka Jeseník, příspěvková organizace - Průmyslová pračka  "/>
    <s v="OPŘPO/OSV"/>
    <s v="IP. Nákup průmyslové pračky na 24 kg."/>
    <x v="2"/>
    <x v="0"/>
    <n v="395"/>
    <n v="395"/>
    <s v="Počet činností podpořených OK"/>
    <n v="1"/>
    <m/>
    <m/>
    <m/>
    <m/>
    <x v="0"/>
    <x v="0"/>
    <x v="0"/>
    <m/>
  </r>
  <r>
    <x v="3"/>
    <s v="Domov pro seniory Jesenec, příspěvková organizace - Konvektomat"/>
    <s v="OPŘPO/OSV"/>
    <s v="IP. Nákup nového konvektomatu."/>
    <x v="2"/>
    <x v="0"/>
    <n v="278"/>
    <n v="278"/>
    <s v="Počet činností podpořených OK"/>
    <n v="1"/>
    <m/>
    <m/>
    <m/>
    <m/>
    <x v="0"/>
    <x v="0"/>
    <x v="0"/>
    <m/>
  </r>
  <r>
    <x v="3"/>
    <s v="Centrum sociálních služeb Prostějov, příspěvková organizace - Komunikační panely 3 ks"/>
    <s v="OPŘPO/OSV"/>
    <s v="IP. Komunikační panel pro rychlé přivolání personálu k uživateli služeb."/>
    <x v="2"/>
    <x v="0"/>
    <n v="691"/>
    <n v="691"/>
    <s v="Počet činností podpořených OK"/>
    <n v="1"/>
    <m/>
    <m/>
    <m/>
    <m/>
    <x v="0"/>
    <x v="0"/>
    <x v="0"/>
    <m/>
  </r>
  <r>
    <x v="3"/>
    <s v="Domov Štíty-Jedlí, příspěvková organizace - Čističe vzduchu"/>
    <s v="OPŘPO/OSV"/>
    <s v="IP. Pořízení čističů vzduchu z důvodu špatného odvětrávání v protorách chodeb na budově Jedlí."/>
    <x v="2"/>
    <x v="0"/>
    <n v="300"/>
    <n v="300"/>
    <s v="Počet činností podpořených OK"/>
    <n v="1"/>
    <m/>
    <m/>
    <m/>
    <m/>
    <x v="0"/>
    <x v="0"/>
    <x v="0"/>
    <m/>
  </r>
  <r>
    <x v="3"/>
    <s v="Domov Štíty-Jedlí, příspěvková organizace - Zvedací zařízení"/>
    <s v="OPŘPO/OSV"/>
    <s v="IP. Propojení stropního zvedacího zařízení se zbývajícími pokoji v přízemní části budovy."/>
    <x v="2"/>
    <x v="0"/>
    <n v="238"/>
    <n v="238"/>
    <s v="Počet činností podpořených OK"/>
    <n v="1"/>
    <m/>
    <m/>
    <m/>
    <m/>
    <x v="0"/>
    <x v="0"/>
    <x v="0"/>
    <m/>
  </r>
  <r>
    <x v="3"/>
    <s v="Centrum sociálních služeb Prostějov, příspěvková organizace - Kotel míchací elektrický 80 l"/>
    <s v="OPŘPO/OSV"/>
    <s v="IP. Obměna stávajících spotřebičů v budově kuchyně SO-09."/>
    <x v="2"/>
    <x v="0"/>
    <n v="561"/>
    <n v="561"/>
    <s v="Počet činností podpořených OK"/>
    <n v="1"/>
    <m/>
    <m/>
    <m/>
    <m/>
    <x v="0"/>
    <x v="0"/>
    <x v="0"/>
    <m/>
  </r>
  <r>
    <x v="3"/>
    <s v="Centrum sociálních služeb Prostějov, příspěvková organizace - Stacionární multi pánev el. 100 l"/>
    <s v="OPŘPO/OSV"/>
    <s v="IP. Nutná obměna spotřebičů v budově kuchyně SO-09."/>
    <x v="2"/>
    <x v="0"/>
    <n v="531"/>
    <n v="531"/>
    <s v="Počet činností podpořených OK"/>
    <n v="1"/>
    <m/>
    <m/>
    <m/>
    <m/>
    <x v="0"/>
    <x v="0"/>
    <x v="0"/>
    <m/>
  </r>
  <r>
    <x v="3"/>
    <s v="Centrum sociálních služeb Prostějov, příspěvková organizace - PEUGEOT BOXER COMBI 3300 L2H2"/>
    <s v="OPŘPO/OSV"/>
    <s v="IP. Zakoupení vozidla pro převoz uživatelů služeb."/>
    <x v="2"/>
    <x v="0"/>
    <n v="908"/>
    <n v="908"/>
    <s v="Počet činností podpořených OK"/>
    <n v="1"/>
    <m/>
    <m/>
    <m/>
    <m/>
    <x v="0"/>
    <x v="0"/>
    <x v="0"/>
    <m/>
  </r>
  <r>
    <x v="3"/>
    <s v="Sociální služby pro seniory Olomouc, příspěvková organizace - Užitková vozidla pro rozvoz stravy - 2 ks"/>
    <s v="OPŘPO/OSV"/>
    <s v="IP. Vozidla pro rozvoz obědů."/>
    <x v="2"/>
    <x v="0"/>
    <n v="1285"/>
    <n v="1285"/>
    <s v="Počet činností podpořených OK"/>
    <n v="1"/>
    <m/>
    <m/>
    <m/>
    <m/>
    <x v="0"/>
    <x v="0"/>
    <x v="0"/>
    <m/>
  </r>
  <r>
    <x v="3"/>
    <s v="Domov pro seniory Radkova Lhota, příspěvková organizace - malotraktor + příslušenství"/>
    <s v="OPŘPO/OSV"/>
    <s v="IP. Pořízení mechanizace pro údržbu areálu a to hlavně v zimním období"/>
    <x v="2"/>
    <x v="0"/>
    <n v="696"/>
    <n v="696"/>
    <s v="Počet činností podpořených OK"/>
    <n v="1"/>
    <m/>
    <m/>
    <m/>
    <m/>
    <x v="0"/>
    <x v="0"/>
    <x v="0"/>
    <m/>
  </r>
  <r>
    <x v="3"/>
    <s v="Centrum sociálních služeb Prostějov, příspěvková organizace - Nákup nového dodávkového automobilu na pečovatelskou službu"/>
    <s v="OPŘPO/OSV"/>
    <s v="IP. Nutná obměna vozového parku na pečovatelské službě."/>
    <x v="2"/>
    <x v="0"/>
    <n v="635"/>
    <n v="635"/>
    <s v="Počet činností podpořených OK"/>
    <n v="1"/>
    <m/>
    <m/>
    <m/>
    <m/>
    <x v="0"/>
    <x v="0"/>
    <x v="0"/>
    <m/>
  </r>
  <r>
    <x v="3"/>
    <s v="Sociální služby pro seniory Šumperk, příspěvková organizace - Škoda Fabia Combi Ambition"/>
    <s v="OPŘPO/OSV"/>
    <s v="IP.Obměna vozového parku příspěvkové organizace."/>
    <x v="2"/>
    <x v="0"/>
    <n v="335"/>
    <n v="335"/>
    <s v="Počet činností podpořených OK"/>
    <n v="1"/>
    <m/>
    <m/>
    <m/>
    <m/>
    <x v="0"/>
    <x v="0"/>
    <x v="0"/>
    <m/>
  </r>
  <r>
    <x v="3"/>
    <s v="Centrum Dominika Kokory, příspěvková organizace - konvektomat "/>
    <s v="OPŘPO/OSV"/>
    <s v="IP. Nákup nového konvektomatu."/>
    <x v="2"/>
    <x v="0"/>
    <n v="175"/>
    <n v="175"/>
    <s v="Počet činností podpořených OK"/>
    <n v="1"/>
    <m/>
    <m/>
    <m/>
    <m/>
    <x v="0"/>
    <x v="0"/>
    <x v="0"/>
    <m/>
  </r>
  <r>
    <x v="3"/>
    <s v="Domov Alfreda Skeneho Pavlovice u Přerova, příspěvková organizace - Server"/>
    <s v="OPŘPO/OSV"/>
    <s v="IP. Výměna serveru z důvodu opakovaných výpadků činnosti"/>
    <x v="2"/>
    <x v="0"/>
    <n v="347"/>
    <n v="347"/>
    <s v="Počet činností podpořených OK"/>
    <n v="1"/>
    <m/>
    <m/>
    <m/>
    <m/>
    <x v="0"/>
    <x v="0"/>
    <x v="0"/>
    <m/>
  </r>
  <r>
    <x v="2"/>
    <s v="Nové Zámky - poskytovatel sociálních služeb, příspěvková organizace - Server"/>
    <s v="OPŘPO/OSV"/>
    <s v="IP. Nový serverový systém"/>
    <x v="2"/>
    <x v="0"/>
    <n v="422"/>
    <n v="422"/>
    <s v="Počet činností podpořených OK"/>
    <n v="1"/>
    <m/>
    <m/>
    <m/>
    <m/>
    <x v="0"/>
    <x v="0"/>
    <x v="0"/>
    <m/>
  </r>
  <r>
    <x v="3"/>
    <s v="Domov pro seniory Radkova Lhota, příspěvková organizace - Úklidový stroj"/>
    <s v="OPŘPO/OSV"/>
    <s v="IP. Úklidový stroj pro ošetřování podlah"/>
    <x v="2"/>
    <x v="0"/>
    <n v="249"/>
    <n v="249"/>
    <s v="Počet činností podpořených OK"/>
    <n v="1"/>
    <m/>
    <m/>
    <m/>
    <m/>
    <x v="0"/>
    <x v="0"/>
    <x v="0"/>
    <m/>
  </r>
  <r>
    <x v="3"/>
    <s v="Domov pro seniory Radkova Lhota, příspěvková organizace - Pračka "/>
    <s v="OPŘPO/OSV"/>
    <s v="IP. Nová průmyslová pračka z důvodu navýšení kapacity"/>
    <x v="2"/>
    <x v="0"/>
    <n v="246"/>
    <n v="246"/>
    <s v="Počet činností podpořených OK"/>
    <n v="1"/>
    <m/>
    <m/>
    <m/>
    <m/>
    <x v="0"/>
    <x v="0"/>
    <x v="0"/>
    <m/>
  </r>
  <r>
    <x v="3"/>
    <s v="Centrum sociálních služeb Prostějov, příspěvková organizace - Vana pro uživatele - 3 ks"/>
    <s v="OPŘPO/OSV"/>
    <s v="IP. Obměna stávajících zařízení pro zabezpečování hygienycnických činností uživatelů."/>
    <x v="2"/>
    <x v="0"/>
    <n v="1496"/>
    <n v="1496"/>
    <s v="Počet činností podpořených OK"/>
    <n v="1"/>
    <m/>
    <m/>
    <m/>
    <m/>
    <x v="0"/>
    <x v="0"/>
    <x v="0"/>
    <m/>
  </r>
  <r>
    <x v="3"/>
    <s v="Sociální služby Libina, příspěvková organizace - Rozšíření stropního zvedacího systému"/>
    <s v="OPŘPO/OSV"/>
    <s v="IP. Napojení na stávající stropní zvedací systém dalšího pokoje"/>
    <x v="2"/>
    <x v="0"/>
    <n v="135"/>
    <n v="135"/>
    <s v="Počet činností podpořených OK"/>
    <n v="1"/>
    <m/>
    <m/>
    <m/>
    <m/>
    <x v="0"/>
    <x v="0"/>
    <x v="0"/>
    <m/>
  </r>
  <r>
    <x v="3"/>
    <s v="Domov seniorů POHODA Chválkovice, příspěvková organizace - rekonstrukce terasy v pavilonu A"/>
    <s v="OPŘPO/OSV"/>
    <s v="IP. Dokončení investiční akce "/>
    <x v="5"/>
    <x v="0"/>
    <n v="284"/>
    <n v="284"/>
    <s v="Počet činností podpořených OK"/>
    <n v="1"/>
    <m/>
    <m/>
    <m/>
    <m/>
    <x v="0"/>
    <x v="0"/>
    <x v="0"/>
    <m/>
  </r>
  <r>
    <x v="3"/>
    <s v="Domov pro seniory Tovačov, příspěvková organizace - Úprava tlaku vody v budově DS Tovačov"/>
    <s v="OPŘPO/OSV"/>
    <s v="IP. Instalace automatické tlakové stanice, která zajistí čerpání a zvyšování tlaku čisté studené i teplé vody."/>
    <x v="2"/>
    <x v="0"/>
    <n v="180"/>
    <n v="180"/>
    <s v="Počet činností podpořených OK"/>
    <n v="1"/>
    <m/>
    <m/>
    <m/>
    <m/>
    <x v="0"/>
    <x v="0"/>
    <x v="0"/>
    <m/>
  </r>
  <r>
    <x v="2"/>
    <s v="Vincentinum - poskytovatel sociálních služeb Šternberk, příspěvková organizace - Instalace madel v suterénu"/>
    <s v="OPŘPO/OSV"/>
    <s v="IP. Instalace madel na stěnu chodby v suterénu pro klienty vyžadující oporu při chůzi."/>
    <x v="2"/>
    <x v="0"/>
    <n v="145"/>
    <n v="145"/>
    <s v="Počet činností podpořených OK"/>
    <n v="1"/>
    <m/>
    <m/>
    <m/>
    <m/>
    <x v="0"/>
    <x v="0"/>
    <x v="0"/>
    <m/>
  </r>
  <r>
    <x v="3"/>
    <s v="Centrum sociálních služeb Prostějov, příspěvková organizace - Škoda Rapid Spaceback Ambition"/>
    <s v="OPŘPO/OSV"/>
    <s v="IP. Nový automobil pro sociálně aktivizační úsek"/>
    <x v="2"/>
    <x v="0"/>
    <n v="324"/>
    <n v="324"/>
    <s v="Počet činností podpořených OK"/>
    <n v="1"/>
    <m/>
    <m/>
    <m/>
    <m/>
    <x v="0"/>
    <x v="0"/>
    <x v="0"/>
    <m/>
  </r>
  <r>
    <x v="3"/>
    <s v="Centrum sociálních služeb Prostějov, příspěvková organizace - Výměna topného kotle SO-03"/>
    <s v="OPŘPO/OSV"/>
    <s v="IP. Kotle v budově SO-03 sloužící pro poskytování služeb uživatelům."/>
    <x v="2"/>
    <x v="0"/>
    <n v="400"/>
    <n v="400"/>
    <s v="Počet činností podpořených OK"/>
    <n v="1"/>
    <m/>
    <m/>
    <m/>
    <m/>
    <x v="0"/>
    <x v="0"/>
    <x v="0"/>
    <m/>
  </r>
  <r>
    <x v="3"/>
    <s v="Centrum sociálních služeb Prostějov, příspěvková organizace - Výměna topného kotle - kotelna SO-09"/>
    <s v="OPŘPO/OSV"/>
    <s v="IP. Výměna kotle v budově SO-09"/>
    <x v="2"/>
    <x v="0"/>
    <n v="349"/>
    <n v="349"/>
    <s v="Počet činností podpořených OK"/>
    <n v="1"/>
    <m/>
    <m/>
    <m/>
    <m/>
    <x v="0"/>
    <x v="0"/>
    <x v="0"/>
    <m/>
  </r>
  <r>
    <x v="3"/>
    <s v="Domov pro seniory Červenka, příspěvková organizace - Vybudování pergoly pro klienty v prostorách nádvoří oddělení Červenka"/>
    <s v="OPŘPO/OSV"/>
    <s v="IP. Vybudování pergoly - dřěvěná konstrukce zakotvená do nádvopří a položení krytiny, okopy a odvod dešťové vody."/>
    <x v="2"/>
    <x v="0"/>
    <n v="140"/>
    <n v="140"/>
    <s v="Počet činností podpořených OK"/>
    <n v="1"/>
    <m/>
    <m/>
    <m/>
    <m/>
    <x v="0"/>
    <x v="0"/>
    <x v="0"/>
    <m/>
  </r>
  <r>
    <x v="3"/>
    <s v="Sociální služby pro seniory Šumperk, příspěvková organizace - Vybudování kaple v suterénu 2. pavilonu"/>
    <s v="OPŘPO/OSV"/>
    <s v="IP. Stavební úpravy a estetická úprava prostor kaple."/>
    <x v="2"/>
    <x v="0"/>
    <n v="331"/>
    <n v="331"/>
    <s v="Počet činností podpořených OK"/>
    <n v="1"/>
    <m/>
    <m/>
    <m/>
    <m/>
    <x v="0"/>
    <x v="0"/>
    <x v="0"/>
    <m/>
  </r>
  <r>
    <x v="3"/>
    <s v="Sociální služby pro seniory Šumperk, příspěvková organizace - II. etapa -  zázemí pro zaměstnance  - 2. pavilon"/>
    <s v="OPŘPO/OSV"/>
    <s v="IP. Vybudování zázemí  - 2 hygienických buněk v surerénu 2. pavilonu."/>
    <x v="2"/>
    <x v="0"/>
    <n v="220"/>
    <n v="220"/>
    <s v="Počet činností podpořených OK"/>
    <n v="1"/>
    <m/>
    <m/>
    <m/>
    <m/>
    <x v="0"/>
    <x v="0"/>
    <x v="0"/>
    <m/>
  </r>
  <r>
    <x v="3"/>
    <s v="Domov pro seniory Tovačov, příspěvková organizace - Zahradní altán"/>
    <s v="OPŘPO/OSV"/>
    <s v="IP. Pořízení zahradního altánu 6x4 m pro klienty služby &quot;domov pro seniory&quot; (DS) a jeho instalace v areálu zahrady."/>
    <x v="2"/>
    <x v="0"/>
    <n v="130"/>
    <n v="130"/>
    <s v="Počet činností podpořených OK"/>
    <n v="1"/>
    <m/>
    <m/>
    <m/>
    <m/>
    <x v="0"/>
    <x v="0"/>
    <x v="0"/>
    <m/>
  </r>
  <r>
    <x v="3"/>
    <s v="Domov Na zámečku Rokytnice, příspěvková organizace - bezbariérové vstupní dveře"/>
    <s v="OPŘPO/OSV"/>
    <s v="IP. Rekonstrukce 2 ks vstupních dveří do pravého křídla zámku z důvodu bezbariérového přístupu do objektu "/>
    <x v="2"/>
    <x v="0"/>
    <n v="145"/>
    <n v="145"/>
    <s v="Počet činností podpořených OK"/>
    <n v="1"/>
    <m/>
    <m/>
    <m/>
    <m/>
    <x v="0"/>
    <x v="0"/>
    <x v="0"/>
    <m/>
  </r>
  <r>
    <x v="3"/>
    <s v="Domov Na zámečku Rokytnice, příspěvková organizace - Kanalizační přípojka"/>
    <s v="OPŘPO/OSV"/>
    <s v="IP. Kanalizační přípojka od garáží k prádelně"/>
    <x v="2"/>
    <x v="0"/>
    <n v="197"/>
    <n v="197"/>
    <s v="Počet činností podpořených OK"/>
    <n v="1"/>
    <m/>
    <m/>
    <m/>
    <m/>
    <x v="0"/>
    <x v="0"/>
    <x v="0"/>
    <m/>
  </r>
  <r>
    <x v="2"/>
    <s v="Vincentinum - poskytovatel sociálních služeb Šternberk, příspěvková organizace - Koupelna CHB Za Zahradami"/>
    <s v="OPŘPO/OSV"/>
    <s v="IP. Zhotovení projektové dokumentace, výběrové řízení na zhotovitele, výběr potřebného vybavení, realizace investiční akce."/>
    <x v="2"/>
    <x v="0"/>
    <n v="160"/>
    <n v="160"/>
    <s v="Počet činností podpořených OK"/>
    <n v="1"/>
    <m/>
    <m/>
    <m/>
    <m/>
    <x v="0"/>
    <x v="0"/>
    <x v="0"/>
    <m/>
  </r>
  <r>
    <x v="3"/>
    <s v="Domov u Třebůvky Loštice, příspěvková organizace - Rekonstrukce bytových jader - výměna stávajích světel / instalace LED svítidel"/>
    <s v="OPŘPO/OSV"/>
    <s v="IP. Výměna svítidel v části společných prostor organizace (LED svítidla v návaznosti na projekt EM OK výrazným způsobem a v krátkodobém horizontu přinesou energetickou a finanční úsporu  v návratnosti cca 2 roky). "/>
    <x v="2"/>
    <x v="0"/>
    <n v="129"/>
    <n v="129"/>
    <s v="Počet činností podpořených OK"/>
    <n v="1"/>
    <m/>
    <m/>
    <m/>
    <m/>
    <x v="0"/>
    <x v="0"/>
    <x v="0"/>
    <m/>
  </r>
  <r>
    <x v="1"/>
    <s v="Centrum Dominika Kokory, příspěvková organizace - Výměna oken na pracovišti Dřevohostice"/>
    <s v="OPŘPO/OSV"/>
    <s v="IP. Výměna stávajících výkopných oken na budově A i B na pracovišti Dřevohostice."/>
    <x v="2"/>
    <x v="0"/>
    <n v="469"/>
    <n v="469"/>
    <s v="Počet činností podpořených OK"/>
    <n v="1"/>
    <m/>
    <m/>
    <m/>
    <m/>
    <x v="0"/>
    <x v="0"/>
    <x v="0"/>
    <m/>
  </r>
  <r>
    <x v="1"/>
    <s v="Centrum Dominika Kokory, příspěvková organizace - Výměna oken Kokory"/>
    <s v="OPŘPO/OSV"/>
    <s v="IP. Výměna stávajících oken."/>
    <x v="2"/>
    <x v="0"/>
    <n v="247"/>
    <n v="247"/>
    <s v="Počet činností podpořených OK"/>
    <n v="1"/>
    <m/>
    <m/>
    <m/>
    <m/>
    <x v="0"/>
    <x v="0"/>
    <x v="0"/>
    <m/>
  </r>
  <r>
    <x v="3"/>
    <s v="Domov Na zámečku Rokytnice, příspěvková organizace - Změna užívání 2 místností v 3. NP zámku"/>
    <s v="OPŘPO/OSV"/>
    <s v="IP. Rekonstrukce dvou společenských místností na dva dvoulůžkové pokoje s vlastním sociálním zařízením a pracovnu pro personál, přičemž stávající pracovna bude přebudována na dvoulůžkový pokoj pro klienty (bez nároků na stavební úpravy). "/>
    <x v="2"/>
    <x v="0"/>
    <n v="850"/>
    <n v="850"/>
    <s v="Počet činností podpořených OK"/>
    <n v="1"/>
    <m/>
    <m/>
    <m/>
    <m/>
    <x v="0"/>
    <x v="0"/>
    <x v="0"/>
    <m/>
  </r>
  <r>
    <x v="3"/>
    <s v="Domov Větrný mlýn Skalička, příspěvková organizace - Sušička elektrická"/>
    <s v="OPŘPO/OSV"/>
    <s v="IP. Elektrická sušička - nákup"/>
    <x v="2"/>
    <x v="0"/>
    <n v="153"/>
    <n v="153"/>
    <s v="Počet činností podpořených OK"/>
    <n v="1"/>
    <m/>
    <m/>
    <m/>
    <m/>
    <x v="0"/>
    <x v="0"/>
    <x v="0"/>
    <m/>
  </r>
  <r>
    <x v="3"/>
    <s v="Domov Větrný mlýn Skalička, příspěvková organizace - Sporák elektrický"/>
    <s v="OPŘPO/OSV"/>
    <s v="IP. Nákup el.sporáku"/>
    <x v="2"/>
    <x v="0"/>
    <n v="131"/>
    <n v="131"/>
    <s v="Počet činností podpořených OK"/>
    <n v="1"/>
    <m/>
    <m/>
    <m/>
    <m/>
    <x v="0"/>
    <x v="0"/>
    <x v="0"/>
    <m/>
  </r>
  <r>
    <x v="3"/>
    <s v="Domov seniorů POHODA Chválkovice, příspěvková organizace - stavěcí zvedák do 250 kg"/>
    <s v="OPŘPO/OSV"/>
    <s v="IP. Nákup 1 ks stavěcího zvedáku z důvodu nového oddělení E2"/>
    <x v="2"/>
    <x v="0"/>
    <n v="131"/>
    <n v="131"/>
    <s v="Počet činností podpořených OK"/>
    <n v="1"/>
    <m/>
    <m/>
    <m/>
    <m/>
    <x v="0"/>
    <x v="0"/>
    <x v="0"/>
    <m/>
  </r>
  <r>
    <x v="2"/>
    <s v="Vincentinum - poskytovatel sociálních služeb Šternberk, příspěvková organizace - Průmyslová sušička prádla"/>
    <s v="OPŘPO/OSV"/>
    <s v="IP. Pořízení průmyslové sušičky prádla"/>
    <x v="2"/>
    <x v="0"/>
    <n v="150"/>
    <n v="150"/>
    <s v="Počet činností podpořených OK"/>
    <n v="1"/>
    <m/>
    <m/>
    <m/>
    <m/>
    <x v="0"/>
    <x v="0"/>
    <x v="0"/>
    <m/>
  </r>
  <r>
    <x v="3"/>
    <s v="Domov Paprsek Olšany, příspěvková organizace - Server a příslušenství"/>
    <s v="OPŘPO/OSV"/>
    <s v="IP. Pořízení Serveru - Poštovní server včetně software, výměnu VDSL modemu a routeru Micronti a jejich instalaci."/>
    <x v="2"/>
    <x v="0"/>
    <n v="120"/>
    <n v="120"/>
    <s v="Počet činností podpořených OK"/>
    <n v="1"/>
    <m/>
    <m/>
    <m/>
    <m/>
    <x v="0"/>
    <x v="0"/>
    <x v="0"/>
    <m/>
  </r>
  <r>
    <x v="3"/>
    <s v="Domov Štíty-Jedlí, příspěvková organizace - Průmyslové sušičky (2ks)"/>
    <s v="OPŘPO/OSV"/>
    <s v="IP. Pořízení průmyslových sušiček po 1 kuse na obě střediska Domova Štíty-Jedlí"/>
    <x v="2"/>
    <x v="0"/>
    <n v="182"/>
    <n v="182"/>
    <s v="Počet činností podpořených OK"/>
    <n v="1"/>
    <m/>
    <m/>
    <m/>
    <m/>
    <x v="0"/>
    <x v="0"/>
    <x v="0"/>
    <m/>
  </r>
  <r>
    <x v="3"/>
    <s v="Domov Štíty-Jedlí, příspěvková organizace - Pergola "/>
    <s v="OPŘPO/OSV"/>
    <s v="IP. Stavba pergoly v přední části zahrady (u vjezdu do dvora) pro klienty. Pergola umožní větší krytou plochu pro klienty, kteří se i s postelemi vyváží v příznivém počasí ven."/>
    <x v="2"/>
    <x v="0"/>
    <n v="215"/>
    <n v="215"/>
    <s v="Počet činností podpořených OK"/>
    <n v="1"/>
    <m/>
    <m/>
    <m/>
    <m/>
    <x v="0"/>
    <x v="0"/>
    <x v="0"/>
    <m/>
  </r>
  <r>
    <x v="3"/>
    <s v="Sociální služby pro seniory Olomouc, příspěvková organizace - Pobočková telefonní ústředna"/>
    <s v="OPŘPO/OSV"/>
    <s v="IP. Nová ústředna rozšíří stávající kapacitu"/>
    <x v="2"/>
    <x v="0"/>
    <n v="156"/>
    <n v="156"/>
    <s v="Počet činností podpořených OK"/>
    <n v="1"/>
    <m/>
    <m/>
    <m/>
    <m/>
    <x v="0"/>
    <x v="0"/>
    <x v="0"/>
    <m/>
  </r>
  <r>
    <x v="3"/>
    <s v="Domov Alfreda Skeneho Pavlovice u Přerova, příspěvková organizace - Zvedací vana "/>
    <s v="OPŘPO/OSV"/>
    <s v="IP. Rozšíření zařízení pro asistované koupání imobilních klientů"/>
    <x v="2"/>
    <x v="0"/>
    <n v="305"/>
    <n v="305"/>
    <s v="Počet činností podpořených OK"/>
    <n v="1"/>
    <m/>
    <m/>
    <m/>
    <m/>
    <x v="0"/>
    <x v="0"/>
    <x v="0"/>
    <m/>
  </r>
  <r>
    <x v="3"/>
    <s v="Domov Alfreda Skeneho Pavlovice u Přerova, příspěvková organizace - Stavěcí zvedák"/>
    <s v="OPŘPO/OSV"/>
    <s v="IP. Rozšíření pomůcek pro péči o imobilní uživatele "/>
    <x v="2"/>
    <x v="0"/>
    <n v="100"/>
    <n v="100"/>
    <s v="Počet činností podpořených OK"/>
    <n v="1"/>
    <m/>
    <m/>
    <m/>
    <m/>
    <x v="0"/>
    <x v="0"/>
    <x v="0"/>
    <m/>
  </r>
  <r>
    <x v="3"/>
    <s v="Domov seniorů Prostějov, příspěvková organizace - Mycí stroj na podlahy"/>
    <s v="OPŘPO/OSV"/>
    <s v="IP. Mycí stroj na podlahy bateriový"/>
    <x v="2"/>
    <x v="0"/>
    <n v="134"/>
    <n v="134"/>
    <s v="Počet činností podpořených OK"/>
    <n v="1"/>
    <m/>
    <m/>
    <m/>
    <m/>
    <x v="0"/>
    <x v="0"/>
    <x v="0"/>
    <m/>
  </r>
  <r>
    <x v="3"/>
    <s v="Domov pro seniory Radkova Lhota, příspěvková organizace - Stropní zvedák 3ks"/>
    <s v="OPŘPO/OSV"/>
    <s v="IP. Pořízení pomůzky pro šetrné, nebolestivé přemístění klientů na koupací lůžko, invalidní vozík, kardiokřeslo"/>
    <x v="2"/>
    <x v="0"/>
    <n v="364"/>
    <n v="364"/>
    <s v="Počet činností podpořených OK"/>
    <n v="1"/>
    <m/>
    <m/>
    <m/>
    <m/>
    <x v="0"/>
    <x v="0"/>
    <x v="0"/>
    <m/>
  </r>
  <r>
    <x v="3"/>
    <s v="Domov Paprsek Olšany, příspěvková organizace - Osobní automobil Renault Kangoo"/>
    <s v="OPŘPO/OSV"/>
    <s v="IP. Odkoupení osobního automobilu Renautlt Kangoo."/>
    <x v="2"/>
    <x v="0"/>
    <n v="109"/>
    <n v="109"/>
    <s v="Počet činností podpořených OK"/>
    <n v="1"/>
    <m/>
    <m/>
    <m/>
    <m/>
    <x v="0"/>
    <x v="0"/>
    <x v="0"/>
    <m/>
  </r>
  <r>
    <x v="6"/>
    <s v="Odborný léčebný ústav Paseka, příspěvková organizace   - Hlídání koncentrace plynu"/>
    <s v="OPŘPO/OZ"/>
    <s v="IP. Provozně-technické řešení zajištění bezpečnosti plynofikovaných prostor stravovacího provozu."/>
    <x v="2"/>
    <x v="0"/>
    <n v="120"/>
    <n v="120"/>
    <s v="Počet činností podpořených OK"/>
    <n v="1"/>
    <m/>
    <m/>
    <m/>
    <m/>
    <x v="0"/>
    <x v="0"/>
    <x v="0"/>
    <m/>
  </r>
  <r>
    <x v="6"/>
    <s v="Odborný léčebný ústav Paseka, příspěvková organizace   - Odjezdový terminál"/>
    <s v="OPŘPO/OZ"/>
    <s v="IP. Osazení odjezdového terminálu na parkovišti_x000a_"/>
    <x v="2"/>
    <x v="0"/>
    <n v="119"/>
    <n v="119"/>
    <s v="Počet činností podpořených OK"/>
    <n v="1"/>
    <m/>
    <m/>
    <m/>
    <m/>
    <x v="0"/>
    <x v="0"/>
    <x v="0"/>
    <m/>
  </r>
  <r>
    <x v="6"/>
    <s v="Odborný léčebný ústav Paseka, příspěvková organizace   - Sypač za malotraktor"/>
    <s v="OPŘPO/OZ"/>
    <s v="IP. Obnova stávající zahradní techniky - 1 ks "/>
    <x v="2"/>
    <x v="0"/>
    <n v="100"/>
    <n v="100"/>
    <s v="Počet činností podpořených OK"/>
    <n v="1"/>
    <m/>
    <m/>
    <m/>
    <m/>
    <x v="0"/>
    <x v="0"/>
    <x v="0"/>
    <m/>
  </r>
  <r>
    <x v="6"/>
    <s v="Dětské centrum Ostrůvek, příspěvková organizace   - Pořízení průmyslové pračky"/>
    <s v="OPŘPO/OZ"/>
    <s v="IP. Výměna průmyslové pračky"/>
    <x v="2"/>
    <x v="0"/>
    <n v="177"/>
    <n v="177"/>
    <s v="Počet činností podpořených OK"/>
    <n v="1"/>
    <m/>
    <m/>
    <m/>
    <m/>
    <x v="0"/>
    <x v="0"/>
    <x v="0"/>
    <m/>
  </r>
  <r>
    <x v="6"/>
    <s v="Odborný léčebný ústav Paseka, příspěvková organizace   - Myčka nádobí "/>
    <s v="OPŘPO/OZ"/>
    <s v="IP. Obnova myčky nádobí na oddělení 6a_x000a_"/>
    <x v="2"/>
    <x v="0"/>
    <n v="106"/>
    <n v="106"/>
    <s v="Počet činností podpořených OK"/>
    <n v="1"/>
    <m/>
    <m/>
    <m/>
    <m/>
    <x v="0"/>
    <x v="0"/>
    <x v="0"/>
    <m/>
  </r>
  <r>
    <x v="6"/>
    <s v="Odborný léčebný ústav Paseka, příspěvková organizace   - Koupací lůžko mobilní"/>
    <s v="OPŘPO/OZ"/>
    <s v="IP: Nákup zařízení a uvedení do provozu_x000a_"/>
    <x v="2"/>
    <x v="0"/>
    <n v="76"/>
    <n v="76"/>
    <s v="Počet činností podpořených OK"/>
    <n v="1"/>
    <m/>
    <m/>
    <m/>
    <m/>
    <x v="0"/>
    <x v="0"/>
    <x v="0"/>
    <m/>
  </r>
  <r>
    <x v="6"/>
    <s v="Odborný léčebný ústav Paseka, příspěvková organizace   - Závěsné zařízení s váhou "/>
    <s v="OPŘPO/OZ"/>
    <s v="IP. Vážení imobilních pacientů pro léčebné účely_x000a_"/>
    <x v="2"/>
    <x v="0"/>
    <n v="146"/>
    <n v="146"/>
    <s v="Počet činností podpořených OK"/>
    <n v="1"/>
    <m/>
    <m/>
    <m/>
    <m/>
    <x v="0"/>
    <x v="0"/>
    <x v="0"/>
    <m/>
  </r>
  <r>
    <x v="6"/>
    <s v="Odborný léčebný ústav Paseka, příspěvková organizace   - Elektroléčebný přístroj pro magnetoterapii"/>
    <s v="OPŘPO/OZ"/>
    <s v="IP. Obměna přístroj.vybavení na prac.Paseka - 2 ks_x000a_"/>
    <x v="2"/>
    <x v="0"/>
    <n v="250"/>
    <n v="250"/>
    <s v="Počet činností podpořených OK"/>
    <n v="1"/>
    <m/>
    <m/>
    <m/>
    <m/>
    <x v="0"/>
    <x v="0"/>
    <x v="0"/>
    <m/>
  </r>
  <r>
    <x v="6"/>
    <s v="Odborný léčebný ústav Paseka, příspěvková organizace   - Aktivně- pasivní léčebný pohybový přístroj dolních a horních končetin"/>
    <s v="OPŘPO/OZ"/>
    <s v="IP. Přístroj v rámci rehabilitace pro pacienty rehabilitační péče i následné léčebné péče"/>
    <x v="2"/>
    <x v="0"/>
    <n v="160"/>
    <n v="160"/>
    <s v="Počet činností podpořených OK"/>
    <n v="1"/>
    <m/>
    <m/>
    <m/>
    <m/>
    <x v="0"/>
    <x v="0"/>
    <x v="0"/>
    <m/>
  </r>
  <r>
    <x v="6"/>
    <s v="Odborný léčebný ústav Paseka, příspěvková organizace   - Myčky podložních mís - 2 ks"/>
    <s v="OPŘPO/OZ"/>
    <s v="IP. Dovybavení nově budovaného plicního oddělení v budově C po rekonstrukci."/>
    <x v="2"/>
    <x v="0"/>
    <n v="238"/>
    <n v="238"/>
    <s v="Počet činností podpořených OK"/>
    <n v="1"/>
    <m/>
    <m/>
    <m/>
    <m/>
    <x v="0"/>
    <x v="0"/>
    <x v="0"/>
    <m/>
  </r>
  <r>
    <x v="6"/>
    <s v="Odborný léčebný ústav Paseka, příspěvková organizace   - Koagulometr"/>
    <s v="OPŘPO/OZ"/>
    <s v="IP. Pořízení labor.přístroje pro pracoviště v Pasece_x000a_"/>
    <x v="2"/>
    <x v="0"/>
    <n v="666"/>
    <n v="666"/>
    <s v="Počet činností podpořených OK"/>
    <n v="1"/>
    <m/>
    <m/>
    <m/>
    <m/>
    <x v="0"/>
    <x v="0"/>
    <x v="0"/>
    <m/>
  </r>
  <r>
    <x v="6"/>
    <s v="Odborný léčebný ústav Paseka, příspěvková organizace   - Chladící box na brambory"/>
    <s v="OPŘPO/OZ"/>
    <s v="IP. Vybavení pro splnění hygienických podmínek_x000a_"/>
    <x v="2"/>
    <x v="0"/>
    <n v="214"/>
    <n v="214"/>
    <s v="Počet činností podpořených OK"/>
    <n v="1"/>
    <m/>
    <m/>
    <m/>
    <m/>
    <x v="0"/>
    <x v="0"/>
    <x v="0"/>
    <m/>
  </r>
  <r>
    <x v="6"/>
    <s v="Odborný léčebný ústav Paseka, příspěvková organizace   - Plynový konvektomat"/>
    <s v="OPŘPO/OZ"/>
    <s v="IP. Nákup plynového kovektomatu do stravovacího provozu, náhrada_x000a_"/>
    <x v="2"/>
    <x v="0"/>
    <n v="786"/>
    <n v="786"/>
    <s v="Počet činností podpořených OK"/>
    <n v="1"/>
    <m/>
    <m/>
    <m/>
    <m/>
    <x v="0"/>
    <x v="0"/>
    <x v="0"/>
    <m/>
  </r>
  <r>
    <x v="6"/>
    <s v="Odborný léčebný ústav Paseka, příspěvková organizace   - Hygienická židle s váhou"/>
    <s v="OPŘPO/OZ"/>
    <s v="IP. Obnova dosluhujícího zařízení - zlepšení hygienických podmínek pacientů"/>
    <x v="2"/>
    <x v="0"/>
    <n v="204"/>
    <n v="204"/>
    <s v="Počet činností podpořených OK"/>
    <n v="1"/>
    <m/>
    <m/>
    <m/>
    <m/>
    <x v="0"/>
    <x v="0"/>
    <x v="0"/>
    <m/>
  </r>
  <r>
    <x v="6"/>
    <s v="Odborný léčebný ústav Paseka, příspěvková organizace   - Hematologický analyzátor"/>
    <s v="OPŘPO/OZ"/>
    <s v="IP. Pořízení labor.přístroje pro pracoviště v Uničově"/>
    <x v="2"/>
    <x v="0"/>
    <n v="476"/>
    <n v="476"/>
    <s v="Počet činností podpořených OK"/>
    <n v="1"/>
    <m/>
    <m/>
    <m/>
    <m/>
    <x v="0"/>
    <x v="0"/>
    <x v="0"/>
    <m/>
  </r>
  <r>
    <x v="6"/>
    <s v="Zdravotnická záchranná služba Olomouckého kraje, příspěvková organizace    - Pořízení 2 ks transportních defibrilátorů z fondu zábrany škod České kanceláře pojistitelů"/>
    <s v="OPŘPO/OZ"/>
    <s v="IP. Pořízení 2 ks transportních defibrilátorů v rámci obnovy přístrojového vybavení."/>
    <x v="2"/>
    <x v="0"/>
    <n v="1123"/>
    <n v="1123"/>
    <s v="Počet činností podpořených OK"/>
    <n v="1"/>
    <m/>
    <m/>
    <m/>
    <m/>
    <x v="0"/>
    <x v="0"/>
    <x v="0"/>
    <m/>
  </r>
  <r>
    <x v="6"/>
    <s v="Odborný léčebný ústav Paseka, příspěvková organizace   - Užitkový automobil"/>
    <s v="OPŘPO/OZ"/>
    <s v="IP. Nákup nového automobilu"/>
    <x v="2"/>
    <x v="0"/>
    <n v="1321"/>
    <n v="1321"/>
    <s v="Počet činností podpořených OK"/>
    <n v="1"/>
    <m/>
    <m/>
    <m/>
    <m/>
    <x v="0"/>
    <x v="0"/>
    <x v="0"/>
    <m/>
  </r>
  <r>
    <x v="6"/>
    <s v="Odborný léčebný ústav Paseka, příspěvková organizace   - Lis na prádlo"/>
    <s v="OPŘPO/OZ"/>
    <s v="IP. Nákup a uvedení do provozu nového lisu na prádlo pro potřeby prádelny OLÚ"/>
    <x v="2"/>
    <x v="0"/>
    <n v="337"/>
    <n v="337"/>
    <s v="Počet činností podpořených OK"/>
    <n v="1"/>
    <m/>
    <m/>
    <m/>
    <m/>
    <x v="0"/>
    <x v="0"/>
    <x v="0"/>
    <m/>
  </r>
  <r>
    <x v="6"/>
    <s v="Zdravotnická záchranná služba Olomouckého kraje, příspěvková organizace    - Škoda Octavia Combi Scout"/>
    <s v="OPŘPO/OZ"/>
    <s v="IP. Pořízení referentského vozidla v rámci průběžné obnovy."/>
    <x v="2"/>
    <x v="0"/>
    <n v="706"/>
    <n v="706"/>
    <s v="Počet činností podpořených OK"/>
    <n v="1"/>
    <m/>
    <m/>
    <m/>
    <m/>
    <x v="0"/>
    <x v="0"/>
    <x v="0"/>
    <m/>
  </r>
  <r>
    <x v="6"/>
    <s v="Odborný léčebný ústav Paseka, příspěvková organizace   - Telef.ústředna"/>
    <s v="OPŘPO/OZ"/>
    <s v="IP: Obnova telefonní ústředny"/>
    <x v="2"/>
    <x v="0"/>
    <n v="1632"/>
    <n v="1632"/>
    <s v="Počet činností podpořených OK"/>
    <n v="1"/>
    <m/>
    <m/>
    <m/>
    <m/>
    <x v="0"/>
    <x v="0"/>
    <x v="0"/>
    <m/>
  </r>
  <r>
    <x v="6"/>
    <s v="Odborný léčebný ústav Paseka, příspěvková organizace   - Dodávka a instalace sušičky  prádla 70 kg"/>
    <s v="OPŘPO/OZ"/>
    <s v="IP. Pořízení nové průmyslové sušičky"/>
    <x v="2"/>
    <x v="0"/>
    <n v="274"/>
    <n v="274"/>
    <s v="Počet činností podpořených OK"/>
    <n v="1"/>
    <m/>
    <m/>
    <m/>
    <m/>
    <x v="0"/>
    <x v="0"/>
    <x v="0"/>
    <m/>
  </r>
  <r>
    <x v="6"/>
    <s v="Odborný léčebný ústav Paseka, příspěvková organizace   - Parní vyvíječ "/>
    <s v="OPŘPO/OZ"/>
    <s v="IP. Náhrada parního vyvíječe LOOS 500 kg/hod."/>
    <x v="2"/>
    <x v="0"/>
    <n v="1513"/>
    <n v="1513"/>
    <s v="Počet činností podpořených OK"/>
    <n v="1"/>
    <m/>
    <m/>
    <m/>
    <m/>
    <x v="0"/>
    <x v="0"/>
    <x v="0"/>
    <m/>
  </r>
  <r>
    <x v="6"/>
    <s v="Odborný léčebný ústav Paseka, příspěvková organizace   - Náhradní zdroj pro pavilon P1"/>
    <s v="OPŘPO/OZ"/>
    <s v="IP. Pořízení nového DA - náhradního zdroje, pro zajištění samostatného zásobování elektrickou energií pavilonu P1 "/>
    <x v="2"/>
    <x v="0"/>
    <n v="1809"/>
    <n v="1809"/>
    <s v="Počet činností podpořených OK"/>
    <n v="1"/>
    <m/>
    <m/>
    <m/>
    <m/>
    <x v="0"/>
    <x v="0"/>
    <x v="0"/>
    <m/>
  </r>
  <r>
    <x v="6"/>
    <s v="Program na podporu zdraví a zdravého životního stylu"/>
    <s v="OZ"/>
    <s v="NIP. Podpora ozdravných a rehabilitačníchaktivit pro specifické skupiny obyvatel. Podpora zdravotně-preventivních aktivit a výchovy ke zdraví pro všechny skupiny obyvatel. Podpora činnosti organizací podporujících zdravotně znevýhodněné občany. Podpora akcí zaměřených na udržování a zvyšování odborných kompetencí pracovníků ve zdravotnictví."/>
    <x v="2"/>
    <x v="8"/>
    <n v="7055"/>
    <n v="1755"/>
    <s v="Počet činností podpořených OK"/>
    <n v="35"/>
    <m/>
    <m/>
    <m/>
    <m/>
    <x v="1"/>
    <x v="1"/>
    <x v="0"/>
    <n v="881"/>
  </r>
  <r>
    <x v="6"/>
    <s v="Program pro vzdělávání ve zdravotnictví "/>
    <s v="OZ"/>
    <s v="NIP. Podpora specializačního vzdělávání  v oblasti zdravotnictví (příprava lékařů na atestační zkoušky)."/>
    <x v="2"/>
    <x v="8"/>
    <n v="1092"/>
    <n v="580"/>
    <s v="Počet činností podpořených OK"/>
    <n v="2"/>
    <m/>
    <m/>
    <m/>
    <m/>
    <x v="1"/>
    <x v="1"/>
    <x v="0"/>
    <n v="157"/>
  </r>
  <r>
    <x v="6"/>
    <s v="Program pro oblast protigrogové prevence"/>
    <s v="OZ"/>
    <s v="NIP. Podpora služeb primární, sekundární a terciární protidrogové prevence"/>
    <x v="2"/>
    <x v="8"/>
    <n v="30000"/>
    <n v="2625"/>
    <s v="Počet činností podpořených OK"/>
    <n v="16"/>
    <m/>
    <m/>
    <m/>
    <m/>
    <x v="1"/>
    <x v="1"/>
    <x v="0"/>
    <n v="155"/>
  </r>
  <r>
    <x v="6"/>
    <s v="Zdraví 2020 - Zdravotně-preventivní programy v Olomouckém kraji"/>
    <s v="OZ"/>
    <s v="NIP. Finanční dar na realizaci projektů v rámci Národní strategie ochrany a podpory zdraví a prevence nemocí Zdraví 2020. Projekty &quot;Jíme zdravě, pestře, hravě&quot;, &quot;Buď HIV negativní, chraň si svůj život&quot;,&quot;Jsem NEzávislý Nekouřím&quot;."/>
    <x v="2"/>
    <x v="0"/>
    <n v="300"/>
    <n v="300"/>
    <s v="Počet činností podpořených OK"/>
    <n v="3"/>
    <s v="Počet osob podpořených v rámci projektů"/>
    <n v="1669"/>
    <m/>
    <m/>
    <x v="1"/>
    <x v="1"/>
    <x v="0"/>
    <n v="156"/>
  </r>
  <r>
    <x v="6"/>
    <s v="Dotační program na podporu zvlášť významných aktivit"/>
    <s v="OZ"/>
    <s v="NIP. Podpora zvlášť významných aktivit v oblasti zdravotnictví: podpora poskytovatelů domácí zdravotní péče poskytované pacientům v terminálním stadiu onemocnění, podpora mezinárodních konferencí a kongresů v oblasti zdravotnictví, podpora speciálních rehabilitací pro děti s DMO"/>
    <x v="2"/>
    <x v="8"/>
    <n v="16552"/>
    <n v="4098"/>
    <s v="Počet činností podpořených OK"/>
    <n v="16"/>
    <m/>
    <m/>
    <m/>
    <m/>
    <x v="1"/>
    <x v="1"/>
    <x v="0"/>
    <m/>
  </r>
  <r>
    <x v="6"/>
    <s v="Individuální žádosti"/>
    <s v="OZ"/>
    <s v="NIP. Podpora investičních i neinvestičních projektů v oblasti zdravotnictví"/>
    <x v="2"/>
    <x v="8"/>
    <n v="9300"/>
    <n v="2500"/>
    <s v="Počet činností podpořených OK"/>
    <n v="6"/>
    <m/>
    <m/>
    <m/>
    <m/>
    <x v="1"/>
    <x v="1"/>
    <x v="0"/>
    <n v="1240"/>
  </r>
  <r>
    <x v="6"/>
    <s v="Program pro celoživotní vzdělávání na LF UP v Olomouci"/>
    <s v="OZ"/>
    <s v="NIP. Podpora celoživotního vzdělávání na LF UP v Olomouci za účelem přípravy budoucích lékařů k výkonu povolání v Olomouckém kraji"/>
    <x v="2"/>
    <x v="0"/>
    <n v="180"/>
    <n v="180"/>
    <s v="Počet činností podpořených OK"/>
    <n v="1"/>
    <m/>
    <m/>
    <m/>
    <m/>
    <x v="1"/>
    <x v="1"/>
    <x v="0"/>
    <m/>
  </r>
  <r>
    <x v="9"/>
    <s v="Obnova autoparku"/>
    <s v="OKŘ"/>
    <s v="IP. V roce byla prováděna obnova autoparku a jeho modernizace, bylo zakoupeno 7 vozidel, z toho jedno elektrické"/>
    <x v="2"/>
    <x v="0"/>
    <n v="2610"/>
    <n v="2610"/>
    <s v="Počet činností podpořených OK"/>
    <n v="1"/>
    <s v="Počet pořízených automobilů"/>
    <n v="6"/>
    <m/>
    <m/>
    <x v="0"/>
    <x v="0"/>
    <x v="0"/>
    <m/>
  </r>
  <r>
    <x v="2"/>
    <s v="Dotační program pro sociální oblast"/>
    <s v="OSV"/>
    <s v="NIP. Podpora prevence kriminality, Podpora integrace romských komunit, Podpora prorodinných aktivit a Podpora aktivit směřujících k sociálnímu začleňování"/>
    <x v="10"/>
    <x v="8"/>
    <n v="34052"/>
    <n v="7854"/>
    <s v="Počet činností podpořených OK"/>
    <n v="89"/>
    <m/>
    <m/>
    <m/>
    <m/>
    <x v="1"/>
    <x v="1"/>
    <x v="0"/>
    <n v="136"/>
  </r>
  <r>
    <x v="2"/>
    <s v="Individuální žádosti v oblasti sociální"/>
    <s v="OSV"/>
    <s v="NIP. Podpora mimořádně významných akcí pro Olomoucký kraj v oblasti sociální "/>
    <x v="10"/>
    <x v="8"/>
    <n v="2182"/>
    <n v="1400"/>
    <s v="Počet činností podpořených OK"/>
    <n v="3"/>
    <m/>
    <m/>
    <m/>
    <m/>
    <x v="1"/>
    <x v="1"/>
    <x v="0"/>
    <n v="886"/>
  </r>
  <r>
    <x v="3"/>
    <s v="Program finanční podpory poskytování sociálních služeb v Olomouckém kraji "/>
    <s v="OSV"/>
    <s v="NIP. Program finanční podpory poskytování sociálních služeb v Olomouckém kraji - Podprogram č. 1 (Účelová dotace ze státního rozpočtu na poskytování sociálních služeb)"/>
    <x v="10"/>
    <x v="0"/>
    <n v="1112978"/>
    <n v="1112978"/>
    <s v="Počet činností podpořených OK"/>
    <n v="112"/>
    <s v="Počet podpořených sociálních služeb"/>
    <n v="247"/>
    <m/>
    <m/>
    <x v="1"/>
    <x v="1"/>
    <x v="0"/>
    <n v="576"/>
  </r>
  <r>
    <x v="3"/>
    <s v="Program finanční podpory poskytování sociálních služeb v Olomouckém kraji "/>
    <s v="OSV"/>
    <s v="NIP. Program finanční podpory poskytování sociálních služeb v Olomouckém kraji - Podprogram č. 2 (Dotace z rozpočtu Olomouckého kraje určená na poskytování sociálních služeb nestátními neziskovými organizacemi)"/>
    <x v="10"/>
    <x v="0"/>
    <n v="16212"/>
    <n v="16212"/>
    <s v="Počet činností podpořených OK"/>
    <n v="35"/>
    <s v="Počet podpořených sociálních služeb"/>
    <n v="53"/>
    <m/>
    <m/>
    <x v="1"/>
    <x v="1"/>
    <x v="0"/>
    <n v="139"/>
  </r>
  <r>
    <x v="10"/>
    <s v="Projekt OK &quot;Podpora aktivního života seniorů v Olomouckém kraji II&quot;"/>
    <s v="OSV"/>
    <s v="NIP. Cílem projektu byl rozvoj občanských kompetencí seniorů, a to prostřednictvím účasti seniorů na formálním i neformálním komunitním životě. Podpořeno bylo také celoživotní učení a budování mezigeneračních vztahů."/>
    <x v="10"/>
    <x v="10"/>
    <n v="992"/>
    <n v="342"/>
    <s v="Počet činností podpořených OK"/>
    <n v="7"/>
    <m/>
    <m/>
    <m/>
    <m/>
    <x v="0"/>
    <x v="1"/>
    <x v="1"/>
    <n v="1231"/>
  </r>
  <r>
    <x v="10"/>
    <s v="Rodinné pasy Olomouckého kraje"/>
    <s v="OSV"/>
    <s v="NIP. Držitelům rodinných pasů jsou zasílány informační materiály od patrnerských organizací. Projekt také zahrnuje výrobu samolepek Rodinný pas s daným grafickým provedením, výrobu informačních letáků s oboustranným plnobarevným tiskem, výrobu drobných propagačních předmětů, výrobu reklamních letáků, tisk a distribuci Rodinných pasů, aktualizaci sekce internetových stránek Rodinné pasy a další aktivity. "/>
    <x v="10"/>
    <x v="0"/>
    <s v="693 "/>
    <s v="693 "/>
    <s v="Počet činností podpořených OK"/>
    <n v="4"/>
    <s v="Počet podpořených osob"/>
    <n v="15000"/>
    <m/>
    <m/>
    <x v="0"/>
    <x v="1"/>
    <x v="0"/>
    <n v="141"/>
  </r>
  <r>
    <x v="11"/>
    <s v="Prezentace kraje v cestovním ruchu"/>
    <s v="OKH"/>
    <s v="NIP. Prezentace Olomouckého kraje na veletrzích, v médiích, vydávání prezentačních publikací"/>
    <x v="10"/>
    <x v="0"/>
    <n v="3407"/>
    <n v="3407"/>
    <s v="Počet veletrhů a prezentací"/>
    <n v="18"/>
    <s v="Počet propagačních materiálů"/>
    <n v="2"/>
    <s v="počet prezentací v médiích"/>
    <n v="23"/>
    <x v="0"/>
    <x v="1"/>
    <x v="0"/>
    <n v="1"/>
  </r>
  <r>
    <x v="11"/>
    <s v="Realizace projektů &quot;Marketingové aktivity Olomouckého kraje v oblasti cestovního ruchu&quot; a &quot;Podpora rozvoje cestovního ruchu _x000a_v Olomouckém kraji&quot;_x000a_"/>
    <s v="OSR/OKH"/>
    <s v="Zajištění roadshow Olomouckého kraje na 20 místech v ČR a okolních zemí, vydání imageové tiskoviny, zajištění účasti Olomouckého kraje na tuzemských a zahraničních veletrhů a realizace marketingového výzkumu"/>
    <x v="1"/>
    <x v="11"/>
    <n v="1675"/>
    <n v="776"/>
    <s v="Počet veletrhů a prezentací"/>
    <n v="14"/>
    <s v="Počet propagačních materiálů"/>
    <n v="1"/>
    <s v="počet marketingových výzkumů a mystery shoppingu"/>
    <n v="2"/>
    <x v="0"/>
    <x v="1"/>
    <x v="1"/>
    <n v="1236"/>
  </r>
  <r>
    <x v="11"/>
    <s v="Podpora činnosti turistických informačních center"/>
    <s v="OKH"/>
    <s v="NIP. Dotační titul Podpora zkvalitnění služeb turistických informačních center v Olomouckém kraji"/>
    <x v="10"/>
    <x v="8"/>
    <n v="1621"/>
    <n v="800"/>
    <s v="Počet činností podpořených OK"/>
    <n v="26"/>
    <m/>
    <m/>
    <m/>
    <m/>
    <x v="1"/>
    <x v="1"/>
    <x v="0"/>
    <n v="2"/>
  </r>
  <r>
    <x v="11"/>
    <s v="Spolupráce moravských krajů"/>
    <s v="OKH"/>
    <s v="NIP. Společné marketingové aktivty JMK, MSK, OK a ZK"/>
    <x v="10"/>
    <x v="12"/>
    <n v="165"/>
    <n v="165"/>
    <s v="Počet činností podpořených OK"/>
    <n v="2"/>
    <s v="Počet propagačních materiálů"/>
    <n v="1"/>
    <m/>
    <m/>
    <x v="0"/>
    <x v="1"/>
    <x v="0"/>
    <n v="3"/>
  </r>
  <r>
    <x v="11"/>
    <s v="Seniorské cestování"/>
    <s v="OKH"/>
    <s v="NIP. Aktivita je zaměřena na podporu domácího cestovního ruchu a současně zlepší služby poskytované seniorům. Uskutečnilo se 80 zájezdů za účasti 3480 seniorů."/>
    <x v="10"/>
    <x v="0"/>
    <n v="1498"/>
    <n v="1498"/>
    <s v="Počet činností podpořených OK"/>
    <n v="1"/>
    <s v="Počet uživatelů"/>
    <n v="3480"/>
    <m/>
    <m/>
    <x v="0"/>
    <x v="1"/>
    <x v="0"/>
    <n v="7"/>
  </r>
  <r>
    <x v="11"/>
    <s v="Olomouc region Card"/>
    <s v="OKH"/>
    <s v="NIP. Zabezpečení fungování Olomouc region Card formou ind. dotace"/>
    <x v="10"/>
    <x v="0"/>
    <n v="372"/>
    <n v="372"/>
    <s v="Počet činností podpořených OK"/>
    <n v="1"/>
    <s v="Počet uživatelů"/>
    <n v="4809"/>
    <m/>
    <m/>
    <x v="1"/>
    <x v="1"/>
    <x v="0"/>
    <n v="8"/>
  </r>
  <r>
    <x v="11"/>
    <s v="Turistické značení - příspěvek KČT"/>
    <s v="OKH"/>
    <s v="NIP. Podpora údržby a obnovy značení turistických, cykloturistických a lyžařských tras na území Olomouckého kraje formou ind. dotace pro KČT"/>
    <x v="10"/>
    <x v="0"/>
    <n v="400"/>
    <n v="400"/>
    <s v="Počet činností podpořených OK"/>
    <n v="1"/>
    <m/>
    <m/>
    <m/>
    <m/>
    <x v="1"/>
    <x v="1"/>
    <x v="0"/>
    <n v="9"/>
  </r>
  <r>
    <x v="11"/>
    <s v="Příspěvek sdružením cesrovního ruchu"/>
    <s v="OKH"/>
    <s v="NIP. Příspěvky pro sdružení Jeseníky - Sdružení cestovního ruchu a pro sdružení Střední Morava - Sdružení cestovního ruchu"/>
    <x v="10"/>
    <x v="0"/>
    <n v="5000"/>
    <n v="5000"/>
    <s v="Počet činností podpořených OK"/>
    <n v="2"/>
    <m/>
    <m/>
    <m/>
    <m/>
    <x v="1"/>
    <x v="1"/>
    <x v="0"/>
    <n v="10"/>
  </r>
  <r>
    <x v="11"/>
    <s v="Podpora nadregionálních akcí cestovního ruchu"/>
    <s v="OKH"/>
    <s v="NIP. Dotační titul Nadregionální akce cestovního ruchu "/>
    <x v="10"/>
    <x v="8"/>
    <n v="12626"/>
    <n v="1430"/>
    <s v="Počet činností podpořených OK"/>
    <n v="12"/>
    <m/>
    <m/>
    <m/>
    <m/>
    <x v="1"/>
    <x v="1"/>
    <x v="0"/>
    <n v="11"/>
  </r>
  <r>
    <x v="11"/>
    <s v="Podpora cestovního ruchu v turistických regionech Jeseníky a Střední Morava"/>
    <s v="OKH"/>
    <s v="NIP. Dotační titul Podpora cestovního ruchu v turistických regionech Jeseníky a Střední Morava - podpora aktivit v oblasti budování, rekonstrukce a opravy infrastruktury cestovního ruchu"/>
    <x v="10"/>
    <x v="8"/>
    <n v="22858"/>
    <n v="7100"/>
    <s v="Počet činností podpořených OK"/>
    <n v="21"/>
    <m/>
    <m/>
    <m/>
    <m/>
    <x v="1"/>
    <x v="1"/>
    <x v="0"/>
    <n v="883"/>
  </r>
  <r>
    <x v="11"/>
    <s v="Turistický informační portál"/>
    <s v="OKH"/>
    <s v="NIP. Zajištění obsahové a technické správy turistického informačního portálu ok-tourism.cz a jeho inovace"/>
    <x v="10"/>
    <x v="0"/>
    <n v="1412"/>
    <n v="1412"/>
    <s v="Počet činností podpořených OK"/>
    <n v="1"/>
    <m/>
    <m/>
    <m/>
    <m/>
    <x v="0"/>
    <x v="1"/>
    <x v="0"/>
    <n v="12"/>
  </r>
  <r>
    <x v="11"/>
    <s v="Podpora kinematografie pro rozvoj cest. ruchu v Olomouckém kraji"/>
    <s v="OKH"/>
    <s v="NIP. Dotační titul Podpora kinematografie v turistických regionech _x000a_Jeseníky a Střední Morava_x000a_"/>
    <x v="10"/>
    <x v="8"/>
    <n v="1778"/>
    <n v="390"/>
    <s v="Počet činností podpořených OK"/>
    <n v="2"/>
    <m/>
    <m/>
    <m/>
    <m/>
    <x v="1"/>
    <x v="1"/>
    <x v="0"/>
    <n v="1237"/>
  </r>
  <r>
    <x v="11"/>
    <s v="Ind. dotace v oblasti cest. ruchu"/>
    <s v="OKH"/>
    <s v="NIP. Podpora akcí a projektů s pozitivním dopadem na infrastrukutru cest. ruchu v Olomouckém kraji"/>
    <x v="10"/>
    <x v="8"/>
    <n v="7668"/>
    <n v="3810"/>
    <s v="Počet činností podpořených OK"/>
    <n v="11"/>
    <m/>
    <m/>
    <m/>
    <m/>
    <x v="1"/>
    <x v="1"/>
    <x v="0"/>
    <n v="885"/>
  </r>
  <r>
    <x v="12"/>
    <s v="Zahraniční Aktivity Olomouckého kraje"/>
    <s v="OKH"/>
    <s v="NIP. Spolupráce s partnerskými zahraničními regiony včetně zajišťování prezentací Olomouckého kraje v zahraničí"/>
    <x v="10"/>
    <x v="0"/>
    <n v="984"/>
    <n v="984"/>
    <s v="Počet činností podpořených OK"/>
    <n v="13"/>
    <m/>
    <m/>
    <m/>
    <m/>
    <x v="0"/>
    <x v="1"/>
    <x v="0"/>
    <n v="211"/>
  </r>
  <r>
    <x v="12"/>
    <s v="Podpora MEIS"/>
    <s v="OKH"/>
    <s v="NIP. Podpora informačního střediska Europe Direct a jeho prostřednictvím sítě MEIS v Olomouckém kraji formou ind. dotace"/>
    <x v="10"/>
    <x v="0"/>
    <n v="350"/>
    <n v="350"/>
    <s v="Počet činností podpořených OK"/>
    <n v="12"/>
    <m/>
    <m/>
    <m/>
    <m/>
    <x v="1"/>
    <x v="1"/>
    <x v="0"/>
    <n v="14"/>
  </r>
  <r>
    <x v="12"/>
    <s v="Podpora zahraničních aktivit"/>
    <s v="OKH"/>
    <s v="NIP. Dotační titul Podpora rozvoje zahraničních vztahů Olomouckého kraje "/>
    <x v="10"/>
    <x v="8"/>
    <n v="3236"/>
    <n v="900"/>
    <s v="Počet činností podpořených OK"/>
    <n v="25"/>
    <m/>
    <m/>
    <m/>
    <m/>
    <x v="1"/>
    <x v="1"/>
    <x v="0"/>
    <n v="16"/>
  </r>
  <r>
    <x v="13"/>
    <s v="Dotace obcím na území Olomouckého kraje na řešení mimořádných událostí v oblasti vodohospodářské infrastruktury"/>
    <s v="OŽPZ"/>
    <s v="IP. Podpora realizace opatření v situaci, kdy došlo k narušení nebo mimořádnému ohrožení základních funkcí území škodlivým působením sil a jevů, které ohrožují život, zdraví, majetek nebo životní prostředí v Olomouckém kraji ve veřejném zájmu a v souladu s cíli Olomouckého kraje"/>
    <x v="10"/>
    <x v="8"/>
    <n v="27124"/>
    <n v="3000"/>
    <s v="Počet činností podpořených OK"/>
    <n v="12"/>
    <m/>
    <m/>
    <m/>
    <m/>
    <x v="1"/>
    <x v="0"/>
    <x v="0"/>
    <n v="879"/>
  </r>
  <r>
    <x v="13"/>
    <s v="Fond na podporu výstavby a obnovy vodohospodářské infrastrukturyna území Olomouckého kraje"/>
    <s v="OŽPZ"/>
    <s v="IP. Podpora aktivit vedoucích ke snížení množství vypouštěného znečištění do podzemních a povrchových vod z komunálních bodových zdrojů znečištění, zvýšení počtu obyvatel zásobovaných pitnou vodou v odpovídající kvalitě a množství, zabezpečení stability dodávek pitné vody a obnova environmentálních, vodohospodářských funkcí území"/>
    <x v="10"/>
    <x v="8"/>
    <n v="60698"/>
    <n v="30349"/>
    <s v="Počet činností podpořených OK"/>
    <n v="19"/>
    <m/>
    <m/>
    <m/>
    <m/>
    <x v="1"/>
    <x v="0"/>
    <x v="0"/>
    <n v="165"/>
  </r>
  <r>
    <x v="13"/>
    <s v="Aktualizace Plánu rozvoje vodovodů a kanalizací Olomouckého kraje - aplikační řešení"/>
    <s v="OŽPZ"/>
    <s v="NIP. Plán rozvoje vodovodů a kanalizací obsahuje koncepci řešení zásobování pitnou vodou, včetně vymezení zdrojů povrchových a podzemních vod uvažovaných pro účely úpravy na pitnou vodu a koncepci odkanalizování a čištění odpadních vod v daném územním celku. Aktualizace stávající prezentační aplikace na internetu"/>
    <x v="0"/>
    <x v="0"/>
    <n v="1150"/>
    <n v="1150"/>
    <s v="Počet činností podpořených OK"/>
    <n v="1"/>
    <m/>
    <m/>
    <m/>
    <m/>
    <x v="0"/>
    <x v="1"/>
    <x v="0"/>
    <n v="531"/>
  </r>
  <r>
    <x v="14"/>
    <s v="Program na podporu včelařů na území Olomouckého kraje "/>
    <s v="OŽPZ"/>
    <s v="NIP. Podpora včelařů na území OK. Podpora začínajících i stávajících včelařů a obnova včelstev zlikvidovaných na pokyn orgánů Státní veterinární správy, zvýšení počtu včelstev a zkvalitnění jejich chovu, společně se zlepšením opylovací služby včelstev na kulturních či planě rostoucích rostlinách a v neposlední řadě „omlazení“ členské základny včelařských zájmových spolků"/>
    <x v="10"/>
    <x v="8"/>
    <n v="2142"/>
    <n v="1071"/>
    <s v="Počet činností podpořených OK"/>
    <n v="111"/>
    <m/>
    <m/>
    <m/>
    <m/>
    <x v="1"/>
    <x v="1"/>
    <x v="0"/>
    <n v="160"/>
  </r>
  <r>
    <x v="15"/>
    <s v="Program na podporu aktivit v oblasti životního prostředí a zemědělství "/>
    <s v="OŽPZ"/>
    <s v="NIP. Podpora aktivit ve prospěch životního prostředí a zemědělství v OK ve veřejném zájmu. Propagační, vzdělávací a osvětové akce zaměřené na tématiku životního prostředí a zemědělství a s tím související zájmová činnost, podpora aktivit přispívajících k zachování nebo zlepšení různorodosti přírody a krajiny, podpora činnosti záchranných stanic pro handicapované živočichy."/>
    <x v="10"/>
    <x v="8"/>
    <n v="11119"/>
    <n v="3500"/>
    <s v="Počet činností podpořených OK"/>
    <n v="86"/>
    <m/>
    <m/>
    <m/>
    <m/>
    <x v="1"/>
    <x v="1"/>
    <x v="0"/>
    <n v="159"/>
  </r>
  <r>
    <x v="14"/>
    <s v="Program na podporu lesních ekosystémů "/>
    <s v="OŽPZ"/>
    <s v="NIP. V souvislosti s rostoucími negativními vlivy změn klimatu, hmyzích škůdců a zvěře na lesní ekosystémy jsou    poskytování dotace na realizaci opatření a činností za účelem zachování či zlepšení stavu lesů na území kraje."/>
    <x v="10"/>
    <x v="0"/>
    <n v="1198"/>
    <n v="1198"/>
    <s v="Počet činností podpořených OK"/>
    <n v="55"/>
    <m/>
    <m/>
    <m/>
    <m/>
    <x v="1"/>
    <x v="1"/>
    <x v="0"/>
    <m/>
  </r>
  <r>
    <x v="15"/>
    <s v="Zajišťování péče o zvláště chráněná území "/>
    <s v="OŽPZ"/>
    <s v="NIP. Zajištění péče o zvláště chráněné území v souladu se schválenými plány péče"/>
    <x v="10"/>
    <x v="0"/>
    <n v="3207"/>
    <n v="3207"/>
    <s v="Počet činností podpořených OK"/>
    <n v="40"/>
    <m/>
    <m/>
    <m/>
    <m/>
    <x v="0"/>
    <x v="1"/>
    <x v="0"/>
    <n v="162"/>
  </r>
  <r>
    <x v="16"/>
    <s v="Projekt &quot;Intenzifikace odděleného sběru a zajištění využití komunálního odpadu včetně jeho obalové složky&quot;"/>
    <s v="OŽPZ"/>
    <s v="NIP. Spoluúčast Olomouckého kraje na realizaci projektu, který se zaměřuje na zakoupení sběrových nádob a jejich distribucí obcím, informační kampaně o třídění  a recyklaci komunálních odpadů"/>
    <x v="10"/>
    <x v="8"/>
    <n v="2806"/>
    <n v="325"/>
    <s v="Počet činností podpořených OK"/>
    <n v="3"/>
    <m/>
    <m/>
    <m/>
    <m/>
    <x v="1"/>
    <x v="1"/>
    <x v="0"/>
    <n v="166"/>
  </r>
  <r>
    <x v="13"/>
    <s v="Individuální žádosti o poskytnutí dotace"/>
    <s v="OŽPZ"/>
    <s v="NIP. Povodí Moravy, s.p. - Opatření na zlepšení jakosti vody v povodí vodního díla Plumlov"/>
    <x v="10"/>
    <x v="8"/>
    <n v="380"/>
    <n v="100"/>
    <s v="Počet činností podpořených OK"/>
    <n v="1"/>
    <m/>
    <m/>
    <m/>
    <m/>
    <x v="1"/>
    <x v="1"/>
    <x v="0"/>
    <n v="1346"/>
  </r>
  <r>
    <x v="14"/>
    <s v="Protipovodňová opatření na řece Moravě na území města Olomouc"/>
    <s v="OŽPZ"/>
    <s v="IP. Dotace Povodí Moravy, s.p. - Morava, Olomouc - zvýšení kapacity koryta, etapa II.B"/>
    <x v="11"/>
    <x v="8"/>
    <n v="10000"/>
    <n v="500"/>
    <s v="Počet činností podpořených OK"/>
    <n v="1"/>
    <m/>
    <m/>
    <m/>
    <m/>
    <x v="1"/>
    <x v="0"/>
    <x v="0"/>
    <m/>
  </r>
  <r>
    <x v="17"/>
    <s v="Aktualizace č. 2a ZÚR OK"/>
    <s v="OSR"/>
    <s v="NIP. Aktualizace č. 2a Zásad územního rozvoje Olomouckého kraje včetně Vyhodnocení vlivů Aktualizace č. 2a na udržitelný rozvoj území _x000a_- dohodovací jednání a řešení rozporu s DO - MŽP, orgánem ochrany ZPF                     _x000a_- úprava dokumentace na základě řešení rozporu_x000a_- veřejné projednání_x000a_- vyhodnocování stanovisek DO, připomínek a námitek k veřejnému projednání"/>
    <x v="12"/>
    <x v="0"/>
    <n v="477"/>
    <n v="477"/>
    <s v="Počet činností podpořených OK"/>
    <n v="1"/>
    <m/>
    <m/>
    <m/>
    <m/>
    <x v="0"/>
    <x v="1"/>
    <x v="0"/>
    <n v="469"/>
  </r>
  <r>
    <x v="17"/>
    <s v="Aktualizace č. 3 ZÚR OK"/>
    <s v="OSR"/>
    <s v="NIP. Aktualizace č. 3 ZÚR OK_x000a_- zpracování Obsahu_x000a_- veřejné projednání_x000a_- vyhodnocení stanovisek DO, zpracování návrhu rozhodnutí o námitkách a návrhu vyhodnocení připomínek   "/>
    <x v="6"/>
    <x v="0"/>
    <n v="392"/>
    <n v="392"/>
    <s v="Počet činností podpořených OK"/>
    <n v="1"/>
    <m/>
    <m/>
    <m/>
    <m/>
    <x v="0"/>
    <x v="1"/>
    <x v="0"/>
    <m/>
  </r>
  <r>
    <x v="17"/>
    <s v="Územní studie a odborná posouzení jako podklad pro aktualizace ZÚR OK"/>
    <s v="OSR"/>
    <s v="NIP. Zpracování územních studií a odborných posouzení:_x000a_1) Aktualizace územní studie větrných elektráren na území Olomouckého kraje - 2. etapa - návrhová část_x000a_2) Posouzení prodloužení Baťova kanálu do Olomouckého kraje - 2. etapa - návrhová část část"/>
    <x v="5"/>
    <x v="0"/>
    <n v="878"/>
    <n v="878"/>
    <s v="Počet činností podpořených OK"/>
    <n v="2"/>
    <m/>
    <m/>
    <m/>
    <m/>
    <x v="0"/>
    <x v="1"/>
    <x v="0"/>
    <n v="1039"/>
  </r>
  <r>
    <x v="5"/>
    <s v="Program památkové péče v Olomouckém kraji "/>
    <s v="OSKPP"/>
    <s v="IP. Finanční podpora vlastníků památkově chráněných objektů, staveb drobné architektury místního významu a nemovitostí v památkových rezervacích a památkových zónách"/>
    <x v="10"/>
    <x v="8"/>
    <n v="24600"/>
    <n v="12300"/>
    <s v="Počet činností podpořených OK"/>
    <n v="87"/>
    <m/>
    <m/>
    <m/>
    <m/>
    <x v="1"/>
    <x v="0"/>
    <x v="0"/>
    <n v="118"/>
  </r>
  <r>
    <x v="18"/>
    <s v="Program podpory kultury v Olomouckém kraji"/>
    <s v="OSKPP"/>
    <s v="NIP. Obsahuje DT „Program podpory kultury v Olomouckém kraji“ a DT „Víceletá podpora významných kulturních akcí“."/>
    <x v="10"/>
    <x v="8"/>
    <n v="173588"/>
    <n v="33451"/>
    <s v="Počet činností podpořených OK"/>
    <n v="465"/>
    <m/>
    <m/>
    <m/>
    <m/>
    <x v="1"/>
    <x v="1"/>
    <x v="0"/>
    <n v="118"/>
  </r>
  <r>
    <x v="18"/>
    <s v="Program na podporu investičních projektů v oblasti kultury v Olomouckém kraji"/>
    <s v="OSKPP"/>
    <s v="IP. Finanční podpora investičních projektů v oblasti kultury v Olomouckém kraji."/>
    <x v="10"/>
    <x v="8"/>
    <n v="10620"/>
    <n v="3675"/>
    <s v="Počet činností podpořených OK"/>
    <n v="35"/>
    <m/>
    <m/>
    <m/>
    <m/>
    <x v="1"/>
    <x v="0"/>
    <x v="0"/>
    <m/>
  </r>
  <r>
    <x v="18"/>
    <s v="Program na podporu stálých profesionálních souborů v Olomouckém kraji"/>
    <s v="OSKPP"/>
    <s v="IP. Finanční podpora stálých profesionálních souborů v oblasti kultury v Olomouckém kraji."/>
    <x v="10"/>
    <x v="8"/>
    <n v="151143"/>
    <n v="4000"/>
    <s v="Počet činností podpořených OK"/>
    <n v="6"/>
    <m/>
    <m/>
    <m/>
    <m/>
    <x v="1"/>
    <x v="1"/>
    <x v="0"/>
    <n v="116"/>
  </r>
  <r>
    <x v="5"/>
    <s v="Regionální funkce knihoven - Vědecká knihovna v Olomouci, p. o."/>
    <s v="OSKPP"/>
    <s v="NIP. Zajištění výkonu a koordinace RFK v Olomouckém kraji."/>
    <x v="2"/>
    <x v="0"/>
    <n v="1200"/>
    <n v="1200"/>
    <s v="Počet činností podpořených OK"/>
    <n v="1"/>
    <m/>
    <m/>
    <m/>
    <m/>
    <x v="1"/>
    <x v="1"/>
    <x v="0"/>
    <m/>
  </r>
  <r>
    <x v="18"/>
    <s v="Regionální funkce knihoven - 7 pověřených regionálních knihoven"/>
    <s v="OSKPP"/>
    <s v="NIP. Zajištění výkonu RFK prostřednictvím sedmi pověřených knihoven pro cca 500 základních knihoven v kraji."/>
    <x v="10"/>
    <x v="0"/>
    <n v="10330"/>
    <n v="10330"/>
    <s v="Počet činností podpořených OK"/>
    <n v="1"/>
    <s v="počet zapojených knihoven  "/>
    <n v="478"/>
    <m/>
    <m/>
    <x v="1"/>
    <x v="1"/>
    <x v="0"/>
    <n v="117"/>
  </r>
  <r>
    <x v="5"/>
    <s v="Zpřístupnění objektů příspěvkových organizací OK v oblasti kultury osobám se zdravotním postižením."/>
    <s v="OSKPP"/>
    <s v="IP. Muzeum a galerie v Prostějově, p. o. - bezbariérové úpravy budovy muzea"/>
    <x v="6"/>
    <x v="0"/>
    <n v="0"/>
    <n v="0"/>
    <s v="Počet činností podpořených OK"/>
    <n v="1"/>
    <m/>
    <m/>
    <m/>
    <m/>
    <x v="0"/>
    <x v="0"/>
    <x v="0"/>
    <m/>
  </r>
  <r>
    <x v="18"/>
    <s v="Program na podporu sportovní činnosti v Olomouckém kraji v roce 2018"/>
    <s v="OSKPP"/>
    <s v="NIP. DT1:Podpora celoroční sportovní činnosti; DT2: Podpora přípravy dětí a mládeže na vrcholový sport"/>
    <x v="10"/>
    <x v="8"/>
    <n v="406709"/>
    <n v="52600"/>
    <s v="Počet činností podpořených OK"/>
    <n v="300"/>
    <m/>
    <m/>
    <m/>
    <m/>
    <x v="1"/>
    <x v="1"/>
    <x v="0"/>
    <n v="151"/>
  </r>
  <r>
    <x v="18"/>
    <s v="Program na podporu sportu v Olomouckém kraji v roce 2018"/>
    <s v="OSKPP"/>
    <s v="NIP. DT1: Podpora sportovních akcí; DT2: Dotace na získání trenérské licenze; DT3: Podpora reprezentantů ČR z Olomouckého kraje"/>
    <x v="10"/>
    <x v="8"/>
    <n v="99028"/>
    <n v="17199"/>
    <s v="Počet činností podpořených OK"/>
    <n v="388"/>
    <m/>
    <m/>
    <m/>
    <m/>
    <x v="1"/>
    <x v="1"/>
    <x v="0"/>
    <m/>
  </r>
  <r>
    <x v="18"/>
    <s v="Program na podporu volnočasových a tělovýchovných aktivit v Olomouckém kraji v roce 2018"/>
    <s v="OSKPP"/>
    <s v="NIP. Podpora činnosti v oblastech tělovýchovy, rekreačního sportu, volnočasových a zájmových aktivit ve veřejném zájmu."/>
    <x v="10"/>
    <x v="8"/>
    <n v="8263"/>
    <n v="1245"/>
    <s v="Počet činností podpořených OK"/>
    <n v="75"/>
    <m/>
    <m/>
    <m/>
    <m/>
    <x v="1"/>
    <x v="1"/>
    <x v="0"/>
    <n v="911"/>
  </r>
  <r>
    <x v="18"/>
    <s v="Program na podporu sportovní činnosti dětí a mládeže v Olomouckém kraji v roce 2018"/>
    <s v="OSKPP"/>
    <s v="NIP. Podpora sportovní činnosti dětí a mládeže sdružených v oddílech nebo klubech sídlících v OK, údržba sportovišť a tělovýchovných zařízení a jejich vybavení sportovními potřebami."/>
    <x v="10"/>
    <x v="8"/>
    <n v="58519"/>
    <n v="3800"/>
    <s v="Počet činností podpořených OK"/>
    <n v="144"/>
    <m/>
    <m/>
    <m/>
    <m/>
    <x v="1"/>
    <x v="1"/>
    <x v="0"/>
    <n v="913"/>
  </r>
  <r>
    <x v="18"/>
    <s v="Program na podporu handicapovaných sportovců v Olomouckém kraji v roce 2018"/>
    <s v="OSKPP"/>
    <s v="NIP. Podpora handicapovaných sportovců sdružených v oddílech nebo klubech sídlících v OK i samostatných handicapovaných sportovců."/>
    <x v="10"/>
    <x v="8"/>
    <n v="3627"/>
    <n v="800"/>
    <s v="Počet činností podpořených OK"/>
    <n v="14"/>
    <m/>
    <m/>
    <m/>
    <m/>
    <x v="1"/>
    <x v="1"/>
    <x v="0"/>
    <m/>
  </r>
  <r>
    <x v="18"/>
    <s v="Program na podporu výstavby a rekonstrukcí sportovních zařízení v obcích Olomouckého kraje v roce 2018"/>
    <s v="OSKPP"/>
    <s v="IP. Podpora výstavby nových a rekonstrukcí stávajících sportovních a tělovýchovných zařízení v OK"/>
    <x v="10"/>
    <x v="8"/>
    <n v="306710"/>
    <n v="91930"/>
    <s v="Počet činností podpořených OK"/>
    <n v="95"/>
    <m/>
    <m/>
    <m/>
    <m/>
    <x v="1"/>
    <x v="0"/>
    <x v="0"/>
    <m/>
  </r>
  <r>
    <x v="18"/>
    <s v="Program na podporu investičních akcí v oblasti sportu - provoz a údržba sportovních a tělovýchovných zařízení v Olomouckém kraji v roce 2018"/>
    <s v="OSKPP"/>
    <s v="IP. Podpora investic v oblasti zabězpečení provozu a údržby povrchů a vybavení sportovních a tělovýchovných zařízení v OK"/>
    <x v="10"/>
    <x v="8"/>
    <n v="16802"/>
    <n v="5139"/>
    <s v="Počet činností podpořených OK"/>
    <n v="90"/>
    <m/>
    <m/>
    <m/>
    <m/>
    <x v="1"/>
    <x v="0"/>
    <x v="0"/>
    <m/>
  </r>
  <r>
    <x v="18"/>
    <s v="Individuální žádosti v oblasti sportu"/>
    <s v="OSKPP"/>
    <s v="IP./NIP. Podpora mimořádně významných akcí pro Olomoucký kraj v oblasti sportu"/>
    <x v="10"/>
    <x v="8"/>
    <n v="155662"/>
    <n v="40218"/>
    <s v="Počet činností podpořených OK"/>
    <n v="33"/>
    <m/>
    <m/>
    <m/>
    <m/>
    <x v="1"/>
    <x v="1"/>
    <x v="0"/>
    <n v="1065"/>
  </r>
  <r>
    <x v="13"/>
    <s v="Snížení emisí z lokálního vytápění rodinných domů v Olomouckém kraji I. a II."/>
    <s v="OSR"/>
    <s v="Předmětem podpory je výměna zdrojů tepla (kotlů) na pevná paliva s ručním přikládáním v rodinných domech na území Olomouckého kraje za nový zdroj tepla environmentálně šetrnější. "/>
    <x v="1"/>
    <x v="13"/>
    <n v="129386"/>
    <n v="0"/>
    <s v="Počet činností podpořených OK"/>
    <n v="1245"/>
    <m/>
    <m/>
    <m/>
    <m/>
    <x v="1"/>
    <x v="1"/>
    <x v="1"/>
    <n v="882"/>
  </r>
  <r>
    <x v="0"/>
    <s v="Podpora mezinárodních výměnných pobytů mládeže a mezinárodních vzdělávacích programů v roce 2018"/>
    <s v="OŠM"/>
    <s v="NIP. Výjezd dětí a mládeže do zahraničí, organizace výměnného pobytu pro děti, žáky a studenty ze zahraničních partnerských škol a školských zařízení, kofinancování mezinárodních vzdělávacích programů"/>
    <x v="2"/>
    <x v="0"/>
    <n v="226"/>
    <n v="226"/>
    <s v="Počet činností podpořených OK"/>
    <n v="17"/>
    <m/>
    <m/>
    <m/>
    <m/>
    <x v="1"/>
    <x v="1"/>
    <x v="0"/>
    <n v="144"/>
  </r>
  <r>
    <x v="0"/>
    <s v="Studijní stipendium Olomouckého kraje na studium v zahraničí v roce 2018"/>
    <s v="OŠM"/>
    <s v="NIP. Podpora zahraničních studijních pobytů žáků denního studia středních škol, vyšších odborných škol na území OK nebo studentů vybraných studijních oborů vysokých škol na celém území ČR s trvalým bydlištěm na území OK. Tím dojde k zajištění vzdělanosti lidí pro potřeby trhu práce a podpoře hospodářského růstu v OK"/>
    <x v="2"/>
    <x v="0"/>
    <n v="589"/>
    <n v="589"/>
    <s v="Počet činností podpořených OK"/>
    <n v="34"/>
    <m/>
    <m/>
    <m/>
    <m/>
    <x v="1"/>
    <x v="1"/>
    <x v="0"/>
    <n v="146"/>
  </r>
  <r>
    <x v="0"/>
    <s v="Environmentální vzdělávání, výchova a osvěta "/>
    <s v="OŠM"/>
    <s v="NIP. Krajská konference environmentálního vzdělávání, výchovy a osvěty, vydání publikace Ekologická výchova Olomouckého kraje"/>
    <x v="2"/>
    <x v="0"/>
    <n v="90"/>
    <n v="90"/>
    <s v="Počet činností podpořených OK"/>
    <n v="1"/>
    <s v="Počet podpořených osob"/>
    <n v="200"/>
    <m/>
    <m/>
    <x v="1"/>
    <x v="1"/>
    <x v="0"/>
    <n v="148"/>
  </r>
  <r>
    <x v="0"/>
    <s v="Program na podporu environmentálního vzdělávání, výchovy a osvěty v Olomouckém kraji v roce 2018"/>
    <s v="OŠM"/>
    <s v="NIP. Cílem dotačního programu je podpora aktivit právnických osob realizujících činnost v oblasti environmentálního vzdělávání, výchovy a osvěty (dále jen EVVO) a výchovy k udržitelnému rozvoji (dále jen VUR) v Olomouckém kraji ve veřejném zájmu a v souladu s cíli Olomouckého kraje."/>
    <x v="2"/>
    <x v="0"/>
    <n v="580"/>
    <n v="580"/>
    <s v="Počet činností podpořených OK"/>
    <n v="41"/>
    <m/>
    <m/>
    <m/>
    <m/>
    <x v="1"/>
    <x v="1"/>
    <x v="0"/>
    <n v="149"/>
  </r>
  <r>
    <x v="0"/>
    <s v="Talent Olomouckého kraje 2018"/>
    <s v="OŠM"/>
    <s v="NIP. Organizace soutěže, kde jsou oceňováni nadaní a mimořádně nadaní žáci a studenti škol na území kraje."/>
    <x v="2"/>
    <x v="0"/>
    <n v="500"/>
    <n v="500"/>
    <s v="Počet činností podpořených OK"/>
    <n v="13"/>
    <s v="Počet podpořených osob"/>
    <n v="75"/>
    <m/>
    <m/>
    <x v="0"/>
    <x v="1"/>
    <x v="0"/>
    <n v="273"/>
  </r>
  <r>
    <x v="0"/>
    <s v="Program podpory práce s dětmi a mládeží pro nestátní neziskové organizace v Olomouckém kraji v roce 2018"/>
    <s v="OŠM"/>
    <s v="NIP. Cílem dotačního programu je naplňování Koncepce podpory mládeže na období 2014 – 2020 přijaté usnesením vlády č. 342 ze dne 12. května 2014 a podpora činnosti NNO pracujících s dětmi a mládeží  v souladu s cíli Olomouckého kraje."/>
    <x v="2"/>
    <x v="14"/>
    <n v="597"/>
    <n v="179"/>
    <s v="Počet činností podpořených OK"/>
    <n v="23"/>
    <m/>
    <m/>
    <m/>
    <m/>
    <x v="1"/>
    <x v="1"/>
    <x v="1"/>
    <n v="910"/>
  </r>
  <r>
    <x v="0"/>
    <s v="Individuální dotace v oblasti školství"/>
    <s v="OŠM"/>
    <s v="NIP. Individuální dotace v oblasti školství zaměřené na zvyšování kvality vzdělávání"/>
    <x v="2"/>
    <x v="0"/>
    <n v="1520"/>
    <n v="1520"/>
    <s v="Počet činností podpořených OK"/>
    <n v="8"/>
    <m/>
    <m/>
    <m/>
    <m/>
    <x v="1"/>
    <x v="1"/>
    <x v="0"/>
    <n v="1066"/>
  </r>
  <r>
    <x v="0"/>
    <s v="Zelená škola"/>
    <s v="OŠM"/>
    <s v="NIP. Ocenění Zelená škola OK je určeno školám, které se aktivně zapojují do realizace školního (dále „EVVO“) a ve stanovených kategoriích dosahují významných úspěchů."/>
    <x v="2"/>
    <x v="0"/>
    <n v="50"/>
    <n v="50"/>
    <s v="Počet činností podpořených OK"/>
    <n v="5"/>
    <m/>
    <m/>
    <m/>
    <m/>
    <x v="0"/>
    <x v="1"/>
    <x v="0"/>
    <n v="1282"/>
  </r>
  <r>
    <x v="19"/>
    <s v="Podpora polytechnického vzdělávání a řemesel v Olomouckém kraji "/>
    <s v="OŠM"/>
    <s v="NIP. Cílem je zvýšit zájem žáků o studium vybraných, dlouhodobě perspektivních učebních oborů s vysokou uplatnitelností na trhu práce; podporovat aktivity vedoucí ke zvýšení počtu žáků v technických oborech vzdělání zakončených maturitní zkouškou; motivovat žáky k lepším výsledkům v oblasti chování i vzdělávání, a podporovat trh práce zajištěním dostatku kvalifikované pracovní síly v uvedených oborech."/>
    <x v="2"/>
    <x v="0"/>
    <n v="6308"/>
    <n v="6308"/>
    <s v="Počet činností podpořených OK"/>
    <n v="33"/>
    <s v="Počet podpořených osob"/>
    <n v="4344"/>
    <m/>
    <m/>
    <x v="1"/>
    <x v="1"/>
    <x v="0"/>
    <n v="145"/>
  </r>
  <r>
    <x v="19"/>
    <s v="Program na podporu vzdělávání na vysokých školách v Olomouckém kraji v roce 2018 "/>
    <s v="OŠM"/>
    <s v="NIP. Cílem dotačního programu je podpora zvyšování kvality vývoje vzdělávání na vysokých školách s cílem zvýšení uplatnitelnosti absolventů jednotlivých typů akreditovaných studijních programů na trhu práce; rozvoj spolupráce vysokých škol a středních škol v regionu; podpora vysokých škol v oblasti inovativních aktivit; podpora vědecko-výzkumných kapacit, které umožňují transfer ekonomického know-how do regionu."/>
    <x v="2"/>
    <x v="0"/>
    <n v="10350"/>
    <n v="10350"/>
    <s v="Počet činností podpořených OK"/>
    <n v="3"/>
    <m/>
    <m/>
    <m/>
    <m/>
    <x v="1"/>
    <x v="1"/>
    <x v="0"/>
    <n v="147"/>
  </r>
  <r>
    <x v="19"/>
    <s v="Program na podporu profesně zaměřených studijních programů na vysokých školách v Olomouckém kraji v roce 2018 "/>
    <s v="OŠM"/>
    <s v="NIP. Cílem dotačního programu je podpora profesně zaměřených bakalářských a/nebo magisterských studijních programů na vysokých školách v Olomouckém kraji s důrazem na zvládnutí praktických dovedností potřebných k výkonu povolání podložených nezbytnými teoretickými znalostmi"/>
    <x v="2"/>
    <x v="0"/>
    <n v="6000"/>
    <n v="6000"/>
    <s v="Počet činností podpořených OK"/>
    <n v="2"/>
    <m/>
    <m/>
    <m/>
    <m/>
    <x v="1"/>
    <x v="1"/>
    <x v="0"/>
    <m/>
  </r>
  <r>
    <x v="19"/>
    <s v="Individuální dotace v oblasti školství"/>
    <s v="OŠM"/>
    <s v="NIP. Individuální dotace v oblasti školství zaměřené na podporu zaměstnanosti"/>
    <x v="2"/>
    <x v="0"/>
    <n v="1714"/>
    <n v="1714"/>
    <s v="Počet činností podpořených OK"/>
    <n v="6"/>
    <m/>
    <m/>
    <m/>
    <m/>
    <x v="1"/>
    <x v="1"/>
    <x v="0"/>
    <n v="1284"/>
  </r>
  <r>
    <x v="2"/>
    <s v="Programy škol zaměřené na primární prevenci sociálně - patologických jevů"/>
    <s v="OŠM"/>
    <s v="NIP. Zahrnuje finanční příspěvek k zabezpečení oblasti tzv. specifické primární prevence škol a školských zařízení, nestátních neziskových organizací a další vzdělávání pedagogických pracovníků vykonávajících funkci školního metodika prevence. "/>
    <x v="2"/>
    <x v="0"/>
    <n v="200"/>
    <n v="200"/>
    <s v="Počet činností podpořených OK"/>
    <n v="1"/>
    <s v="Počet podpořených osob"/>
    <n v="150"/>
    <m/>
    <m/>
    <x v="1"/>
    <x v="1"/>
    <x v="0"/>
    <n v="150"/>
  </r>
  <r>
    <x v="7"/>
    <s v="Implementace systému OBNOVA"/>
    <s v="OIT"/>
    <s v="Zavedení a provoz systému OBNOVA. Jedná se o informační systém pro sběr a hlášení škod při živelných katastrofách z celého území Olomouckého kraje. "/>
    <x v="2"/>
    <x v="0"/>
    <n v="478"/>
    <n v="478"/>
    <s v="Počet činností podpořených OK"/>
    <n v="1"/>
    <m/>
    <m/>
    <m/>
    <m/>
    <x v="0"/>
    <x v="0"/>
    <x v="0"/>
    <m/>
  </r>
  <r>
    <x v="9"/>
    <s v="Nové pohledy na data"/>
    <s v="OIT"/>
    <s v="Nové importy dat z datových skladů, především pro potřeby kontroly."/>
    <x v="2"/>
    <x v="0"/>
    <n v="50"/>
    <n v="50"/>
    <s v="Počet činností podpořených OK"/>
    <n v="1"/>
    <m/>
    <m/>
    <m/>
    <m/>
    <x v="0"/>
    <x v="1"/>
    <x v="0"/>
    <m/>
  </r>
  <r>
    <x v="2"/>
    <s v="Mapová aplikace „Osoby s poruchou autistického spektra“"/>
    <s v="OIT"/>
    <s v="Zavedení a provoz mapové aplikace „Osoby s poruchou autistického spektra“"/>
    <x v="2"/>
    <x v="0"/>
    <n v="30"/>
    <n v="30"/>
    <s v="Počet činností podpořených OK"/>
    <n v="1"/>
    <m/>
    <m/>
    <m/>
    <m/>
    <x v="0"/>
    <x v="1"/>
    <x v="0"/>
    <m/>
  </r>
  <r>
    <x v="12"/>
    <s v="Soutěž „Zlatý erb“"/>
    <s v="OIT"/>
    <s v="Organizace krajského kola soutěže „Zlatý erb“, kde obce, školy a další veřejné instituce soutěží o nejlepší webové stránky"/>
    <x v="2"/>
    <x v="0"/>
    <n v="50"/>
    <n v="50"/>
    <s v="Počet činností podpořených OK"/>
    <n v="1"/>
    <m/>
    <m/>
    <m/>
    <m/>
    <x v="0"/>
    <x v="1"/>
    <x v="0"/>
    <m/>
  </r>
  <r>
    <x v="4"/>
    <s v="III/4453 Huzová - Arnoltice, II. etapa"/>
    <s v="PO/ODSH"/>
    <s v="IP. Stavební úpravy silnice."/>
    <x v="5"/>
    <x v="0"/>
    <n v="32151"/>
    <n v="32151"/>
    <s v="Delka nových a zrekonstruovaných silnic II. a III. třídy"/>
    <n v="4.95"/>
    <s v="Počet zrekonstruovaných mostů"/>
    <n v="0"/>
    <m/>
    <m/>
    <x v="0"/>
    <x v="0"/>
    <x v="0"/>
    <n v="1311"/>
  </r>
  <r>
    <x v="4"/>
    <s v="III/37315, III/37316 - hr. okr. - Vilémov - Olbramice"/>
    <s v="PO/ODSH"/>
    <s v="IP. Stavební úpravy silnice."/>
    <x v="2"/>
    <x v="0"/>
    <n v="4348"/>
    <n v="4348"/>
    <s v="Delka nových a zrekonstruovaných silnic II. a III. třídy"/>
    <n v="4.2"/>
    <s v="Počet zrekonstruovaných mostů"/>
    <n v="0"/>
    <m/>
    <m/>
    <x v="0"/>
    <x v="0"/>
    <x v="0"/>
    <m/>
  </r>
  <r>
    <x v="4"/>
    <s v="III/43621 Doloplazy - Čechovice"/>
    <s v="PO/ODSH"/>
    <s v="IP. Stavební úpravy silnice."/>
    <x v="2"/>
    <x v="0"/>
    <n v="3393"/>
    <n v="3393"/>
    <s v="Delka nových a zrekonstruovaných silnic II. a III. třídy"/>
    <n v="3.3"/>
    <s v="Počet zrekonstruovaných mostů"/>
    <n v="0"/>
    <m/>
    <m/>
    <x v="0"/>
    <x v="0"/>
    <x v="0"/>
    <m/>
  </r>
  <r>
    <x v="20"/>
    <s v="IP. Podpora výstavby a oprav cykloztezek"/>
    <s v="ODSH"/>
    <s v="IP. Příspěvek obcím a svazkům obcí na území Olomouckého kraje na podporu výstavby a oprav cyklostezek."/>
    <x v="2"/>
    <x v="8"/>
    <n v="78451"/>
    <n v="6587"/>
    <s v="Počet činností podpořených OK"/>
    <n v="8"/>
    <m/>
    <m/>
    <m/>
    <m/>
    <x v="1"/>
    <x v="0"/>
    <x v="0"/>
    <n v="402"/>
  </r>
  <r>
    <x v="4"/>
    <s v="IP. Podpora opatření pro zvýšení bezpečnosti provozu a budování přechodů pro chodce"/>
    <s v="ODSH"/>
    <s v="IP. Příspěvek obcím a svazkům obcí na území Olomouckého kraje na zvýšení bezpečnosti provozu na pozemních komunikacích."/>
    <x v="2"/>
    <x v="8"/>
    <n v="23619"/>
    <n v="7234"/>
    <s v="Počet činností podpořených OK"/>
    <n v="10"/>
    <m/>
    <m/>
    <m/>
    <m/>
    <x v="1"/>
    <x v="0"/>
    <x v="0"/>
    <n v="572"/>
  </r>
  <r>
    <x v="4"/>
    <s v="NIP. Dotace v rámci provádění prevence v oblasti bezpečnosti a plynulosti silničního provozu"/>
    <s v="ODSH"/>
    <s v="NIP. Dotace v rámci provádění prevence v oblasti bezpečnosti a plynulosti silničního provozu na pozemních komunikacích (BESIP)."/>
    <x v="2"/>
    <x v="0"/>
    <n v="1000"/>
    <n v="1000"/>
    <s v="Počet činností podpořených OK"/>
    <n v="1"/>
    <m/>
    <m/>
    <m/>
    <m/>
    <x v="1"/>
    <x v="1"/>
    <x v="0"/>
    <n v="405"/>
  </r>
  <r>
    <x v="11"/>
    <s v="NIP. Vypravení zvláštních vlaků"/>
    <s v="ODSH"/>
    <s v="NIP. Vypravení zvláštních vlaků pro veřejnost na uzavřenou trať Kojetín - Tovačov."/>
    <x v="2"/>
    <x v="8"/>
    <n v="185"/>
    <n v="45"/>
    <s v="Počet činností podpořených OK"/>
    <n v="2"/>
    <m/>
    <m/>
    <m/>
    <m/>
    <x v="1"/>
    <x v="1"/>
    <x v="0"/>
    <n v="1044"/>
  </r>
  <r>
    <x v="4"/>
    <s v="III/4494 Střelice - Benkov, extravilán"/>
    <s v="PO/ODSH"/>
    <s v="IP. Stavební úpravy silnice."/>
    <x v="2"/>
    <x v="0"/>
    <n v="8938"/>
    <n v="8938"/>
    <s v="Delka nových a zrekonstruovaných silnic II. a III. třídy"/>
    <n v="1.35"/>
    <s v="Počet zrekonstruovaných mostů"/>
    <n v="0"/>
    <m/>
    <m/>
    <x v="0"/>
    <x v="0"/>
    <x v="0"/>
    <m/>
  </r>
  <r>
    <x v="4"/>
    <s v="III/4492 Šumvald - Dlouhá Loučka, extravilán"/>
    <s v="PO/ODSH"/>
    <s v="IP. Stavební úpravy silnice."/>
    <x v="6"/>
    <x v="0"/>
    <n v="10212"/>
    <n v="10212"/>
    <s v="Delka nových a zrekonstruovaných silnic II. a III. třídy"/>
    <n v="2.5499999999999998"/>
    <s v="Počet zrekonstruovaných mostů"/>
    <n v="0"/>
    <m/>
    <m/>
    <x v="0"/>
    <x v="0"/>
    <x v="0"/>
    <n v="1303"/>
  </r>
  <r>
    <x v="4"/>
    <s v="II/446 Olomouc - Chomoutov"/>
    <s v="PO/ODSH"/>
    <s v="IP. Stavební úpravy silnice."/>
    <x v="2"/>
    <x v="15"/>
    <n v="15298"/>
    <n v="0"/>
    <s v="Delka nových a zrekonstruovaných silnic II. a III. třídy"/>
    <n v="2.5"/>
    <s v="Počet zrekonstruovaných mostů"/>
    <n v="0"/>
    <m/>
    <m/>
    <x v="0"/>
    <x v="0"/>
    <x v="1"/>
    <m/>
  </r>
  <r>
    <x v="4"/>
    <s v="II/448 Olomouc, ul. Třída Míru"/>
    <s v="PO/ODSH"/>
    <s v="IP. Stavební úpravy silnice."/>
    <x v="2"/>
    <x v="15"/>
    <n v="4139"/>
    <n v="621"/>
    <s v="Delka nových a zrekonstruovaných silnic II. a III. třídy"/>
    <n v="1.169"/>
    <s v="Počet zrekonstruovaných mostů"/>
    <n v="0"/>
    <m/>
    <m/>
    <x v="0"/>
    <x v="0"/>
    <x v="1"/>
    <m/>
  </r>
  <r>
    <x v="4"/>
    <s v="II/445 Šternberk - Hlásnice"/>
    <s v="PO/ODSH"/>
    <s v="IP. Stavební úpravy silnice."/>
    <x v="2"/>
    <x v="15"/>
    <n v="16515"/>
    <n v="2443"/>
    <s v="Delka nových a zrekonstruovaných silnic II. a III. třídy"/>
    <n v="2.0499999999999998"/>
    <s v="Počet zrekonstruovaných mostů"/>
    <n v="0"/>
    <m/>
    <m/>
    <x v="0"/>
    <x v="0"/>
    <x v="1"/>
    <m/>
  </r>
  <r>
    <x v="4"/>
    <s v="III/4468 Štarnov - Březce"/>
    <s v="PO/ODSH"/>
    <s v="IP. Stavební úpravy silnice."/>
    <x v="2"/>
    <x v="15"/>
    <n v="21809"/>
    <n v="3193"/>
    <s v="Delka nových a zrekonstruovaných silnic II. a III. třídy"/>
    <n v="2.3439999999999999"/>
    <s v="Počet zrekonstruovaných mostů"/>
    <n v="0"/>
    <m/>
    <m/>
    <x v="0"/>
    <x v="0"/>
    <x v="1"/>
    <m/>
  </r>
  <r>
    <x v="4"/>
    <s v="III/4498 Litovel - Nové Zámky"/>
    <s v="PO/ODSH"/>
    <s v="IP. Stavební úpravy silnice."/>
    <x v="2"/>
    <x v="15"/>
    <n v="13648"/>
    <n v="2151"/>
    <s v="Delka nových a zrekonstruovaných silnic II. a III. třídy"/>
    <n v="2.6349999999999998"/>
    <s v="Počet zrekonstruovaných mostů"/>
    <n v="0"/>
    <m/>
    <m/>
    <x v="0"/>
    <x v="0"/>
    <x v="1"/>
    <m/>
  </r>
  <r>
    <x v="4"/>
    <s v="III/03549 Příkazy - průtah"/>
    <s v="PO/ODSH"/>
    <s v="IP. Stavební úpravy silnice."/>
    <x v="6"/>
    <x v="15"/>
    <n v="11174"/>
    <n v="3110"/>
    <s v="Delka nových a zrekonstruovaných silnic II. a III. třídy"/>
    <n v="0.9"/>
    <s v="Počet zrekonstruovaných mostů"/>
    <n v="0"/>
    <m/>
    <m/>
    <x v="0"/>
    <x v="0"/>
    <x v="1"/>
    <m/>
  </r>
  <r>
    <x v="4"/>
    <s v="III/44814 Lutín - Luběnice"/>
    <s v="PO/ODSH"/>
    <s v="IP. Stavební úpravy silnice."/>
    <x v="2"/>
    <x v="15"/>
    <n v="15056"/>
    <n v="1314"/>
    <s v="Delka nových a zrekonstruovaných silnic II. a III. třídy"/>
    <n v="1.5920000000000001"/>
    <s v="Počet zrekonstruovaných mostů"/>
    <n v="0"/>
    <m/>
    <m/>
    <x v="0"/>
    <x v="0"/>
    <x v="1"/>
    <m/>
  </r>
  <r>
    <x v="4"/>
    <s v="II/444 Medlov - průtah"/>
    <s v="PO/ODSH"/>
    <s v="IP. Rekonstrukce silnice a mostu ev. č. 444-012."/>
    <x v="2"/>
    <x v="4"/>
    <n v="34871"/>
    <n v="3611"/>
    <s v="Delka nových a zrekonstruovaných silnic II. a III. třídy"/>
    <n v="2.0510000000000002"/>
    <s v="Počet zrekonstruovaných mostů"/>
    <n v="1"/>
    <m/>
    <m/>
    <x v="0"/>
    <x v="0"/>
    <x v="1"/>
    <m/>
  </r>
  <r>
    <x v="4"/>
    <s v="II/449 Křiž. II/366 - MÚK Unčovice"/>
    <s v="PO/ODSH"/>
    <s v="IP. Rekonstrukce silnice a mostů ev. č. 449-041, 449-048."/>
    <x v="5"/>
    <x v="4"/>
    <n v="100111"/>
    <n v="25097"/>
    <s v="Delka nových a zrekonstruovaných silnic II. a III. třídy"/>
    <n v="4.0999999999999996"/>
    <s v="Počet zrekonstruovaných mostů"/>
    <n v="2"/>
    <m/>
    <m/>
    <x v="0"/>
    <x v="0"/>
    <x v="1"/>
    <m/>
  </r>
  <r>
    <x v="4"/>
    <s v="III/44434 Most ev. č. 44434-6 za Domašovem u Šternberka"/>
    <s v="PO/ODSH"/>
    <s v="IP. Novostavba mostu."/>
    <x v="2"/>
    <x v="0"/>
    <n v="3274"/>
    <n v="3274"/>
    <s v="Delka nových a zrekonstruovaných silnic II. a III. třídy"/>
    <n v="0"/>
    <s v="Počet zrekonstruovaných mostů"/>
    <n v="1"/>
    <m/>
    <m/>
    <x v="0"/>
    <x v="0"/>
    <x v="0"/>
    <m/>
  </r>
  <r>
    <x v="4"/>
    <s v="II/635 Most ev. č. 635-014 Sobáčov"/>
    <s v="PO/ODSH"/>
    <s v="IP. Stavební úpravy mostu."/>
    <x v="2"/>
    <x v="0"/>
    <n v="7184"/>
    <n v="7184"/>
    <s v="Delka nových a zrekonstruovaných silnic II. a III. třídy"/>
    <n v="0"/>
    <s v="Počet zrekonstruovaných mostů"/>
    <n v="1"/>
    <m/>
    <m/>
    <x v="0"/>
    <x v="0"/>
    <x v="0"/>
    <m/>
  </r>
  <r>
    <x v="4"/>
    <s v="III/4365 Most ev. č. 4365-2 Velká Bystřice"/>
    <s v="PO/ODSH"/>
    <s v="IP. Stavební úpravy mostu."/>
    <x v="2"/>
    <x v="15"/>
    <n v="24241"/>
    <n v="1203"/>
    <s v="Delka nových a zrekonstruovaných silnic II. a III. třídy"/>
    <n v="0"/>
    <s v="Počet zrekonstruovaných mostů"/>
    <n v="1"/>
    <m/>
    <m/>
    <x v="0"/>
    <x v="0"/>
    <x v="1"/>
    <m/>
  </r>
  <r>
    <x v="4"/>
    <s v="II/150 Prostějov, ul. Plumlovská"/>
    <s v="PO/ODSH"/>
    <s v="IP. Stavební úpravy silnice."/>
    <x v="2"/>
    <x v="0"/>
    <n v="2719"/>
    <n v="2719"/>
    <s v="Delka nových a zrekonstruovaných silnic II. a III. třídy"/>
    <n v="1.113"/>
    <s v="Počet zrekonstruovaných mostů"/>
    <n v="0"/>
    <m/>
    <m/>
    <x v="0"/>
    <x v="0"/>
    <x v="0"/>
    <m/>
  </r>
  <r>
    <x v="4"/>
    <s v="III/37745, III/37772 Otaslavice - Myslejovice - Alojzov"/>
    <s v="PO/ODSH"/>
    <s v="IP. Stavební úpravy silnice."/>
    <x v="2"/>
    <x v="0"/>
    <n v="3887"/>
    <n v="3887"/>
    <s v="Delka nových a zrekonstruovaných silnic II. a III. třídy"/>
    <n v="5.5449999999999999"/>
    <s v="Počet zrekonstruovaných mostů"/>
    <n v="0"/>
    <m/>
    <m/>
    <x v="0"/>
    <x v="0"/>
    <x v="0"/>
    <m/>
  </r>
  <r>
    <x v="4"/>
    <s v="III/44928 Olšany u PV - změna uspořádání křižovatek"/>
    <s v="PO/ODSH"/>
    <s v="IP. Stavební úpravy silnice."/>
    <x v="2"/>
    <x v="0"/>
    <n v="7194"/>
    <n v="7194"/>
    <s v="Delka nových a zrekonstruovaných silnic II. a III. třídy"/>
    <n v="0.60799999999999998"/>
    <s v="Počet zrekonstruovaných mostů"/>
    <n v="0"/>
    <m/>
    <m/>
    <x v="0"/>
    <x v="0"/>
    <x v="0"/>
    <m/>
  </r>
  <r>
    <x v="4"/>
    <s v="III/0462 Most ev. č. 0462-8 Brodek u Prostějova"/>
    <s v="PO/ODSH"/>
    <s v="IP. Novostavba mostu."/>
    <x v="2"/>
    <x v="0"/>
    <n v="2644"/>
    <n v="2644"/>
    <s v="Delka nových a zrekonstruovaných silnic II. a III. třídy"/>
    <n v="0"/>
    <s v="Počet zrekonstruovaných mostů"/>
    <n v="1"/>
    <m/>
    <m/>
    <x v="0"/>
    <x v="0"/>
    <x v="0"/>
    <m/>
  </r>
  <r>
    <x v="4"/>
    <s v="III/3677 Most ev. č. 3677-1 Bedihošť"/>
    <s v="PO/ODSH"/>
    <s v="IP. Novostavba mostu."/>
    <x v="2"/>
    <x v="15"/>
    <n v="12979"/>
    <n v="10951"/>
    <s v="Delka nových a zrekonstruovaných silnic II. a III. třídy"/>
    <n v="0"/>
    <s v="Počet zrekonstruovaných mostů"/>
    <n v="1"/>
    <m/>
    <m/>
    <x v="0"/>
    <x v="0"/>
    <x v="1"/>
    <m/>
  </r>
  <r>
    <x v="4"/>
    <s v="III/43911 Od I/35 směr Němetice (po hranice se Zlínským krajem)"/>
    <s v="PO/ODSH"/>
    <s v="IP. Stavební úpravy silnice."/>
    <x v="2"/>
    <x v="0"/>
    <n v="2355"/>
    <n v="2355"/>
    <s v="Delka nových a zrekonstruovaných silnic II. a III. třídy"/>
    <n v="0.78300000000000003"/>
    <s v="Počet zrekonstruovaných mostů"/>
    <n v="0"/>
    <m/>
    <m/>
    <x v="0"/>
    <x v="0"/>
    <x v="0"/>
    <m/>
  </r>
  <r>
    <x v="4"/>
    <s v="II/440 Potštát - Olšovec"/>
    <s v="PO/ODSH"/>
    <s v="IP. Stavební úpravy silnice."/>
    <x v="2"/>
    <x v="15"/>
    <n v="9949"/>
    <n v="0"/>
    <s v="Delka nových a zrekonstruovaných silnic II. a III. třídy"/>
    <n v="1.8"/>
    <s v="Počet zrekonstruovaných mostů"/>
    <n v="0"/>
    <m/>
    <m/>
    <x v="0"/>
    <x v="0"/>
    <x v="1"/>
    <m/>
  </r>
  <r>
    <x v="4"/>
    <s v="III/4368 Tršice - Lazníky (II. etapa)"/>
    <s v="PO/ODSH"/>
    <s v="IP. Stavební úpravy silnice."/>
    <x v="2"/>
    <x v="15"/>
    <n v="25979"/>
    <n v="3827"/>
    <s v="Delka nových a zrekonstruovaných silnic II. a III. třídy"/>
    <n v="1.246"/>
    <s v="Počet zrekonstruovaných mostů"/>
    <n v="0"/>
    <m/>
    <m/>
    <x v="0"/>
    <x v="0"/>
    <x v="1"/>
    <m/>
  </r>
  <r>
    <x v="4"/>
    <s v="II/441 Křiž. R35 - hr. kraje Moravskoslezského"/>
    <s v="PO/ODSH"/>
    <s v="IP. Rekonstrukce silnice a mostů ev. č. 441-004, 440-23."/>
    <x v="2"/>
    <x v="4"/>
    <n v="159010"/>
    <n v="20262"/>
    <s v="Delka nových a zrekonstruovaných silnic II. a III. třídy"/>
    <n v="11.56"/>
    <s v="Počet zrekonstruovaných mostů"/>
    <n v="2"/>
    <m/>
    <m/>
    <x v="0"/>
    <x v="0"/>
    <x v="1"/>
    <m/>
  </r>
  <r>
    <x v="4"/>
    <s v="II/446 Hanušovice, ul. Pražská"/>
    <s v="PO/ODSH"/>
    <s v="IP. Stavební úpravy silnice."/>
    <x v="2"/>
    <x v="0"/>
    <n v="2892"/>
    <n v="2892"/>
    <s v="Delka nových a zrekonstruovaných silnic II. a III. třídy"/>
    <n v="0.72499999999999998"/>
    <s v="Počet zrekonstruovaných mostů"/>
    <n v="0"/>
    <m/>
    <m/>
    <x v="0"/>
    <x v="0"/>
    <x v="0"/>
    <m/>
  </r>
  <r>
    <x v="4"/>
    <s v="III/44644 Chrastice - Hynčice pod Sušinou"/>
    <s v="PO/ODSH"/>
    <s v="IP. Stavební úpravy silnice."/>
    <x v="2"/>
    <x v="0"/>
    <n v="7078"/>
    <n v="7078"/>
    <s v="Delka nových a zrekonstruovaných silnic II. a III. třídy"/>
    <n v="3.25"/>
    <s v="Počet zrekonstruovaných mostů"/>
    <n v="0"/>
    <m/>
    <m/>
    <x v="0"/>
    <x v="0"/>
    <x v="0"/>
    <n v="1339"/>
  </r>
  <r>
    <x v="4"/>
    <s v="III/3696 Přemyslov - horizont"/>
    <s v="PO/ODSH"/>
    <s v="IP. Stavební úpravy silnice."/>
    <x v="2"/>
    <x v="0"/>
    <n v="2463"/>
    <n v="2463"/>
    <s v="Delka nových a zrekonstruovaných silnic II. a III. třídy"/>
    <n v="0.72199999999999998"/>
    <s v="Počet zrekonstruovaných mostů"/>
    <n v="0"/>
    <m/>
    <m/>
    <x v="0"/>
    <x v="0"/>
    <x v="0"/>
    <m/>
  </r>
  <r>
    <x v="4"/>
    <s v="III/4504, III/4502 Velké Losiny - Maršíkov"/>
    <s v="PO/ODSH"/>
    <s v="IP. Stavební úpravy silnice."/>
    <x v="2"/>
    <x v="0"/>
    <n v="3548"/>
    <n v="3548"/>
    <s v="Delka nových a zrekonstruovaných silnic II. a III. třídy"/>
    <n v="4.2210000000000001"/>
    <s v="Počet zrekonstruovaných mostů"/>
    <n v="0"/>
    <m/>
    <m/>
    <x v="0"/>
    <x v="0"/>
    <x v="0"/>
    <m/>
  </r>
  <r>
    <x v="4"/>
    <s v="III/37324 Loštice - Žádlovice"/>
    <s v="PO/ODSH"/>
    <s v="IP. Stavební úpravy silnice."/>
    <x v="2"/>
    <x v="15"/>
    <n v="10440"/>
    <n v="1579"/>
    <s v="Delka nových a zrekonstruovaných silnic II. a III. třídy"/>
    <n v="1.65"/>
    <s v="Počet zrekonstruovaných mostů"/>
    <n v="0"/>
    <m/>
    <m/>
    <x v="0"/>
    <x v="0"/>
    <x v="1"/>
    <m/>
  </r>
  <r>
    <x v="4"/>
    <s v="III/31534 Nemile"/>
    <s v="PO/ODSH"/>
    <s v="IP. Stavební úpravy silnice."/>
    <x v="2"/>
    <x v="15"/>
    <n v="15746"/>
    <n v="2490"/>
    <s v="Delka nových a zrekonstruovaných silnic II. a III. třídy"/>
    <n v="1.99"/>
    <s v="Počet zrekonstruovaných mostů"/>
    <n v="0"/>
    <m/>
    <m/>
    <x v="0"/>
    <x v="0"/>
    <x v="1"/>
    <m/>
  </r>
  <r>
    <x v="4"/>
    <s v="III/31231 Janoušov"/>
    <s v="PO/ODSH"/>
    <s v="IP. Stavební úpravy silnice."/>
    <x v="2"/>
    <x v="15"/>
    <n v="22858"/>
    <n v="3750"/>
    <s v="Delka nových a zrekonstruovaných silnic II. a III. třídy"/>
    <n v="3.6520000000000001"/>
    <s v="Počet zrekonstruovaných mostů"/>
    <n v="0"/>
    <m/>
    <m/>
    <x v="0"/>
    <x v="0"/>
    <x v="1"/>
    <n v="1330"/>
  </r>
  <r>
    <x v="4"/>
    <s v="III/31233 Jakubovice - 3. etapa"/>
    <s v="PO/ODSH"/>
    <s v="IP. Stavební úpravy silnice."/>
    <x v="2"/>
    <x v="15"/>
    <n v="8462"/>
    <n v="1269"/>
    <s v="Delka nových a zrekonstruovaných silnic II. a III. třídy"/>
    <n v="1.4"/>
    <s v="Počet zrekonstruovaných mostů"/>
    <n v="0"/>
    <m/>
    <m/>
    <x v="0"/>
    <x v="0"/>
    <x v="1"/>
    <m/>
  </r>
  <r>
    <x v="4"/>
    <s v="III/44632 Nový Malín - Hraběšice"/>
    <s v="PO/ODSH"/>
    <s v="IP. Stavební úpravy silnice."/>
    <x v="2"/>
    <x v="15"/>
    <n v="4823"/>
    <n v="711"/>
    <s v="Delka nových a zrekonstruovaných silnic II. a III. třídy"/>
    <n v="1.476"/>
    <s v="Počet zrekonstruovaných mostů"/>
    <n v="0"/>
    <m/>
    <m/>
    <x v="0"/>
    <x v="0"/>
    <x v="1"/>
    <m/>
  </r>
  <r>
    <x v="4"/>
    <s v="III/36914 Most ev. č. 36914-8 Bohdíkov"/>
    <s v="PO/ODSH"/>
    <s v="IP. Novostavba mostu."/>
    <x v="2"/>
    <x v="15"/>
    <n v="3738"/>
    <n v="181"/>
    <s v="Delka nových a zrekonstruovaných silnic II. a III. třídy"/>
    <n v="0"/>
    <s v="Počet zrekonstruovaných mostů"/>
    <n v="1"/>
    <m/>
    <m/>
    <x v="0"/>
    <x v="0"/>
    <x v="1"/>
    <m/>
  </r>
  <r>
    <x v="4"/>
    <s v="II/446 Most ev. č. 446-053 Staré Město"/>
    <s v="PO/ODSH"/>
    <s v="IP. Stavební úpravy mostu."/>
    <x v="2"/>
    <x v="0"/>
    <n v="2534"/>
    <n v="2534"/>
    <s v="Delka nových a zrekonstruovaných silnic II. a III. třídy"/>
    <n v="0"/>
    <s v="Počet zrekonstruovaných mostů"/>
    <n v="1"/>
    <m/>
    <m/>
    <x v="0"/>
    <x v="0"/>
    <x v="0"/>
    <m/>
  </r>
  <r>
    <x v="4"/>
    <s v="II/446 Most ev. č. 446-048 Chrastice"/>
    <s v="PO/ODSH"/>
    <s v="IP. Stavební úpravy mostu."/>
    <x v="2"/>
    <x v="0"/>
    <n v="2647"/>
    <n v="2647"/>
    <s v="Delka nových a zrekonstruovaných silnic II. a III. třídy"/>
    <n v="0"/>
    <s v="Počet zrekonstruovaných mostů"/>
    <n v="1"/>
    <m/>
    <m/>
    <x v="0"/>
    <x v="0"/>
    <x v="0"/>
    <m/>
  </r>
  <r>
    <x v="4"/>
    <s v="II/446 Most ev. č. 446-049 Chrastice"/>
    <s v="PO/ODSH"/>
    <s v="IP. Stavební úpravy mostu."/>
    <x v="2"/>
    <x v="0"/>
    <n v="5158"/>
    <n v="5158"/>
    <s v="Delka nových a zrekonstruovaných silnic II. a III. třídy"/>
    <n v="0"/>
    <s v="Počet zrekonstruovaných mostů"/>
    <n v="1"/>
    <m/>
    <m/>
    <x v="0"/>
    <x v="0"/>
    <x v="0"/>
    <m/>
  </r>
  <r>
    <x v="4"/>
    <s v="II/453 Nové napojení sil. II/453 - Jeseník (Rejvízský most)"/>
    <s v="PO/ODSH"/>
    <s v="IP. Výstavba nového mostu a silnice."/>
    <x v="0"/>
    <x v="0"/>
    <n v="3281"/>
    <n v="3281"/>
    <s v="Delka nových a zrekonstruovaných silnic II. a III. třídy"/>
    <n v="0.11899999999999999"/>
    <s v="Počet zrekonstruovaných mostů"/>
    <n v="1"/>
    <m/>
    <m/>
    <x v="0"/>
    <x v="0"/>
    <x v="0"/>
    <m/>
  </r>
  <r>
    <x v="4"/>
    <s v="III/4531 Horní Hoštice - Bílá Voda"/>
    <s v="PO/ODSH"/>
    <s v="IP. Stavební úpravy silnice."/>
    <x v="2"/>
    <x v="15"/>
    <n v="35026"/>
    <n v="5234"/>
    <s v="Delka nových a zrekonstruovaných silnic II. a III. třídy"/>
    <n v="3.5950000000000002"/>
    <s v="Počet zrekonstruovaných mostů"/>
    <n v="0"/>
    <m/>
    <m/>
    <x v="0"/>
    <x v="0"/>
    <x v="1"/>
    <m/>
  </r>
  <r>
    <x v="4"/>
    <s v="III/4562 Nová Červená Voda - po kř. II/456"/>
    <s v="PO/ODSH"/>
    <s v="IP. Stavební úpravy silnice."/>
    <x v="2"/>
    <x v="15"/>
    <n v="13237"/>
    <n v="1879"/>
    <s v="Delka nových a zrekonstruovaných silnic II. a III. třídy"/>
    <s v="1,420"/>
    <s v="Počet zrekonstruovaných mostů"/>
    <n v="0"/>
    <m/>
    <m/>
    <x v="0"/>
    <x v="0"/>
    <x v="1"/>
    <m/>
  </r>
  <r>
    <x v="4"/>
    <s v="II/369 Horní Lipová"/>
    <s v="PO/ODSH"/>
    <s v="IP. Oprava opěrné zdi."/>
    <x v="6"/>
    <x v="15"/>
    <n v="8180"/>
    <n v="3280"/>
    <s v="Delka nových a zrekonstruovaných silnic II. a III. třídy"/>
    <n v="0.30499999999999999"/>
    <s v="Počet zrekonstruovaných mostů"/>
    <n v="0"/>
    <m/>
    <m/>
    <x v="0"/>
    <x v="0"/>
    <x v="1"/>
    <m/>
  </r>
  <r>
    <x v="4"/>
    <s v="III/45319 Jeseník, ul. Lipovská - 4. etapa"/>
    <s v="PO/ODSH"/>
    <s v="IP. Stavební úpravy silnice."/>
    <x v="2"/>
    <x v="15"/>
    <n v="3434"/>
    <n v="645"/>
    <s v="Delka nových a zrekonstruovaných silnic II. a III. třídy"/>
    <n v="0.504"/>
    <s v="Počet zrekonstruovaných mostů"/>
    <n v="0"/>
    <m/>
    <m/>
    <x v="0"/>
    <x v="0"/>
    <x v="1"/>
    <m/>
  </r>
  <r>
    <x v="4"/>
    <s v="III/4571 Most ev. č. 4571-4 Zálesí"/>
    <s v="PO/ODSH"/>
    <s v="IP. Novostavba mostu."/>
    <x v="2"/>
    <x v="15"/>
    <n v="2240"/>
    <n v="363"/>
    <s v="Delka nových a zrekonstruovaných silnic II. a III. třídy"/>
    <n v="0"/>
    <s v="Počet zrekonstruovaných mostů"/>
    <n v="1"/>
    <m/>
    <m/>
    <x v="0"/>
    <x v="0"/>
    <x v="1"/>
    <m/>
  </r>
  <r>
    <x v="2"/>
    <s v="Azylové domy v Olomouckém kraji I."/>
    <s v="OSR/OSV"/>
    <s v="NIP. Zajištění financování azylových domů 2019 - 2021"/>
    <x v="11"/>
    <x v="16"/>
    <n v="800"/>
    <n v="59"/>
    <s v="Počet činností podpořených OK"/>
    <n v="22"/>
    <s v="Kapacita podpořených služeb"/>
    <n v="855"/>
    <m/>
    <m/>
    <x v="0"/>
    <x v="1"/>
    <x v="1"/>
    <m/>
  </r>
  <r>
    <x v="0"/>
    <s v="Celková rekonstrukce zastaralých laboratoří chemických, fyzikálních a biologických, včetně nového vybavení (Gymnázium Jeseník)"/>
    <s v="OSR/OŠM"/>
    <s v="IP. Rekonstrukce zastaralých laboratoří chemických, fyzikálních a biologických včetně nového vybavení a řešení bezbariérového přístupu a bezbariérových úprav sociálního zařízení. "/>
    <x v="5"/>
    <x v="4"/>
    <n v="14216"/>
    <n v="1732"/>
    <s v="Počet činností podpořených OK"/>
    <n v="1"/>
    <s v="Kapacita podporovaných zařízení péče o děti nebo vzdělávacích zařízení"/>
    <n v="720"/>
    <m/>
    <m/>
    <x v="0"/>
    <x v="0"/>
    <x v="1"/>
    <n v="1222"/>
  </r>
  <r>
    <x v="11"/>
    <s v="Česko-polská hřebenovka - východní část"/>
    <s v="OSR/OKH"/>
    <s v="NIP. Proznačení turistické trasy, marketingová podpora trasy (videospoty, fotky, akce, inzerce)"/>
    <x v="13"/>
    <x v="6"/>
    <n v="209"/>
    <n v="0"/>
    <s v="Počet činností podpořených OK"/>
    <n v="1"/>
    <m/>
    <m/>
    <m/>
    <m/>
    <x v="0"/>
    <x v="1"/>
    <x v="1"/>
    <m/>
  </r>
  <r>
    <x v="9"/>
    <s v="Kybernetická bezpečnost Krajského úřadu Olomouckého kraje"/>
    <s v="OSR/OKŘ"/>
    <s v="IP. Implementace souhrnu nástrojů sloužících k zabezpečení a sledování počítačové sítě Krajského úřadu Olomouckého kraje v souladu se Zákonem o kybernetické bezpečnosti. Účelem implementace bezpečnostního projektu je vyšší bezpečnost počítačové sítě, uživatelů a dat."/>
    <x v="1"/>
    <x v="4"/>
    <n v="2160"/>
    <n v="410"/>
    <s v="Počet činností podpořených OK"/>
    <n v="1"/>
    <s v="Nové nebo modernizované prvky k zajištění standardů kybernetické_x000a_bezpečnosti"/>
    <n v="34"/>
    <m/>
    <m/>
    <x v="0"/>
    <x v="0"/>
    <x v="1"/>
    <n v="1223"/>
  </r>
  <r>
    <x v="0"/>
    <s v="Modernizace učeben a laboratoří na ulici Kouřílkova 8 a Bratří Hovůrkových 17 (Střední škola technická, Přerov)"/>
    <s v="OSR/OŠM"/>
    <s v="IP. Předmětem pojektu jsou stavební úpravy a pořízení vybavení odborných učeben za účelem zvýšení kvality vzdělání ve vazbě na budoucí uplatnění na trhu práce v kompetenci na technické a řemeslné obory."/>
    <x v="5"/>
    <x v="4"/>
    <n v="12023"/>
    <n v="239"/>
    <s v="Počet činností podpořených OK"/>
    <n v="1"/>
    <s v="Kapacita podporovaných zařízení péče o děti nebo vzdělávacích zařízení"/>
    <n v="413"/>
    <m/>
    <m/>
    <x v="0"/>
    <x v="0"/>
    <x v="1"/>
    <n v="1214"/>
  </r>
  <r>
    <x v="0"/>
    <s v="Modernizace učeben, vybavení a vnitřní konektivity školy (Gymnázium Olomouc-Hejčín)"/>
    <s v="OSR/OŠM"/>
    <s v="IP. Projekt je zaměřen na zkvalitnění výuky na Gymnáziu Olomouc - Hejčín v návaznosti na klíčové kompetence cizí jazyky, přírodní vědy a digitální technologie. V rámci realizace projektu byly modernizovány odborné učebny, laboratoře a kabinety. Součástí projektu bylo také zajištění bezbariérovosti jednotlivých budov školy a venkovní úpravy v okolí budovy C"/>
    <x v="5"/>
    <x v="3"/>
    <n v="38549"/>
    <n v="12294"/>
    <s v="Počet činností podpořených OK"/>
    <n v="1"/>
    <s v="Kapacita podporovaných zařízení péče o děti nebo vzdělávacích zařízení"/>
    <n v="1224"/>
    <m/>
    <m/>
    <x v="0"/>
    <x v="0"/>
    <x v="1"/>
    <n v="1224"/>
  </r>
  <r>
    <x v="6"/>
    <s v="Obnova zahrady Zdravotnického zařízení v Moravském Berouně"/>
    <s v="OSR/OZ"/>
    <s v="IP. Projekt je součástí komplexní obnovy zahrady a zahrnuje ošetření a novou výsadbu stromů a keřů, výsadbu cibulovin, založení travnatých ploch, založení propustných povrchů, cestiček a chodníků. Součástí projektu jsou také terénní úpravy a rozmístění mobiliáře."/>
    <x v="6"/>
    <x v="1"/>
    <n v="1326"/>
    <n v="518"/>
    <s v="Počet činností podpořených OK"/>
    <n v="1"/>
    <m/>
    <m/>
    <m/>
    <m/>
    <x v="0"/>
    <x v="0"/>
    <x v="1"/>
    <n v="1219"/>
  </r>
  <r>
    <x v="3"/>
    <s v="Podpora plánování sociálních služeb a sociální práce na území Olomouckého kraje a v návaznosti na zvyšování jejich dostupnosti a kvality"/>
    <s v="OSR/OSV"/>
    <s v="NIP. Jedná se spolufinancování Olomouckého kraje na výdajích individuálního projektu pro oblast plánování a podpory sociálních služeb a pečujících osob v OK"/>
    <x v="4"/>
    <x v="16"/>
    <n v="6343"/>
    <n v="499"/>
    <s v="Počet činností podpořených OK"/>
    <n v="1"/>
    <s v="Celkový počet účastníků"/>
    <n v="105"/>
    <m/>
    <m/>
    <x v="0"/>
    <x v="1"/>
    <x v="1"/>
    <n v="1233"/>
  </r>
  <r>
    <x v="0"/>
    <s v="Pořízení nových technologií pro odbornou výuku a vytvoření fyzikálně-chemické učebny a laboratoře na SŠTZ Mohelnice (Střední škola technická a zemědělská Mohelnice)"/>
    <s v="OSR/OŠM"/>
    <s v="IP. Stavební úpravy 2 učeben a venkovní úpravy, vnitřní konektivita školy, nákup nábytku do nových učeben, nákup dodaktických pomůcek,  nákup schodolezu, nákup 2 CNC strojů."/>
    <x v="5"/>
    <x v="4"/>
    <n v="7791"/>
    <n v="804"/>
    <s v="Počet činností podpořených OK"/>
    <n v="1"/>
    <s v="Kapacita podporovaných zařízení péče o děti nebo vzdělávacích zařízení"/>
    <n v="700"/>
    <m/>
    <m/>
    <x v="0"/>
    <x v="0"/>
    <x v="1"/>
    <n v="1215"/>
  </r>
  <r>
    <x v="19"/>
    <s v="Pořízení vybavení pro odborné učebny - modernizace CNC zařízení a 3D zařízení včetně SW, rekonstrukce nové učebny programovatelných automatů, modernizace konektivity školy ve vazbě na odborné předměty (Střední průmyslová škola elektrotechnická, Mohelnice, Ge. Svobody 2)"/>
    <s v="OSR/OŠM"/>
    <s v="IP. Pořízení vybavení odborných učeben SPŠE v Mohelnici programovatelnými automaty (PLC), informačními a komunikačními technologiemi (ICT), technologiemi pro výuku elektrotechniky, dataprojektory, 3D tiskárnou, vybavení pro výuku inteligentních elektroinstalací (Inels), pořízení CNC strojů, modernizace vybavení učebny ručních dílen, inovace robotizovaného pracoviště a pořízení nábytku, stavební úpravy, konektivita školy a vytvořen bezbariérový přístup formou nájezdů a výtahů."/>
    <x v="2"/>
    <x v="4"/>
    <n v="17668"/>
    <n v="1618"/>
    <s v="Počet činností podpořených OK"/>
    <n v="1"/>
    <s v="Kapacita podporovaných zařízení péče o děti nebo vzdělávacích zařízení"/>
    <n v="188"/>
    <m/>
    <m/>
    <x v="0"/>
    <x v="0"/>
    <x v="1"/>
    <m/>
  </r>
  <r>
    <x v="0"/>
    <s v="Rovný přístup ke vzdělávání s ohledem na lepší uplatnitelnost na trhu práce (IKAP I.)"/>
    <s v="OSR/OŠM"/>
    <s v="NIP. Naplnění vybraných priorit nejvyšší důležitosti Krajského akčního plánu Olomouckého kraje"/>
    <x v="4"/>
    <x v="17"/>
    <n v="39726"/>
    <n v="1986"/>
    <s v="Počet činností podpořených OK"/>
    <n v="1"/>
    <s v="Počet podpořených osob- pracovníci ve vzdělávání"/>
    <n v="1457"/>
    <m/>
    <m/>
    <x v="0"/>
    <x v="1"/>
    <x v="1"/>
    <n v="1213"/>
  </r>
  <r>
    <x v="3"/>
    <s v="Služby sociální prevence v Olomouckém kraji"/>
    <s v="OSR/OSV"/>
    <s v="NIP. Zajištění financování poskytování sociálních služeb 2016 - 2018"/>
    <x v="14"/>
    <x v="16"/>
    <n v="57000"/>
    <n v="5891"/>
    <s v="Počet služeb podpořených OK"/>
    <n v="64"/>
    <s v="Celkový počet účastníků"/>
    <n v="645"/>
    <s v="Kapacita podpořených služeb "/>
    <n v="744"/>
    <x v="0"/>
    <x v="1"/>
    <x v="1"/>
    <n v="1018"/>
  </r>
  <r>
    <x v="0"/>
    <s v="SŠZE Přerov - Modernizace teoretické a odborné výuky (Střední škola zemědělská, Přerov, Osmek 47)"/>
    <s v="OSR/OŠM"/>
    <s v="IP. Stavební úpravy 3 učeben a venkovní úpravy, vnitřní konektivita školy a slaboproudé rozvody, nákup nábytku do nových učeben, nákup 15 zemědělských strojů."/>
    <x v="5"/>
    <x v="3"/>
    <n v="21700"/>
    <n v="5516"/>
    <s v="Počet činností podpořených OK"/>
    <n v="1"/>
    <s v="Kapacita podporovaných zařízení péče o děti nebo vzdělávacích zařízení"/>
    <n v="680"/>
    <m/>
    <m/>
    <x v="0"/>
    <x v="0"/>
    <x v="1"/>
    <n v="1216"/>
  </r>
  <r>
    <x v="9"/>
    <s v="Technická pasportizace, strategie ICT a vzdělávání"/>
    <s v="OSR/OKŘ/OIT/OPŘPO"/>
    <s v="NIP. Cíl projektu vychází z dílčích cílů jednotlivých modulů - získání přehledu o současném stavu stavebních objektů v majetku OK, jasně definovaná cesta, kterou se bude OK ubírat v oblasti ICT, a rozšiřování, prohlubování a zvyšování profesních konpetencí zaměstnanců a jejich odborný rozvoj."/>
    <x v="13"/>
    <x v="16"/>
    <n v="482"/>
    <n v="24"/>
    <s v="Počet činností podpořených OK"/>
    <n v="1"/>
    <m/>
    <m/>
    <m/>
    <m/>
    <x v="0"/>
    <x v="1"/>
    <x v="1"/>
    <m/>
  </r>
  <r>
    <x v="6"/>
    <s v="ZZS OK - Modernizace výcvikových středisek"/>
    <s v="OSR/OZ"/>
    <s v="IP. Modernizace stávajícího vzdělávacího a výcvikového střediska ZZS Olomouckého kraje, zaměřená na rozvoj dovedností, odborných znalostí a součinnosti základních složek IZS při řešení mimořádných událostí.Hlavní aktivity projektu tvoří pořízení simulačních technologií nezbytných pro odbornou přípravu a výcvik. "/>
    <x v="1"/>
    <x v="4"/>
    <n v="5384"/>
    <n v="494"/>
    <s v="Počet činností podpořených OK"/>
    <n v="1"/>
    <s v="Kapacita výcvikového střediska"/>
    <n v="610"/>
    <m/>
    <m/>
    <x v="0"/>
    <x v="0"/>
    <x v="1"/>
    <n v="1211"/>
  </r>
  <r>
    <x v="6"/>
    <s v="ZZS OK - Modernizace, budování a rozvoj informačních a komunikačních systémů"/>
    <s v="OSR/OZ"/>
    <s v="IP. Projekt řeší modernizaci, budování a rozvoj informačních systémů ZZS OK"/>
    <x v="1"/>
    <x v="4"/>
    <n v="0"/>
    <n v="0"/>
    <s v="Počet činností podpořených OK"/>
    <n v="1"/>
    <s v="Nové nebo modernizované prvky k zajištění standardů kybernetické bezpečnosti"/>
    <n v="4"/>
    <m/>
    <m/>
    <x v="0"/>
    <x v="0"/>
    <x v="1"/>
    <n v="1212"/>
  </r>
  <r>
    <x v="0"/>
    <s v="Podpora přírodních věd, technických oborů a využití digitálních technologií v zájmovém vzdělávání"/>
    <s v="OSR/OŠM"/>
    <s v="IP. Nákup nového vybavení a vybudování bezbariérového přístupu do budovy a do jednotlivých učeben, včetně bezbariérových úprav sociálního zázemí."/>
    <x v="15"/>
    <x v="4"/>
    <n v="6726"/>
    <n v="1542"/>
    <s v="Počet činností podpořených OK"/>
    <n v="1"/>
    <s v="Kapacita podporovaných zařízení péče o děti nebo vzdělávacích zařízení"/>
    <n v="3150"/>
    <m/>
    <m/>
    <x v="0"/>
    <x v="0"/>
    <x v="1"/>
    <m/>
  </r>
  <r>
    <x v="0"/>
    <s v="Nákup CNC dřevoobráběcího centra(Švehlova střední škola polytechnická v Prostějově)"/>
    <s v="OSR/OŠM"/>
    <s v="IP. Nákup CNC dřevoobráběcího centra."/>
    <x v="5"/>
    <x v="3"/>
    <n v="2500"/>
    <n v="242"/>
    <s v="Počet činností podpořených OK"/>
    <n v="1"/>
    <s v="Kapacita podporovaných zařízení péče o děti nebo vzdělávacích zařízení"/>
    <n v="12"/>
    <m/>
    <m/>
    <x v="0"/>
    <x v="0"/>
    <x v="1"/>
    <n v="1217"/>
  </r>
  <r>
    <x v="6"/>
    <s v="Úprava Sluneční louky OLÚ Paseka"/>
    <s v="OSR/OZ"/>
    <s v="IP. Revitalizace louky - výsadby trvalek, stromů, založení trávníků, úprava pěšin, vytvoření a osázení rehabilitačních prvků pro kliebnty."/>
    <x v="6"/>
    <x v="13"/>
    <n v="0"/>
    <n v="0"/>
    <s v="Počet činností podpořených OK"/>
    <n v="1"/>
    <m/>
    <m/>
    <m/>
    <m/>
    <x v="0"/>
    <x v="0"/>
    <x v="1"/>
    <n v="1218"/>
  </r>
  <r>
    <x v="11"/>
    <s v="Mobilní průvodce Olomouckým krajem a Opolským vojvodstvím"/>
    <s v="OSR/OKH"/>
    <s v="NIP. Vytvoření mobilní aplikace, která bude sloužit jako průvodce po kulturních, přírodních, aj. cílech Olomouckého kraje a Opolského vojvodství, dále budou vydány publikace propagující oba regiony."/>
    <x v="16"/>
    <x v="6"/>
    <n v="0"/>
    <n v="0"/>
    <s v="Počet činností podpořených OK"/>
    <n v="0"/>
    <m/>
    <m/>
    <m/>
    <m/>
    <x v="0"/>
    <x v="1"/>
    <x v="1"/>
    <m/>
  </r>
  <r>
    <x v="13"/>
    <s v="Nákup ekologického vozidla pro KÚOK"/>
    <s v="OSR/OKŘ"/>
    <s v="IP. Zakoupní elektromobilu pro potřeby Krajského úřadu. Současně slouží i pro zlepšení image Olomouckého kraje a propagaci."/>
    <x v="2"/>
    <x v="18"/>
    <n v="800"/>
    <n v="580"/>
    <s v="Počet činností podpořených OK"/>
    <n v="1"/>
    <m/>
    <m/>
    <m/>
    <m/>
    <x v="0"/>
    <x v="0"/>
    <x v="1"/>
    <m/>
  </r>
  <r>
    <x v="12"/>
    <s v="Koncept Smart region"/>
    <s v="OKŘ"/>
    <s v="NIP. Zpracování analytického podkladu pro zavedení principů Smart region v OK. Využití dat k efektivnější správě měst a regionů, k větší informovanosti obyvatel a návštěvníků a jejich aktivního zapojení do dění v daném místě, k podpoře podnikání a růstu životní úrovně v daném regionu."/>
    <x v="6"/>
    <x v="0"/>
    <n v="0"/>
    <n v="0"/>
    <s v="Počet činností podpořených OK"/>
    <n v="1"/>
    <m/>
    <m/>
    <m/>
    <m/>
    <x v="0"/>
    <x v="1"/>
    <x v="0"/>
    <m/>
  </r>
  <r>
    <x v="5"/>
    <s v="Příspěvek na provoz Muzea umění Olomouc"/>
    <s v="OSKPP"/>
    <s v="IP/NIP. Finanční podpora aktivit Muzea umění Olomouc"/>
    <x v="10"/>
    <x v="0"/>
    <n v="27285"/>
    <n v="27285"/>
    <s v="Počet činností podpořených OK"/>
    <n v="1"/>
    <m/>
    <m/>
    <m/>
    <m/>
    <x v="1"/>
    <x v="1"/>
    <x v="0"/>
    <n v="224"/>
  </r>
  <r>
    <x v="18"/>
    <s v="Hry VIII. zimní olympiády dětí a mládeže 2018"/>
    <s v="OSKPP"/>
    <s v="NIP. Úhrada komplexních organizačních nákladů pro účastníky, dopravu účastníků, odměnu trenérům a náklady spojené s oceněním medailistů hejtmanem Olomouckého kraje."/>
    <x v="2"/>
    <x v="0"/>
    <n v="1100"/>
    <n v="1100"/>
    <s v="Počet činností podpořených OK"/>
    <n v="1"/>
    <s v="Počet podpořených osob (účastníků)"/>
    <n v="126"/>
    <m/>
    <m/>
    <x v="0"/>
    <x v="1"/>
    <x v="0"/>
    <n v="914"/>
  </r>
  <r>
    <x v="21"/>
    <s v="Program obnovy venkova"/>
    <s v="OSR"/>
    <s v="IP/NIP. Dotační titul pro obce na investice do infrastruktury obcí i vybrané neivestiční aktivity"/>
    <x v="10"/>
    <x v="8"/>
    <n v="146329"/>
    <n v="42328"/>
    <s v="Počet investičních akcí s dopadem na rozvoj měst a obcí"/>
    <n v="84"/>
    <s v="Počet neinvestičních akcí s dopadem na rozvoj měst a obcí"/>
    <n v="40"/>
    <m/>
    <m/>
    <x v="1"/>
    <x v="1"/>
    <x v="0"/>
    <n v="135"/>
  </r>
  <r>
    <x v="21"/>
    <s v="Soutěž Vesnice roku"/>
    <s v="OSR"/>
    <s v="NIP. Zajištění pořádání krajského kola soutěže, včetně příspevku pro vítěze, včetně darů vítězným obcím"/>
    <x v="10"/>
    <x v="0"/>
    <n v="866"/>
    <n v="866"/>
    <s v="Počet činností podpořených OK"/>
    <n v="1"/>
    <m/>
    <m/>
    <m/>
    <m/>
    <x v="1"/>
    <x v="1"/>
    <x v="0"/>
    <n v="213"/>
  </r>
  <r>
    <x v="21"/>
    <s v="Individuální žádosti v oblasti strategického rozvoje"/>
    <s v="OSR"/>
    <s v="NIP. Podpora mimořádně významných akcí pro Olomoucký kraj v oblasti strategického rozvoje"/>
    <x v="10"/>
    <x v="8"/>
    <n v="5542"/>
    <n v="2370"/>
    <s v="Počet činností podpořených OK"/>
    <n v="8"/>
    <m/>
    <m/>
    <m/>
    <m/>
    <x v="1"/>
    <x v="1"/>
    <x v="0"/>
    <n v="1068"/>
  </r>
  <r>
    <x v="22"/>
    <s v="Prezentace investičních příležitostí v Olomouckém kraji"/>
    <s v="OSR"/>
    <s v="NIP. Prezentace na konferencích a veletrzích, propagační a prezentační materiály v oblasti investičních příležitostí, rozvojových ploch, průmyslových zón apod."/>
    <x v="10"/>
    <x v="0"/>
    <n v="834"/>
    <n v="834"/>
    <s v="Počet činností podpořených OK"/>
    <n v="3"/>
    <s v="Počet propagačních materiálů"/>
    <n v="6"/>
    <m/>
    <m/>
    <x v="0"/>
    <x v="1"/>
    <x v="0"/>
    <n v="120"/>
  </r>
  <r>
    <x v="22"/>
    <s v="Program na podporu místních produktů"/>
    <s v="OSR"/>
    <s v="NIP. Dotační titul zaměřený na podporu propagace místních podnikatelů formou regionálních značení a formou farmářských trhů"/>
    <x v="10"/>
    <x v="8"/>
    <n v="1518"/>
    <n v="600"/>
    <s v="Počet činností podpořených OK"/>
    <n v="16"/>
    <m/>
    <m/>
    <m/>
    <m/>
    <x v="1"/>
    <x v="1"/>
    <x v="0"/>
    <n v="1027"/>
  </r>
  <r>
    <x v="22"/>
    <s v="Program na podporu podnikání"/>
    <s v="OSR"/>
    <s v="NIP. Dotační titul zaměřený na podporu propagaci zajímavých podnikatelských nápadů a poradenství pro podnikatele"/>
    <x v="10"/>
    <x v="8"/>
    <n v="3400"/>
    <n v="675"/>
    <s v="Počet činností podpořených OK"/>
    <n v="8"/>
    <m/>
    <m/>
    <m/>
    <m/>
    <x v="1"/>
    <x v="1"/>
    <x v="0"/>
    <n v="1029"/>
  </r>
  <r>
    <x v="22"/>
    <s v="Podnikatel roku 2017"/>
    <s v="OSR"/>
    <s v="NIP. Spoluúčast na vyhlášení krajského kola soutěže, vč. daru pro vítěze"/>
    <x v="10"/>
    <x v="0"/>
    <n v="180"/>
    <n v="180"/>
    <s v="Počet činností podpořených OK"/>
    <n v="1"/>
    <m/>
    <m/>
    <m/>
    <m/>
    <x v="0"/>
    <x v="1"/>
    <x v="0"/>
    <n v="1350"/>
  </r>
  <r>
    <x v="23"/>
    <s v="Činnost sdružení OK4Inovace"/>
    <s v="OSR"/>
    <s v="NIP. Realizace Regionální inovační strategie prostřednictvím zájmového sdružení právnických osob „OK4Inovace“, vč. členského příspěvku"/>
    <x v="10"/>
    <x v="0"/>
    <n v="300"/>
    <n v="300"/>
    <s v="Počet činností podpořených OK"/>
    <n v="1"/>
    <m/>
    <m/>
    <m/>
    <m/>
    <x v="1"/>
    <x v="1"/>
    <x v="0"/>
    <n v="123"/>
  </r>
  <r>
    <x v="23"/>
    <s v="Smart Akcelerátor Olomouckého kraje"/>
    <s v="OSR"/>
    <s v="NIP. Realizace Národní výzkumné a inovační strategie pro inteligentní specializaci ČR (tzv. RIS3) a zohlednění specifických podmínek Olomouckého kraje. Včetně zapojení OK4Inovace"/>
    <x v="17"/>
    <x v="17"/>
    <n v="5579"/>
    <n v="837"/>
    <s v="Počet činností podpořených OK"/>
    <n v="1"/>
    <m/>
    <m/>
    <m/>
    <m/>
    <x v="0"/>
    <x v="1"/>
    <x v="1"/>
    <n v="1037"/>
  </r>
  <r>
    <x v="20"/>
    <s v="Naplňování Koncepce rozvoje rozvoje cyklistické dopravy v OK"/>
    <s v="OSR"/>
    <s v="NIP. Byla zřízena funkce cyklokoordinátora a pracovní skupina pro rozvoj cyklistiky, které mají zajistit naplňování akčního plánu, vč. koordinace činnosti měst a obcí a aktivního vyhledávání a přípravy klíčových úseků cyklostezek"/>
    <x v="0"/>
    <x v="0"/>
    <n v="473"/>
    <n v="473"/>
    <s v="Počet činností podpořených OK"/>
    <n v="1"/>
    <m/>
    <m/>
    <m/>
    <m/>
    <x v="0"/>
    <x v="1"/>
    <x v="0"/>
    <n v="1349"/>
  </r>
  <r>
    <x v="1"/>
    <s v="Zajištění energetických služeb na majetku OK"/>
    <s v="OSR"/>
    <s v="NIP. Zpracování energetické dokumentace (průkazy energetické náročnosti budov, energetické audity), provádění managementu objektů s dotací, podklady pro zprávy o udržitelnosti apod.  V roce 2018 bylo zpracováno 51 ks dokumentace a Pilotní studie na hospodaření s vodou"/>
    <x v="10"/>
    <x v="0"/>
    <n v="902"/>
    <n v="902"/>
    <s v="Počet činností podpořených OK"/>
    <n v="2"/>
    <m/>
    <m/>
    <m/>
    <m/>
    <x v="0"/>
    <x v="1"/>
    <x v="0"/>
    <n v="133"/>
  </r>
  <r>
    <x v="1"/>
    <s v="Zajištění provozu trafostanic v majetku OK"/>
    <s v="OSR"/>
    <s v="NIP. Na základě čtyřleté rámcové smlouvy č. 2012/01307/OSR/DSM budou provedeny prohlídky trafostanic provozovaných příspěvkovými organizacemi Olomouckého kraje prostřednictvím centrálního dodavatele této služby."/>
    <x v="10"/>
    <x v="0"/>
    <n v="46"/>
    <n v="46"/>
    <s v="Počet činností podpořených OK"/>
    <n v="1"/>
    <m/>
    <m/>
    <m/>
    <m/>
    <x v="0"/>
    <x v="1"/>
    <x v="0"/>
    <n v="751"/>
  </r>
  <r>
    <x v="1"/>
    <s v="Zavedení systému en. Managementu dle ISO 50001 pro KUOK a PO"/>
    <s v="OSR"/>
    <s v="NIP. Zavádění energetického managementu dle standardu ISO 50001, čímž dojde k naplnění povinností uložných zákonem č. 406/2000 Sb."/>
    <x v="10"/>
    <x v="0"/>
    <n v="1320"/>
    <n v="1320"/>
    <s v="Počet činností podpořených OK"/>
    <n v="1"/>
    <m/>
    <m/>
    <m/>
    <m/>
    <x v="0"/>
    <x v="1"/>
    <x v="0"/>
    <n v="1353"/>
  </r>
  <r>
    <x v="17"/>
    <s v="Naplňování Územní energetické koncepce Olomouckého kraje (ÚEK)"/>
    <s v="OSR"/>
    <s v="NIP. Pravidelně jsou organizována odborná setkání a zpracovávány osborné studie, v roce 2018 navíc byla vydána publikace podporující systémy centrálního zásobování teplem."/>
    <x v="10"/>
    <x v="0"/>
    <n v="754"/>
    <n v="754"/>
    <s v="Počet činností podpořených OK"/>
    <n v="4"/>
    <m/>
    <m/>
    <m/>
    <m/>
    <x v="0"/>
    <x v="1"/>
    <x v="0"/>
    <n v="132"/>
  </r>
  <r>
    <x v="12"/>
    <s v="Spolupráce v rámci ESÚS NOVUM"/>
    <s v="OSR"/>
    <s v="NIP. Příspěvek na činnost seskupení"/>
    <x v="10"/>
    <x v="0"/>
    <n v="333"/>
    <n v="333"/>
    <s v="Počet činností podpořených OK"/>
    <n v="1"/>
    <m/>
    <m/>
    <m/>
    <m/>
    <x v="1"/>
    <x v="1"/>
    <x v="0"/>
    <n v="127"/>
  </r>
  <r>
    <x v="12"/>
    <s v="Spolupráce v rámci ESÚS NOVUM - NFV"/>
    <s v="OSR"/>
    <s v="NIP. Návratná finanční výpomoc ESÚS NOVUM za účelem předfinancování projektů sdružení"/>
    <x v="2"/>
    <x v="0"/>
    <n v="765"/>
    <n v="765"/>
    <s v="Počet činností podpořených OK"/>
    <n v="1"/>
    <m/>
    <m/>
    <m/>
    <m/>
    <x v="1"/>
    <x v="1"/>
    <x v="0"/>
    <m/>
  </r>
  <r>
    <x v="12"/>
    <s v="Euroregiony"/>
    <s v="OSR"/>
    <s v="NIP. Podpora Euroderionů Praděd a Glacensisa, včetně členských příspěvků"/>
    <x v="10"/>
    <x v="0"/>
    <n v="500"/>
    <n v="500"/>
    <s v="Počet činností podpořených OK"/>
    <n v="2"/>
    <m/>
    <m/>
    <m/>
    <m/>
    <x v="1"/>
    <x v="1"/>
    <x v="0"/>
    <n v="215"/>
  </r>
  <r>
    <x v="12"/>
    <s v="Má vlast"/>
    <s v="OSR"/>
    <s v="NIP. Účast Olomouckého kraje na výstavě Má vlast - cestami proměn, včetně podpory zapojených obcí z kraje"/>
    <x v="10"/>
    <x v="0"/>
    <n v="357"/>
    <n v="357"/>
    <s v="Počet činností podpořených OK"/>
    <n v="1"/>
    <m/>
    <m/>
    <m/>
    <m/>
    <x v="0"/>
    <x v="1"/>
    <x v="0"/>
    <n v="529"/>
  </r>
  <r>
    <x v="12"/>
    <s v="Rozvoj regionálního partnerství v programovém období EU 2014 - 2020 - I. a II."/>
    <s v="OSR"/>
    <s v="NIP. Podpora činnosti Regionální stálé konference Olomouckého kraje"/>
    <x v="12"/>
    <x v="19"/>
    <n v="1710"/>
    <n v="0"/>
    <s v="Počet činností podpořených OK"/>
    <n v="1"/>
    <s v="Počet zapojených osob"/>
    <n v="491"/>
    <s v="Počet jednání a seminářů"/>
    <n v="17"/>
    <x v="0"/>
    <x v="1"/>
    <x v="1"/>
    <n v="1035"/>
  </r>
  <r>
    <x v="12"/>
    <s v="Projekt technické pomoci Olomouckého kraje v rámci INTERREG V-A Česká republika "/>
    <s v="OSR"/>
    <s v="NIP. Efektivní a včasné informování potenciálních žadatelů o možnostech čerpání finanční pomoci a k propagace programu na regionální úrovni"/>
    <x v="18"/>
    <x v="20"/>
    <n v="534"/>
    <n v="53"/>
    <s v="Počet činností podpořených OK"/>
    <n v="1"/>
    <m/>
    <m/>
    <m/>
    <m/>
    <x v="0"/>
    <x v="1"/>
    <x v="1"/>
    <n v="1036"/>
  </r>
  <r>
    <x v="12"/>
    <s v="Setkání s regionálními aktéry"/>
    <s v="OSR"/>
    <s v="NIP. Pracovní setkání, kdy jsou předávány informace v oblasti regionálního rozvoje (setkání mikrotegionů, MAS, ORP,…)"/>
    <x v="10"/>
    <x v="0"/>
    <n v="34"/>
    <n v="34"/>
    <s v="Počet činností podpořených OK"/>
    <n v="4"/>
    <s v="Počet účastníků"/>
    <n v="150"/>
    <m/>
    <m/>
    <x v="0"/>
    <x v="1"/>
    <x v="0"/>
    <n v="1348"/>
  </r>
  <r>
    <x v="17"/>
    <s v="Analýza hospodářských indikátorů"/>
    <s v="OSR"/>
    <s v="NIP. Analýza významných indikátorů hospodářského rozvoje území a jejich vztahu hodnocení rozvinutosti území. Analýza bude sloužit jako jeden z podkladů pro vyhodnocení rozdílů uvnitř kraje."/>
    <x v="2"/>
    <x v="0"/>
    <n v="55"/>
    <n v="55"/>
    <s v="Počet činností podpořených OK"/>
    <n v="1"/>
    <m/>
    <m/>
    <m/>
    <m/>
    <x v="0"/>
    <x v="1"/>
    <x v="0"/>
    <m/>
  </r>
  <r>
    <x v="17"/>
    <s v="Publikace &quot;Vnitřní rozdíly v socioekonomickém rozvoji OK&quot; "/>
    <s v="OSR"/>
    <s v="NIP. Vydání publikace, která ukazuje rozdílnou úroveň kvality života v kraji"/>
    <x v="2"/>
    <x v="0"/>
    <n v="34"/>
    <n v="34"/>
    <s v="Počet činností podpořených OK"/>
    <n v="1"/>
    <m/>
    <m/>
    <m/>
    <m/>
    <x v="0"/>
    <x v="1"/>
    <x v="0"/>
    <m/>
  </r>
  <r>
    <x v="17"/>
    <s v="Obce v datech,s.r.o. - zefekt. strateg.plán. a řízení krajů - indexy života"/>
    <s v="OSR"/>
    <s v="NIP. Zapojení do projektu, který hodnotí obce s rozšířenou působností z pohledu tzv. indexů kvality života"/>
    <x v="2"/>
    <x v="0"/>
    <n v="500"/>
    <n v="500"/>
    <s v="Počet činností podpořených OK"/>
    <n v="1"/>
    <m/>
    <m/>
    <m/>
    <m/>
    <x v="0"/>
    <x v="1"/>
    <x v="0"/>
    <m/>
  </r>
  <r>
    <x v="0"/>
    <s v="Krajský akční plán rozvoje vzdělávání Olomouckého kraje"/>
    <s v="OSR/OŠM"/>
    <s v="NIP. KAP má umožnit plánovat, koordinovat a sledovat tematické intervence v OP VVV a IROP ve shodě s dlouhodobými potřebami a prioritami kraje a škol v území s respektem k záměrům vzdělávání ČR"/>
    <x v="19"/>
    <x v="17"/>
    <n v="3069"/>
    <n v="153"/>
    <s v="Počet činností podpořených OK"/>
    <n v="1"/>
    <s v="Počet účastníků"/>
    <n v="904"/>
    <s v="Počet konferencí, tematických setkání"/>
    <n v="20"/>
    <x v="0"/>
    <x v="1"/>
    <x v="1"/>
    <n v="13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6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25:D145" firstHeaderRow="0" firstDataRow="1" firstDataCol="1" rowPageCount="1" colPageCount="1"/>
  <pivotFields count="18">
    <pivotField axis="axisRow" showAll="0" sortType="ascending">
      <items count="26">
        <item x="0"/>
        <item x="19"/>
        <item x="10"/>
        <item m="1" x="24"/>
        <item x="18"/>
        <item x="5"/>
        <item x="6"/>
        <item x="3"/>
        <item x="2"/>
        <item x="21"/>
        <item x="22"/>
        <item x="23"/>
        <item x="11"/>
        <item x="4"/>
        <item x="8"/>
        <item x="20"/>
        <item x="13"/>
        <item x="16"/>
        <item x="1"/>
        <item x="14"/>
        <item x="15"/>
        <item x="9"/>
        <item x="17"/>
        <item x="12"/>
        <item x="7"/>
        <item t="default"/>
      </items>
    </pivotField>
    <pivotField showAll="0"/>
    <pivotField showAll="0"/>
    <pivotField showAll="0"/>
    <pivotField showAll="0"/>
    <pivotField showAll="0"/>
    <pivotField dataField="1" showAll="0" defaultSubtotal="0"/>
    <pivotField dataField="1" showAll="0" defaultSubtotal="0"/>
    <pivotField showAll="0"/>
    <pivotField dataField="1" showAll="0"/>
    <pivotField showAll="0"/>
    <pivotField showAll="0"/>
    <pivotField showAll="0"/>
    <pivotField showAll="0"/>
    <pivotField axis="axisPage" showAll="0" defaultSubtotal="0">
      <items count="2">
        <item x="1"/>
        <item x="0"/>
      </items>
    </pivotField>
    <pivotField showAll="0"/>
    <pivotField showAll="0"/>
    <pivotField showAll="0"/>
  </pivotFields>
  <rowFields count="1">
    <field x="0"/>
  </rowFields>
  <rowItems count="20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9"/>
    </i>
    <i>
      <x v="20"/>
    </i>
    <i>
      <x v="23"/>
    </i>
    <i>
      <x v="2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4" item="0" hier="-1"/>
  </pageFields>
  <dataFields count="3">
    <dataField name="Součet z Dosažená hodnota" fld="9" baseField="0" baseItem="0"/>
    <dataField name="Součet z Výdaje OK v roce  2018 (v tis. Kč)" fld="7" baseField="0" baseItem="6"/>
    <dataField name="Součet z Výdaje celkem v roce  2018 (v tis. Kč)" fld="6" baseField="0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7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64:D167" firstHeaderRow="0" firstDataRow="1" firstDataCol="1" rowPageCount="2" colPageCount="1"/>
  <pivotFields count="18">
    <pivotField axis="axisRow" showAll="0">
      <items count="26">
        <item x="0"/>
        <item x="19"/>
        <item x="10"/>
        <item x="18"/>
        <item x="5"/>
        <item x="6"/>
        <item x="3"/>
        <item x="2"/>
        <item x="21"/>
        <item x="22"/>
        <item x="23"/>
        <item x="11"/>
        <item x="4"/>
        <item x="20"/>
        <item x="13"/>
        <item x="1"/>
        <item x="14"/>
        <item x="15"/>
        <item x="9"/>
        <item x="17"/>
        <item x="12"/>
        <item x="7"/>
        <item x="16"/>
        <item x="8"/>
        <item m="1" x="24"/>
        <item t="default"/>
      </items>
    </pivotField>
    <pivotField showAll="0"/>
    <pivotField showAll="0"/>
    <pivotField showAll="0"/>
    <pivotField showAll="0"/>
    <pivotField showAll="0"/>
    <pivotField dataField="1" showAll="0" defaultSubtotal="0"/>
    <pivotField dataField="1" showAll="0" defaultSubtotal="0"/>
    <pivotField showAll="0"/>
    <pivotField dataField="1" showAll="0"/>
    <pivotField showAll="0"/>
    <pivotField showAll="0"/>
    <pivotField showAll="0"/>
    <pivotField showAll="0"/>
    <pivotField axis="axisPage" showAll="0" defaultSubtotal="0">
      <items count="2">
        <item x="1"/>
        <item x="0"/>
      </items>
    </pivotField>
    <pivotField showAll="0"/>
    <pivotField axis="axisPage" showAll="0">
      <items count="3">
        <item x="1"/>
        <item x="0"/>
        <item t="default"/>
      </items>
    </pivotField>
    <pivotField showAll="0"/>
  </pivotFields>
  <rowFields count="1">
    <field x="0"/>
  </rowFields>
  <rowItems count="3">
    <i>
      <x/>
    </i>
    <i>
      <x v="1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6" item="0" hier="-1"/>
    <pageField fld="14" item="0" hier="-1"/>
  </pageFields>
  <dataFields count="3">
    <dataField name="Součet z Dosažená hodnota" fld="9" baseField="0" baseItem="0"/>
    <dataField name="Součet z Výdaje OK v roce  2018 (v tis. Kč)" fld="7" baseField="0" baseItem="1"/>
    <dataField name="Součet z Výdaje celkem v roce  2018 (v tis. Kč)" fld="6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28" firstHeaderRow="0" firstDataRow="1" firstDataCol="1"/>
  <pivotFields count="18">
    <pivotField axis="axisRow" showAll="0" sortType="ascending">
      <items count="26">
        <item x="0"/>
        <item x="19"/>
        <item x="10"/>
        <item m="1" x="24"/>
        <item x="18"/>
        <item x="5"/>
        <item x="6"/>
        <item x="3"/>
        <item x="2"/>
        <item x="21"/>
        <item x="22"/>
        <item x="23"/>
        <item x="11"/>
        <item x="4"/>
        <item x="8"/>
        <item x="20"/>
        <item x="13"/>
        <item x="16"/>
        <item x="1"/>
        <item x="14"/>
        <item x="15"/>
        <item x="9"/>
        <item x="17"/>
        <item x="12"/>
        <item x="7"/>
        <item t="default"/>
      </items>
    </pivotField>
    <pivotField showAll="0"/>
    <pivotField showAll="0"/>
    <pivotField showAll="0"/>
    <pivotField showAll="0"/>
    <pivotField showAll="0"/>
    <pivotField dataField="1" showAll="0" defaultSubtotal="0"/>
    <pivotField dataField="1" showAll="0" defaultSubtotal="0"/>
    <pivotField showAll="0"/>
    <pivotField dataField="1" showAll="0"/>
    <pivotField showAll="0"/>
    <pivotField showAll="0"/>
    <pivotField showAll="0"/>
    <pivotField showAll="0"/>
    <pivotField showAll="0" defaultSubtotal="0"/>
    <pivotField showAll="0"/>
    <pivotField showAll="0"/>
    <pivotField showAll="0"/>
  </pivotFields>
  <rowFields count="1">
    <field x="0"/>
  </rowFields>
  <rowItems count="25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učet z Dosažená hodnota" fld="9" baseField="0" baseItem="0"/>
    <dataField name="Součet z Výdaje OK v roce  2018 (v tis. Kč)" fld="7" baseField="0" baseItem="4" numFmtId="3"/>
    <dataField name="Součet z Výdaje celkem v roce  2018 (v tis. Kč)" fld="6" baseField="0" baseItem="4" numFmtId="3"/>
  </dataFields>
  <formats count="1">
    <format dxfId="0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6:G60" firstHeaderRow="1" firstDataRow="3" firstDataCol="1" rowPageCount="2" colPageCount="1"/>
  <pivotFields count="18">
    <pivotField axis="axisRow" showAll="0" sortType="ascending">
      <items count="26">
        <item x="0"/>
        <item x="19"/>
        <item x="10"/>
        <item m="1" x="24"/>
        <item x="18"/>
        <item x="5"/>
        <item x="6"/>
        <item x="3"/>
        <item x="2"/>
        <item x="21"/>
        <item x="22"/>
        <item x="23"/>
        <item x="11"/>
        <item x="4"/>
        <item x="8"/>
        <item x="20"/>
        <item x="13"/>
        <item x="16"/>
        <item x="1"/>
        <item x="14"/>
        <item x="15"/>
        <item x="9"/>
        <item x="17"/>
        <item x="12"/>
        <item x="7"/>
        <item t="default"/>
      </items>
    </pivotField>
    <pivotField showAll="0"/>
    <pivotField showAll="0"/>
    <pivotField showAll="0"/>
    <pivotField axis="axisPage" multipleItemSelectionAllowed="1" showAll="0">
      <items count="21">
        <item x="2"/>
        <item x="8"/>
        <item x="9"/>
        <item x="17"/>
        <item x="12"/>
        <item x="18"/>
        <item x="0"/>
        <item x="14"/>
        <item x="19"/>
        <item x="5"/>
        <item x="1"/>
        <item x="4"/>
        <item x="15"/>
        <item x="10"/>
        <item x="6"/>
        <item x="13"/>
        <item x="16"/>
        <item x="11"/>
        <item x="7"/>
        <item h="1" x="3"/>
        <item t="default"/>
      </items>
    </pivotField>
    <pivotField showAll="0"/>
    <pivotField dataField="1" showAll="0" defaultSubtotal="0"/>
    <pivotField showAll="0" defaultSubtotal="0"/>
    <pivotField showAll="0"/>
    <pivotField dataField="1" showAll="0"/>
    <pivotField showAll="0"/>
    <pivotField showAll="0"/>
    <pivotField showAll="0"/>
    <pivotField showAll="0"/>
    <pivotField axis="axisPage" showAll="0" defaultSubtotal="0">
      <items count="2">
        <item x="1"/>
        <item x="0"/>
      </items>
    </pivotField>
    <pivotField axis="axisCol" showAll="0">
      <items count="3">
        <item x="0"/>
        <item x="1"/>
        <item t="default"/>
      </items>
    </pivotField>
    <pivotField showAll="0"/>
    <pivotField showAll="0"/>
  </pivotFields>
  <rowFields count="1">
    <field x="0"/>
  </rowFields>
  <rowItems count="22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20"/>
    </i>
    <i>
      <x v="21"/>
    </i>
    <i>
      <x v="22"/>
    </i>
    <i>
      <x v="23"/>
    </i>
    <i>
      <x v="24"/>
    </i>
    <i t="grand">
      <x/>
    </i>
  </rowItems>
  <colFields count="2">
    <field x="15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2">
    <pageField fld="14" item="1" hier="-1"/>
    <pageField fld="4" hier="-1"/>
  </pageFields>
  <dataFields count="2">
    <dataField name="Součet z Dosažená hodnota" fld="9" baseField="0" baseItem="0"/>
    <dataField name="Součet z Výdaje celkem v roce  2018 (v tis. Kč)" fld="6" baseField="0" baseItem="2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73:D88" firstHeaderRow="0" firstDataRow="1" firstDataCol="1" rowPageCount="2" colPageCount="1"/>
  <pivotFields count="18">
    <pivotField showAll="0"/>
    <pivotField showAll="0"/>
    <pivotField showAll="0"/>
    <pivotField showAll="0"/>
    <pivotField axis="axisPage" multipleItemSelectionAllowed="1" showAll="0">
      <items count="21">
        <item x="2"/>
        <item x="8"/>
        <item x="9"/>
        <item x="17"/>
        <item x="12"/>
        <item x="18"/>
        <item x="0"/>
        <item x="14"/>
        <item x="19"/>
        <item x="5"/>
        <item x="1"/>
        <item x="4"/>
        <item x="15"/>
        <item x="10"/>
        <item x="6"/>
        <item x="13"/>
        <item x="16"/>
        <item x="11"/>
        <item x="7"/>
        <item h="1" x="3"/>
        <item t="default"/>
      </items>
    </pivotField>
    <pivotField axis="axisRow" showAll="0">
      <items count="22">
        <item x="4"/>
        <item x="19"/>
        <item x="0"/>
        <item x="1"/>
        <item x="3"/>
        <item x="10"/>
        <item x="14"/>
        <item x="15"/>
        <item x="20"/>
        <item x="17"/>
        <item x="11"/>
        <item x="2"/>
        <item x="5"/>
        <item x="6"/>
        <item x="7"/>
        <item x="8"/>
        <item x="9"/>
        <item x="12"/>
        <item x="13"/>
        <item x="16"/>
        <item x="18"/>
        <item t="default"/>
      </items>
    </pivotField>
    <pivotField dataField="1" showAll="0" defaultSubtotal="0"/>
    <pivotField dataField="1" showAll="0" defaultSubtotal="0"/>
    <pivotField showAll="0"/>
    <pivotField dataField="1" showAll="0"/>
    <pivotField showAll="0"/>
    <pivotField showAll="0"/>
    <pivotField showAll="0"/>
    <pivotField showAll="0"/>
    <pivotField showAll="0" defaultSubtotal="0"/>
    <pivotField showAll="0"/>
    <pivotField axis="axisPage" showAll="0">
      <items count="3">
        <item x="1"/>
        <item x="0"/>
        <item t="default"/>
      </items>
    </pivotField>
    <pivotField showAll="0"/>
  </pivotFields>
  <rowFields count="1">
    <field x="5"/>
  </rowFields>
  <rowItems count="15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3"/>
    </i>
    <i>
      <x v="18"/>
    </i>
    <i>
      <x v="19"/>
    </i>
    <i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6" item="0" hier="-1"/>
    <pageField fld="4" hier="-1"/>
  </pageFields>
  <dataFields count="3">
    <dataField name="Součet z Dosažená hodnota" fld="9" baseField="0" baseItem="0"/>
    <dataField name="Součet z Výdaje OK v roce  2018 (v tis. Kč)" fld="7" baseField="5" baseItem="7"/>
    <dataField name="Součet z Výdaje celkem v roce  2018 (v tis. Kč)" fld="6" baseField="5" baseItem="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01:D116" firstHeaderRow="0" firstDataRow="1" firstDataCol="1" rowPageCount="2" colPageCount="1"/>
  <pivotFields count="18">
    <pivotField axis="axisRow" showAll="0">
      <items count="26">
        <item x="0"/>
        <item x="19"/>
        <item x="10"/>
        <item x="18"/>
        <item x="5"/>
        <item x="6"/>
        <item x="3"/>
        <item x="2"/>
        <item x="21"/>
        <item x="22"/>
        <item x="23"/>
        <item x="11"/>
        <item x="4"/>
        <item x="20"/>
        <item x="13"/>
        <item x="1"/>
        <item x="14"/>
        <item x="15"/>
        <item x="9"/>
        <item x="17"/>
        <item x="12"/>
        <item x="7"/>
        <item x="16"/>
        <item x="8"/>
        <item m="1" x="24"/>
        <item t="default"/>
      </items>
    </pivotField>
    <pivotField showAll="0"/>
    <pivotField showAll="0"/>
    <pivotField showAll="0"/>
    <pivotField axis="axisPage" multipleItemSelectionAllowed="1" showAll="0">
      <items count="21">
        <item x="2"/>
        <item x="8"/>
        <item x="9"/>
        <item x="17"/>
        <item x="12"/>
        <item x="18"/>
        <item x="0"/>
        <item x="14"/>
        <item x="19"/>
        <item x="5"/>
        <item x="1"/>
        <item x="4"/>
        <item x="15"/>
        <item x="10"/>
        <item x="6"/>
        <item x="13"/>
        <item x="16"/>
        <item x="11"/>
        <item x="7"/>
        <item h="1" x="3"/>
        <item t="default"/>
      </items>
    </pivotField>
    <pivotField showAll="0"/>
    <pivotField dataField="1" showAll="0" defaultSubtotal="0"/>
    <pivotField dataField="1" showAll="0" defaultSubtotal="0"/>
    <pivotField showAll="0"/>
    <pivotField dataField="1" showAll="0"/>
    <pivotField showAll="0"/>
    <pivotField showAll="0"/>
    <pivotField showAll="0"/>
    <pivotField showAll="0"/>
    <pivotField showAll="0" defaultSubtotal="0"/>
    <pivotField showAll="0"/>
    <pivotField axis="axisPage" showAll="0">
      <items count="3">
        <item x="1"/>
        <item x="0"/>
        <item t="default"/>
      </items>
    </pivotField>
    <pivotField showAll="0"/>
  </pivotFields>
  <rowFields count="1">
    <field x="0"/>
  </rowFields>
  <rowItems count="15">
    <i>
      <x/>
    </i>
    <i>
      <x v="1"/>
    </i>
    <i>
      <x v="2"/>
    </i>
    <i>
      <x v="4"/>
    </i>
    <i>
      <x v="5"/>
    </i>
    <i>
      <x v="6"/>
    </i>
    <i>
      <x v="7"/>
    </i>
    <i>
      <x v="10"/>
    </i>
    <i>
      <x v="11"/>
    </i>
    <i>
      <x v="12"/>
    </i>
    <i>
      <x v="14"/>
    </i>
    <i>
      <x v="15"/>
    </i>
    <i>
      <x v="18"/>
    </i>
    <i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6" item="0" hier="-1"/>
    <pageField fld="4" hier="-1"/>
  </pageFields>
  <dataFields count="3">
    <dataField name="Součet z Dosažená hodnota" fld="9" baseField="0" baseItem="0"/>
    <dataField name="Součet z Výdaje OK v roce  2018 (v tis. Kč)" fld="7" baseField="0" baseItem="4"/>
    <dataField name="Součet z Výdaje celkem v roce  2018 (v tis. Kč)" fld="6" baseField="0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7"/>
  <sheetViews>
    <sheetView topLeftCell="A55" zoomScaleNormal="100" workbookViewId="0">
      <selection activeCell="C74" sqref="C74:D87"/>
    </sheetView>
  </sheetViews>
  <sheetFormatPr defaultRowHeight="12.75" x14ac:dyDescent="0.2"/>
  <cols>
    <col min="1" max="1" width="52.42578125" customWidth="1"/>
    <col min="2" max="2" width="26.85546875" customWidth="1"/>
    <col min="3" max="3" width="40" customWidth="1"/>
    <col min="4" max="5" width="44" customWidth="1"/>
    <col min="6" max="6" width="34.5703125" customWidth="1"/>
    <col min="7" max="7" width="51.7109375" customWidth="1"/>
    <col min="8" max="8" width="34.5703125" bestFit="1" customWidth="1"/>
    <col min="9" max="9" width="52.7109375" bestFit="1" customWidth="1"/>
  </cols>
  <sheetData>
    <row r="3" spans="1:4" x14ac:dyDescent="0.2">
      <c r="A3" s="55" t="s">
        <v>1430</v>
      </c>
      <c r="B3" t="s">
        <v>1431</v>
      </c>
      <c r="C3" t="s">
        <v>1435</v>
      </c>
      <c r="D3" t="s">
        <v>1436</v>
      </c>
    </row>
    <row r="4" spans="1:4" x14ac:dyDescent="0.2">
      <c r="A4" s="53" t="s">
        <v>231</v>
      </c>
      <c r="B4" s="54">
        <v>274</v>
      </c>
      <c r="C4" s="56">
        <v>380811</v>
      </c>
      <c r="D4" s="56">
        <v>595040</v>
      </c>
    </row>
    <row r="5" spans="1:4" x14ac:dyDescent="0.2">
      <c r="A5" s="53" t="s">
        <v>210</v>
      </c>
      <c r="B5" s="54">
        <v>45</v>
      </c>
      <c r="C5" s="56">
        <v>25990</v>
      </c>
      <c r="D5" s="56">
        <v>42040</v>
      </c>
    </row>
    <row r="6" spans="1:4" x14ac:dyDescent="0.2">
      <c r="A6" s="53" t="s">
        <v>211</v>
      </c>
      <c r="B6" s="54">
        <v>11</v>
      </c>
      <c r="C6" s="56">
        <v>342</v>
      </c>
      <c r="D6" s="56">
        <v>992</v>
      </c>
    </row>
    <row r="7" spans="1:4" x14ac:dyDescent="0.2">
      <c r="A7" s="53" t="s">
        <v>232</v>
      </c>
      <c r="B7" s="54">
        <v>1647</v>
      </c>
      <c r="C7" s="56">
        <v>265487</v>
      </c>
      <c r="D7" s="56">
        <v>1402101</v>
      </c>
    </row>
    <row r="8" spans="1:4" x14ac:dyDescent="0.2">
      <c r="A8" s="53" t="s">
        <v>212</v>
      </c>
      <c r="B8" s="54">
        <v>120</v>
      </c>
      <c r="C8" s="56">
        <v>100770</v>
      </c>
      <c r="D8" s="56">
        <v>229091</v>
      </c>
    </row>
    <row r="9" spans="1:4" x14ac:dyDescent="0.2">
      <c r="A9" s="53" t="s">
        <v>213</v>
      </c>
      <c r="B9" s="54">
        <v>126</v>
      </c>
      <c r="C9" s="56">
        <v>115312</v>
      </c>
      <c r="D9" s="56">
        <v>173451</v>
      </c>
    </row>
    <row r="10" spans="1:4" x14ac:dyDescent="0.2">
      <c r="A10" s="53" t="s">
        <v>214</v>
      </c>
      <c r="B10" s="54">
        <v>293</v>
      </c>
      <c r="C10" s="56">
        <v>1195540</v>
      </c>
      <c r="D10" s="56">
        <v>1259202</v>
      </c>
    </row>
    <row r="11" spans="1:4" x14ac:dyDescent="0.2">
      <c r="A11" s="53" t="s">
        <v>215</v>
      </c>
      <c r="B11" s="54">
        <v>135</v>
      </c>
      <c r="C11" s="56">
        <v>41613</v>
      </c>
      <c r="D11" s="56">
        <v>69334</v>
      </c>
    </row>
    <row r="12" spans="1:4" x14ac:dyDescent="0.2">
      <c r="A12" s="53" t="s">
        <v>216</v>
      </c>
      <c r="B12" s="54">
        <v>93</v>
      </c>
      <c r="C12" s="56">
        <v>45564</v>
      </c>
      <c r="D12" s="56">
        <v>152737</v>
      </c>
    </row>
    <row r="13" spans="1:4" x14ac:dyDescent="0.2">
      <c r="A13" s="53" t="s">
        <v>217</v>
      </c>
      <c r="B13" s="54">
        <v>28</v>
      </c>
      <c r="C13" s="56">
        <v>2289</v>
      </c>
      <c r="D13" s="56">
        <v>5932</v>
      </c>
    </row>
    <row r="14" spans="1:4" x14ac:dyDescent="0.2">
      <c r="A14" s="53" t="s">
        <v>218</v>
      </c>
      <c r="B14" s="54">
        <v>2</v>
      </c>
      <c r="C14" s="56">
        <v>1137</v>
      </c>
      <c r="D14" s="56">
        <v>5879</v>
      </c>
    </row>
    <row r="15" spans="1:4" x14ac:dyDescent="0.2">
      <c r="A15" s="53" t="s">
        <v>219</v>
      </c>
      <c r="B15" s="54">
        <v>115</v>
      </c>
      <c r="C15" s="56">
        <v>26605</v>
      </c>
      <c r="D15" s="56">
        <v>60874</v>
      </c>
    </row>
    <row r="16" spans="1:4" x14ac:dyDescent="0.2">
      <c r="A16" s="53" t="s">
        <v>220</v>
      </c>
      <c r="B16" s="54">
        <v>122.95500000000001</v>
      </c>
      <c r="C16" s="56">
        <v>419657</v>
      </c>
      <c r="D16" s="56">
        <v>1181624</v>
      </c>
    </row>
    <row r="17" spans="1:4" x14ac:dyDescent="0.2">
      <c r="A17" s="53" t="s">
        <v>222</v>
      </c>
      <c r="B17" s="54">
        <v>2</v>
      </c>
      <c r="C17" s="56">
        <v>815</v>
      </c>
      <c r="D17" s="56">
        <v>815</v>
      </c>
    </row>
    <row r="18" spans="1:4" x14ac:dyDescent="0.2">
      <c r="A18" s="53" t="s">
        <v>223</v>
      </c>
      <c r="B18" s="54">
        <v>9</v>
      </c>
      <c r="C18" s="56">
        <v>7060</v>
      </c>
      <c r="D18" s="56">
        <v>78924</v>
      </c>
    </row>
    <row r="19" spans="1:4" x14ac:dyDescent="0.2">
      <c r="A19" s="53" t="s">
        <v>224</v>
      </c>
      <c r="B19" s="54">
        <v>1279</v>
      </c>
      <c r="C19" s="56">
        <v>35179</v>
      </c>
      <c r="D19" s="56">
        <v>219538</v>
      </c>
    </row>
    <row r="20" spans="1:4" x14ac:dyDescent="0.2">
      <c r="A20" s="53" t="s">
        <v>225</v>
      </c>
      <c r="B20" s="54">
        <v>3</v>
      </c>
      <c r="C20" s="56">
        <v>325</v>
      </c>
      <c r="D20" s="56">
        <v>2806</v>
      </c>
    </row>
    <row r="21" spans="1:4" x14ac:dyDescent="0.2">
      <c r="A21" s="53" t="s">
        <v>226</v>
      </c>
      <c r="B21" s="54">
        <v>51</v>
      </c>
      <c r="C21" s="56">
        <v>84185</v>
      </c>
      <c r="D21" s="56">
        <v>132746</v>
      </c>
    </row>
    <row r="22" spans="1:4" x14ac:dyDescent="0.2">
      <c r="A22" s="53" t="s">
        <v>227</v>
      </c>
      <c r="B22" s="54">
        <v>167</v>
      </c>
      <c r="C22" s="56">
        <v>2769</v>
      </c>
      <c r="D22" s="56">
        <v>13340</v>
      </c>
    </row>
    <row r="23" spans="1:4" x14ac:dyDescent="0.2">
      <c r="A23" s="53" t="s">
        <v>228</v>
      </c>
      <c r="B23" s="54">
        <v>126</v>
      </c>
      <c r="C23" s="56">
        <v>6707</v>
      </c>
      <c r="D23" s="56">
        <v>14326</v>
      </c>
    </row>
    <row r="24" spans="1:4" x14ac:dyDescent="0.2">
      <c r="A24" s="53" t="s">
        <v>233</v>
      </c>
      <c r="B24" s="54">
        <v>4</v>
      </c>
      <c r="C24" s="56">
        <v>3094</v>
      </c>
      <c r="D24" s="56">
        <v>5302</v>
      </c>
    </row>
    <row r="25" spans="1:4" x14ac:dyDescent="0.2">
      <c r="A25" s="53" t="s">
        <v>229</v>
      </c>
      <c r="B25" s="54">
        <v>11</v>
      </c>
      <c r="C25" s="56">
        <v>3090</v>
      </c>
      <c r="D25" s="56">
        <v>3090</v>
      </c>
    </row>
    <row r="26" spans="1:4" x14ac:dyDescent="0.2">
      <c r="A26" s="53" t="s">
        <v>230</v>
      </c>
      <c r="B26" s="54">
        <v>63</v>
      </c>
      <c r="C26" s="56">
        <v>4326</v>
      </c>
      <c r="D26" s="56">
        <v>8853</v>
      </c>
    </row>
    <row r="27" spans="1:4" x14ac:dyDescent="0.2">
      <c r="A27" s="53" t="s">
        <v>234</v>
      </c>
      <c r="B27" s="54">
        <v>383</v>
      </c>
      <c r="C27" s="56">
        <v>41797</v>
      </c>
      <c r="D27" s="56">
        <v>129643</v>
      </c>
    </row>
    <row r="28" spans="1:4" x14ac:dyDescent="0.2">
      <c r="A28" s="53" t="s">
        <v>1432</v>
      </c>
      <c r="B28" s="54">
        <v>5109.9549999999999</v>
      </c>
      <c r="C28" s="56">
        <v>2810464</v>
      </c>
      <c r="D28" s="56">
        <v>5787680</v>
      </c>
    </row>
    <row r="30" spans="1:4" x14ac:dyDescent="0.2">
      <c r="B30">
        <f>GETPIVOTDATA("Součet z Dosažená hodnota",$A$3)-GETPIVOTDATA("Součet z Dosažená hodnota",$A$3,"Priorita","D.1 Dobudování a modernizace silniční infrastruktury")+64</f>
        <v>5051</v>
      </c>
    </row>
    <row r="33" spans="1:7" x14ac:dyDescent="0.2">
      <c r="A33" s="55" t="s">
        <v>1438</v>
      </c>
      <c r="B33" t="s">
        <v>809</v>
      </c>
    </row>
    <row r="34" spans="1:7" x14ac:dyDescent="0.2">
      <c r="A34" s="55" t="s">
        <v>209</v>
      </c>
      <c r="B34" t="s">
        <v>1449</v>
      </c>
    </row>
    <row r="36" spans="1:7" x14ac:dyDescent="0.2">
      <c r="B36" s="55" t="s">
        <v>1433</v>
      </c>
    </row>
    <row r="37" spans="1:7" x14ac:dyDescent="0.2">
      <c r="B37" t="s">
        <v>810</v>
      </c>
      <c r="D37" t="s">
        <v>809</v>
      </c>
      <c r="F37" t="s">
        <v>1434</v>
      </c>
      <c r="G37" t="s">
        <v>1437</v>
      </c>
    </row>
    <row r="38" spans="1:7" x14ac:dyDescent="0.2">
      <c r="A38" s="55" t="s">
        <v>1430</v>
      </c>
      <c r="B38" t="s">
        <v>1431</v>
      </c>
      <c r="C38" t="s">
        <v>1436</v>
      </c>
      <c r="D38" t="s">
        <v>1431</v>
      </c>
      <c r="E38" t="s">
        <v>1436</v>
      </c>
    </row>
    <row r="39" spans="1:7" x14ac:dyDescent="0.2">
      <c r="A39" s="53" t="s">
        <v>231</v>
      </c>
      <c r="B39" s="54">
        <v>96</v>
      </c>
      <c r="C39" s="54">
        <v>539472</v>
      </c>
      <c r="D39" s="54">
        <v>20</v>
      </c>
      <c r="E39" s="54">
        <v>43345</v>
      </c>
      <c r="F39" s="54">
        <v>116</v>
      </c>
      <c r="G39" s="54">
        <v>582817</v>
      </c>
    </row>
    <row r="40" spans="1:7" x14ac:dyDescent="0.2">
      <c r="A40" s="53" t="s">
        <v>210</v>
      </c>
      <c r="B40" s="54">
        <v>1</v>
      </c>
      <c r="C40" s="54">
        <v>17668</v>
      </c>
      <c r="D40" s="54"/>
      <c r="E40" s="54"/>
      <c r="F40" s="54">
        <v>1</v>
      </c>
      <c r="G40" s="54">
        <v>17668</v>
      </c>
    </row>
    <row r="41" spans="1:7" x14ac:dyDescent="0.2">
      <c r="A41" s="53" t="s">
        <v>211</v>
      </c>
      <c r="B41" s="54"/>
      <c r="C41" s="54"/>
      <c r="D41" s="54">
        <v>11</v>
      </c>
      <c r="E41" s="54">
        <v>992</v>
      </c>
      <c r="F41" s="54">
        <v>11</v>
      </c>
      <c r="G41" s="54">
        <v>992</v>
      </c>
    </row>
    <row r="42" spans="1:7" x14ac:dyDescent="0.2">
      <c r="A42" s="53" t="s">
        <v>232</v>
      </c>
      <c r="B42" s="54"/>
      <c r="C42" s="54"/>
      <c r="D42" s="54">
        <v>1</v>
      </c>
      <c r="E42" s="54">
        <v>1100</v>
      </c>
      <c r="F42" s="54">
        <v>1</v>
      </c>
      <c r="G42" s="54">
        <v>1100</v>
      </c>
    </row>
    <row r="43" spans="1:7" x14ac:dyDescent="0.2">
      <c r="A43" s="53" t="s">
        <v>212</v>
      </c>
      <c r="B43" s="54">
        <v>23</v>
      </c>
      <c r="C43" s="54">
        <v>167797</v>
      </c>
      <c r="D43" s="54"/>
      <c r="E43" s="54"/>
      <c r="F43" s="54">
        <v>23</v>
      </c>
      <c r="G43" s="54">
        <v>167797</v>
      </c>
    </row>
    <row r="44" spans="1:7" x14ac:dyDescent="0.2">
      <c r="A44" s="53" t="s">
        <v>213</v>
      </c>
      <c r="B44" s="54">
        <v>34</v>
      </c>
      <c r="C44" s="54">
        <v>104062</v>
      </c>
      <c r="D44" s="54"/>
      <c r="E44" s="54"/>
      <c r="F44" s="54">
        <v>34</v>
      </c>
      <c r="G44" s="54">
        <v>104062</v>
      </c>
    </row>
    <row r="45" spans="1:7" x14ac:dyDescent="0.2">
      <c r="A45" s="53" t="s">
        <v>214</v>
      </c>
      <c r="B45" s="54">
        <v>61</v>
      </c>
      <c r="C45" s="54">
        <v>61918</v>
      </c>
      <c r="D45" s="54">
        <v>65</v>
      </c>
      <c r="E45" s="54">
        <v>63343</v>
      </c>
      <c r="F45" s="54">
        <v>126</v>
      </c>
      <c r="G45" s="54">
        <v>125261</v>
      </c>
    </row>
    <row r="46" spans="1:7" x14ac:dyDescent="0.2">
      <c r="A46" s="53" t="s">
        <v>215</v>
      </c>
      <c r="B46" s="54">
        <v>7</v>
      </c>
      <c r="C46" s="54">
        <v>21195</v>
      </c>
      <c r="D46" s="54">
        <v>23</v>
      </c>
      <c r="E46" s="54">
        <v>830</v>
      </c>
      <c r="F46" s="54">
        <v>30</v>
      </c>
      <c r="G46" s="54">
        <v>22025</v>
      </c>
    </row>
    <row r="47" spans="1:7" x14ac:dyDescent="0.2">
      <c r="A47" s="53" t="s">
        <v>217</v>
      </c>
      <c r="B47" s="54"/>
      <c r="C47" s="54"/>
      <c r="D47" s="54">
        <v>4</v>
      </c>
      <c r="E47" s="54">
        <v>1014</v>
      </c>
      <c r="F47" s="54">
        <v>4</v>
      </c>
      <c r="G47" s="54">
        <v>1014</v>
      </c>
    </row>
    <row r="48" spans="1:7" x14ac:dyDescent="0.2">
      <c r="A48" s="53" t="s">
        <v>218</v>
      </c>
      <c r="B48" s="54"/>
      <c r="C48" s="54"/>
      <c r="D48" s="54">
        <v>1</v>
      </c>
      <c r="E48" s="54">
        <v>5579</v>
      </c>
      <c r="F48" s="54">
        <v>1</v>
      </c>
      <c r="G48" s="54">
        <v>5579</v>
      </c>
    </row>
    <row r="49" spans="1:7" x14ac:dyDescent="0.2">
      <c r="A49" s="53" t="s">
        <v>219</v>
      </c>
      <c r="B49" s="54"/>
      <c r="C49" s="54"/>
      <c r="D49" s="54">
        <v>37</v>
      </c>
      <c r="E49" s="54">
        <v>8366</v>
      </c>
      <c r="F49" s="54">
        <v>37</v>
      </c>
      <c r="G49" s="54">
        <v>8366</v>
      </c>
    </row>
    <row r="50" spans="1:7" x14ac:dyDescent="0.2">
      <c r="A50" s="53" t="s">
        <v>220</v>
      </c>
      <c r="B50" s="54">
        <v>84.954999999999984</v>
      </c>
      <c r="C50" s="54">
        <v>1133947</v>
      </c>
      <c r="D50" s="54"/>
      <c r="E50" s="54"/>
      <c r="F50" s="54">
        <v>84.954999999999984</v>
      </c>
      <c r="G50" s="54">
        <v>1133947</v>
      </c>
    </row>
    <row r="51" spans="1:7" x14ac:dyDescent="0.2">
      <c r="A51" s="53" t="s">
        <v>222</v>
      </c>
      <c r="B51" s="54">
        <v>2</v>
      </c>
      <c r="C51" s="54">
        <v>815</v>
      </c>
      <c r="D51" s="54"/>
      <c r="E51" s="54"/>
      <c r="F51" s="54">
        <v>2</v>
      </c>
      <c r="G51" s="54">
        <v>815</v>
      </c>
    </row>
    <row r="52" spans="1:7" x14ac:dyDescent="0.2">
      <c r="A52" s="53" t="s">
        <v>223</v>
      </c>
      <c r="B52" s="54"/>
      <c r="C52" s="54"/>
      <c r="D52" s="54">
        <v>1</v>
      </c>
      <c r="E52" s="54">
        <v>473</v>
      </c>
      <c r="F52" s="54">
        <v>1</v>
      </c>
      <c r="G52" s="54">
        <v>473</v>
      </c>
    </row>
    <row r="53" spans="1:7" x14ac:dyDescent="0.2">
      <c r="A53" s="53" t="s">
        <v>224</v>
      </c>
      <c r="B53" s="54">
        <v>1</v>
      </c>
      <c r="C53" s="54">
        <v>800</v>
      </c>
      <c r="D53" s="54">
        <v>1</v>
      </c>
      <c r="E53" s="54">
        <v>1150</v>
      </c>
      <c r="F53" s="54">
        <v>2</v>
      </c>
      <c r="G53" s="54">
        <v>1950</v>
      </c>
    </row>
    <row r="54" spans="1:7" x14ac:dyDescent="0.2">
      <c r="A54" s="53" t="s">
        <v>226</v>
      </c>
      <c r="B54" s="54">
        <v>32</v>
      </c>
      <c r="C54" s="54">
        <v>129956</v>
      </c>
      <c r="D54" s="54">
        <v>4</v>
      </c>
      <c r="E54" s="54">
        <v>2268</v>
      </c>
      <c r="F54" s="54">
        <v>36</v>
      </c>
      <c r="G54" s="54">
        <v>132224</v>
      </c>
    </row>
    <row r="55" spans="1:7" x14ac:dyDescent="0.2">
      <c r="A55" s="53" t="s">
        <v>228</v>
      </c>
      <c r="B55" s="54"/>
      <c r="C55" s="54"/>
      <c r="D55" s="54">
        <v>40</v>
      </c>
      <c r="E55" s="54">
        <v>3207</v>
      </c>
      <c r="F55" s="54">
        <v>40</v>
      </c>
      <c r="G55" s="54">
        <v>3207</v>
      </c>
    </row>
    <row r="56" spans="1:7" x14ac:dyDescent="0.2">
      <c r="A56" s="53" t="s">
        <v>233</v>
      </c>
      <c r="B56" s="54">
        <v>2</v>
      </c>
      <c r="C56" s="54">
        <v>4770</v>
      </c>
      <c r="D56" s="54">
        <v>2</v>
      </c>
      <c r="E56" s="54">
        <v>532</v>
      </c>
      <c r="F56" s="54">
        <v>4</v>
      </c>
      <c r="G56" s="54">
        <v>5302</v>
      </c>
    </row>
    <row r="57" spans="1:7" x14ac:dyDescent="0.2">
      <c r="A57" s="53" t="s">
        <v>229</v>
      </c>
      <c r="B57" s="54"/>
      <c r="C57" s="54"/>
      <c r="D57" s="54">
        <v>11</v>
      </c>
      <c r="E57" s="54">
        <v>3090</v>
      </c>
      <c r="F57" s="54">
        <v>11</v>
      </c>
      <c r="G57" s="54">
        <v>3090</v>
      </c>
    </row>
    <row r="58" spans="1:7" x14ac:dyDescent="0.2">
      <c r="A58" s="53" t="s">
        <v>230</v>
      </c>
      <c r="B58" s="54"/>
      <c r="C58" s="54"/>
      <c r="D58" s="54">
        <v>22</v>
      </c>
      <c r="E58" s="54">
        <v>3669</v>
      </c>
      <c r="F58" s="54">
        <v>22</v>
      </c>
      <c r="G58" s="54">
        <v>3669</v>
      </c>
    </row>
    <row r="59" spans="1:7" x14ac:dyDescent="0.2">
      <c r="A59" s="53" t="s">
        <v>234</v>
      </c>
      <c r="B59" s="54">
        <v>1</v>
      </c>
      <c r="C59" s="54">
        <v>478</v>
      </c>
      <c r="D59" s="54">
        <v>16</v>
      </c>
      <c r="E59" s="54">
        <v>1235</v>
      </c>
      <c r="F59" s="54">
        <v>17</v>
      </c>
      <c r="G59" s="54">
        <v>1713</v>
      </c>
    </row>
    <row r="60" spans="1:7" x14ac:dyDescent="0.2">
      <c r="A60" s="53" t="s">
        <v>1432</v>
      </c>
      <c r="B60" s="54">
        <v>344.95499999999998</v>
      </c>
      <c r="C60" s="54">
        <v>2182878</v>
      </c>
      <c r="D60" s="54">
        <v>259</v>
      </c>
      <c r="E60" s="54">
        <v>140193</v>
      </c>
      <c r="F60" s="54">
        <v>603.95499999999993</v>
      </c>
      <c r="G60" s="54">
        <v>2323071</v>
      </c>
    </row>
    <row r="70" spans="1:4" x14ac:dyDescent="0.2">
      <c r="A70" s="55" t="s">
        <v>10</v>
      </c>
      <c r="B70" t="s">
        <v>872</v>
      </c>
    </row>
    <row r="71" spans="1:4" x14ac:dyDescent="0.2">
      <c r="A71" s="55" t="s">
        <v>209</v>
      </c>
      <c r="B71" t="s">
        <v>1449</v>
      </c>
    </row>
    <row r="73" spans="1:4" x14ac:dyDescent="0.2">
      <c r="A73" s="55" t="s">
        <v>1430</v>
      </c>
      <c r="B73" t="s">
        <v>1431</v>
      </c>
      <c r="C73" t="s">
        <v>1435</v>
      </c>
      <c r="D73" t="s">
        <v>1436</v>
      </c>
    </row>
    <row r="74" spans="1:4" x14ac:dyDescent="0.2">
      <c r="A74" s="53" t="s">
        <v>890</v>
      </c>
      <c r="B74" s="54">
        <v>34.711000000000006</v>
      </c>
      <c r="C74" s="54">
        <v>126680</v>
      </c>
      <c r="D74" s="54">
        <v>817011</v>
      </c>
    </row>
    <row r="75" spans="1:4" x14ac:dyDescent="0.2">
      <c r="A75" s="53" t="s">
        <v>1336</v>
      </c>
      <c r="B75" s="54">
        <v>1</v>
      </c>
      <c r="C75" s="54">
        <v>0</v>
      </c>
      <c r="D75" s="54">
        <v>1710</v>
      </c>
    </row>
    <row r="76" spans="1:4" x14ac:dyDescent="0.2">
      <c r="A76" s="53" t="s">
        <v>871</v>
      </c>
      <c r="B76" s="54">
        <v>15</v>
      </c>
      <c r="C76" s="54">
        <v>75093</v>
      </c>
      <c r="D76" s="54">
        <v>124430</v>
      </c>
    </row>
    <row r="77" spans="1:4" x14ac:dyDescent="0.2">
      <c r="A77" s="53" t="s">
        <v>883</v>
      </c>
      <c r="B77" s="54">
        <v>5</v>
      </c>
      <c r="C77" s="54">
        <v>73052</v>
      </c>
      <c r="D77" s="54">
        <v>167537</v>
      </c>
    </row>
    <row r="78" spans="1:4" x14ac:dyDescent="0.2">
      <c r="A78" s="53" t="s">
        <v>1417</v>
      </c>
      <c r="B78" s="54">
        <v>7</v>
      </c>
      <c r="C78" s="54">
        <v>342</v>
      </c>
      <c r="D78" s="54">
        <v>992</v>
      </c>
    </row>
    <row r="79" spans="1:4" x14ac:dyDescent="0.2">
      <c r="A79" s="53" t="s">
        <v>740</v>
      </c>
      <c r="B79" s="54">
        <v>23</v>
      </c>
      <c r="C79" s="54">
        <v>179</v>
      </c>
      <c r="D79" s="54">
        <v>597</v>
      </c>
    </row>
    <row r="80" spans="1:4" x14ac:dyDescent="0.2">
      <c r="A80" s="53" t="s">
        <v>1418</v>
      </c>
      <c r="B80" s="54">
        <v>30.808</v>
      </c>
      <c r="C80" s="54">
        <v>50194</v>
      </c>
      <c r="D80" s="54">
        <v>298971</v>
      </c>
    </row>
    <row r="81" spans="1:4" x14ac:dyDescent="0.2">
      <c r="A81" s="53" t="s">
        <v>1340</v>
      </c>
      <c r="B81" s="54">
        <v>1</v>
      </c>
      <c r="C81" s="54">
        <v>53</v>
      </c>
      <c r="D81" s="54">
        <v>534</v>
      </c>
    </row>
    <row r="82" spans="1:4" x14ac:dyDescent="0.2">
      <c r="A82" s="53" t="s">
        <v>1322</v>
      </c>
      <c r="B82" s="54">
        <v>3</v>
      </c>
      <c r="C82" s="54">
        <v>2976</v>
      </c>
      <c r="D82" s="54">
        <v>48374</v>
      </c>
    </row>
    <row r="83" spans="1:4" x14ac:dyDescent="0.2">
      <c r="A83" s="53" t="s">
        <v>1049</v>
      </c>
      <c r="B83" s="54">
        <v>14</v>
      </c>
      <c r="C83" s="54">
        <v>776</v>
      </c>
      <c r="D83" s="54">
        <v>1675</v>
      </c>
    </row>
    <row r="84" spans="1:4" x14ac:dyDescent="0.2">
      <c r="A84" s="53" t="s">
        <v>1420</v>
      </c>
      <c r="B84" s="54">
        <v>3</v>
      </c>
      <c r="C84" s="54">
        <v>51913</v>
      </c>
      <c r="D84" s="54">
        <v>82718</v>
      </c>
    </row>
    <row r="85" spans="1:4" x14ac:dyDescent="0.2">
      <c r="A85" s="53" t="s">
        <v>1213</v>
      </c>
      <c r="B85" s="54">
        <v>1246</v>
      </c>
      <c r="C85" s="54">
        <v>0</v>
      </c>
      <c r="D85" s="54">
        <v>129386</v>
      </c>
    </row>
    <row r="86" spans="1:4" x14ac:dyDescent="0.2">
      <c r="A86" s="53" t="s">
        <v>1200</v>
      </c>
      <c r="B86" s="54">
        <v>88</v>
      </c>
      <c r="C86" s="54">
        <v>6473</v>
      </c>
      <c r="D86" s="54">
        <v>64625</v>
      </c>
    </row>
    <row r="87" spans="1:4" x14ac:dyDescent="0.2">
      <c r="A87" s="53" t="s">
        <v>1419</v>
      </c>
      <c r="B87" s="54">
        <v>1</v>
      </c>
      <c r="C87" s="54">
        <v>580</v>
      </c>
      <c r="D87" s="54">
        <v>800</v>
      </c>
    </row>
    <row r="88" spans="1:4" x14ac:dyDescent="0.2">
      <c r="A88" s="53" t="s">
        <v>1432</v>
      </c>
      <c r="B88" s="54">
        <v>1472.519</v>
      </c>
      <c r="C88" s="54">
        <v>388311</v>
      </c>
      <c r="D88" s="54">
        <v>1739360</v>
      </c>
    </row>
    <row r="98" spans="1:4" x14ac:dyDescent="0.2">
      <c r="A98" s="55" t="s">
        <v>10</v>
      </c>
      <c r="B98" t="s">
        <v>872</v>
      </c>
    </row>
    <row r="99" spans="1:4" x14ac:dyDescent="0.2">
      <c r="A99" s="55" t="s">
        <v>209</v>
      </c>
      <c r="B99" t="s">
        <v>1449</v>
      </c>
    </row>
    <row r="101" spans="1:4" x14ac:dyDescent="0.2">
      <c r="A101" s="55" t="s">
        <v>1430</v>
      </c>
      <c r="B101" t="s">
        <v>1431</v>
      </c>
      <c r="C101" t="s">
        <v>1435</v>
      </c>
      <c r="D101" t="s">
        <v>1436</v>
      </c>
    </row>
    <row r="102" spans="1:4" x14ac:dyDescent="0.2">
      <c r="A102" s="53" t="s">
        <v>231</v>
      </c>
      <c r="B102" s="54">
        <v>38</v>
      </c>
      <c r="C102" s="54">
        <v>94929</v>
      </c>
      <c r="D102" s="54">
        <v>309158</v>
      </c>
    </row>
    <row r="103" spans="1:4" x14ac:dyDescent="0.2">
      <c r="A103" s="53" t="s">
        <v>210</v>
      </c>
      <c r="B103" s="54">
        <v>1</v>
      </c>
      <c r="C103" s="54">
        <v>1618</v>
      </c>
      <c r="D103" s="54">
        <v>17668</v>
      </c>
    </row>
    <row r="104" spans="1:4" x14ac:dyDescent="0.2">
      <c r="A104" s="53" t="s">
        <v>211</v>
      </c>
      <c r="B104" s="54">
        <v>7</v>
      </c>
      <c r="C104" s="54">
        <v>342</v>
      </c>
      <c r="D104" s="54">
        <v>992</v>
      </c>
    </row>
    <row r="105" spans="1:4" x14ac:dyDescent="0.2">
      <c r="A105" s="53" t="s">
        <v>212</v>
      </c>
      <c r="B105" s="54">
        <v>3</v>
      </c>
      <c r="C105" s="54">
        <v>19394</v>
      </c>
      <c r="D105" s="54">
        <v>135415</v>
      </c>
    </row>
    <row r="106" spans="1:4" x14ac:dyDescent="0.2">
      <c r="A106" s="53" t="s">
        <v>213</v>
      </c>
      <c r="B106" s="54">
        <v>4</v>
      </c>
      <c r="C106" s="54">
        <v>1012</v>
      </c>
      <c r="D106" s="54">
        <v>6710</v>
      </c>
    </row>
    <row r="107" spans="1:4" x14ac:dyDescent="0.2">
      <c r="A107" s="53" t="s">
        <v>214</v>
      </c>
      <c r="B107" s="54">
        <v>66</v>
      </c>
      <c r="C107" s="54">
        <v>6491</v>
      </c>
      <c r="D107" s="54">
        <v>70153</v>
      </c>
    </row>
    <row r="108" spans="1:4" x14ac:dyDescent="0.2">
      <c r="A108" s="53" t="s">
        <v>215</v>
      </c>
      <c r="B108" s="54">
        <v>22</v>
      </c>
      <c r="C108" s="54">
        <v>59</v>
      </c>
      <c r="D108" s="54">
        <v>800</v>
      </c>
    </row>
    <row r="109" spans="1:4" x14ac:dyDescent="0.2">
      <c r="A109" s="53" t="s">
        <v>218</v>
      </c>
      <c r="B109" s="54">
        <v>1</v>
      </c>
      <c r="C109" s="54">
        <v>837</v>
      </c>
      <c r="D109" s="54">
        <v>5579</v>
      </c>
    </row>
    <row r="110" spans="1:4" x14ac:dyDescent="0.2">
      <c r="A110" s="53" t="s">
        <v>219</v>
      </c>
      <c r="B110" s="54">
        <v>15</v>
      </c>
      <c r="C110" s="54">
        <v>776</v>
      </c>
      <c r="D110" s="54">
        <v>1884</v>
      </c>
    </row>
    <row r="111" spans="1:4" x14ac:dyDescent="0.2">
      <c r="A111" s="53" t="s">
        <v>220</v>
      </c>
      <c r="B111" s="54">
        <v>50.518999999999991</v>
      </c>
      <c r="C111" s="54">
        <v>187149</v>
      </c>
      <c r="D111" s="54">
        <v>932731</v>
      </c>
    </row>
    <row r="112" spans="1:4" x14ac:dyDescent="0.2">
      <c r="A112" s="53" t="s">
        <v>224</v>
      </c>
      <c r="B112" s="54">
        <v>1246</v>
      </c>
      <c r="C112" s="54">
        <v>580</v>
      </c>
      <c r="D112" s="54">
        <v>130186</v>
      </c>
    </row>
    <row r="113" spans="1:4" x14ac:dyDescent="0.2">
      <c r="A113" s="53" t="s">
        <v>226</v>
      </c>
      <c r="B113" s="54">
        <v>15</v>
      </c>
      <c r="C113" s="54">
        <v>74637</v>
      </c>
      <c r="D113" s="54">
        <v>123198</v>
      </c>
    </row>
    <row r="114" spans="1:4" x14ac:dyDescent="0.2">
      <c r="A114" s="53" t="s">
        <v>233</v>
      </c>
      <c r="B114" s="54">
        <v>2</v>
      </c>
      <c r="C114" s="54">
        <v>434</v>
      </c>
      <c r="D114" s="54">
        <v>2642</v>
      </c>
    </row>
    <row r="115" spans="1:4" x14ac:dyDescent="0.2">
      <c r="A115" s="53" t="s">
        <v>230</v>
      </c>
      <c r="B115" s="54">
        <v>2</v>
      </c>
      <c r="C115" s="54">
        <v>53</v>
      </c>
      <c r="D115" s="54">
        <v>2244</v>
      </c>
    </row>
    <row r="116" spans="1:4" x14ac:dyDescent="0.2">
      <c r="A116" s="53" t="s">
        <v>1432</v>
      </c>
      <c r="B116" s="54">
        <v>1472.519</v>
      </c>
      <c r="C116" s="54">
        <v>388311</v>
      </c>
      <c r="D116" s="54">
        <v>1739360</v>
      </c>
    </row>
    <row r="118" spans="1:4" x14ac:dyDescent="0.2">
      <c r="B118">
        <f>GETPIVOTDATA("Součet z Dosažená hodnota",$A$101)-GETPIVOTDATA("Součet z Dosažená hodnota",$A$101,"Priorita","D.1 Dobudování a modernizace silniční infrastruktury")+30</f>
        <v>1452</v>
      </c>
    </row>
    <row r="123" spans="1:4" x14ac:dyDescent="0.2">
      <c r="A123" s="55" t="s">
        <v>1438</v>
      </c>
      <c r="B123" t="s">
        <v>872</v>
      </c>
    </row>
    <row r="125" spans="1:4" x14ac:dyDescent="0.2">
      <c r="A125" s="55" t="s">
        <v>1430</v>
      </c>
      <c r="B125" t="s">
        <v>1431</v>
      </c>
      <c r="C125" t="s">
        <v>1435</v>
      </c>
      <c r="D125" t="s">
        <v>1436</v>
      </c>
    </row>
    <row r="126" spans="1:4" x14ac:dyDescent="0.2">
      <c r="A126" s="53" t="s">
        <v>231</v>
      </c>
      <c r="B126" s="54">
        <v>124</v>
      </c>
      <c r="C126" s="54">
        <v>3184</v>
      </c>
      <c r="D126" s="54">
        <v>3602</v>
      </c>
    </row>
    <row r="127" spans="1:4" x14ac:dyDescent="0.2">
      <c r="A127" s="53" t="s">
        <v>210</v>
      </c>
      <c r="B127" s="54">
        <v>44</v>
      </c>
      <c r="C127" s="54">
        <v>24372</v>
      </c>
      <c r="D127" s="54">
        <v>24372</v>
      </c>
    </row>
    <row r="128" spans="1:4" x14ac:dyDescent="0.2">
      <c r="A128" s="53" t="s">
        <v>232</v>
      </c>
      <c r="B128" s="54">
        <v>1646</v>
      </c>
      <c r="C128" s="54">
        <v>264387</v>
      </c>
      <c r="D128" s="54">
        <v>1401001</v>
      </c>
    </row>
    <row r="129" spans="1:4" x14ac:dyDescent="0.2">
      <c r="A129" s="53" t="s">
        <v>212</v>
      </c>
      <c r="B129" s="54">
        <v>89</v>
      </c>
      <c r="C129" s="54">
        <v>40785</v>
      </c>
      <c r="D129" s="54">
        <v>53085</v>
      </c>
    </row>
    <row r="130" spans="1:4" x14ac:dyDescent="0.2">
      <c r="A130" s="53" t="s">
        <v>213</v>
      </c>
      <c r="B130" s="54">
        <v>79</v>
      </c>
      <c r="C130" s="54">
        <v>12038</v>
      </c>
      <c r="D130" s="54">
        <v>64479</v>
      </c>
    </row>
    <row r="131" spans="1:4" x14ac:dyDescent="0.2">
      <c r="A131" s="53" t="s">
        <v>214</v>
      </c>
      <c r="B131" s="54">
        <v>147</v>
      </c>
      <c r="C131" s="54">
        <v>1129190</v>
      </c>
      <c r="D131" s="54">
        <v>1129190</v>
      </c>
    </row>
    <row r="132" spans="1:4" x14ac:dyDescent="0.2">
      <c r="A132" s="53" t="s">
        <v>215</v>
      </c>
      <c r="B132" s="54">
        <v>93</v>
      </c>
      <c r="C132" s="54">
        <v>9454</v>
      </c>
      <c r="D132" s="54">
        <v>36434</v>
      </c>
    </row>
    <row r="133" spans="1:4" x14ac:dyDescent="0.2">
      <c r="A133" s="53" t="s">
        <v>216</v>
      </c>
      <c r="B133" s="54">
        <v>93</v>
      </c>
      <c r="C133" s="54">
        <v>45564</v>
      </c>
      <c r="D133" s="54">
        <v>152737</v>
      </c>
    </row>
    <row r="134" spans="1:4" x14ac:dyDescent="0.2">
      <c r="A134" s="53" t="s">
        <v>217</v>
      </c>
      <c r="B134" s="54">
        <v>24</v>
      </c>
      <c r="C134" s="54">
        <v>1275</v>
      </c>
      <c r="D134" s="54">
        <v>4918</v>
      </c>
    </row>
    <row r="135" spans="1:4" x14ac:dyDescent="0.2">
      <c r="A135" s="53" t="s">
        <v>218</v>
      </c>
      <c r="B135" s="54">
        <v>1</v>
      </c>
      <c r="C135" s="54">
        <v>300</v>
      </c>
      <c r="D135" s="54">
        <v>300</v>
      </c>
    </row>
    <row r="136" spans="1:4" x14ac:dyDescent="0.2">
      <c r="A136" s="53" t="s">
        <v>219</v>
      </c>
      <c r="B136" s="54">
        <v>78</v>
      </c>
      <c r="C136" s="54">
        <v>19347</v>
      </c>
      <c r="D136" s="54">
        <v>52508</v>
      </c>
    </row>
    <row r="137" spans="1:4" x14ac:dyDescent="0.2">
      <c r="A137" s="53" t="s">
        <v>220</v>
      </c>
      <c r="B137" s="54">
        <v>11</v>
      </c>
      <c r="C137" s="54">
        <v>8234</v>
      </c>
      <c r="D137" s="54">
        <v>24619</v>
      </c>
    </row>
    <row r="138" spans="1:4" x14ac:dyDescent="0.2">
      <c r="A138" s="53" t="s">
        <v>223</v>
      </c>
      <c r="B138" s="54">
        <v>8</v>
      </c>
      <c r="C138" s="54">
        <v>6587</v>
      </c>
      <c r="D138" s="54">
        <v>78451</v>
      </c>
    </row>
    <row r="139" spans="1:4" x14ac:dyDescent="0.2">
      <c r="A139" s="53" t="s">
        <v>224</v>
      </c>
      <c r="B139" s="54">
        <v>1277</v>
      </c>
      <c r="C139" s="54">
        <v>33449</v>
      </c>
      <c r="D139" s="54">
        <v>217588</v>
      </c>
    </row>
    <row r="140" spans="1:4" x14ac:dyDescent="0.2">
      <c r="A140" s="53" t="s">
        <v>225</v>
      </c>
      <c r="B140" s="54">
        <v>3</v>
      </c>
      <c r="C140" s="54">
        <v>325</v>
      </c>
      <c r="D140" s="54">
        <v>2806</v>
      </c>
    </row>
    <row r="141" spans="1:4" x14ac:dyDescent="0.2">
      <c r="A141" s="53" t="s">
        <v>227</v>
      </c>
      <c r="B141" s="54">
        <v>167</v>
      </c>
      <c r="C141" s="54">
        <v>2769</v>
      </c>
      <c r="D141" s="54">
        <v>13340</v>
      </c>
    </row>
    <row r="142" spans="1:4" x14ac:dyDescent="0.2">
      <c r="A142" s="53" t="s">
        <v>228</v>
      </c>
      <c r="B142" s="54">
        <v>86</v>
      </c>
      <c r="C142" s="54">
        <v>3500</v>
      </c>
      <c r="D142" s="54">
        <v>11119</v>
      </c>
    </row>
    <row r="143" spans="1:4" x14ac:dyDescent="0.2">
      <c r="A143" s="53" t="s">
        <v>230</v>
      </c>
      <c r="B143" s="54">
        <v>41</v>
      </c>
      <c r="C143" s="54">
        <v>2848</v>
      </c>
      <c r="D143" s="54">
        <v>5184</v>
      </c>
    </row>
    <row r="144" spans="1:4" x14ac:dyDescent="0.2">
      <c r="A144" s="53" t="s">
        <v>234</v>
      </c>
      <c r="B144" s="54">
        <v>366</v>
      </c>
      <c r="C144" s="54">
        <v>40084</v>
      </c>
      <c r="D144" s="54">
        <v>127930</v>
      </c>
    </row>
    <row r="145" spans="1:4" x14ac:dyDescent="0.2">
      <c r="A145" s="53" t="s">
        <v>1432</v>
      </c>
      <c r="B145" s="54">
        <v>4377</v>
      </c>
      <c r="C145" s="54">
        <v>1647692</v>
      </c>
      <c r="D145" s="54">
        <v>3403663</v>
      </c>
    </row>
    <row r="161" spans="1:4" x14ac:dyDescent="0.2">
      <c r="A161" s="55" t="s">
        <v>10</v>
      </c>
      <c r="B161" t="s">
        <v>872</v>
      </c>
    </row>
    <row r="162" spans="1:4" x14ac:dyDescent="0.2">
      <c r="A162" s="55" t="s">
        <v>1438</v>
      </c>
      <c r="B162" t="s">
        <v>872</v>
      </c>
    </row>
    <row r="164" spans="1:4" x14ac:dyDescent="0.2">
      <c r="A164" s="55" t="s">
        <v>1430</v>
      </c>
      <c r="B164" t="s">
        <v>1431</v>
      </c>
      <c r="C164" t="s">
        <v>1435</v>
      </c>
      <c r="D164" t="s">
        <v>1436</v>
      </c>
    </row>
    <row r="165" spans="1:4" x14ac:dyDescent="0.2">
      <c r="A165" s="53" t="s">
        <v>231</v>
      </c>
      <c r="B165" s="54">
        <v>23</v>
      </c>
      <c r="C165" s="54">
        <v>179</v>
      </c>
      <c r="D165" s="54">
        <v>597</v>
      </c>
    </row>
    <row r="166" spans="1:4" x14ac:dyDescent="0.2">
      <c r="A166" s="53" t="s">
        <v>224</v>
      </c>
      <c r="B166" s="54">
        <v>1245</v>
      </c>
      <c r="C166" s="54">
        <v>0</v>
      </c>
      <c r="D166" s="54">
        <v>129386</v>
      </c>
    </row>
    <row r="167" spans="1:4" x14ac:dyDescent="0.2">
      <c r="A167" s="53" t="s">
        <v>1432</v>
      </c>
      <c r="B167" s="54">
        <v>1268</v>
      </c>
      <c r="C167" s="54">
        <v>179</v>
      </c>
      <c r="D167" s="54">
        <v>129983</v>
      </c>
    </row>
  </sheetData>
  <pageMargins left="0.7" right="0.7" top="0.78740157499999996" bottom="0.78740157499999996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0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6" sqref="K6"/>
    </sheetView>
  </sheetViews>
  <sheetFormatPr defaultColWidth="18.85546875" defaultRowHeight="12.75" x14ac:dyDescent="0.2"/>
  <cols>
    <col min="1" max="1" width="18.7109375" style="1" customWidth="1"/>
    <col min="2" max="2" width="30" style="1" customWidth="1"/>
    <col min="3" max="3" width="12.85546875" style="1" customWidth="1"/>
    <col min="4" max="4" width="36.28515625" style="1" customWidth="1"/>
    <col min="5" max="5" width="16.28515625" style="9" customWidth="1"/>
    <col min="6" max="6" width="18.85546875" style="1"/>
    <col min="7" max="7" width="18.5703125" style="1" customWidth="1"/>
    <col min="8" max="9" width="18.85546875" style="1"/>
    <col min="10" max="10" width="10.85546875" style="1" customWidth="1"/>
    <col min="11" max="11" width="13.5703125" style="1" customWidth="1"/>
    <col min="12" max="12" width="9" style="1" customWidth="1"/>
    <col min="13" max="13" width="12" style="1" customWidth="1"/>
    <col min="14" max="14" width="10" style="1" customWidth="1"/>
    <col min="15" max="15" width="10.28515625" style="1" hidden="1" customWidth="1"/>
    <col min="16" max="16" width="10.5703125" style="1" hidden="1" customWidth="1"/>
    <col min="17" max="17" width="11.42578125" style="1" hidden="1" customWidth="1"/>
    <col min="18" max="18" width="14.7109375" style="1" hidden="1" customWidth="1"/>
    <col min="19" max="16384" width="18.85546875" style="1"/>
  </cols>
  <sheetData>
    <row r="1" spans="1:18" ht="18" x14ac:dyDescent="0.2">
      <c r="A1" s="79" t="s">
        <v>235</v>
      </c>
      <c r="B1" s="79"/>
      <c r="C1" s="79"/>
      <c r="D1" s="4"/>
      <c r="E1" s="7"/>
      <c r="F1" s="4"/>
      <c r="G1" s="4"/>
      <c r="H1" s="4"/>
      <c r="I1" s="4"/>
      <c r="J1" s="4"/>
      <c r="K1" s="4"/>
      <c r="L1" s="4"/>
      <c r="M1" s="4"/>
      <c r="N1" s="4"/>
    </row>
    <row r="2" spans="1:18" x14ac:dyDescent="0.2">
      <c r="A2" s="4"/>
      <c r="B2" s="4"/>
      <c r="C2" s="4"/>
      <c r="D2" s="4"/>
      <c r="E2" s="7"/>
      <c r="F2" s="80" t="s">
        <v>2</v>
      </c>
      <c r="G2" s="81"/>
      <c r="H2" s="82"/>
      <c r="I2" s="83" t="s">
        <v>3</v>
      </c>
      <c r="J2" s="83"/>
      <c r="K2" s="83" t="s">
        <v>4</v>
      </c>
      <c r="L2" s="83"/>
      <c r="M2" s="83" t="s">
        <v>5</v>
      </c>
      <c r="N2" s="83"/>
      <c r="O2" s="80" t="s">
        <v>8</v>
      </c>
      <c r="P2" s="81"/>
      <c r="Q2" s="82"/>
    </row>
    <row r="3" spans="1:18" ht="38.25" x14ac:dyDescent="0.2">
      <c r="A3" s="5" t="s">
        <v>208</v>
      </c>
      <c r="B3" s="6" t="s">
        <v>206</v>
      </c>
      <c r="C3" s="5" t="s">
        <v>205</v>
      </c>
      <c r="D3" s="5" t="s">
        <v>207</v>
      </c>
      <c r="E3" s="8" t="s">
        <v>209</v>
      </c>
      <c r="F3" s="3" t="s">
        <v>0</v>
      </c>
      <c r="G3" s="3" t="s">
        <v>236</v>
      </c>
      <c r="H3" s="3" t="s">
        <v>237</v>
      </c>
      <c r="I3" s="3" t="s">
        <v>1</v>
      </c>
      <c r="J3" s="3" t="s">
        <v>6</v>
      </c>
      <c r="K3" s="3" t="s">
        <v>1</v>
      </c>
      <c r="L3" s="3" t="s">
        <v>7</v>
      </c>
      <c r="M3" s="3" t="s">
        <v>1</v>
      </c>
      <c r="N3" s="3" t="s">
        <v>6</v>
      </c>
      <c r="O3" s="15" t="s">
        <v>1438</v>
      </c>
      <c r="P3" s="15" t="s">
        <v>9</v>
      </c>
      <c r="Q3" s="15" t="s">
        <v>10</v>
      </c>
      <c r="R3" s="14" t="s">
        <v>11</v>
      </c>
    </row>
    <row r="4" spans="1:18" s="25" customFormat="1" ht="40.5" customHeight="1" x14ac:dyDescent="0.2">
      <c r="A4" s="26" t="s">
        <v>223</v>
      </c>
      <c r="B4" s="28" t="s">
        <v>1048</v>
      </c>
      <c r="C4" s="32" t="s">
        <v>765</v>
      </c>
      <c r="D4" s="28" t="s">
        <v>1253</v>
      </c>
      <c r="E4" s="27">
        <v>2018</v>
      </c>
      <c r="F4" s="28" t="s">
        <v>658</v>
      </c>
      <c r="G4" s="30">
        <v>78451</v>
      </c>
      <c r="H4" s="30">
        <v>6587</v>
      </c>
      <c r="I4" s="28" t="s">
        <v>659</v>
      </c>
      <c r="J4" s="29">
        <v>8</v>
      </c>
      <c r="K4" s="28"/>
      <c r="L4" s="30"/>
      <c r="M4" s="28"/>
      <c r="N4" s="29"/>
      <c r="O4" s="32" t="s">
        <v>872</v>
      </c>
      <c r="P4" s="32" t="s">
        <v>810</v>
      </c>
      <c r="Q4" s="32" t="s">
        <v>809</v>
      </c>
      <c r="R4" s="45">
        <v>402</v>
      </c>
    </row>
    <row r="5" spans="1:18" s="25" customFormat="1" ht="51" x14ac:dyDescent="0.2">
      <c r="A5" s="26" t="s">
        <v>220</v>
      </c>
      <c r="B5" s="28" t="s">
        <v>1047</v>
      </c>
      <c r="C5" s="32" t="s">
        <v>765</v>
      </c>
      <c r="D5" s="28" t="s">
        <v>1254</v>
      </c>
      <c r="E5" s="27">
        <v>2018</v>
      </c>
      <c r="F5" s="28" t="s">
        <v>658</v>
      </c>
      <c r="G5" s="30">
        <v>23619</v>
      </c>
      <c r="H5" s="30">
        <v>7234</v>
      </c>
      <c r="I5" s="28" t="s">
        <v>659</v>
      </c>
      <c r="J5" s="29">
        <v>10</v>
      </c>
      <c r="K5" s="28"/>
      <c r="L5" s="30"/>
      <c r="M5" s="28"/>
      <c r="N5" s="29"/>
      <c r="O5" s="32" t="s">
        <v>872</v>
      </c>
      <c r="P5" s="32" t="s">
        <v>810</v>
      </c>
      <c r="Q5" s="32" t="s">
        <v>809</v>
      </c>
      <c r="R5" s="31">
        <v>572</v>
      </c>
    </row>
    <row r="6" spans="1:18" s="25" customFormat="1" ht="51" x14ac:dyDescent="0.2">
      <c r="A6" s="26" t="s">
        <v>220</v>
      </c>
      <c r="B6" s="28" t="s">
        <v>1046</v>
      </c>
      <c r="C6" s="32" t="s">
        <v>765</v>
      </c>
      <c r="D6" s="28" t="s">
        <v>1255</v>
      </c>
      <c r="E6" s="27">
        <v>2018</v>
      </c>
      <c r="F6" s="28" t="s">
        <v>645</v>
      </c>
      <c r="G6" s="30">
        <v>1000</v>
      </c>
      <c r="H6" s="30">
        <v>1000</v>
      </c>
      <c r="I6" s="28" t="s">
        <v>659</v>
      </c>
      <c r="J6" s="29">
        <v>1</v>
      </c>
      <c r="K6" s="28"/>
      <c r="L6" s="30"/>
      <c r="M6" s="28"/>
      <c r="N6" s="29"/>
      <c r="O6" s="32" t="s">
        <v>872</v>
      </c>
      <c r="P6" s="32" t="s">
        <v>809</v>
      </c>
      <c r="Q6" s="32" t="s">
        <v>809</v>
      </c>
      <c r="R6" s="31">
        <v>405</v>
      </c>
    </row>
    <row r="7" spans="1:18" s="25" customFormat="1" ht="38.25" x14ac:dyDescent="0.2">
      <c r="A7" s="26" t="s">
        <v>219</v>
      </c>
      <c r="B7" s="28" t="s">
        <v>1045</v>
      </c>
      <c r="C7" s="32" t="s">
        <v>765</v>
      </c>
      <c r="D7" s="78" t="s">
        <v>1256</v>
      </c>
      <c r="E7" s="27">
        <v>2018</v>
      </c>
      <c r="F7" s="28" t="s">
        <v>658</v>
      </c>
      <c r="G7" s="30">
        <v>185</v>
      </c>
      <c r="H7" s="30">
        <v>45</v>
      </c>
      <c r="I7" s="28" t="s">
        <v>659</v>
      </c>
      <c r="J7" s="29">
        <v>2</v>
      </c>
      <c r="K7" s="28"/>
      <c r="L7" s="30"/>
      <c r="M7" s="28"/>
      <c r="N7" s="29"/>
      <c r="O7" s="32" t="s">
        <v>872</v>
      </c>
      <c r="P7" s="32" t="s">
        <v>809</v>
      </c>
      <c r="Q7" s="32" t="s">
        <v>809</v>
      </c>
      <c r="R7" s="31">
        <v>1044</v>
      </c>
    </row>
    <row r="8" spans="1:18" s="25" customFormat="1" ht="38.25" x14ac:dyDescent="0.2">
      <c r="A8" s="26" t="s">
        <v>220</v>
      </c>
      <c r="B8" s="28" t="s">
        <v>392</v>
      </c>
      <c r="C8" s="32" t="s">
        <v>951</v>
      </c>
      <c r="D8" s="28" t="s">
        <v>950</v>
      </c>
      <c r="E8" s="27">
        <v>2018</v>
      </c>
      <c r="F8" s="28" t="s">
        <v>645</v>
      </c>
      <c r="G8" s="30">
        <v>13134</v>
      </c>
      <c r="H8" s="30">
        <v>13134</v>
      </c>
      <c r="I8" s="28" t="s">
        <v>659</v>
      </c>
      <c r="J8" s="29">
        <v>1</v>
      </c>
      <c r="K8" s="28"/>
      <c r="L8" s="30"/>
      <c r="M8" s="28"/>
      <c r="N8" s="29"/>
      <c r="O8" s="32" t="s">
        <v>809</v>
      </c>
      <c r="P8" s="32" t="s">
        <v>810</v>
      </c>
      <c r="Q8" s="32" t="s">
        <v>809</v>
      </c>
      <c r="R8" s="31">
        <v>222</v>
      </c>
    </row>
    <row r="9" spans="1:18" s="25" customFormat="1" ht="38.25" x14ac:dyDescent="0.2">
      <c r="A9" s="26" t="s">
        <v>220</v>
      </c>
      <c r="B9" s="28" t="s">
        <v>393</v>
      </c>
      <c r="C9" s="32" t="s">
        <v>951</v>
      </c>
      <c r="D9" s="28" t="s">
        <v>952</v>
      </c>
      <c r="E9" s="27" t="s">
        <v>824</v>
      </c>
      <c r="F9" s="28" t="s">
        <v>645</v>
      </c>
      <c r="G9" s="30">
        <v>0</v>
      </c>
      <c r="H9" s="30">
        <v>0</v>
      </c>
      <c r="I9" s="28" t="s">
        <v>659</v>
      </c>
      <c r="J9" s="29">
        <v>1</v>
      </c>
      <c r="K9" s="28"/>
      <c r="L9" s="30"/>
      <c r="M9" s="28"/>
      <c r="N9" s="29"/>
      <c r="O9" s="32" t="s">
        <v>809</v>
      </c>
      <c r="P9" s="32" t="s">
        <v>810</v>
      </c>
      <c r="Q9" s="32" t="s">
        <v>809</v>
      </c>
      <c r="R9" s="31"/>
    </row>
    <row r="10" spans="1:18" s="25" customFormat="1" ht="38.25" x14ac:dyDescent="0.2">
      <c r="A10" s="26" t="s">
        <v>220</v>
      </c>
      <c r="B10" s="28" t="s">
        <v>394</v>
      </c>
      <c r="C10" s="32" t="s">
        <v>951</v>
      </c>
      <c r="D10" s="28" t="s">
        <v>953</v>
      </c>
      <c r="E10" s="27" t="s">
        <v>824</v>
      </c>
      <c r="F10" s="28" t="s">
        <v>645</v>
      </c>
      <c r="G10" s="30">
        <v>38</v>
      </c>
      <c r="H10" s="30">
        <v>38</v>
      </c>
      <c r="I10" s="28" t="s">
        <v>659</v>
      </c>
      <c r="J10" s="29">
        <v>1</v>
      </c>
      <c r="K10" s="28"/>
      <c r="L10" s="30"/>
      <c r="M10" s="28"/>
      <c r="N10" s="29"/>
      <c r="O10" s="32" t="s">
        <v>809</v>
      </c>
      <c r="P10" s="32" t="s">
        <v>810</v>
      </c>
      <c r="Q10" s="32" t="s">
        <v>809</v>
      </c>
      <c r="R10" s="31">
        <v>1092</v>
      </c>
    </row>
    <row r="11" spans="1:18" s="25" customFormat="1" ht="38.25" x14ac:dyDescent="0.2">
      <c r="A11" s="26" t="s">
        <v>220</v>
      </c>
      <c r="B11" s="28" t="s">
        <v>395</v>
      </c>
      <c r="C11" s="32" t="s">
        <v>951</v>
      </c>
      <c r="D11" s="28" t="s">
        <v>954</v>
      </c>
      <c r="E11" s="27">
        <v>2018</v>
      </c>
      <c r="F11" s="28" t="s">
        <v>645</v>
      </c>
      <c r="G11" s="30">
        <v>7537</v>
      </c>
      <c r="H11" s="30">
        <v>7537</v>
      </c>
      <c r="I11" s="28" t="s">
        <v>761</v>
      </c>
      <c r="J11" s="48">
        <v>0.30299999999999999</v>
      </c>
      <c r="K11" s="33" t="s">
        <v>762</v>
      </c>
      <c r="L11" s="47">
        <v>0</v>
      </c>
      <c r="M11" s="28"/>
      <c r="N11" s="29"/>
      <c r="O11" s="32" t="s">
        <v>809</v>
      </c>
      <c r="P11" s="32" t="s">
        <v>810</v>
      </c>
      <c r="Q11" s="32" t="s">
        <v>809</v>
      </c>
      <c r="R11" s="31"/>
    </row>
    <row r="12" spans="1:18" s="25" customFormat="1" ht="38.25" x14ac:dyDescent="0.2">
      <c r="A12" s="26" t="s">
        <v>220</v>
      </c>
      <c r="B12" s="28" t="s">
        <v>396</v>
      </c>
      <c r="C12" s="32" t="s">
        <v>951</v>
      </c>
      <c r="D12" s="28" t="s">
        <v>955</v>
      </c>
      <c r="E12" s="27" t="s">
        <v>471</v>
      </c>
      <c r="F12" s="28" t="s">
        <v>645</v>
      </c>
      <c r="G12" s="30">
        <v>14491</v>
      </c>
      <c r="H12" s="30">
        <v>14491</v>
      </c>
      <c r="I12" s="28" t="s">
        <v>761</v>
      </c>
      <c r="J12" s="48">
        <v>7.633</v>
      </c>
      <c r="K12" s="33" t="s">
        <v>762</v>
      </c>
      <c r="L12" s="47">
        <v>1</v>
      </c>
      <c r="M12" s="28"/>
      <c r="N12" s="29"/>
      <c r="O12" s="32" t="s">
        <v>809</v>
      </c>
      <c r="P12" s="32" t="s">
        <v>810</v>
      </c>
      <c r="Q12" s="32" t="s">
        <v>809</v>
      </c>
      <c r="R12" s="31">
        <v>1090</v>
      </c>
    </row>
    <row r="13" spans="1:18" s="25" customFormat="1" ht="38.25" x14ac:dyDescent="0.2">
      <c r="A13" s="26" t="s">
        <v>220</v>
      </c>
      <c r="B13" s="28" t="s">
        <v>397</v>
      </c>
      <c r="C13" s="32" t="s">
        <v>951</v>
      </c>
      <c r="D13" s="28" t="s">
        <v>956</v>
      </c>
      <c r="E13" s="27" t="s">
        <v>471</v>
      </c>
      <c r="F13" s="28" t="s">
        <v>645</v>
      </c>
      <c r="G13" s="30">
        <v>20189</v>
      </c>
      <c r="H13" s="30">
        <v>20189</v>
      </c>
      <c r="I13" s="28" t="s">
        <v>761</v>
      </c>
      <c r="J13" s="48">
        <v>0.76</v>
      </c>
      <c r="K13" s="33" t="s">
        <v>762</v>
      </c>
      <c r="L13" s="47">
        <v>0</v>
      </c>
      <c r="M13" s="28"/>
      <c r="N13" s="29"/>
      <c r="O13" s="32" t="s">
        <v>809</v>
      </c>
      <c r="P13" s="32" t="s">
        <v>810</v>
      </c>
      <c r="Q13" s="32" t="s">
        <v>809</v>
      </c>
      <c r="R13" s="31">
        <v>1091</v>
      </c>
    </row>
    <row r="14" spans="1:18" s="25" customFormat="1" ht="89.25" x14ac:dyDescent="0.2">
      <c r="A14" s="26" t="s">
        <v>220</v>
      </c>
      <c r="B14" s="28" t="s">
        <v>398</v>
      </c>
      <c r="C14" s="32" t="s">
        <v>951</v>
      </c>
      <c r="D14" s="28" t="s">
        <v>957</v>
      </c>
      <c r="E14" s="27" t="s">
        <v>824</v>
      </c>
      <c r="F14" s="28" t="s">
        <v>645</v>
      </c>
      <c r="G14" s="30">
        <v>0</v>
      </c>
      <c r="H14" s="30">
        <v>0</v>
      </c>
      <c r="I14" s="28" t="s">
        <v>659</v>
      </c>
      <c r="J14" s="48">
        <v>1</v>
      </c>
      <c r="K14" s="33"/>
      <c r="L14" s="47"/>
      <c r="M14" s="28"/>
      <c r="N14" s="29"/>
      <c r="O14" s="32" t="s">
        <v>809</v>
      </c>
      <c r="P14" s="32" t="s">
        <v>810</v>
      </c>
      <c r="Q14" s="32" t="s">
        <v>809</v>
      </c>
      <c r="R14" s="31"/>
    </row>
    <row r="15" spans="1:18" s="25" customFormat="1" ht="38.25" x14ac:dyDescent="0.2">
      <c r="A15" s="26" t="s">
        <v>220</v>
      </c>
      <c r="B15" s="28" t="s">
        <v>399</v>
      </c>
      <c r="C15" s="32" t="s">
        <v>951</v>
      </c>
      <c r="D15" s="28" t="s">
        <v>958</v>
      </c>
      <c r="E15" s="27">
        <v>2018</v>
      </c>
      <c r="F15" s="28" t="s">
        <v>645</v>
      </c>
      <c r="G15" s="30">
        <v>26032</v>
      </c>
      <c r="H15" s="30">
        <v>26032</v>
      </c>
      <c r="I15" s="28" t="s">
        <v>761</v>
      </c>
      <c r="J15" s="48">
        <v>1.488</v>
      </c>
      <c r="K15" s="33" t="s">
        <v>762</v>
      </c>
      <c r="L15" s="47">
        <v>0</v>
      </c>
      <c r="M15" s="28"/>
      <c r="N15" s="29"/>
      <c r="O15" s="32" t="s">
        <v>809</v>
      </c>
      <c r="P15" s="32" t="s">
        <v>810</v>
      </c>
      <c r="Q15" s="32" t="s">
        <v>809</v>
      </c>
      <c r="R15" s="31">
        <v>1093</v>
      </c>
    </row>
    <row r="16" spans="1:18" s="25" customFormat="1" ht="38.25" x14ac:dyDescent="0.2">
      <c r="A16" s="26" t="s">
        <v>220</v>
      </c>
      <c r="B16" s="28" t="s">
        <v>400</v>
      </c>
      <c r="C16" s="32" t="s">
        <v>951</v>
      </c>
      <c r="D16" s="28" t="s">
        <v>959</v>
      </c>
      <c r="E16" s="27" t="s">
        <v>824</v>
      </c>
      <c r="F16" s="28" t="s">
        <v>645</v>
      </c>
      <c r="G16" s="30">
        <v>34</v>
      </c>
      <c r="H16" s="30">
        <v>34</v>
      </c>
      <c r="I16" s="28" t="s">
        <v>659</v>
      </c>
      <c r="J16" s="48">
        <v>1</v>
      </c>
      <c r="K16" s="33"/>
      <c r="L16" s="47"/>
      <c r="M16" s="28"/>
      <c r="N16" s="29"/>
      <c r="O16" s="32" t="s">
        <v>809</v>
      </c>
      <c r="P16" s="32" t="s">
        <v>810</v>
      </c>
      <c r="Q16" s="32" t="s">
        <v>809</v>
      </c>
      <c r="R16" s="31">
        <v>1094</v>
      </c>
    </row>
    <row r="17" spans="1:18" s="25" customFormat="1" ht="38.25" x14ac:dyDescent="0.2">
      <c r="A17" s="26" t="s">
        <v>220</v>
      </c>
      <c r="B17" s="28" t="s">
        <v>401</v>
      </c>
      <c r="C17" s="32" t="s">
        <v>951</v>
      </c>
      <c r="D17" s="28" t="s">
        <v>960</v>
      </c>
      <c r="E17" s="27" t="s">
        <v>824</v>
      </c>
      <c r="F17" s="28" t="s">
        <v>645</v>
      </c>
      <c r="G17" s="30">
        <v>398</v>
      </c>
      <c r="H17" s="30">
        <v>398</v>
      </c>
      <c r="I17" s="28" t="s">
        <v>659</v>
      </c>
      <c r="J17" s="48">
        <v>1</v>
      </c>
      <c r="K17" s="33"/>
      <c r="L17" s="47"/>
      <c r="M17" s="28"/>
      <c r="N17" s="29"/>
      <c r="O17" s="32" t="s">
        <v>809</v>
      </c>
      <c r="P17" s="32" t="s">
        <v>810</v>
      </c>
      <c r="Q17" s="32" t="s">
        <v>809</v>
      </c>
      <c r="R17" s="31">
        <v>1095</v>
      </c>
    </row>
    <row r="18" spans="1:18" s="25" customFormat="1" ht="76.5" x14ac:dyDescent="0.2">
      <c r="A18" s="26" t="s">
        <v>220</v>
      </c>
      <c r="B18" s="28" t="s">
        <v>402</v>
      </c>
      <c r="C18" s="32" t="s">
        <v>951</v>
      </c>
      <c r="D18" s="28" t="s">
        <v>961</v>
      </c>
      <c r="E18" s="27" t="s">
        <v>471</v>
      </c>
      <c r="F18" s="28" t="s">
        <v>645</v>
      </c>
      <c r="G18" s="30">
        <v>1933</v>
      </c>
      <c r="H18" s="30">
        <v>1933</v>
      </c>
      <c r="I18" s="28" t="s">
        <v>761</v>
      </c>
      <c r="J18" s="48">
        <v>0.84799999999999998</v>
      </c>
      <c r="K18" s="33" t="s">
        <v>762</v>
      </c>
      <c r="L18" s="47">
        <v>0</v>
      </c>
      <c r="M18" s="28"/>
      <c r="N18" s="29"/>
      <c r="O18" s="32" t="s">
        <v>809</v>
      </c>
      <c r="P18" s="32" t="s">
        <v>810</v>
      </c>
      <c r="Q18" s="32" t="s">
        <v>809</v>
      </c>
      <c r="R18" s="31">
        <v>1096</v>
      </c>
    </row>
    <row r="19" spans="1:18" s="25" customFormat="1" ht="38.25" x14ac:dyDescent="0.2">
      <c r="A19" s="26" t="s">
        <v>220</v>
      </c>
      <c r="B19" s="28" t="s">
        <v>403</v>
      </c>
      <c r="C19" s="32" t="s">
        <v>951</v>
      </c>
      <c r="D19" s="28" t="s">
        <v>962</v>
      </c>
      <c r="E19" s="27" t="s">
        <v>824</v>
      </c>
      <c r="F19" s="28" t="s">
        <v>645</v>
      </c>
      <c r="G19" s="30">
        <v>460</v>
      </c>
      <c r="H19" s="30">
        <v>460</v>
      </c>
      <c r="I19" s="28" t="s">
        <v>659</v>
      </c>
      <c r="J19" s="29">
        <v>1</v>
      </c>
      <c r="K19" s="28"/>
      <c r="L19" s="30"/>
      <c r="M19" s="28"/>
      <c r="N19" s="29"/>
      <c r="O19" s="32" t="s">
        <v>809</v>
      </c>
      <c r="P19" s="32" t="s">
        <v>810</v>
      </c>
      <c r="Q19" s="32" t="s">
        <v>809</v>
      </c>
      <c r="R19" s="31">
        <v>1100</v>
      </c>
    </row>
    <row r="20" spans="1:18" s="25" customFormat="1" ht="38.25" x14ac:dyDescent="0.2">
      <c r="A20" s="26" t="s">
        <v>220</v>
      </c>
      <c r="B20" s="28" t="s">
        <v>404</v>
      </c>
      <c r="C20" s="32" t="s">
        <v>951</v>
      </c>
      <c r="D20" s="28" t="s">
        <v>963</v>
      </c>
      <c r="E20" s="27" t="s">
        <v>824</v>
      </c>
      <c r="F20" s="28" t="s">
        <v>645</v>
      </c>
      <c r="G20" s="30">
        <v>48</v>
      </c>
      <c r="H20" s="30">
        <v>48</v>
      </c>
      <c r="I20" s="28" t="s">
        <v>659</v>
      </c>
      <c r="J20" s="29">
        <v>1</v>
      </c>
      <c r="K20" s="28"/>
      <c r="L20" s="30"/>
      <c r="M20" s="28"/>
      <c r="N20" s="29"/>
      <c r="O20" s="32" t="s">
        <v>809</v>
      </c>
      <c r="P20" s="32" t="s">
        <v>810</v>
      </c>
      <c r="Q20" s="32" t="s">
        <v>809</v>
      </c>
      <c r="R20" s="31">
        <v>1097</v>
      </c>
    </row>
    <row r="21" spans="1:18" s="25" customFormat="1" ht="63.75" x14ac:dyDescent="0.2">
      <c r="A21" s="26" t="s">
        <v>220</v>
      </c>
      <c r="B21" s="28" t="s">
        <v>405</v>
      </c>
      <c r="C21" s="32" t="s">
        <v>951</v>
      </c>
      <c r="D21" s="28" t="s">
        <v>964</v>
      </c>
      <c r="E21" s="27" t="s">
        <v>824</v>
      </c>
      <c r="F21" s="28" t="s">
        <v>645</v>
      </c>
      <c r="G21" s="30">
        <v>0</v>
      </c>
      <c r="H21" s="30">
        <v>0</v>
      </c>
      <c r="I21" s="28" t="s">
        <v>659</v>
      </c>
      <c r="J21" s="29">
        <v>1</v>
      </c>
      <c r="K21" s="28"/>
      <c r="L21" s="30"/>
      <c r="M21" s="28"/>
      <c r="N21" s="29"/>
      <c r="O21" s="32" t="s">
        <v>809</v>
      </c>
      <c r="P21" s="32" t="s">
        <v>810</v>
      </c>
      <c r="Q21" s="32" t="s">
        <v>809</v>
      </c>
      <c r="R21" s="31"/>
    </row>
    <row r="22" spans="1:18" s="25" customFormat="1" ht="63.75" x14ac:dyDescent="0.2">
      <c r="A22" s="26" t="s">
        <v>220</v>
      </c>
      <c r="B22" s="28" t="s">
        <v>406</v>
      </c>
      <c r="C22" s="32" t="s">
        <v>951</v>
      </c>
      <c r="D22" s="28" t="s">
        <v>965</v>
      </c>
      <c r="E22" s="27" t="s">
        <v>824</v>
      </c>
      <c r="F22" s="28" t="s">
        <v>645</v>
      </c>
      <c r="G22" s="30">
        <v>154</v>
      </c>
      <c r="H22" s="30">
        <v>154</v>
      </c>
      <c r="I22" s="28" t="s">
        <v>659</v>
      </c>
      <c r="J22" s="29">
        <v>1</v>
      </c>
      <c r="K22" s="28"/>
      <c r="L22" s="30"/>
      <c r="M22" s="28"/>
      <c r="N22" s="29"/>
      <c r="O22" s="32" t="s">
        <v>809</v>
      </c>
      <c r="P22" s="32" t="s">
        <v>810</v>
      </c>
      <c r="Q22" s="32" t="s">
        <v>809</v>
      </c>
      <c r="R22" s="31"/>
    </row>
    <row r="23" spans="1:18" s="25" customFormat="1" ht="38.25" x14ac:dyDescent="0.2">
      <c r="A23" s="26" t="s">
        <v>220</v>
      </c>
      <c r="B23" s="28" t="s">
        <v>407</v>
      </c>
      <c r="C23" s="32" t="s">
        <v>951</v>
      </c>
      <c r="D23" s="28" t="s">
        <v>966</v>
      </c>
      <c r="E23" s="27" t="s">
        <v>824</v>
      </c>
      <c r="F23" s="28" t="s">
        <v>645</v>
      </c>
      <c r="G23" s="30">
        <v>0</v>
      </c>
      <c r="H23" s="30">
        <v>0</v>
      </c>
      <c r="I23" s="28" t="s">
        <v>659</v>
      </c>
      <c r="J23" s="29">
        <v>1</v>
      </c>
      <c r="K23" s="28"/>
      <c r="L23" s="30"/>
      <c r="M23" s="28"/>
      <c r="N23" s="29"/>
      <c r="O23" s="32" t="s">
        <v>809</v>
      </c>
      <c r="P23" s="32" t="s">
        <v>810</v>
      </c>
      <c r="Q23" s="32" t="s">
        <v>809</v>
      </c>
      <c r="R23" s="31"/>
    </row>
    <row r="24" spans="1:18" s="25" customFormat="1" ht="51" x14ac:dyDescent="0.2">
      <c r="A24" s="26" t="s">
        <v>220</v>
      </c>
      <c r="B24" s="28" t="s">
        <v>408</v>
      </c>
      <c r="C24" s="32" t="s">
        <v>951</v>
      </c>
      <c r="D24" s="28" t="s">
        <v>967</v>
      </c>
      <c r="E24" s="27" t="s">
        <v>824</v>
      </c>
      <c r="F24" s="28" t="s">
        <v>645</v>
      </c>
      <c r="G24" s="30">
        <v>433</v>
      </c>
      <c r="H24" s="30">
        <v>433</v>
      </c>
      <c r="I24" s="28" t="s">
        <v>659</v>
      </c>
      <c r="J24" s="29">
        <v>1</v>
      </c>
      <c r="K24" s="28"/>
      <c r="L24" s="30"/>
      <c r="M24" s="28"/>
      <c r="N24" s="29"/>
      <c r="O24" s="32" t="s">
        <v>809</v>
      </c>
      <c r="P24" s="32" t="s">
        <v>810</v>
      </c>
      <c r="Q24" s="32" t="s">
        <v>809</v>
      </c>
      <c r="R24" s="31">
        <v>1098</v>
      </c>
    </row>
    <row r="25" spans="1:18" s="25" customFormat="1" ht="38.25" x14ac:dyDescent="0.2">
      <c r="A25" s="26" t="s">
        <v>220</v>
      </c>
      <c r="B25" s="28" t="s">
        <v>409</v>
      </c>
      <c r="C25" s="32" t="s">
        <v>951</v>
      </c>
      <c r="D25" s="28" t="s">
        <v>968</v>
      </c>
      <c r="E25" s="27" t="s">
        <v>824</v>
      </c>
      <c r="F25" s="28" t="s">
        <v>645</v>
      </c>
      <c r="G25" s="30">
        <v>0</v>
      </c>
      <c r="H25" s="30">
        <v>0</v>
      </c>
      <c r="I25" s="28" t="s">
        <v>659</v>
      </c>
      <c r="J25" s="29">
        <v>1</v>
      </c>
      <c r="K25" s="28"/>
      <c r="L25" s="30"/>
      <c r="M25" s="28"/>
      <c r="N25" s="29"/>
      <c r="O25" s="32" t="s">
        <v>809</v>
      </c>
      <c r="P25" s="32" t="s">
        <v>810</v>
      </c>
      <c r="Q25" s="32" t="s">
        <v>809</v>
      </c>
      <c r="R25" s="31">
        <v>1099</v>
      </c>
    </row>
    <row r="26" spans="1:18" s="25" customFormat="1" ht="38.25" x14ac:dyDescent="0.2">
      <c r="A26" s="26" t="s">
        <v>220</v>
      </c>
      <c r="B26" s="28" t="s">
        <v>410</v>
      </c>
      <c r="C26" s="32" t="s">
        <v>951</v>
      </c>
      <c r="D26" s="28" t="s">
        <v>969</v>
      </c>
      <c r="E26" s="27" t="s">
        <v>824</v>
      </c>
      <c r="F26" s="28" t="s">
        <v>645</v>
      </c>
      <c r="G26" s="30">
        <v>0</v>
      </c>
      <c r="H26" s="30">
        <v>0</v>
      </c>
      <c r="I26" s="28" t="s">
        <v>659</v>
      </c>
      <c r="J26" s="29">
        <v>1</v>
      </c>
      <c r="K26" s="28"/>
      <c r="L26" s="30"/>
      <c r="M26" s="28"/>
      <c r="N26" s="29"/>
      <c r="O26" s="32" t="s">
        <v>809</v>
      </c>
      <c r="P26" s="32" t="s">
        <v>810</v>
      </c>
      <c r="Q26" s="32" t="s">
        <v>809</v>
      </c>
      <c r="R26" s="31"/>
    </row>
    <row r="27" spans="1:18" s="25" customFormat="1" ht="38.25" x14ac:dyDescent="0.2">
      <c r="A27" s="26" t="s">
        <v>220</v>
      </c>
      <c r="B27" s="28" t="s">
        <v>411</v>
      </c>
      <c r="C27" s="32" t="s">
        <v>951</v>
      </c>
      <c r="D27" s="28" t="s">
        <v>970</v>
      </c>
      <c r="E27" s="27" t="s">
        <v>824</v>
      </c>
      <c r="F27" s="28" t="s">
        <v>645</v>
      </c>
      <c r="G27" s="30">
        <v>45</v>
      </c>
      <c r="H27" s="30">
        <v>45</v>
      </c>
      <c r="I27" s="28" t="s">
        <v>659</v>
      </c>
      <c r="J27" s="29">
        <v>1</v>
      </c>
      <c r="K27" s="28"/>
      <c r="L27" s="30"/>
      <c r="M27" s="28"/>
      <c r="N27" s="29"/>
      <c r="O27" s="32" t="s">
        <v>809</v>
      </c>
      <c r="P27" s="32" t="s">
        <v>810</v>
      </c>
      <c r="Q27" s="32" t="s">
        <v>809</v>
      </c>
      <c r="R27" s="31">
        <v>1108</v>
      </c>
    </row>
    <row r="28" spans="1:18" s="25" customFormat="1" ht="51" x14ac:dyDescent="0.2">
      <c r="A28" s="26" t="s">
        <v>220</v>
      </c>
      <c r="B28" s="28" t="s">
        <v>412</v>
      </c>
      <c r="C28" s="32" t="s">
        <v>951</v>
      </c>
      <c r="D28" s="28" t="s">
        <v>971</v>
      </c>
      <c r="E28" s="27" t="s">
        <v>824</v>
      </c>
      <c r="F28" s="28" t="s">
        <v>1421</v>
      </c>
      <c r="G28" s="30">
        <v>16066</v>
      </c>
      <c r="H28" s="30">
        <v>16066</v>
      </c>
      <c r="I28" s="28" t="s">
        <v>659</v>
      </c>
      <c r="J28" s="29">
        <v>1</v>
      </c>
      <c r="K28" s="28"/>
      <c r="L28" s="30"/>
      <c r="M28" s="28"/>
      <c r="N28" s="29"/>
      <c r="O28" s="32" t="s">
        <v>809</v>
      </c>
      <c r="P28" s="32" t="s">
        <v>810</v>
      </c>
      <c r="Q28" s="32" t="s">
        <v>809</v>
      </c>
      <c r="R28" s="31">
        <v>1109</v>
      </c>
    </row>
    <row r="29" spans="1:18" s="25" customFormat="1" ht="76.5" x14ac:dyDescent="0.2">
      <c r="A29" s="26" t="s">
        <v>220</v>
      </c>
      <c r="B29" s="28" t="s">
        <v>413</v>
      </c>
      <c r="C29" s="32" t="s">
        <v>951</v>
      </c>
      <c r="D29" s="28" t="s">
        <v>972</v>
      </c>
      <c r="E29" s="27" t="s">
        <v>824</v>
      </c>
      <c r="F29" s="28" t="s">
        <v>645</v>
      </c>
      <c r="G29" s="30">
        <v>0</v>
      </c>
      <c r="H29" s="30">
        <v>0</v>
      </c>
      <c r="I29" s="28" t="s">
        <v>659</v>
      </c>
      <c r="J29" s="29">
        <v>1</v>
      </c>
      <c r="K29" s="28"/>
      <c r="L29" s="30"/>
      <c r="M29" s="28"/>
      <c r="N29" s="29"/>
      <c r="O29" s="32" t="s">
        <v>809</v>
      </c>
      <c r="P29" s="32" t="s">
        <v>810</v>
      </c>
      <c r="Q29" s="32" t="s">
        <v>809</v>
      </c>
      <c r="R29" s="31"/>
    </row>
    <row r="30" spans="1:18" s="25" customFormat="1" ht="153" x14ac:dyDescent="0.2">
      <c r="A30" s="26" t="s">
        <v>220</v>
      </c>
      <c r="B30" s="28" t="s">
        <v>414</v>
      </c>
      <c r="C30" s="32" t="s">
        <v>951</v>
      </c>
      <c r="D30" s="28" t="s">
        <v>973</v>
      </c>
      <c r="E30" s="27" t="s">
        <v>824</v>
      </c>
      <c r="F30" s="28" t="s">
        <v>645</v>
      </c>
      <c r="G30" s="30">
        <v>0</v>
      </c>
      <c r="H30" s="30">
        <v>0</v>
      </c>
      <c r="I30" s="28" t="s">
        <v>659</v>
      </c>
      <c r="J30" s="29">
        <v>1</v>
      </c>
      <c r="K30" s="28"/>
      <c r="L30" s="30"/>
      <c r="M30" s="28"/>
      <c r="N30" s="29"/>
      <c r="O30" s="32" t="s">
        <v>809</v>
      </c>
      <c r="P30" s="32" t="s">
        <v>810</v>
      </c>
      <c r="Q30" s="32" t="s">
        <v>809</v>
      </c>
      <c r="R30" s="31"/>
    </row>
    <row r="31" spans="1:18" s="25" customFormat="1" ht="51" x14ac:dyDescent="0.2">
      <c r="A31" s="26" t="s">
        <v>220</v>
      </c>
      <c r="B31" s="28" t="s">
        <v>415</v>
      </c>
      <c r="C31" s="32" t="s">
        <v>951</v>
      </c>
      <c r="D31" s="28" t="s">
        <v>974</v>
      </c>
      <c r="E31" s="27" t="s">
        <v>824</v>
      </c>
      <c r="F31" s="28" t="s">
        <v>645</v>
      </c>
      <c r="G31" s="30">
        <v>0</v>
      </c>
      <c r="H31" s="30">
        <v>0</v>
      </c>
      <c r="I31" s="28" t="s">
        <v>659</v>
      </c>
      <c r="J31" s="29">
        <v>1</v>
      </c>
      <c r="K31" s="28"/>
      <c r="L31" s="30"/>
      <c r="M31" s="28"/>
      <c r="N31" s="29"/>
      <c r="O31" s="32" t="s">
        <v>809</v>
      </c>
      <c r="P31" s="32" t="s">
        <v>810</v>
      </c>
      <c r="Q31" s="32" t="s">
        <v>809</v>
      </c>
      <c r="R31" s="31"/>
    </row>
    <row r="32" spans="1:18" s="25" customFormat="1" ht="51" x14ac:dyDescent="0.2">
      <c r="A32" s="26" t="s">
        <v>220</v>
      </c>
      <c r="B32" s="28" t="s">
        <v>416</v>
      </c>
      <c r="C32" s="32" t="s">
        <v>951</v>
      </c>
      <c r="D32" s="28" t="s">
        <v>975</v>
      </c>
      <c r="E32" s="27" t="s">
        <v>472</v>
      </c>
      <c r="F32" s="28" t="s">
        <v>890</v>
      </c>
      <c r="G32" s="30">
        <v>183046</v>
      </c>
      <c r="H32" s="30">
        <v>27999</v>
      </c>
      <c r="I32" s="28" t="s">
        <v>761</v>
      </c>
      <c r="J32" s="48">
        <v>11.27</v>
      </c>
      <c r="K32" s="33" t="s">
        <v>762</v>
      </c>
      <c r="L32" s="47">
        <v>2</v>
      </c>
      <c r="M32" s="28"/>
      <c r="N32" s="29"/>
      <c r="O32" s="32" t="s">
        <v>809</v>
      </c>
      <c r="P32" s="32" t="s">
        <v>810</v>
      </c>
      <c r="Q32" s="32" t="s">
        <v>872</v>
      </c>
      <c r="R32" s="31">
        <v>1103</v>
      </c>
    </row>
    <row r="33" spans="1:18" s="25" customFormat="1" ht="63.75" x14ac:dyDescent="0.2">
      <c r="A33" s="26" t="s">
        <v>220</v>
      </c>
      <c r="B33" s="28" t="s">
        <v>417</v>
      </c>
      <c r="C33" s="32" t="s">
        <v>951</v>
      </c>
      <c r="D33" s="28" t="s">
        <v>976</v>
      </c>
      <c r="E33" s="27" t="s">
        <v>824</v>
      </c>
      <c r="F33" s="28" t="s">
        <v>1421</v>
      </c>
      <c r="G33" s="30">
        <v>980</v>
      </c>
      <c r="H33" s="30">
        <v>980</v>
      </c>
      <c r="I33" s="28" t="s">
        <v>659</v>
      </c>
      <c r="J33" s="48">
        <v>1</v>
      </c>
      <c r="K33" s="33"/>
      <c r="L33" s="47"/>
      <c r="M33" s="28"/>
      <c r="N33" s="29"/>
      <c r="O33" s="32" t="s">
        <v>809</v>
      </c>
      <c r="P33" s="32" t="s">
        <v>810</v>
      </c>
      <c r="Q33" s="32" t="s">
        <v>872</v>
      </c>
      <c r="R33" s="31">
        <v>1110</v>
      </c>
    </row>
    <row r="34" spans="1:18" s="25" customFormat="1" ht="38.25" x14ac:dyDescent="0.2">
      <c r="A34" s="26" t="s">
        <v>220</v>
      </c>
      <c r="B34" s="28" t="s">
        <v>418</v>
      </c>
      <c r="C34" s="32" t="s">
        <v>951</v>
      </c>
      <c r="D34" s="28" t="s">
        <v>977</v>
      </c>
      <c r="E34" s="27" t="s">
        <v>471</v>
      </c>
      <c r="F34" s="28" t="s">
        <v>890</v>
      </c>
      <c r="G34" s="30">
        <v>10174</v>
      </c>
      <c r="H34" s="30">
        <v>1017</v>
      </c>
      <c r="I34" s="28" t="s">
        <v>761</v>
      </c>
      <c r="J34" s="48">
        <v>5.51</v>
      </c>
      <c r="K34" s="33" t="s">
        <v>762</v>
      </c>
      <c r="L34" s="47">
        <v>1</v>
      </c>
      <c r="M34" s="28"/>
      <c r="N34" s="29"/>
      <c r="O34" s="32" t="s">
        <v>809</v>
      </c>
      <c r="P34" s="32" t="s">
        <v>810</v>
      </c>
      <c r="Q34" s="32" t="s">
        <v>872</v>
      </c>
      <c r="R34" s="31">
        <v>1104</v>
      </c>
    </row>
    <row r="35" spans="1:18" s="25" customFormat="1" ht="51" x14ac:dyDescent="0.2">
      <c r="A35" s="26" t="s">
        <v>220</v>
      </c>
      <c r="B35" s="28" t="s">
        <v>419</v>
      </c>
      <c r="C35" s="32" t="s">
        <v>951</v>
      </c>
      <c r="D35" s="28" t="s">
        <v>978</v>
      </c>
      <c r="E35" s="27" t="s">
        <v>824</v>
      </c>
      <c r="F35" s="28" t="s">
        <v>1421</v>
      </c>
      <c r="G35" s="30">
        <v>359</v>
      </c>
      <c r="H35" s="30">
        <v>359</v>
      </c>
      <c r="I35" s="28" t="s">
        <v>659</v>
      </c>
      <c r="J35" s="48">
        <v>1</v>
      </c>
      <c r="K35" s="33"/>
      <c r="L35" s="47"/>
      <c r="M35" s="28"/>
      <c r="N35" s="29"/>
      <c r="O35" s="32" t="s">
        <v>809</v>
      </c>
      <c r="P35" s="32" t="s">
        <v>810</v>
      </c>
      <c r="Q35" s="32" t="s">
        <v>872</v>
      </c>
      <c r="R35" s="31"/>
    </row>
    <row r="36" spans="1:18" s="25" customFormat="1" ht="63.75" x14ac:dyDescent="0.2">
      <c r="A36" s="26" t="s">
        <v>220</v>
      </c>
      <c r="B36" s="28" t="s">
        <v>420</v>
      </c>
      <c r="C36" s="32" t="s">
        <v>951</v>
      </c>
      <c r="D36" s="28" t="s">
        <v>979</v>
      </c>
      <c r="E36" s="27" t="s">
        <v>824</v>
      </c>
      <c r="F36" s="28" t="s">
        <v>1421</v>
      </c>
      <c r="G36" s="30">
        <v>117</v>
      </c>
      <c r="H36" s="30">
        <v>117</v>
      </c>
      <c r="I36" s="28" t="s">
        <v>659</v>
      </c>
      <c r="J36" s="29">
        <v>1</v>
      </c>
      <c r="K36" s="28"/>
      <c r="L36" s="30"/>
      <c r="M36" s="28"/>
      <c r="N36" s="29"/>
      <c r="O36" s="32" t="s">
        <v>809</v>
      </c>
      <c r="P36" s="32" t="s">
        <v>810</v>
      </c>
      <c r="Q36" s="32" t="s">
        <v>872</v>
      </c>
      <c r="R36" s="31"/>
    </row>
    <row r="37" spans="1:18" s="25" customFormat="1" ht="38.25" x14ac:dyDescent="0.2">
      <c r="A37" s="26" t="s">
        <v>220</v>
      </c>
      <c r="B37" s="28" t="s">
        <v>421</v>
      </c>
      <c r="C37" s="32" t="s">
        <v>951</v>
      </c>
      <c r="D37" s="28" t="s">
        <v>980</v>
      </c>
      <c r="E37" s="27" t="s">
        <v>824</v>
      </c>
      <c r="F37" s="28" t="s">
        <v>1421</v>
      </c>
      <c r="G37" s="30">
        <v>106</v>
      </c>
      <c r="H37" s="30">
        <v>106</v>
      </c>
      <c r="I37" s="28" t="s">
        <v>659</v>
      </c>
      <c r="J37" s="29">
        <v>1</v>
      </c>
      <c r="K37" s="28"/>
      <c r="L37" s="30"/>
      <c r="M37" s="28"/>
      <c r="N37" s="29"/>
      <c r="O37" s="32" t="s">
        <v>809</v>
      </c>
      <c r="P37" s="32" t="s">
        <v>810</v>
      </c>
      <c r="Q37" s="32" t="s">
        <v>872</v>
      </c>
      <c r="R37" s="31">
        <v>1105</v>
      </c>
    </row>
    <row r="38" spans="1:18" s="25" customFormat="1" ht="38.25" x14ac:dyDescent="0.2">
      <c r="A38" s="26" t="s">
        <v>220</v>
      </c>
      <c r="B38" s="28" t="s">
        <v>422</v>
      </c>
      <c r="C38" s="32" t="s">
        <v>951</v>
      </c>
      <c r="D38" s="28" t="s">
        <v>981</v>
      </c>
      <c r="E38" s="27" t="s">
        <v>474</v>
      </c>
      <c r="F38" s="28" t="s">
        <v>890</v>
      </c>
      <c r="G38" s="30">
        <v>64039</v>
      </c>
      <c r="H38" s="30">
        <v>7056</v>
      </c>
      <c r="I38" s="28" t="s">
        <v>761</v>
      </c>
      <c r="J38" s="48">
        <v>4.17</v>
      </c>
      <c r="K38" s="33" t="s">
        <v>762</v>
      </c>
      <c r="L38" s="47">
        <v>0</v>
      </c>
      <c r="M38" s="28"/>
      <c r="N38" s="29"/>
      <c r="O38" s="32" t="s">
        <v>809</v>
      </c>
      <c r="P38" s="32" t="s">
        <v>810</v>
      </c>
      <c r="Q38" s="32" t="s">
        <v>872</v>
      </c>
      <c r="R38" s="31">
        <v>1111</v>
      </c>
    </row>
    <row r="39" spans="1:18" s="25" customFormat="1" ht="38.25" x14ac:dyDescent="0.2">
      <c r="A39" s="26" t="s">
        <v>220</v>
      </c>
      <c r="B39" s="33" t="s">
        <v>423</v>
      </c>
      <c r="C39" s="27" t="s">
        <v>951</v>
      </c>
      <c r="D39" s="42" t="s">
        <v>982</v>
      </c>
      <c r="E39" s="27" t="s">
        <v>475</v>
      </c>
      <c r="F39" s="28" t="s">
        <v>1420</v>
      </c>
      <c r="G39" s="30">
        <v>725</v>
      </c>
      <c r="H39" s="30">
        <v>725</v>
      </c>
      <c r="I39" s="28" t="s">
        <v>761</v>
      </c>
      <c r="J39" s="48">
        <v>0</v>
      </c>
      <c r="K39" s="33" t="s">
        <v>762</v>
      </c>
      <c r="L39" s="47">
        <v>0</v>
      </c>
      <c r="M39" s="28"/>
      <c r="N39" s="29"/>
      <c r="O39" s="34" t="s">
        <v>809</v>
      </c>
      <c r="P39" s="34" t="s">
        <v>810</v>
      </c>
      <c r="Q39" s="34" t="s">
        <v>872</v>
      </c>
      <c r="R39" s="31">
        <v>1106</v>
      </c>
    </row>
    <row r="40" spans="1:18" s="25" customFormat="1" ht="38.25" x14ac:dyDescent="0.2">
      <c r="A40" s="26" t="s">
        <v>220</v>
      </c>
      <c r="B40" s="28" t="s">
        <v>424</v>
      </c>
      <c r="C40" s="34" t="s">
        <v>951</v>
      </c>
      <c r="D40" s="28" t="s">
        <v>1428</v>
      </c>
      <c r="E40" s="27">
        <v>2018</v>
      </c>
      <c r="F40" s="28" t="s">
        <v>1420</v>
      </c>
      <c r="G40" s="30">
        <v>81784</v>
      </c>
      <c r="H40" s="30">
        <v>51188</v>
      </c>
      <c r="I40" s="28" t="s">
        <v>761</v>
      </c>
      <c r="J40" s="48">
        <v>5.3109999999999999</v>
      </c>
      <c r="K40" s="33" t="s">
        <v>762</v>
      </c>
      <c r="L40" s="47">
        <v>1</v>
      </c>
      <c r="M40" s="28"/>
      <c r="N40" s="29"/>
      <c r="O40" s="34" t="s">
        <v>809</v>
      </c>
      <c r="P40" s="34" t="s">
        <v>810</v>
      </c>
      <c r="Q40" s="34" t="s">
        <v>872</v>
      </c>
      <c r="R40" s="31">
        <v>1107</v>
      </c>
    </row>
    <row r="41" spans="1:18" s="25" customFormat="1" ht="114.75" x14ac:dyDescent="0.2">
      <c r="A41" s="26" t="s">
        <v>220</v>
      </c>
      <c r="B41" s="28" t="s">
        <v>425</v>
      </c>
      <c r="C41" s="34" t="s">
        <v>951</v>
      </c>
      <c r="D41" s="28" t="s">
        <v>983</v>
      </c>
      <c r="E41" s="27" t="s">
        <v>824</v>
      </c>
      <c r="F41" s="28" t="s">
        <v>1421</v>
      </c>
      <c r="G41" s="30">
        <v>1671</v>
      </c>
      <c r="H41" s="30">
        <v>1671</v>
      </c>
      <c r="I41" s="28" t="s">
        <v>659</v>
      </c>
      <c r="J41" s="29">
        <v>1</v>
      </c>
      <c r="K41" s="28"/>
      <c r="L41" s="30"/>
      <c r="M41" s="28"/>
      <c r="N41" s="29"/>
      <c r="O41" s="34" t="s">
        <v>809</v>
      </c>
      <c r="P41" s="34" t="s">
        <v>810</v>
      </c>
      <c r="Q41" s="34" t="s">
        <v>872</v>
      </c>
      <c r="R41" s="31"/>
    </row>
    <row r="42" spans="1:18" s="25" customFormat="1" ht="51" x14ac:dyDescent="0.2">
      <c r="A42" s="26" t="s">
        <v>220</v>
      </c>
      <c r="B42" s="28" t="s">
        <v>426</v>
      </c>
      <c r="C42" s="34" t="s">
        <v>951</v>
      </c>
      <c r="D42" s="28" t="s">
        <v>984</v>
      </c>
      <c r="E42" s="27" t="s">
        <v>824</v>
      </c>
      <c r="F42" s="28" t="s">
        <v>1421</v>
      </c>
      <c r="G42" s="30">
        <v>126</v>
      </c>
      <c r="H42" s="30">
        <v>126</v>
      </c>
      <c r="I42" s="28" t="s">
        <v>659</v>
      </c>
      <c r="J42" s="29">
        <v>1</v>
      </c>
      <c r="K42" s="28"/>
      <c r="L42" s="30"/>
      <c r="M42" s="28"/>
      <c r="N42" s="29"/>
      <c r="O42" s="34" t="s">
        <v>809</v>
      </c>
      <c r="P42" s="34" t="s">
        <v>810</v>
      </c>
      <c r="Q42" s="34" t="s">
        <v>872</v>
      </c>
      <c r="R42" s="31">
        <v>1112</v>
      </c>
    </row>
    <row r="43" spans="1:18" s="25" customFormat="1" ht="38.25" x14ac:dyDescent="0.2">
      <c r="A43" s="26" t="s">
        <v>220</v>
      </c>
      <c r="B43" s="28" t="s">
        <v>427</v>
      </c>
      <c r="C43" s="34" t="s">
        <v>951</v>
      </c>
      <c r="D43" s="28" t="s">
        <v>985</v>
      </c>
      <c r="E43" s="27" t="s">
        <v>824</v>
      </c>
      <c r="F43" s="28" t="s">
        <v>645</v>
      </c>
      <c r="G43" s="30">
        <v>1270</v>
      </c>
      <c r="H43" s="30">
        <v>1270</v>
      </c>
      <c r="I43" s="28" t="s">
        <v>659</v>
      </c>
      <c r="J43" s="29">
        <v>1</v>
      </c>
      <c r="K43" s="28"/>
      <c r="L43" s="30"/>
      <c r="M43" s="28"/>
      <c r="N43" s="29"/>
      <c r="O43" s="34" t="s">
        <v>809</v>
      </c>
      <c r="P43" s="34" t="s">
        <v>810</v>
      </c>
      <c r="Q43" s="34" t="s">
        <v>809</v>
      </c>
      <c r="R43" s="31">
        <v>1113</v>
      </c>
    </row>
    <row r="44" spans="1:18" s="25" customFormat="1" ht="63.75" x14ac:dyDescent="0.2">
      <c r="A44" s="26" t="s">
        <v>220</v>
      </c>
      <c r="B44" s="28" t="s">
        <v>428</v>
      </c>
      <c r="C44" s="34" t="s">
        <v>951</v>
      </c>
      <c r="D44" s="28" t="s">
        <v>986</v>
      </c>
      <c r="E44" s="27" t="s">
        <v>824</v>
      </c>
      <c r="F44" s="28" t="s">
        <v>645</v>
      </c>
      <c r="G44" s="30">
        <v>753</v>
      </c>
      <c r="H44" s="30">
        <v>753</v>
      </c>
      <c r="I44" s="28" t="s">
        <v>659</v>
      </c>
      <c r="J44" s="29">
        <v>1</v>
      </c>
      <c r="K44" s="28"/>
      <c r="L44" s="30"/>
      <c r="M44" s="28"/>
      <c r="N44" s="29"/>
      <c r="O44" s="34" t="s">
        <v>809</v>
      </c>
      <c r="P44" s="34" t="s">
        <v>810</v>
      </c>
      <c r="Q44" s="34" t="s">
        <v>809</v>
      </c>
      <c r="R44" s="31">
        <v>1114</v>
      </c>
    </row>
    <row r="45" spans="1:18" s="25" customFormat="1" ht="38.25" x14ac:dyDescent="0.2">
      <c r="A45" s="26" t="s">
        <v>220</v>
      </c>
      <c r="B45" s="28" t="s">
        <v>429</v>
      </c>
      <c r="C45" s="34" t="s">
        <v>951</v>
      </c>
      <c r="D45" s="28" t="s">
        <v>987</v>
      </c>
      <c r="E45" s="27" t="s">
        <v>824</v>
      </c>
      <c r="F45" s="28" t="s">
        <v>645</v>
      </c>
      <c r="G45" s="30">
        <v>0</v>
      </c>
      <c r="H45" s="30">
        <v>0</v>
      </c>
      <c r="I45" s="28" t="s">
        <v>659</v>
      </c>
      <c r="J45" s="29">
        <v>1</v>
      </c>
      <c r="K45" s="28"/>
      <c r="L45" s="30"/>
      <c r="M45" s="28"/>
      <c r="N45" s="29"/>
      <c r="O45" s="34" t="s">
        <v>809</v>
      </c>
      <c r="P45" s="34" t="s">
        <v>810</v>
      </c>
      <c r="Q45" s="34" t="s">
        <v>809</v>
      </c>
      <c r="R45" s="31"/>
    </row>
    <row r="46" spans="1:18" s="25" customFormat="1" ht="38.25" x14ac:dyDescent="0.2">
      <c r="A46" s="26" t="s">
        <v>212</v>
      </c>
      <c r="B46" s="28" t="s">
        <v>430</v>
      </c>
      <c r="C46" s="34" t="s">
        <v>989</v>
      </c>
      <c r="D46" s="28" t="s">
        <v>988</v>
      </c>
      <c r="E46" s="27" t="s">
        <v>824</v>
      </c>
      <c r="F46" s="28" t="s">
        <v>645</v>
      </c>
      <c r="G46" s="30">
        <v>212</v>
      </c>
      <c r="H46" s="30">
        <v>212</v>
      </c>
      <c r="I46" s="28" t="s">
        <v>659</v>
      </c>
      <c r="J46" s="29">
        <v>1</v>
      </c>
      <c r="K46" s="28"/>
      <c r="L46" s="30"/>
      <c r="M46" s="28"/>
      <c r="N46" s="29"/>
      <c r="O46" s="34" t="s">
        <v>809</v>
      </c>
      <c r="P46" s="34" t="s">
        <v>810</v>
      </c>
      <c r="Q46" s="34" t="s">
        <v>809</v>
      </c>
      <c r="R46" s="31"/>
    </row>
    <row r="47" spans="1:18" s="25" customFormat="1" ht="38.25" x14ac:dyDescent="0.2">
      <c r="A47" s="26" t="s">
        <v>212</v>
      </c>
      <c r="B47" s="28" t="s">
        <v>431</v>
      </c>
      <c r="C47" s="34" t="s">
        <v>989</v>
      </c>
      <c r="D47" s="28" t="s">
        <v>990</v>
      </c>
      <c r="E47" s="27" t="s">
        <v>474</v>
      </c>
      <c r="F47" s="28" t="s">
        <v>645</v>
      </c>
      <c r="G47" s="30">
        <v>434</v>
      </c>
      <c r="H47" s="30">
        <v>434</v>
      </c>
      <c r="I47" s="28" t="s">
        <v>659</v>
      </c>
      <c r="J47" s="29">
        <v>1</v>
      </c>
      <c r="K47" s="28"/>
      <c r="L47" s="30"/>
      <c r="M47" s="28"/>
      <c r="N47" s="29"/>
      <c r="O47" s="34" t="s">
        <v>809</v>
      </c>
      <c r="P47" s="34" t="s">
        <v>810</v>
      </c>
      <c r="Q47" s="34" t="s">
        <v>809</v>
      </c>
      <c r="R47" s="31">
        <v>1118</v>
      </c>
    </row>
    <row r="48" spans="1:18" s="25" customFormat="1" ht="38.25" x14ac:dyDescent="0.2">
      <c r="A48" s="26" t="s">
        <v>212</v>
      </c>
      <c r="B48" s="28" t="s">
        <v>432</v>
      </c>
      <c r="C48" s="34" t="s">
        <v>989</v>
      </c>
      <c r="D48" s="28" t="s">
        <v>991</v>
      </c>
      <c r="E48" s="27" t="s">
        <v>474</v>
      </c>
      <c r="F48" s="28" t="s">
        <v>645</v>
      </c>
      <c r="G48" s="30">
        <v>23461</v>
      </c>
      <c r="H48" s="30">
        <v>23461</v>
      </c>
      <c r="I48" s="28" t="s">
        <v>659</v>
      </c>
      <c r="J48" s="29">
        <v>1</v>
      </c>
      <c r="K48" s="28"/>
      <c r="L48" s="30"/>
      <c r="M48" s="28"/>
      <c r="N48" s="29"/>
      <c r="O48" s="34" t="s">
        <v>809</v>
      </c>
      <c r="P48" s="34" t="s">
        <v>810</v>
      </c>
      <c r="Q48" s="34" t="s">
        <v>809</v>
      </c>
      <c r="R48" s="31">
        <v>1117</v>
      </c>
    </row>
    <row r="49" spans="1:18" s="25" customFormat="1" ht="38.25" x14ac:dyDescent="0.2">
      <c r="A49" s="26" t="s">
        <v>212</v>
      </c>
      <c r="B49" s="28" t="s">
        <v>433</v>
      </c>
      <c r="C49" s="34" t="s">
        <v>989</v>
      </c>
      <c r="D49" s="28" t="s">
        <v>992</v>
      </c>
      <c r="E49" s="27" t="s">
        <v>824</v>
      </c>
      <c r="F49" s="28" t="s">
        <v>645</v>
      </c>
      <c r="G49" s="30">
        <v>83</v>
      </c>
      <c r="H49" s="30">
        <v>83</v>
      </c>
      <c r="I49" s="28" t="s">
        <v>659</v>
      </c>
      <c r="J49" s="29">
        <v>1</v>
      </c>
      <c r="K49" s="28"/>
      <c r="L49" s="30"/>
      <c r="M49" s="28"/>
      <c r="N49" s="29"/>
      <c r="O49" s="34" t="s">
        <v>809</v>
      </c>
      <c r="P49" s="34" t="s">
        <v>810</v>
      </c>
      <c r="Q49" s="34" t="s">
        <v>809</v>
      </c>
      <c r="R49" s="31"/>
    </row>
    <row r="50" spans="1:18" s="25" customFormat="1" ht="51" x14ac:dyDescent="0.2">
      <c r="A50" s="26" t="s">
        <v>212</v>
      </c>
      <c r="B50" s="28" t="s">
        <v>435</v>
      </c>
      <c r="C50" s="34" t="s">
        <v>989</v>
      </c>
      <c r="D50" s="28" t="s">
        <v>995</v>
      </c>
      <c r="E50" s="27" t="s">
        <v>824</v>
      </c>
      <c r="F50" s="28" t="s">
        <v>645</v>
      </c>
      <c r="G50" s="30">
        <v>311</v>
      </c>
      <c r="H50" s="30">
        <v>311</v>
      </c>
      <c r="I50" s="28" t="s">
        <v>659</v>
      </c>
      <c r="J50" s="29">
        <v>1</v>
      </c>
      <c r="K50" s="28"/>
      <c r="L50" s="30"/>
      <c r="M50" s="28"/>
      <c r="N50" s="29"/>
      <c r="O50" s="34" t="s">
        <v>809</v>
      </c>
      <c r="P50" s="34" t="s">
        <v>810</v>
      </c>
      <c r="Q50" s="34" t="s">
        <v>809</v>
      </c>
      <c r="R50" s="31"/>
    </row>
    <row r="51" spans="1:18" s="25" customFormat="1" ht="38.25" x14ac:dyDescent="0.2">
      <c r="A51" s="26" t="s">
        <v>212</v>
      </c>
      <c r="B51" s="28" t="s">
        <v>437</v>
      </c>
      <c r="C51" s="34" t="s">
        <v>989</v>
      </c>
      <c r="D51" s="28" t="s">
        <v>997</v>
      </c>
      <c r="E51" s="27">
        <v>2018</v>
      </c>
      <c r="F51" s="28" t="s">
        <v>645</v>
      </c>
      <c r="G51" s="30">
        <v>1672</v>
      </c>
      <c r="H51" s="30">
        <v>1672</v>
      </c>
      <c r="I51" s="28" t="s">
        <v>659</v>
      </c>
      <c r="J51" s="29">
        <v>1</v>
      </c>
      <c r="K51" s="28"/>
      <c r="L51" s="30"/>
      <c r="M51" s="28"/>
      <c r="N51" s="29"/>
      <c r="O51" s="34" t="s">
        <v>809</v>
      </c>
      <c r="P51" s="34" t="s">
        <v>810</v>
      </c>
      <c r="Q51" s="34" t="s">
        <v>809</v>
      </c>
      <c r="R51" s="31"/>
    </row>
    <row r="52" spans="1:18" s="25" customFormat="1" ht="51" x14ac:dyDescent="0.2">
      <c r="A52" s="26" t="s">
        <v>212</v>
      </c>
      <c r="B52" s="28" t="s">
        <v>438</v>
      </c>
      <c r="C52" s="34" t="s">
        <v>989</v>
      </c>
      <c r="D52" s="28" t="s">
        <v>998</v>
      </c>
      <c r="E52" s="27">
        <v>2020</v>
      </c>
      <c r="F52" s="28" t="s">
        <v>645</v>
      </c>
      <c r="G52" s="30">
        <v>338</v>
      </c>
      <c r="H52" s="30">
        <v>338</v>
      </c>
      <c r="I52" s="28" t="s">
        <v>659</v>
      </c>
      <c r="J52" s="29">
        <v>1</v>
      </c>
      <c r="K52" s="28"/>
      <c r="L52" s="30"/>
      <c r="M52" s="28"/>
      <c r="N52" s="29"/>
      <c r="O52" s="34" t="s">
        <v>809</v>
      </c>
      <c r="P52" s="34" t="s">
        <v>810</v>
      </c>
      <c r="Q52" s="34" t="s">
        <v>809</v>
      </c>
      <c r="R52" s="31"/>
    </row>
    <row r="53" spans="1:18" s="25" customFormat="1" ht="25.5" x14ac:dyDescent="0.2">
      <c r="A53" s="26" t="s">
        <v>212</v>
      </c>
      <c r="B53" s="28" t="s">
        <v>439</v>
      </c>
      <c r="C53" s="34" t="s">
        <v>989</v>
      </c>
      <c r="D53" s="28" t="s">
        <v>999</v>
      </c>
      <c r="E53" s="27">
        <v>2020</v>
      </c>
      <c r="F53" s="28" t="s">
        <v>645</v>
      </c>
      <c r="G53" s="30">
        <v>0</v>
      </c>
      <c r="H53" s="30">
        <v>0</v>
      </c>
      <c r="I53" s="28" t="s">
        <v>659</v>
      </c>
      <c r="J53" s="29">
        <v>1</v>
      </c>
      <c r="K53" s="28"/>
      <c r="L53" s="30"/>
      <c r="M53" s="28"/>
      <c r="N53" s="29"/>
      <c r="O53" s="34" t="s">
        <v>809</v>
      </c>
      <c r="P53" s="34" t="s">
        <v>810</v>
      </c>
      <c r="Q53" s="34" t="s">
        <v>809</v>
      </c>
      <c r="R53" s="31"/>
    </row>
    <row r="54" spans="1:18" s="25" customFormat="1" ht="51" x14ac:dyDescent="0.2">
      <c r="A54" s="26" t="s">
        <v>212</v>
      </c>
      <c r="B54" s="28" t="s">
        <v>440</v>
      </c>
      <c r="C54" s="34" t="s">
        <v>989</v>
      </c>
      <c r="D54" s="28" t="s">
        <v>1000</v>
      </c>
      <c r="E54" s="27">
        <v>2020</v>
      </c>
      <c r="F54" s="28" t="s">
        <v>645</v>
      </c>
      <c r="G54" s="30">
        <v>25</v>
      </c>
      <c r="H54" s="30">
        <v>25</v>
      </c>
      <c r="I54" s="28" t="s">
        <v>659</v>
      </c>
      <c r="J54" s="29">
        <v>1</v>
      </c>
      <c r="K54" s="28"/>
      <c r="L54" s="30"/>
      <c r="M54" s="28"/>
      <c r="N54" s="29"/>
      <c r="O54" s="34" t="s">
        <v>809</v>
      </c>
      <c r="P54" s="34" t="s">
        <v>810</v>
      </c>
      <c r="Q54" s="34" t="s">
        <v>809</v>
      </c>
      <c r="R54" s="31"/>
    </row>
    <row r="55" spans="1:18" s="25" customFormat="1" ht="51" x14ac:dyDescent="0.2">
      <c r="A55" s="26" t="s">
        <v>212</v>
      </c>
      <c r="B55" s="28" t="s">
        <v>441</v>
      </c>
      <c r="C55" s="34" t="s">
        <v>989</v>
      </c>
      <c r="D55" s="28" t="s">
        <v>1001</v>
      </c>
      <c r="E55" s="27" t="s">
        <v>475</v>
      </c>
      <c r="F55" s="28" t="s">
        <v>645</v>
      </c>
      <c r="G55" s="30">
        <v>0</v>
      </c>
      <c r="H55" s="30">
        <v>0</v>
      </c>
      <c r="I55" s="28" t="s">
        <v>659</v>
      </c>
      <c r="J55" s="29">
        <v>1</v>
      </c>
      <c r="K55" s="28"/>
      <c r="L55" s="30"/>
      <c r="M55" s="28"/>
      <c r="N55" s="29"/>
      <c r="O55" s="34" t="s">
        <v>809</v>
      </c>
      <c r="P55" s="34" t="s">
        <v>810</v>
      </c>
      <c r="Q55" s="34" t="s">
        <v>809</v>
      </c>
      <c r="R55" s="31"/>
    </row>
    <row r="56" spans="1:18" s="25" customFormat="1" ht="63.75" x14ac:dyDescent="0.2">
      <c r="A56" s="26" t="s">
        <v>212</v>
      </c>
      <c r="B56" s="28" t="s">
        <v>442</v>
      </c>
      <c r="C56" s="34" t="s">
        <v>989</v>
      </c>
      <c r="D56" s="33" t="s">
        <v>1040</v>
      </c>
      <c r="E56" s="27" t="s">
        <v>824</v>
      </c>
      <c r="F56" s="28" t="s">
        <v>645</v>
      </c>
      <c r="G56" s="30">
        <v>551</v>
      </c>
      <c r="H56" s="30">
        <v>551</v>
      </c>
      <c r="I56" s="28" t="s">
        <v>659</v>
      </c>
      <c r="J56" s="29">
        <v>1</v>
      </c>
      <c r="K56" s="28"/>
      <c r="L56" s="30"/>
      <c r="M56" s="28"/>
      <c r="N56" s="29"/>
      <c r="O56" s="34" t="s">
        <v>809</v>
      </c>
      <c r="P56" s="34" t="s">
        <v>810</v>
      </c>
      <c r="Q56" s="34" t="s">
        <v>809</v>
      </c>
      <c r="R56" s="31"/>
    </row>
    <row r="57" spans="1:18" s="25" customFormat="1" ht="38.25" x14ac:dyDescent="0.2">
      <c r="A57" s="26" t="s">
        <v>212</v>
      </c>
      <c r="B57" s="28" t="s">
        <v>434</v>
      </c>
      <c r="C57" s="34" t="s">
        <v>993</v>
      </c>
      <c r="D57" s="28" t="s">
        <v>994</v>
      </c>
      <c r="E57" s="27" t="s">
        <v>824</v>
      </c>
      <c r="F57" s="28" t="s">
        <v>645</v>
      </c>
      <c r="G57" s="30">
        <v>4478</v>
      </c>
      <c r="H57" s="30">
        <v>4478</v>
      </c>
      <c r="I57" s="28" t="s">
        <v>659</v>
      </c>
      <c r="J57" s="29">
        <v>1</v>
      </c>
      <c r="K57" s="28"/>
      <c r="L57" s="30"/>
      <c r="M57" s="28"/>
      <c r="N57" s="29"/>
      <c r="O57" s="34" t="s">
        <v>809</v>
      </c>
      <c r="P57" s="34" t="s">
        <v>810</v>
      </c>
      <c r="Q57" s="34" t="s">
        <v>809</v>
      </c>
      <c r="R57" s="31">
        <v>1122</v>
      </c>
    </row>
    <row r="58" spans="1:18" s="25" customFormat="1" ht="38.25" x14ac:dyDescent="0.2">
      <c r="A58" s="26" t="s">
        <v>212</v>
      </c>
      <c r="B58" s="28" t="s">
        <v>436</v>
      </c>
      <c r="C58" s="34" t="s">
        <v>993</v>
      </c>
      <c r="D58" s="28" t="s">
        <v>996</v>
      </c>
      <c r="E58" s="27" t="s">
        <v>824</v>
      </c>
      <c r="F58" s="28" t="s">
        <v>645</v>
      </c>
      <c r="G58" s="30">
        <v>469</v>
      </c>
      <c r="H58" s="30">
        <v>469</v>
      </c>
      <c r="I58" s="28" t="s">
        <v>659</v>
      </c>
      <c r="J58" s="29">
        <v>1</v>
      </c>
      <c r="K58" s="28"/>
      <c r="L58" s="30"/>
      <c r="M58" s="28"/>
      <c r="N58" s="29"/>
      <c r="O58" s="34" t="s">
        <v>809</v>
      </c>
      <c r="P58" s="34" t="s">
        <v>810</v>
      </c>
      <c r="Q58" s="34" t="s">
        <v>809</v>
      </c>
      <c r="R58" s="31">
        <v>1120</v>
      </c>
    </row>
    <row r="59" spans="1:18" s="25" customFormat="1" ht="51" x14ac:dyDescent="0.2">
      <c r="A59" s="26" t="s">
        <v>212</v>
      </c>
      <c r="B59" s="28" t="s">
        <v>443</v>
      </c>
      <c r="C59" s="34" t="s">
        <v>993</v>
      </c>
      <c r="D59" s="28" t="s">
        <v>1002</v>
      </c>
      <c r="E59" s="27" t="s">
        <v>473</v>
      </c>
      <c r="F59" s="28" t="s">
        <v>890</v>
      </c>
      <c r="G59" s="30">
        <v>18658</v>
      </c>
      <c r="H59" s="30">
        <v>2688</v>
      </c>
      <c r="I59" s="28" t="s">
        <v>659</v>
      </c>
      <c r="J59" s="29">
        <v>1</v>
      </c>
      <c r="K59" s="28"/>
      <c r="L59" s="30"/>
      <c r="M59" s="28"/>
      <c r="N59" s="29"/>
      <c r="O59" s="34" t="s">
        <v>809</v>
      </c>
      <c r="P59" s="34" t="s">
        <v>810</v>
      </c>
      <c r="Q59" s="34" t="s">
        <v>872</v>
      </c>
      <c r="R59" s="31">
        <v>998</v>
      </c>
    </row>
    <row r="60" spans="1:18" s="25" customFormat="1" ht="25.5" x14ac:dyDescent="0.2">
      <c r="A60" s="26" t="s">
        <v>212</v>
      </c>
      <c r="B60" s="28" t="s">
        <v>444</v>
      </c>
      <c r="C60" s="34" t="s">
        <v>993</v>
      </c>
      <c r="D60" s="28" t="s">
        <v>1003</v>
      </c>
      <c r="E60" s="27" t="s">
        <v>472</v>
      </c>
      <c r="F60" s="28" t="s">
        <v>890</v>
      </c>
      <c r="G60" s="30">
        <v>94324</v>
      </c>
      <c r="H60" s="30">
        <v>13225</v>
      </c>
      <c r="I60" s="28" t="s">
        <v>659</v>
      </c>
      <c r="J60" s="29">
        <v>1</v>
      </c>
      <c r="K60" s="28"/>
      <c r="L60" s="30"/>
      <c r="M60" s="28"/>
      <c r="N60" s="29"/>
      <c r="O60" s="34" t="s">
        <v>809</v>
      </c>
      <c r="P60" s="34" t="s">
        <v>810</v>
      </c>
      <c r="Q60" s="34" t="s">
        <v>872</v>
      </c>
      <c r="R60" s="31">
        <v>1026</v>
      </c>
    </row>
    <row r="61" spans="1:18" s="25" customFormat="1" ht="51" x14ac:dyDescent="0.2">
      <c r="A61" s="26" t="s">
        <v>212</v>
      </c>
      <c r="B61" s="28" t="s">
        <v>445</v>
      </c>
      <c r="C61" s="34" t="s">
        <v>993</v>
      </c>
      <c r="D61" s="28" t="s">
        <v>1004</v>
      </c>
      <c r="E61" s="27" t="s">
        <v>472</v>
      </c>
      <c r="F61" s="28" t="s">
        <v>890</v>
      </c>
      <c r="G61" s="30">
        <v>22433</v>
      </c>
      <c r="H61" s="30">
        <v>3481</v>
      </c>
      <c r="I61" s="28" t="s">
        <v>659</v>
      </c>
      <c r="J61" s="29">
        <v>1</v>
      </c>
      <c r="K61" s="28"/>
      <c r="L61" s="30"/>
      <c r="M61" s="28"/>
      <c r="N61" s="29"/>
      <c r="O61" s="34" t="s">
        <v>809</v>
      </c>
      <c r="P61" s="34" t="s">
        <v>810</v>
      </c>
      <c r="Q61" s="34" t="s">
        <v>872</v>
      </c>
      <c r="R61" s="31">
        <v>1025</v>
      </c>
    </row>
    <row r="62" spans="1:18" s="25" customFormat="1" ht="25.5" x14ac:dyDescent="0.2">
      <c r="A62" s="26" t="s">
        <v>212</v>
      </c>
      <c r="B62" s="28" t="s">
        <v>446</v>
      </c>
      <c r="C62" s="34" t="s">
        <v>993</v>
      </c>
      <c r="D62" s="28" t="s">
        <v>1005</v>
      </c>
      <c r="E62" s="27" t="s">
        <v>824</v>
      </c>
      <c r="F62" s="28" t="s">
        <v>645</v>
      </c>
      <c r="G62" s="30">
        <v>307</v>
      </c>
      <c r="H62" s="30">
        <v>307</v>
      </c>
      <c r="I62" s="28" t="s">
        <v>659</v>
      </c>
      <c r="J62" s="29">
        <v>1</v>
      </c>
      <c r="K62" s="28"/>
      <c r="L62" s="30"/>
      <c r="M62" s="28"/>
      <c r="N62" s="29"/>
      <c r="O62" s="34" t="s">
        <v>809</v>
      </c>
      <c r="P62" s="34" t="s">
        <v>810</v>
      </c>
      <c r="Q62" s="34" t="s">
        <v>809</v>
      </c>
      <c r="R62" s="31">
        <v>1119</v>
      </c>
    </row>
    <row r="63" spans="1:18" s="25" customFormat="1" ht="38.25" x14ac:dyDescent="0.2">
      <c r="A63" s="26" t="s">
        <v>212</v>
      </c>
      <c r="B63" s="28" t="s">
        <v>447</v>
      </c>
      <c r="C63" s="34" t="s">
        <v>993</v>
      </c>
      <c r="D63" s="28" t="s">
        <v>1006</v>
      </c>
      <c r="E63" s="27" t="s">
        <v>824</v>
      </c>
      <c r="F63" s="28" t="s">
        <v>645</v>
      </c>
      <c r="G63" s="30">
        <v>1798</v>
      </c>
      <c r="H63" s="30">
        <v>1798</v>
      </c>
      <c r="I63" s="28" t="s">
        <v>659</v>
      </c>
      <c r="J63" s="29">
        <v>1</v>
      </c>
      <c r="K63" s="28"/>
      <c r="L63" s="30"/>
      <c r="M63" s="28"/>
      <c r="N63" s="29"/>
      <c r="O63" s="34" t="s">
        <v>809</v>
      </c>
      <c r="P63" s="34" t="s">
        <v>810</v>
      </c>
      <c r="Q63" s="34" t="s">
        <v>809</v>
      </c>
      <c r="R63" s="31">
        <v>1121</v>
      </c>
    </row>
    <row r="64" spans="1:18" s="25" customFormat="1" ht="63.75" x14ac:dyDescent="0.2">
      <c r="A64" s="26" t="s">
        <v>215</v>
      </c>
      <c r="B64" s="28" t="s">
        <v>347</v>
      </c>
      <c r="C64" s="34" t="s">
        <v>911</v>
      </c>
      <c r="D64" s="33" t="s">
        <v>1196</v>
      </c>
      <c r="E64" s="27" t="s">
        <v>824</v>
      </c>
      <c r="F64" s="28" t="s">
        <v>645</v>
      </c>
      <c r="G64" s="30">
        <v>390</v>
      </c>
      <c r="H64" s="30">
        <v>390</v>
      </c>
      <c r="I64" s="28" t="s">
        <v>659</v>
      </c>
      <c r="J64" s="29">
        <v>1</v>
      </c>
      <c r="K64" s="28"/>
      <c r="L64" s="30"/>
      <c r="M64" s="28"/>
      <c r="N64" s="29"/>
      <c r="O64" s="34" t="s">
        <v>809</v>
      </c>
      <c r="P64" s="34" t="s">
        <v>810</v>
      </c>
      <c r="Q64" s="34" t="s">
        <v>809</v>
      </c>
      <c r="R64" s="31"/>
    </row>
    <row r="65" spans="1:18" s="25" customFormat="1" ht="63.75" x14ac:dyDescent="0.2">
      <c r="A65" s="26" t="s">
        <v>214</v>
      </c>
      <c r="B65" s="28" t="s">
        <v>348</v>
      </c>
      <c r="C65" s="34" t="s">
        <v>911</v>
      </c>
      <c r="D65" s="37" t="s">
        <v>912</v>
      </c>
      <c r="E65" s="27" t="s">
        <v>476</v>
      </c>
      <c r="F65" s="28" t="s">
        <v>645</v>
      </c>
      <c r="G65" s="30">
        <v>15956</v>
      </c>
      <c r="H65" s="30">
        <v>15956</v>
      </c>
      <c r="I65" s="28" t="s">
        <v>659</v>
      </c>
      <c r="J65" s="29">
        <v>1</v>
      </c>
      <c r="K65" s="28"/>
      <c r="L65" s="30"/>
      <c r="M65" s="28"/>
      <c r="N65" s="29"/>
      <c r="O65" s="34" t="s">
        <v>809</v>
      </c>
      <c r="P65" s="34" t="s">
        <v>810</v>
      </c>
      <c r="Q65" s="34" t="s">
        <v>809</v>
      </c>
      <c r="R65" s="31">
        <v>890</v>
      </c>
    </row>
    <row r="66" spans="1:18" s="25" customFormat="1" ht="51" x14ac:dyDescent="0.2">
      <c r="A66" s="26" t="s">
        <v>214</v>
      </c>
      <c r="B66" s="28" t="s">
        <v>349</v>
      </c>
      <c r="C66" s="34" t="s">
        <v>911</v>
      </c>
      <c r="D66" s="40" t="s">
        <v>913</v>
      </c>
      <c r="E66" s="27" t="s">
        <v>475</v>
      </c>
      <c r="F66" s="28" t="s">
        <v>645</v>
      </c>
      <c r="G66" s="30">
        <v>557</v>
      </c>
      <c r="H66" s="30">
        <v>557</v>
      </c>
      <c r="I66" s="28" t="s">
        <v>659</v>
      </c>
      <c r="J66" s="29">
        <v>1</v>
      </c>
      <c r="K66" s="28"/>
      <c r="L66" s="30"/>
      <c r="M66" s="28"/>
      <c r="N66" s="29"/>
      <c r="O66" s="34" t="s">
        <v>809</v>
      </c>
      <c r="P66" s="34" t="s">
        <v>810</v>
      </c>
      <c r="Q66" s="34" t="s">
        <v>809</v>
      </c>
      <c r="R66" s="31">
        <v>1141</v>
      </c>
    </row>
    <row r="67" spans="1:18" s="25" customFormat="1" ht="51" x14ac:dyDescent="0.2">
      <c r="A67" s="26" t="s">
        <v>215</v>
      </c>
      <c r="B67" s="28" t="s">
        <v>350</v>
      </c>
      <c r="C67" s="34" t="s">
        <v>911</v>
      </c>
      <c r="D67" s="37" t="s">
        <v>914</v>
      </c>
      <c r="E67" s="27">
        <v>2018</v>
      </c>
      <c r="F67" s="28" t="s">
        <v>645</v>
      </c>
      <c r="G67" s="30">
        <v>16294</v>
      </c>
      <c r="H67" s="30">
        <v>16294</v>
      </c>
      <c r="I67" s="28" t="s">
        <v>659</v>
      </c>
      <c r="J67" s="29">
        <v>1</v>
      </c>
      <c r="K67" s="28"/>
      <c r="L67" s="30"/>
      <c r="M67" s="28"/>
      <c r="N67" s="29"/>
      <c r="O67" s="34" t="s">
        <v>809</v>
      </c>
      <c r="P67" s="34" t="s">
        <v>810</v>
      </c>
      <c r="Q67" s="34" t="s">
        <v>809</v>
      </c>
      <c r="R67" s="31">
        <v>1123</v>
      </c>
    </row>
    <row r="68" spans="1:18" s="25" customFormat="1" ht="51" x14ac:dyDescent="0.2">
      <c r="A68" s="26" t="s">
        <v>214</v>
      </c>
      <c r="B68" s="28" t="s">
        <v>351</v>
      </c>
      <c r="C68" s="34" t="s">
        <v>911</v>
      </c>
      <c r="D68" s="33" t="s">
        <v>915</v>
      </c>
      <c r="E68" s="27" t="s">
        <v>824</v>
      </c>
      <c r="F68" s="28" t="s">
        <v>645</v>
      </c>
      <c r="G68" s="30">
        <v>979</v>
      </c>
      <c r="H68" s="30">
        <v>979</v>
      </c>
      <c r="I68" s="28" t="s">
        <v>659</v>
      </c>
      <c r="J68" s="29">
        <v>1</v>
      </c>
      <c r="K68" s="28"/>
      <c r="L68" s="30"/>
      <c r="M68" s="28"/>
      <c r="N68" s="29"/>
      <c r="O68" s="34" t="s">
        <v>809</v>
      </c>
      <c r="P68" s="34" t="s">
        <v>810</v>
      </c>
      <c r="Q68" s="34" t="s">
        <v>809</v>
      </c>
      <c r="R68" s="31">
        <v>1128</v>
      </c>
    </row>
    <row r="69" spans="1:18" s="25" customFormat="1" ht="38.25" x14ac:dyDescent="0.2">
      <c r="A69" s="26" t="s">
        <v>214</v>
      </c>
      <c r="B69" s="28" t="s">
        <v>352</v>
      </c>
      <c r="C69" s="34" t="s">
        <v>911</v>
      </c>
      <c r="D69" s="33" t="s">
        <v>916</v>
      </c>
      <c r="E69" s="27">
        <v>2018</v>
      </c>
      <c r="F69" s="28" t="s">
        <v>645</v>
      </c>
      <c r="G69" s="30">
        <v>2426</v>
      </c>
      <c r="H69" s="30">
        <v>2426</v>
      </c>
      <c r="I69" s="28" t="s">
        <v>659</v>
      </c>
      <c r="J69" s="29">
        <v>1</v>
      </c>
      <c r="K69" s="28"/>
      <c r="L69" s="30"/>
      <c r="M69" s="28"/>
      <c r="N69" s="29"/>
      <c r="O69" s="34" t="s">
        <v>809</v>
      </c>
      <c r="P69" s="34" t="s">
        <v>810</v>
      </c>
      <c r="Q69" s="34" t="s">
        <v>809</v>
      </c>
      <c r="R69" s="31">
        <v>1129</v>
      </c>
    </row>
    <row r="70" spans="1:18" s="25" customFormat="1" ht="38.25" x14ac:dyDescent="0.2">
      <c r="A70" s="26" t="s">
        <v>214</v>
      </c>
      <c r="B70" s="28" t="s">
        <v>353</v>
      </c>
      <c r="C70" s="34" t="s">
        <v>911</v>
      </c>
      <c r="D70" s="28" t="s">
        <v>917</v>
      </c>
      <c r="E70" s="27" t="s">
        <v>824</v>
      </c>
      <c r="F70" s="28" t="s">
        <v>645</v>
      </c>
      <c r="G70" s="30">
        <v>549</v>
      </c>
      <c r="H70" s="30">
        <v>549</v>
      </c>
      <c r="I70" s="28" t="s">
        <v>659</v>
      </c>
      <c r="J70" s="29">
        <v>1</v>
      </c>
      <c r="K70" s="28"/>
      <c r="L70" s="30"/>
      <c r="M70" s="28"/>
      <c r="N70" s="29"/>
      <c r="O70" s="34" t="s">
        <v>809</v>
      </c>
      <c r="P70" s="34" t="s">
        <v>810</v>
      </c>
      <c r="Q70" s="34" t="s">
        <v>809</v>
      </c>
      <c r="R70" s="31"/>
    </row>
    <row r="71" spans="1:18" s="25" customFormat="1" ht="38.25" x14ac:dyDescent="0.2">
      <c r="A71" s="26" t="s">
        <v>214</v>
      </c>
      <c r="B71" s="28" t="s">
        <v>354</v>
      </c>
      <c r="C71" s="34" t="s">
        <v>911</v>
      </c>
      <c r="D71" s="28" t="s">
        <v>918</v>
      </c>
      <c r="E71" s="27" t="s">
        <v>824</v>
      </c>
      <c r="F71" s="28" t="s">
        <v>645</v>
      </c>
      <c r="G71" s="30">
        <v>131</v>
      </c>
      <c r="H71" s="30">
        <v>131</v>
      </c>
      <c r="I71" s="28" t="s">
        <v>659</v>
      </c>
      <c r="J71" s="29">
        <v>1</v>
      </c>
      <c r="K71" s="28"/>
      <c r="L71" s="30"/>
      <c r="M71" s="28"/>
      <c r="N71" s="29"/>
      <c r="O71" s="34" t="s">
        <v>809</v>
      </c>
      <c r="P71" s="34" t="s">
        <v>810</v>
      </c>
      <c r="Q71" s="34" t="s">
        <v>809</v>
      </c>
      <c r="R71" s="31"/>
    </row>
    <row r="72" spans="1:18" s="25" customFormat="1" ht="63.75" x14ac:dyDescent="0.2">
      <c r="A72" s="26" t="s">
        <v>215</v>
      </c>
      <c r="B72" s="28" t="s">
        <v>355</v>
      </c>
      <c r="C72" s="34" t="s">
        <v>911</v>
      </c>
      <c r="D72" s="33" t="s">
        <v>919</v>
      </c>
      <c r="E72" s="27" t="s">
        <v>474</v>
      </c>
      <c r="F72" s="28" t="s">
        <v>645</v>
      </c>
      <c r="G72" s="30">
        <v>1370</v>
      </c>
      <c r="H72" s="30">
        <v>1370</v>
      </c>
      <c r="I72" s="28" t="s">
        <v>659</v>
      </c>
      <c r="J72" s="29">
        <v>1</v>
      </c>
      <c r="K72" s="28"/>
      <c r="L72" s="30"/>
      <c r="M72" s="28"/>
      <c r="N72" s="29"/>
      <c r="O72" s="34" t="s">
        <v>809</v>
      </c>
      <c r="P72" s="34" t="s">
        <v>810</v>
      </c>
      <c r="Q72" s="34" t="s">
        <v>809</v>
      </c>
      <c r="R72" s="31">
        <v>1130</v>
      </c>
    </row>
    <row r="73" spans="1:18" s="25" customFormat="1" ht="38.25" x14ac:dyDescent="0.2">
      <c r="A73" s="26" t="s">
        <v>214</v>
      </c>
      <c r="B73" s="28" t="s">
        <v>356</v>
      </c>
      <c r="C73" s="34" t="s">
        <v>911</v>
      </c>
      <c r="D73" s="28" t="s">
        <v>920</v>
      </c>
      <c r="E73" s="27">
        <v>2018</v>
      </c>
      <c r="F73" s="28" t="s">
        <v>645</v>
      </c>
      <c r="G73" s="30">
        <v>5371</v>
      </c>
      <c r="H73" s="30">
        <v>5371</v>
      </c>
      <c r="I73" s="28" t="s">
        <v>659</v>
      </c>
      <c r="J73" s="29">
        <v>1</v>
      </c>
      <c r="K73" s="28"/>
      <c r="L73" s="30"/>
      <c r="M73" s="28"/>
      <c r="N73" s="29"/>
      <c r="O73" s="34" t="s">
        <v>809</v>
      </c>
      <c r="P73" s="34" t="s">
        <v>810</v>
      </c>
      <c r="Q73" s="34" t="s">
        <v>809</v>
      </c>
      <c r="R73" s="31"/>
    </row>
    <row r="74" spans="1:18" s="25" customFormat="1" ht="38.25" x14ac:dyDescent="0.2">
      <c r="A74" s="26" t="s">
        <v>214</v>
      </c>
      <c r="B74" s="28" t="s">
        <v>357</v>
      </c>
      <c r="C74" s="34" t="s">
        <v>911</v>
      </c>
      <c r="D74" s="28" t="s">
        <v>921</v>
      </c>
      <c r="E74" s="27">
        <v>2018</v>
      </c>
      <c r="F74" s="28" t="s">
        <v>645</v>
      </c>
      <c r="G74" s="30">
        <v>1522</v>
      </c>
      <c r="H74" s="30">
        <v>1522</v>
      </c>
      <c r="I74" s="28" t="s">
        <v>659</v>
      </c>
      <c r="J74" s="29">
        <v>1</v>
      </c>
      <c r="K74" s="28"/>
      <c r="L74" s="30"/>
      <c r="M74" s="28"/>
      <c r="N74" s="29"/>
      <c r="O74" s="34" t="s">
        <v>809</v>
      </c>
      <c r="P74" s="34" t="s">
        <v>810</v>
      </c>
      <c r="Q74" s="34" t="s">
        <v>809</v>
      </c>
      <c r="R74" s="31"/>
    </row>
    <row r="75" spans="1:18" s="25" customFormat="1" ht="38.25" x14ac:dyDescent="0.2">
      <c r="A75" s="26" t="s">
        <v>214</v>
      </c>
      <c r="B75" s="28" t="s">
        <v>358</v>
      </c>
      <c r="C75" s="34" t="s">
        <v>911</v>
      </c>
      <c r="D75" s="28" t="s">
        <v>922</v>
      </c>
      <c r="E75" s="27" t="s">
        <v>824</v>
      </c>
      <c r="F75" s="28" t="s">
        <v>645</v>
      </c>
      <c r="G75" s="30">
        <v>0</v>
      </c>
      <c r="H75" s="30">
        <v>0</v>
      </c>
      <c r="I75" s="28" t="s">
        <v>659</v>
      </c>
      <c r="J75" s="29">
        <v>1</v>
      </c>
      <c r="K75" s="28"/>
      <c r="L75" s="30"/>
      <c r="M75" s="28"/>
      <c r="N75" s="29"/>
      <c r="O75" s="34" t="s">
        <v>809</v>
      </c>
      <c r="P75" s="34" t="s">
        <v>810</v>
      </c>
      <c r="Q75" s="34" t="s">
        <v>809</v>
      </c>
      <c r="R75" s="31"/>
    </row>
    <row r="76" spans="1:18" s="25" customFormat="1" ht="51" x14ac:dyDescent="0.2">
      <c r="A76" s="26" t="s">
        <v>214</v>
      </c>
      <c r="B76" s="28" t="s">
        <v>359</v>
      </c>
      <c r="C76" s="34" t="s">
        <v>911</v>
      </c>
      <c r="D76" s="33" t="s">
        <v>1384</v>
      </c>
      <c r="E76" s="27" t="s">
        <v>471</v>
      </c>
      <c r="F76" s="28" t="s">
        <v>645</v>
      </c>
      <c r="G76" s="30">
        <v>308</v>
      </c>
      <c r="H76" s="30">
        <v>308</v>
      </c>
      <c r="I76" s="28" t="s">
        <v>659</v>
      </c>
      <c r="J76" s="29">
        <v>1</v>
      </c>
      <c r="K76" s="28"/>
      <c r="L76" s="30"/>
      <c r="M76" s="28"/>
      <c r="N76" s="29"/>
      <c r="O76" s="34" t="s">
        <v>809</v>
      </c>
      <c r="P76" s="34" t="s">
        <v>810</v>
      </c>
      <c r="Q76" s="34" t="s">
        <v>809</v>
      </c>
      <c r="R76" s="31"/>
    </row>
    <row r="77" spans="1:18" s="25" customFormat="1" ht="38.25" x14ac:dyDescent="0.2">
      <c r="A77" s="26" t="s">
        <v>214</v>
      </c>
      <c r="B77" s="28" t="s">
        <v>360</v>
      </c>
      <c r="C77" s="34" t="s">
        <v>911</v>
      </c>
      <c r="D77" s="28" t="s">
        <v>923</v>
      </c>
      <c r="E77" s="27" t="s">
        <v>474</v>
      </c>
      <c r="F77" s="28" t="s">
        <v>645</v>
      </c>
      <c r="G77" s="30">
        <v>1491</v>
      </c>
      <c r="H77" s="30">
        <v>1491</v>
      </c>
      <c r="I77" s="28" t="s">
        <v>659</v>
      </c>
      <c r="J77" s="29">
        <v>1</v>
      </c>
      <c r="K77" s="28"/>
      <c r="L77" s="30"/>
      <c r="M77" s="28"/>
      <c r="N77" s="29"/>
      <c r="O77" s="34" t="s">
        <v>809</v>
      </c>
      <c r="P77" s="34" t="s">
        <v>810</v>
      </c>
      <c r="Q77" s="34" t="s">
        <v>809</v>
      </c>
      <c r="R77" s="31">
        <v>1132</v>
      </c>
    </row>
    <row r="78" spans="1:18" s="25" customFormat="1" ht="38.25" x14ac:dyDescent="0.2">
      <c r="A78" s="26" t="s">
        <v>214</v>
      </c>
      <c r="B78" s="28" t="s">
        <v>361</v>
      </c>
      <c r="C78" s="34" t="s">
        <v>911</v>
      </c>
      <c r="D78" s="28" t="s">
        <v>924</v>
      </c>
      <c r="E78" s="27" t="s">
        <v>474</v>
      </c>
      <c r="F78" s="28" t="s">
        <v>645</v>
      </c>
      <c r="G78" s="30">
        <v>106</v>
      </c>
      <c r="H78" s="30">
        <v>106</v>
      </c>
      <c r="I78" s="28" t="s">
        <v>659</v>
      </c>
      <c r="J78" s="29">
        <v>1</v>
      </c>
      <c r="K78" s="28"/>
      <c r="L78" s="30"/>
      <c r="M78" s="28"/>
      <c r="N78" s="29"/>
      <c r="O78" s="34" t="s">
        <v>809</v>
      </c>
      <c r="P78" s="34" t="s">
        <v>810</v>
      </c>
      <c r="Q78" s="34" t="s">
        <v>809</v>
      </c>
      <c r="R78" s="31">
        <v>1133</v>
      </c>
    </row>
    <row r="79" spans="1:18" s="25" customFormat="1" ht="38.25" x14ac:dyDescent="0.2">
      <c r="A79" s="26" t="s">
        <v>214</v>
      </c>
      <c r="B79" s="28" t="s">
        <v>362</v>
      </c>
      <c r="C79" s="34" t="s">
        <v>911</v>
      </c>
      <c r="D79" s="33" t="s">
        <v>925</v>
      </c>
      <c r="E79" s="27">
        <v>2018</v>
      </c>
      <c r="F79" s="28" t="s">
        <v>645</v>
      </c>
      <c r="G79" s="30">
        <v>3474</v>
      </c>
      <c r="H79" s="30">
        <v>3474</v>
      </c>
      <c r="I79" s="28" t="s">
        <v>659</v>
      </c>
      <c r="J79" s="29">
        <v>1</v>
      </c>
      <c r="K79" s="28"/>
      <c r="L79" s="30"/>
      <c r="M79" s="28"/>
      <c r="N79" s="29"/>
      <c r="O79" s="34" t="s">
        <v>809</v>
      </c>
      <c r="P79" s="34" t="s">
        <v>810</v>
      </c>
      <c r="Q79" s="34" t="s">
        <v>809</v>
      </c>
      <c r="R79" s="31">
        <v>1134</v>
      </c>
    </row>
    <row r="80" spans="1:18" s="25" customFormat="1" ht="63.75" x14ac:dyDescent="0.2">
      <c r="A80" s="26" t="s">
        <v>214</v>
      </c>
      <c r="B80" s="28" t="s">
        <v>364</v>
      </c>
      <c r="C80" s="34" t="s">
        <v>911</v>
      </c>
      <c r="D80" s="28" t="s">
        <v>926</v>
      </c>
      <c r="E80" s="27" t="s">
        <v>824</v>
      </c>
      <c r="F80" s="28" t="s">
        <v>645</v>
      </c>
      <c r="G80" s="30">
        <v>175</v>
      </c>
      <c r="H80" s="30">
        <v>175</v>
      </c>
      <c r="I80" s="28" t="s">
        <v>659</v>
      </c>
      <c r="J80" s="29">
        <v>1</v>
      </c>
      <c r="K80" s="28"/>
      <c r="L80" s="30"/>
      <c r="M80" s="28"/>
      <c r="N80" s="29"/>
      <c r="O80" s="34" t="s">
        <v>809</v>
      </c>
      <c r="P80" s="34" t="s">
        <v>810</v>
      </c>
      <c r="Q80" s="34" t="s">
        <v>809</v>
      </c>
      <c r="R80" s="31"/>
    </row>
    <row r="81" spans="1:18" s="25" customFormat="1" ht="38.25" x14ac:dyDescent="0.2">
      <c r="A81" s="26" t="s">
        <v>214</v>
      </c>
      <c r="B81" s="28" t="s">
        <v>365</v>
      </c>
      <c r="C81" s="34" t="s">
        <v>911</v>
      </c>
      <c r="D81" s="28" t="s">
        <v>927</v>
      </c>
      <c r="E81" s="27">
        <v>2018</v>
      </c>
      <c r="F81" s="28" t="s">
        <v>645</v>
      </c>
      <c r="G81" s="30">
        <v>2715</v>
      </c>
      <c r="H81" s="30">
        <v>2715</v>
      </c>
      <c r="I81" s="28" t="s">
        <v>659</v>
      </c>
      <c r="J81" s="29">
        <v>1</v>
      </c>
      <c r="K81" s="28"/>
      <c r="L81" s="30"/>
      <c r="M81" s="28"/>
      <c r="N81" s="29"/>
      <c r="O81" s="34" t="s">
        <v>809</v>
      </c>
      <c r="P81" s="34" t="s">
        <v>810</v>
      </c>
      <c r="Q81" s="34" t="s">
        <v>809</v>
      </c>
      <c r="R81" s="31"/>
    </row>
    <row r="82" spans="1:18" s="25" customFormat="1" ht="63.75" x14ac:dyDescent="0.2">
      <c r="A82" s="26" t="s">
        <v>215</v>
      </c>
      <c r="B82" s="28" t="s">
        <v>366</v>
      </c>
      <c r="C82" s="34" t="s">
        <v>911</v>
      </c>
      <c r="D82" s="28" t="s">
        <v>928</v>
      </c>
      <c r="E82" s="27">
        <v>2019</v>
      </c>
      <c r="F82" s="28" t="s">
        <v>645</v>
      </c>
      <c r="G82" s="30">
        <v>2654</v>
      </c>
      <c r="H82" s="30">
        <v>2654</v>
      </c>
      <c r="I82" s="28" t="s">
        <v>659</v>
      </c>
      <c r="J82" s="29">
        <v>1</v>
      </c>
      <c r="K82" s="28"/>
      <c r="L82" s="30"/>
      <c r="M82" s="28"/>
      <c r="N82" s="29"/>
      <c r="O82" s="34" t="s">
        <v>809</v>
      </c>
      <c r="P82" s="34" t="s">
        <v>810</v>
      </c>
      <c r="Q82" s="34" t="s">
        <v>809</v>
      </c>
      <c r="R82" s="31"/>
    </row>
    <row r="83" spans="1:18" s="25" customFormat="1" ht="63.75" x14ac:dyDescent="0.2">
      <c r="A83" s="26" t="s">
        <v>215</v>
      </c>
      <c r="B83" s="28" t="s">
        <v>367</v>
      </c>
      <c r="C83" s="34" t="s">
        <v>911</v>
      </c>
      <c r="D83" s="28" t="s">
        <v>929</v>
      </c>
      <c r="E83" s="27" t="s">
        <v>824</v>
      </c>
      <c r="F83" s="28" t="s">
        <v>645</v>
      </c>
      <c r="G83" s="30">
        <v>353</v>
      </c>
      <c r="H83" s="30">
        <v>353</v>
      </c>
      <c r="I83" s="28" t="s">
        <v>659</v>
      </c>
      <c r="J83" s="29">
        <v>1</v>
      </c>
      <c r="K83" s="28"/>
      <c r="L83" s="30"/>
      <c r="M83" s="28"/>
      <c r="N83" s="29"/>
      <c r="O83" s="34" t="s">
        <v>809</v>
      </c>
      <c r="P83" s="34" t="s">
        <v>810</v>
      </c>
      <c r="Q83" s="34" t="s">
        <v>809</v>
      </c>
      <c r="R83" s="31"/>
    </row>
    <row r="84" spans="1:18" s="25" customFormat="1" ht="38.25" x14ac:dyDescent="0.2">
      <c r="A84" s="26" t="s">
        <v>214</v>
      </c>
      <c r="B84" s="28" t="s">
        <v>368</v>
      </c>
      <c r="C84" s="34" t="s">
        <v>911</v>
      </c>
      <c r="D84" s="28" t="s">
        <v>930</v>
      </c>
      <c r="E84" s="27" t="s">
        <v>824</v>
      </c>
      <c r="F84" s="28" t="s">
        <v>645</v>
      </c>
      <c r="G84" s="30">
        <v>326</v>
      </c>
      <c r="H84" s="30">
        <v>326</v>
      </c>
      <c r="I84" s="28" t="s">
        <v>659</v>
      </c>
      <c r="J84" s="29">
        <v>1</v>
      </c>
      <c r="K84" s="28"/>
      <c r="L84" s="30"/>
      <c r="M84" s="28"/>
      <c r="N84" s="29"/>
      <c r="O84" s="34" t="s">
        <v>809</v>
      </c>
      <c r="P84" s="34" t="s">
        <v>810</v>
      </c>
      <c r="Q84" s="34" t="s">
        <v>809</v>
      </c>
      <c r="R84" s="31"/>
    </row>
    <row r="85" spans="1:18" s="25" customFormat="1" ht="51" x14ac:dyDescent="0.2">
      <c r="A85" s="26" t="s">
        <v>214</v>
      </c>
      <c r="B85" s="28" t="s">
        <v>369</v>
      </c>
      <c r="C85" s="34" t="s">
        <v>911</v>
      </c>
      <c r="D85" s="28" t="s">
        <v>931</v>
      </c>
      <c r="E85" s="27">
        <v>2018</v>
      </c>
      <c r="F85" s="28" t="s">
        <v>645</v>
      </c>
      <c r="G85" s="30">
        <v>4061</v>
      </c>
      <c r="H85" s="30">
        <v>4061</v>
      </c>
      <c r="I85" s="28" t="s">
        <v>659</v>
      </c>
      <c r="J85" s="29">
        <v>1</v>
      </c>
      <c r="K85" s="28"/>
      <c r="L85" s="30"/>
      <c r="M85" s="28"/>
      <c r="N85" s="29"/>
      <c r="O85" s="34" t="s">
        <v>809</v>
      </c>
      <c r="P85" s="34" t="s">
        <v>810</v>
      </c>
      <c r="Q85" s="34" t="s">
        <v>809</v>
      </c>
      <c r="R85" s="31"/>
    </row>
    <row r="86" spans="1:18" s="25" customFormat="1" ht="38.25" x14ac:dyDescent="0.2">
      <c r="A86" s="26" t="s">
        <v>214</v>
      </c>
      <c r="B86" s="28" t="s">
        <v>370</v>
      </c>
      <c r="C86" s="34" t="s">
        <v>911</v>
      </c>
      <c r="D86" s="28" t="s">
        <v>932</v>
      </c>
      <c r="E86" s="27" t="s">
        <v>824</v>
      </c>
      <c r="F86" s="28" t="s">
        <v>645</v>
      </c>
      <c r="G86" s="30">
        <v>37</v>
      </c>
      <c r="H86" s="30">
        <v>37</v>
      </c>
      <c r="I86" s="28" t="s">
        <v>659</v>
      </c>
      <c r="J86" s="29">
        <v>1</v>
      </c>
      <c r="K86" s="28"/>
      <c r="L86" s="30"/>
      <c r="M86" s="28"/>
      <c r="N86" s="29"/>
      <c r="O86" s="34" t="s">
        <v>809</v>
      </c>
      <c r="P86" s="34" t="s">
        <v>810</v>
      </c>
      <c r="Q86" s="34" t="s">
        <v>809</v>
      </c>
      <c r="R86" s="31"/>
    </row>
    <row r="87" spans="1:18" s="25" customFormat="1" ht="63.75" x14ac:dyDescent="0.2">
      <c r="A87" s="26" t="s">
        <v>214</v>
      </c>
      <c r="B87" s="28" t="s">
        <v>371</v>
      </c>
      <c r="C87" s="34" t="s">
        <v>911</v>
      </c>
      <c r="D87" s="28" t="s">
        <v>933</v>
      </c>
      <c r="E87" s="27" t="s">
        <v>824</v>
      </c>
      <c r="F87" s="28" t="s">
        <v>645</v>
      </c>
      <c r="G87" s="30">
        <v>159</v>
      </c>
      <c r="H87" s="30">
        <v>159</v>
      </c>
      <c r="I87" s="28" t="s">
        <v>659</v>
      </c>
      <c r="J87" s="29">
        <v>1</v>
      </c>
      <c r="K87" s="28"/>
      <c r="L87" s="30"/>
      <c r="M87" s="28"/>
      <c r="N87" s="29"/>
      <c r="O87" s="34" t="s">
        <v>809</v>
      </c>
      <c r="P87" s="34" t="s">
        <v>810</v>
      </c>
      <c r="Q87" s="34" t="s">
        <v>809</v>
      </c>
      <c r="R87" s="31"/>
    </row>
    <row r="88" spans="1:18" s="25" customFormat="1" ht="51" x14ac:dyDescent="0.2">
      <c r="A88" s="26" t="s">
        <v>214</v>
      </c>
      <c r="B88" s="28" t="s">
        <v>372</v>
      </c>
      <c r="C88" s="34" t="s">
        <v>911</v>
      </c>
      <c r="D88" s="28" t="s">
        <v>934</v>
      </c>
      <c r="E88" s="27" t="s">
        <v>824</v>
      </c>
      <c r="F88" s="28" t="s">
        <v>645</v>
      </c>
      <c r="G88" s="30">
        <v>227</v>
      </c>
      <c r="H88" s="30">
        <v>227</v>
      </c>
      <c r="I88" s="28" t="s">
        <v>659</v>
      </c>
      <c r="J88" s="29">
        <v>1</v>
      </c>
      <c r="K88" s="28"/>
      <c r="L88" s="30"/>
      <c r="M88" s="28"/>
      <c r="N88" s="29"/>
      <c r="O88" s="34" t="s">
        <v>809</v>
      </c>
      <c r="P88" s="34" t="s">
        <v>810</v>
      </c>
      <c r="Q88" s="34" t="s">
        <v>809</v>
      </c>
      <c r="R88" s="31"/>
    </row>
    <row r="89" spans="1:18" s="25" customFormat="1" ht="38.25" x14ac:dyDescent="0.2">
      <c r="A89" s="26" t="s">
        <v>214</v>
      </c>
      <c r="B89" s="28" t="s">
        <v>373</v>
      </c>
      <c r="C89" s="34" t="s">
        <v>911</v>
      </c>
      <c r="D89" s="28" t="s">
        <v>935</v>
      </c>
      <c r="E89" s="27" t="s">
        <v>824</v>
      </c>
      <c r="F89" s="28" t="s">
        <v>645</v>
      </c>
      <c r="G89" s="30">
        <v>0</v>
      </c>
      <c r="H89" s="30">
        <v>0</v>
      </c>
      <c r="I89" s="28" t="s">
        <v>659</v>
      </c>
      <c r="J89" s="29">
        <v>1</v>
      </c>
      <c r="K89" s="28"/>
      <c r="L89" s="30"/>
      <c r="M89" s="28"/>
      <c r="N89" s="29"/>
      <c r="O89" s="34" t="s">
        <v>809</v>
      </c>
      <c r="P89" s="34" t="s">
        <v>810</v>
      </c>
      <c r="Q89" s="34" t="s">
        <v>809</v>
      </c>
      <c r="R89" s="31"/>
    </row>
    <row r="90" spans="1:18" s="25" customFormat="1" ht="51" x14ac:dyDescent="0.2">
      <c r="A90" s="26" t="s">
        <v>214</v>
      </c>
      <c r="B90" s="28" t="s">
        <v>374</v>
      </c>
      <c r="C90" s="34" t="s">
        <v>911</v>
      </c>
      <c r="D90" s="28" t="s">
        <v>936</v>
      </c>
      <c r="E90" s="27" t="s">
        <v>824</v>
      </c>
      <c r="F90" s="28" t="s">
        <v>645</v>
      </c>
      <c r="G90" s="30">
        <v>328</v>
      </c>
      <c r="H90" s="30">
        <v>328</v>
      </c>
      <c r="I90" s="28" t="s">
        <v>659</v>
      </c>
      <c r="J90" s="29">
        <v>1</v>
      </c>
      <c r="K90" s="28"/>
      <c r="L90" s="30"/>
      <c r="M90" s="28"/>
      <c r="N90" s="29"/>
      <c r="O90" s="34" t="s">
        <v>809</v>
      </c>
      <c r="P90" s="34" t="s">
        <v>810</v>
      </c>
      <c r="Q90" s="34" t="s">
        <v>809</v>
      </c>
      <c r="R90" s="31"/>
    </row>
    <row r="91" spans="1:18" s="25" customFormat="1" ht="38.25" x14ac:dyDescent="0.2">
      <c r="A91" s="26" t="s">
        <v>214</v>
      </c>
      <c r="B91" s="28" t="s">
        <v>375</v>
      </c>
      <c r="C91" s="34" t="s">
        <v>911</v>
      </c>
      <c r="D91" s="28" t="s">
        <v>937</v>
      </c>
      <c r="E91" s="27" t="s">
        <v>824</v>
      </c>
      <c r="F91" s="28" t="s">
        <v>645</v>
      </c>
      <c r="G91" s="30">
        <v>303</v>
      </c>
      <c r="H91" s="30">
        <v>303</v>
      </c>
      <c r="I91" s="28" t="s">
        <v>659</v>
      </c>
      <c r="J91" s="29">
        <v>1</v>
      </c>
      <c r="K91" s="28"/>
      <c r="L91" s="30"/>
      <c r="M91" s="28"/>
      <c r="N91" s="29"/>
      <c r="O91" s="34" t="s">
        <v>809</v>
      </c>
      <c r="P91" s="34" t="s">
        <v>810</v>
      </c>
      <c r="Q91" s="34" t="s">
        <v>809</v>
      </c>
      <c r="R91" s="31"/>
    </row>
    <row r="92" spans="1:18" s="25" customFormat="1" ht="38.25" x14ac:dyDescent="0.2">
      <c r="A92" s="26" t="s">
        <v>214</v>
      </c>
      <c r="B92" s="28" t="s">
        <v>376</v>
      </c>
      <c r="C92" s="34" t="s">
        <v>911</v>
      </c>
      <c r="D92" s="28" t="s">
        <v>938</v>
      </c>
      <c r="E92" s="27" t="s">
        <v>824</v>
      </c>
      <c r="F92" s="28" t="s">
        <v>645</v>
      </c>
      <c r="G92" s="30">
        <v>194</v>
      </c>
      <c r="H92" s="30">
        <v>194</v>
      </c>
      <c r="I92" s="28" t="s">
        <v>659</v>
      </c>
      <c r="J92" s="29">
        <v>1</v>
      </c>
      <c r="K92" s="28"/>
      <c r="L92" s="30"/>
      <c r="M92" s="28"/>
      <c r="N92" s="29"/>
      <c r="O92" s="34" t="s">
        <v>809</v>
      </c>
      <c r="P92" s="34" t="s">
        <v>810</v>
      </c>
      <c r="Q92" s="34" t="s">
        <v>809</v>
      </c>
      <c r="R92" s="31"/>
    </row>
    <row r="93" spans="1:18" s="25" customFormat="1" ht="38.25" x14ac:dyDescent="0.2">
      <c r="A93" s="26" t="s">
        <v>214</v>
      </c>
      <c r="B93" s="28" t="s">
        <v>377</v>
      </c>
      <c r="C93" s="34" t="s">
        <v>911</v>
      </c>
      <c r="D93" s="28" t="s">
        <v>939</v>
      </c>
      <c r="E93" s="27" t="s">
        <v>824</v>
      </c>
      <c r="F93" s="28" t="s">
        <v>645</v>
      </c>
      <c r="G93" s="30">
        <v>0</v>
      </c>
      <c r="H93" s="30">
        <v>0</v>
      </c>
      <c r="I93" s="28" t="s">
        <v>659</v>
      </c>
      <c r="J93" s="29">
        <v>1</v>
      </c>
      <c r="K93" s="28"/>
      <c r="L93" s="30"/>
      <c r="M93" s="28"/>
      <c r="N93" s="29"/>
      <c r="O93" s="34" t="s">
        <v>809</v>
      </c>
      <c r="P93" s="34" t="s">
        <v>810</v>
      </c>
      <c r="Q93" s="34" t="s">
        <v>809</v>
      </c>
      <c r="R93" s="31"/>
    </row>
    <row r="94" spans="1:18" s="25" customFormat="1" ht="51" x14ac:dyDescent="0.2">
      <c r="A94" s="26" t="s">
        <v>214</v>
      </c>
      <c r="B94" s="28" t="s">
        <v>378</v>
      </c>
      <c r="C94" s="34" t="s">
        <v>911</v>
      </c>
      <c r="D94" s="28" t="s">
        <v>940</v>
      </c>
      <c r="E94" s="27" t="s">
        <v>824</v>
      </c>
      <c r="F94" s="28" t="s">
        <v>645</v>
      </c>
      <c r="G94" s="30">
        <v>52</v>
      </c>
      <c r="H94" s="30">
        <v>52</v>
      </c>
      <c r="I94" s="28" t="s">
        <v>659</v>
      </c>
      <c r="J94" s="29">
        <v>1</v>
      </c>
      <c r="K94" s="28"/>
      <c r="L94" s="30"/>
      <c r="M94" s="28"/>
      <c r="N94" s="29"/>
      <c r="O94" s="34" t="s">
        <v>809</v>
      </c>
      <c r="P94" s="34" t="s">
        <v>810</v>
      </c>
      <c r="Q94" s="34" t="s">
        <v>809</v>
      </c>
      <c r="R94" s="31"/>
    </row>
    <row r="95" spans="1:18" s="25" customFormat="1" ht="51" x14ac:dyDescent="0.2">
      <c r="A95" s="26" t="s">
        <v>214</v>
      </c>
      <c r="B95" s="28" t="s">
        <v>379</v>
      </c>
      <c r="C95" s="34" t="s">
        <v>911</v>
      </c>
      <c r="D95" s="28" t="s">
        <v>941</v>
      </c>
      <c r="E95" s="27" t="s">
        <v>824</v>
      </c>
      <c r="F95" s="28" t="s">
        <v>645</v>
      </c>
      <c r="G95" s="30">
        <v>408</v>
      </c>
      <c r="H95" s="30">
        <v>408</v>
      </c>
      <c r="I95" s="28" t="s">
        <v>659</v>
      </c>
      <c r="J95" s="29">
        <v>1</v>
      </c>
      <c r="K95" s="28"/>
      <c r="L95" s="30"/>
      <c r="M95" s="28"/>
      <c r="N95" s="29"/>
      <c r="O95" s="34" t="s">
        <v>809</v>
      </c>
      <c r="P95" s="34" t="s">
        <v>810</v>
      </c>
      <c r="Q95" s="34" t="s">
        <v>809</v>
      </c>
      <c r="R95" s="31"/>
    </row>
    <row r="96" spans="1:18" s="25" customFormat="1" ht="63.75" x14ac:dyDescent="0.2">
      <c r="A96" s="26" t="s">
        <v>214</v>
      </c>
      <c r="B96" s="28" t="s">
        <v>380</v>
      </c>
      <c r="C96" s="34" t="s">
        <v>911</v>
      </c>
      <c r="D96" s="28" t="s">
        <v>942</v>
      </c>
      <c r="E96" s="27" t="s">
        <v>824</v>
      </c>
      <c r="F96" s="28" t="s">
        <v>645</v>
      </c>
      <c r="G96" s="30">
        <v>533</v>
      </c>
      <c r="H96" s="30">
        <v>533</v>
      </c>
      <c r="I96" s="28" t="s">
        <v>659</v>
      </c>
      <c r="J96" s="29">
        <v>1</v>
      </c>
      <c r="K96" s="28"/>
      <c r="L96" s="30"/>
      <c r="M96" s="28"/>
      <c r="N96" s="29"/>
      <c r="O96" s="34" t="s">
        <v>809</v>
      </c>
      <c r="P96" s="34" t="s">
        <v>810</v>
      </c>
      <c r="Q96" s="34" t="s">
        <v>809</v>
      </c>
      <c r="R96" s="31"/>
    </row>
    <row r="97" spans="1:18" s="25" customFormat="1" ht="63.75" x14ac:dyDescent="0.2">
      <c r="A97" s="26" t="s">
        <v>214</v>
      </c>
      <c r="B97" s="28" t="s">
        <v>381</v>
      </c>
      <c r="C97" s="34" t="s">
        <v>911</v>
      </c>
      <c r="D97" s="28" t="s">
        <v>943</v>
      </c>
      <c r="E97" s="27" t="s">
        <v>824</v>
      </c>
      <c r="F97" s="28" t="s">
        <v>645</v>
      </c>
      <c r="G97" s="30">
        <v>202</v>
      </c>
      <c r="H97" s="30">
        <v>202</v>
      </c>
      <c r="I97" s="28" t="s">
        <v>659</v>
      </c>
      <c r="J97" s="29">
        <v>1</v>
      </c>
      <c r="K97" s="28"/>
      <c r="L97" s="30"/>
      <c r="M97" s="28"/>
      <c r="N97" s="29"/>
      <c r="O97" s="34" t="s">
        <v>809</v>
      </c>
      <c r="P97" s="34" t="s">
        <v>810</v>
      </c>
      <c r="Q97" s="34" t="s">
        <v>809</v>
      </c>
      <c r="R97" s="31"/>
    </row>
    <row r="98" spans="1:18" s="25" customFormat="1" ht="76.5" x14ac:dyDescent="0.2">
      <c r="A98" s="26" t="s">
        <v>214</v>
      </c>
      <c r="B98" s="28" t="s">
        <v>382</v>
      </c>
      <c r="C98" s="34" t="s">
        <v>911</v>
      </c>
      <c r="D98" s="28" t="s">
        <v>944</v>
      </c>
      <c r="E98" s="27" t="s">
        <v>824</v>
      </c>
      <c r="F98" s="28" t="s">
        <v>645</v>
      </c>
      <c r="G98" s="30">
        <v>96</v>
      </c>
      <c r="H98" s="30">
        <v>96</v>
      </c>
      <c r="I98" s="28" t="s">
        <v>659</v>
      </c>
      <c r="J98" s="29">
        <v>1</v>
      </c>
      <c r="K98" s="28"/>
      <c r="L98" s="30"/>
      <c r="M98" s="28"/>
      <c r="N98" s="29"/>
      <c r="O98" s="34" t="s">
        <v>809</v>
      </c>
      <c r="P98" s="34" t="s">
        <v>810</v>
      </c>
      <c r="Q98" s="34" t="s">
        <v>809</v>
      </c>
      <c r="R98" s="31"/>
    </row>
    <row r="99" spans="1:18" s="25" customFormat="1" ht="63.75" x14ac:dyDescent="0.2">
      <c r="A99" s="26" t="s">
        <v>214</v>
      </c>
      <c r="B99" s="28" t="s">
        <v>383</v>
      </c>
      <c r="C99" s="34" t="s">
        <v>911</v>
      </c>
      <c r="D99" s="33" t="s">
        <v>1037</v>
      </c>
      <c r="E99" s="27" t="s">
        <v>824</v>
      </c>
      <c r="F99" s="28" t="s">
        <v>645</v>
      </c>
      <c r="G99" s="30">
        <v>52</v>
      </c>
      <c r="H99" s="30">
        <v>52</v>
      </c>
      <c r="I99" s="28" t="s">
        <v>659</v>
      </c>
      <c r="J99" s="29">
        <v>1</v>
      </c>
      <c r="K99" s="28"/>
      <c r="L99" s="30"/>
      <c r="M99" s="28"/>
      <c r="N99" s="29"/>
      <c r="O99" s="34" t="s">
        <v>809</v>
      </c>
      <c r="P99" s="34" t="s">
        <v>810</v>
      </c>
      <c r="Q99" s="34" t="s">
        <v>809</v>
      </c>
      <c r="R99" s="31"/>
    </row>
    <row r="100" spans="1:18" s="25" customFormat="1" ht="63.75" x14ac:dyDescent="0.2">
      <c r="A100" s="26" t="s">
        <v>215</v>
      </c>
      <c r="B100" s="28" t="s">
        <v>384</v>
      </c>
      <c r="C100" s="34" t="s">
        <v>911</v>
      </c>
      <c r="D100" s="33" t="s">
        <v>1038</v>
      </c>
      <c r="E100" s="27" t="s">
        <v>824</v>
      </c>
      <c r="F100" s="28" t="s">
        <v>645</v>
      </c>
      <c r="G100" s="30">
        <v>654</v>
      </c>
      <c r="H100" s="30">
        <v>654</v>
      </c>
      <c r="I100" s="28" t="s">
        <v>659</v>
      </c>
      <c r="J100" s="29">
        <v>1</v>
      </c>
      <c r="K100" s="28"/>
      <c r="L100" s="30"/>
      <c r="M100" s="28"/>
      <c r="N100" s="29"/>
      <c r="O100" s="34" t="s">
        <v>809</v>
      </c>
      <c r="P100" s="34" t="s">
        <v>810</v>
      </c>
      <c r="Q100" s="34" t="s">
        <v>809</v>
      </c>
      <c r="R100" s="31"/>
    </row>
    <row r="101" spans="1:18" s="25" customFormat="1" ht="63.75" x14ac:dyDescent="0.2">
      <c r="A101" s="26" t="s">
        <v>215</v>
      </c>
      <c r="B101" s="28" t="s">
        <v>385</v>
      </c>
      <c r="C101" s="34" t="s">
        <v>911</v>
      </c>
      <c r="D101" s="33" t="s">
        <v>1038</v>
      </c>
      <c r="E101" s="27" t="s">
        <v>824</v>
      </c>
      <c r="F101" s="28" t="s">
        <v>645</v>
      </c>
      <c r="G101" s="30">
        <v>1328</v>
      </c>
      <c r="H101" s="30">
        <v>1328</v>
      </c>
      <c r="I101" s="28" t="s">
        <v>659</v>
      </c>
      <c r="J101" s="29">
        <v>1</v>
      </c>
      <c r="K101" s="28"/>
      <c r="L101" s="30"/>
      <c r="M101" s="28"/>
      <c r="N101" s="29"/>
      <c r="O101" s="34" t="s">
        <v>809</v>
      </c>
      <c r="P101" s="34" t="s">
        <v>810</v>
      </c>
      <c r="Q101" s="34" t="s">
        <v>809</v>
      </c>
      <c r="R101" s="31"/>
    </row>
    <row r="102" spans="1:18" s="25" customFormat="1" ht="63.75" x14ac:dyDescent="0.2">
      <c r="A102" s="26" t="s">
        <v>215</v>
      </c>
      <c r="B102" s="28" t="s">
        <v>386</v>
      </c>
      <c r="C102" s="34" t="s">
        <v>911</v>
      </c>
      <c r="D102" s="28" t="s">
        <v>945</v>
      </c>
      <c r="E102" s="27" t="s">
        <v>824</v>
      </c>
      <c r="F102" s="28" t="s">
        <v>1421</v>
      </c>
      <c r="G102" s="30">
        <v>101</v>
      </c>
      <c r="H102" s="30">
        <v>101</v>
      </c>
      <c r="I102" s="28" t="s">
        <v>659</v>
      </c>
      <c r="J102" s="29">
        <v>1</v>
      </c>
      <c r="K102" s="28"/>
      <c r="L102" s="30"/>
      <c r="M102" s="28"/>
      <c r="N102" s="29"/>
      <c r="O102" s="34" t="s">
        <v>809</v>
      </c>
      <c r="P102" s="34" t="s">
        <v>810</v>
      </c>
      <c r="Q102" s="34" t="s">
        <v>872</v>
      </c>
      <c r="R102" s="31">
        <v>1135</v>
      </c>
    </row>
    <row r="103" spans="1:18" s="25" customFormat="1" ht="89.25" x14ac:dyDescent="0.2">
      <c r="A103" s="26" t="s">
        <v>214</v>
      </c>
      <c r="B103" s="28" t="s">
        <v>387</v>
      </c>
      <c r="C103" s="34" t="s">
        <v>911</v>
      </c>
      <c r="D103" s="28" t="s">
        <v>946</v>
      </c>
      <c r="E103" s="27" t="s">
        <v>474</v>
      </c>
      <c r="F103" s="28" t="s">
        <v>890</v>
      </c>
      <c r="G103" s="30">
        <v>6810</v>
      </c>
      <c r="H103" s="30">
        <v>101</v>
      </c>
      <c r="I103" s="28" t="s">
        <v>659</v>
      </c>
      <c r="J103" s="29">
        <v>1</v>
      </c>
      <c r="K103" s="28"/>
      <c r="L103" s="30"/>
      <c r="M103" s="28"/>
      <c r="N103" s="29"/>
      <c r="O103" s="34" t="s">
        <v>809</v>
      </c>
      <c r="P103" s="34" t="s">
        <v>810</v>
      </c>
      <c r="Q103" s="34" t="s">
        <v>872</v>
      </c>
      <c r="R103" s="31">
        <v>1136</v>
      </c>
    </row>
    <row r="104" spans="1:18" s="25" customFormat="1" ht="51" x14ac:dyDescent="0.2">
      <c r="A104" s="26" t="s">
        <v>215</v>
      </c>
      <c r="B104" s="28" t="s">
        <v>477</v>
      </c>
      <c r="C104" s="34" t="s">
        <v>911</v>
      </c>
      <c r="D104" s="28" t="s">
        <v>947</v>
      </c>
      <c r="E104" s="27" t="s">
        <v>824</v>
      </c>
      <c r="F104" s="28" t="s">
        <v>645</v>
      </c>
      <c r="G104" s="30">
        <v>314</v>
      </c>
      <c r="H104" s="30">
        <v>314</v>
      </c>
      <c r="I104" s="28" t="s">
        <v>659</v>
      </c>
      <c r="J104" s="29">
        <v>1</v>
      </c>
      <c r="K104" s="28"/>
      <c r="L104" s="30"/>
      <c r="M104" s="28"/>
      <c r="N104" s="29"/>
      <c r="O104" s="34" t="s">
        <v>809</v>
      </c>
      <c r="P104" s="34" t="s">
        <v>810</v>
      </c>
      <c r="Q104" s="34" t="s">
        <v>809</v>
      </c>
      <c r="R104" s="31">
        <v>1137</v>
      </c>
    </row>
    <row r="105" spans="1:18" s="25" customFormat="1" ht="51" x14ac:dyDescent="0.2">
      <c r="A105" s="26" t="s">
        <v>215</v>
      </c>
      <c r="B105" s="28" t="s">
        <v>388</v>
      </c>
      <c r="C105" s="34" t="s">
        <v>911</v>
      </c>
      <c r="D105" s="28" t="s">
        <v>948</v>
      </c>
      <c r="E105" s="27" t="s">
        <v>824</v>
      </c>
      <c r="F105" s="28" t="s">
        <v>1421</v>
      </c>
      <c r="G105" s="30">
        <v>0</v>
      </c>
      <c r="H105" s="30">
        <v>0</v>
      </c>
      <c r="I105" s="28" t="s">
        <v>659</v>
      </c>
      <c r="J105" s="29">
        <v>1</v>
      </c>
      <c r="K105" s="28"/>
      <c r="L105" s="30"/>
      <c r="M105" s="28"/>
      <c r="N105" s="29"/>
      <c r="O105" s="34" t="s">
        <v>809</v>
      </c>
      <c r="P105" s="34" t="s">
        <v>810</v>
      </c>
      <c r="Q105" s="34" t="s">
        <v>872</v>
      </c>
      <c r="R105" s="31">
        <v>1138</v>
      </c>
    </row>
    <row r="106" spans="1:18" s="25" customFormat="1" ht="51" x14ac:dyDescent="0.2">
      <c r="A106" s="26" t="s">
        <v>215</v>
      </c>
      <c r="B106" s="28" t="s">
        <v>389</v>
      </c>
      <c r="C106" s="34" t="s">
        <v>911</v>
      </c>
      <c r="D106" s="28" t="s">
        <v>949</v>
      </c>
      <c r="E106" s="27" t="s">
        <v>824</v>
      </c>
      <c r="F106" s="28" t="s">
        <v>1421</v>
      </c>
      <c r="G106" s="30">
        <v>5276</v>
      </c>
      <c r="H106" s="30">
        <v>5276</v>
      </c>
      <c r="I106" s="28" t="s">
        <v>659</v>
      </c>
      <c r="J106" s="29">
        <v>1</v>
      </c>
      <c r="K106" s="28"/>
      <c r="L106" s="30"/>
      <c r="M106" s="28"/>
      <c r="N106" s="29"/>
      <c r="O106" s="34" t="s">
        <v>809</v>
      </c>
      <c r="P106" s="34" t="s">
        <v>810</v>
      </c>
      <c r="Q106" s="34" t="s">
        <v>872</v>
      </c>
      <c r="R106" s="31">
        <v>1140</v>
      </c>
    </row>
    <row r="107" spans="1:18" s="25" customFormat="1" ht="76.5" x14ac:dyDescent="0.2">
      <c r="A107" s="26" t="s">
        <v>215</v>
      </c>
      <c r="B107" s="28" t="s">
        <v>363</v>
      </c>
      <c r="C107" s="34" t="s">
        <v>911</v>
      </c>
      <c r="D107" s="33" t="s">
        <v>1039</v>
      </c>
      <c r="E107" s="27" t="s">
        <v>824</v>
      </c>
      <c r="F107" s="28" t="s">
        <v>1421</v>
      </c>
      <c r="G107" s="30">
        <v>1335</v>
      </c>
      <c r="H107" s="30">
        <v>1335</v>
      </c>
      <c r="I107" s="28" t="s">
        <v>659</v>
      </c>
      <c r="J107" s="29">
        <v>1</v>
      </c>
      <c r="K107" s="28"/>
      <c r="L107" s="30"/>
      <c r="M107" s="28"/>
      <c r="N107" s="29"/>
      <c r="O107" s="34" t="s">
        <v>809</v>
      </c>
      <c r="P107" s="34" t="s">
        <v>810</v>
      </c>
      <c r="Q107" s="34" t="s">
        <v>872</v>
      </c>
      <c r="R107" s="31"/>
    </row>
    <row r="108" spans="1:18" s="25" customFormat="1" ht="51" x14ac:dyDescent="0.2">
      <c r="A108" s="26" t="s">
        <v>215</v>
      </c>
      <c r="B108" s="28" t="s">
        <v>390</v>
      </c>
      <c r="C108" s="34" t="s">
        <v>911</v>
      </c>
      <c r="D108" s="28" t="s">
        <v>947</v>
      </c>
      <c r="E108" s="27" t="s">
        <v>824</v>
      </c>
      <c r="F108" s="28" t="s">
        <v>645</v>
      </c>
      <c r="G108" s="30">
        <v>295</v>
      </c>
      <c r="H108" s="30">
        <v>295</v>
      </c>
      <c r="I108" s="28" t="s">
        <v>659</v>
      </c>
      <c r="J108" s="29">
        <v>1</v>
      </c>
      <c r="K108" s="28"/>
      <c r="L108" s="30"/>
      <c r="M108" s="28"/>
      <c r="N108" s="29"/>
      <c r="O108" s="34" t="s">
        <v>809</v>
      </c>
      <c r="P108" s="34" t="s">
        <v>810</v>
      </c>
      <c r="Q108" s="34" t="s">
        <v>809</v>
      </c>
      <c r="R108" s="31"/>
    </row>
    <row r="109" spans="1:18" s="25" customFormat="1" ht="51" x14ac:dyDescent="0.2">
      <c r="A109" s="26" t="s">
        <v>215</v>
      </c>
      <c r="B109" s="28" t="s">
        <v>1450</v>
      </c>
      <c r="C109" s="34" t="s">
        <v>911</v>
      </c>
      <c r="D109" s="28" t="s">
        <v>948</v>
      </c>
      <c r="E109" s="27" t="s">
        <v>824</v>
      </c>
      <c r="F109" s="28" t="s">
        <v>1421</v>
      </c>
      <c r="G109" s="30">
        <v>0</v>
      </c>
      <c r="H109" s="30">
        <v>0</v>
      </c>
      <c r="I109" s="28" t="s">
        <v>659</v>
      </c>
      <c r="J109" s="29">
        <v>1</v>
      </c>
      <c r="K109" s="28"/>
      <c r="L109" s="30"/>
      <c r="M109" s="28"/>
      <c r="N109" s="29"/>
      <c r="O109" s="34" t="s">
        <v>809</v>
      </c>
      <c r="P109" s="34" t="s">
        <v>810</v>
      </c>
      <c r="Q109" s="34" t="s">
        <v>872</v>
      </c>
      <c r="R109" s="31"/>
    </row>
    <row r="110" spans="1:18" s="25" customFormat="1" ht="63.75" x14ac:dyDescent="0.2">
      <c r="A110" s="26" t="s">
        <v>215</v>
      </c>
      <c r="B110" s="28" t="s">
        <v>391</v>
      </c>
      <c r="C110" s="34" t="s">
        <v>911</v>
      </c>
      <c r="D110" s="28" t="s">
        <v>949</v>
      </c>
      <c r="E110" s="27" t="s">
        <v>824</v>
      </c>
      <c r="F110" s="28" t="s">
        <v>1421</v>
      </c>
      <c r="G110" s="30">
        <v>829</v>
      </c>
      <c r="H110" s="30">
        <v>829</v>
      </c>
      <c r="I110" s="28" t="s">
        <v>659</v>
      </c>
      <c r="J110" s="29">
        <v>1</v>
      </c>
      <c r="K110" s="28"/>
      <c r="L110" s="30"/>
      <c r="M110" s="28"/>
      <c r="N110" s="29"/>
      <c r="O110" s="34" t="s">
        <v>809</v>
      </c>
      <c r="P110" s="34" t="s">
        <v>810</v>
      </c>
      <c r="Q110" s="34" t="s">
        <v>872</v>
      </c>
      <c r="R110" s="31"/>
    </row>
    <row r="111" spans="1:18" s="25" customFormat="1" ht="38.25" x14ac:dyDescent="0.2">
      <c r="A111" s="26" t="s">
        <v>231</v>
      </c>
      <c r="B111" s="28" t="s">
        <v>238</v>
      </c>
      <c r="C111" s="34" t="s">
        <v>811</v>
      </c>
      <c r="D111" s="33" t="s">
        <v>812</v>
      </c>
      <c r="E111" s="27" t="s">
        <v>476</v>
      </c>
      <c r="F111" s="28" t="s">
        <v>645</v>
      </c>
      <c r="G111" s="30">
        <v>20582</v>
      </c>
      <c r="H111" s="30">
        <v>20582</v>
      </c>
      <c r="I111" s="28" t="s">
        <v>659</v>
      </c>
      <c r="J111" s="29">
        <v>1</v>
      </c>
      <c r="K111" s="28"/>
      <c r="L111" s="30"/>
      <c r="M111" s="28"/>
      <c r="N111" s="29"/>
      <c r="O111" s="34" t="s">
        <v>809</v>
      </c>
      <c r="P111" s="34" t="s">
        <v>810</v>
      </c>
      <c r="Q111" s="34" t="s">
        <v>809</v>
      </c>
      <c r="R111" s="31">
        <v>954</v>
      </c>
    </row>
    <row r="112" spans="1:18" s="25" customFormat="1" ht="38.25" x14ac:dyDescent="0.2">
      <c r="A112" s="26" t="s">
        <v>231</v>
      </c>
      <c r="B112" s="28" t="s">
        <v>239</v>
      </c>
      <c r="C112" s="34" t="s">
        <v>811</v>
      </c>
      <c r="D112" s="33" t="s">
        <v>813</v>
      </c>
      <c r="E112" s="27" t="s">
        <v>476</v>
      </c>
      <c r="F112" s="28" t="s">
        <v>645</v>
      </c>
      <c r="G112" s="30">
        <v>2520</v>
      </c>
      <c r="H112" s="30">
        <v>2520</v>
      </c>
      <c r="I112" s="28" t="s">
        <v>659</v>
      </c>
      <c r="J112" s="29">
        <v>1</v>
      </c>
      <c r="K112" s="28"/>
      <c r="L112" s="30"/>
      <c r="M112" s="28"/>
      <c r="N112" s="29"/>
      <c r="O112" s="34" t="s">
        <v>809</v>
      </c>
      <c r="P112" s="34" t="s">
        <v>810</v>
      </c>
      <c r="Q112" s="34" t="s">
        <v>809</v>
      </c>
      <c r="R112" s="31">
        <v>955</v>
      </c>
    </row>
    <row r="113" spans="1:18" s="25" customFormat="1" ht="38.25" x14ac:dyDescent="0.2">
      <c r="A113" s="26" t="s">
        <v>231</v>
      </c>
      <c r="B113" s="28" t="s">
        <v>240</v>
      </c>
      <c r="C113" s="34" t="s">
        <v>811</v>
      </c>
      <c r="D113" s="28" t="s">
        <v>814</v>
      </c>
      <c r="E113" s="27" t="s">
        <v>472</v>
      </c>
      <c r="F113" s="28" t="s">
        <v>645</v>
      </c>
      <c r="G113" s="30">
        <v>0</v>
      </c>
      <c r="H113" s="30">
        <v>0</v>
      </c>
      <c r="I113" s="28" t="s">
        <v>659</v>
      </c>
      <c r="J113" s="29">
        <v>1</v>
      </c>
      <c r="K113" s="28"/>
      <c r="L113" s="30"/>
      <c r="M113" s="28"/>
      <c r="N113" s="29"/>
      <c r="O113" s="34" t="s">
        <v>809</v>
      </c>
      <c r="P113" s="34" t="s">
        <v>810</v>
      </c>
      <c r="Q113" s="34" t="s">
        <v>809</v>
      </c>
      <c r="R113" s="31">
        <v>956</v>
      </c>
    </row>
    <row r="114" spans="1:18" s="25" customFormat="1" ht="51" x14ac:dyDescent="0.2">
      <c r="A114" s="26" t="s">
        <v>231</v>
      </c>
      <c r="B114" s="28" t="s">
        <v>241</v>
      </c>
      <c r="C114" s="34" t="s">
        <v>811</v>
      </c>
      <c r="D114" s="33" t="s">
        <v>815</v>
      </c>
      <c r="E114" s="27">
        <v>2018</v>
      </c>
      <c r="F114" s="28" t="s">
        <v>645</v>
      </c>
      <c r="G114" s="30">
        <v>28952</v>
      </c>
      <c r="H114" s="30">
        <v>28952</v>
      </c>
      <c r="I114" s="28" t="s">
        <v>659</v>
      </c>
      <c r="J114" s="29">
        <v>1</v>
      </c>
      <c r="K114" s="28"/>
      <c r="L114" s="30"/>
      <c r="M114" s="28"/>
      <c r="N114" s="29"/>
      <c r="O114" s="34" t="s">
        <v>809</v>
      </c>
      <c r="P114" s="34" t="s">
        <v>810</v>
      </c>
      <c r="Q114" s="34" t="s">
        <v>809</v>
      </c>
      <c r="R114" s="31">
        <v>1142</v>
      </c>
    </row>
    <row r="115" spans="1:18" s="25" customFormat="1" ht="38.25" x14ac:dyDescent="0.2">
      <c r="A115" s="26" t="s">
        <v>231</v>
      </c>
      <c r="B115" s="28" t="s">
        <v>242</v>
      </c>
      <c r="C115" s="34" t="s">
        <v>811</v>
      </c>
      <c r="D115" s="35" t="s">
        <v>816</v>
      </c>
      <c r="E115" s="27">
        <v>2018</v>
      </c>
      <c r="F115" s="28" t="s">
        <v>645</v>
      </c>
      <c r="G115" s="30">
        <v>7516</v>
      </c>
      <c r="H115" s="30">
        <v>7516</v>
      </c>
      <c r="I115" s="28" t="s">
        <v>659</v>
      </c>
      <c r="J115" s="29">
        <v>1</v>
      </c>
      <c r="K115" s="28"/>
      <c r="L115" s="30"/>
      <c r="M115" s="28"/>
      <c r="N115" s="29"/>
      <c r="O115" s="34" t="s">
        <v>809</v>
      </c>
      <c r="P115" s="34" t="s">
        <v>810</v>
      </c>
      <c r="Q115" s="34" t="s">
        <v>809</v>
      </c>
      <c r="R115" s="31">
        <v>1143</v>
      </c>
    </row>
    <row r="116" spans="1:18" s="25" customFormat="1" ht="63.75" x14ac:dyDescent="0.2">
      <c r="A116" s="26" t="s">
        <v>231</v>
      </c>
      <c r="B116" s="28" t="s">
        <v>243</v>
      </c>
      <c r="C116" s="34" t="s">
        <v>811</v>
      </c>
      <c r="D116" s="28" t="s">
        <v>817</v>
      </c>
      <c r="E116" s="27">
        <v>2018</v>
      </c>
      <c r="F116" s="28" t="s">
        <v>645</v>
      </c>
      <c r="G116" s="30">
        <v>5961</v>
      </c>
      <c r="H116" s="30">
        <v>5961</v>
      </c>
      <c r="I116" s="28" t="s">
        <v>659</v>
      </c>
      <c r="J116" s="29">
        <v>1</v>
      </c>
      <c r="K116" s="28"/>
      <c r="L116" s="30"/>
      <c r="M116" s="28"/>
      <c r="N116" s="29"/>
      <c r="O116" s="34" t="s">
        <v>809</v>
      </c>
      <c r="P116" s="34" t="s">
        <v>810</v>
      </c>
      <c r="Q116" s="34" t="s">
        <v>809</v>
      </c>
      <c r="R116" s="31"/>
    </row>
    <row r="117" spans="1:18" s="25" customFormat="1" ht="76.5" x14ac:dyDescent="0.2">
      <c r="A117" s="26" t="s">
        <v>231</v>
      </c>
      <c r="B117" s="28" t="s">
        <v>244</v>
      </c>
      <c r="C117" s="34" t="s">
        <v>811</v>
      </c>
      <c r="D117" s="33" t="s">
        <v>842</v>
      </c>
      <c r="E117" s="27" t="s">
        <v>824</v>
      </c>
      <c r="F117" s="28" t="s">
        <v>645</v>
      </c>
      <c r="G117" s="30">
        <v>0</v>
      </c>
      <c r="H117" s="30">
        <v>0</v>
      </c>
      <c r="I117" s="28" t="s">
        <v>659</v>
      </c>
      <c r="J117" s="29">
        <v>1</v>
      </c>
      <c r="K117" s="28"/>
      <c r="L117" s="30"/>
      <c r="M117" s="28"/>
      <c r="N117" s="29"/>
      <c r="O117" s="34" t="s">
        <v>809</v>
      </c>
      <c r="P117" s="34" t="s">
        <v>810</v>
      </c>
      <c r="Q117" s="34" t="s">
        <v>809</v>
      </c>
      <c r="R117" s="31"/>
    </row>
    <row r="118" spans="1:18" s="25" customFormat="1" ht="63.75" x14ac:dyDescent="0.2">
      <c r="A118" s="26" t="s">
        <v>231</v>
      </c>
      <c r="B118" s="28" t="s">
        <v>245</v>
      </c>
      <c r="C118" s="34" t="s">
        <v>811</v>
      </c>
      <c r="D118" s="28" t="s">
        <v>818</v>
      </c>
      <c r="E118" s="27" t="s">
        <v>473</v>
      </c>
      <c r="F118" s="28" t="s">
        <v>645</v>
      </c>
      <c r="G118" s="30">
        <v>4460</v>
      </c>
      <c r="H118" s="30">
        <v>4460</v>
      </c>
      <c r="I118" s="28" t="s">
        <v>659</v>
      </c>
      <c r="J118" s="29">
        <v>1</v>
      </c>
      <c r="K118" s="28"/>
      <c r="L118" s="30"/>
      <c r="M118" s="28"/>
      <c r="N118" s="29"/>
      <c r="O118" s="34" t="s">
        <v>809</v>
      </c>
      <c r="P118" s="34" t="s">
        <v>810</v>
      </c>
      <c r="Q118" s="34" t="s">
        <v>809</v>
      </c>
      <c r="R118" s="31"/>
    </row>
    <row r="119" spans="1:18" s="25" customFormat="1" ht="51" x14ac:dyDescent="0.2">
      <c r="A119" s="26" t="s">
        <v>231</v>
      </c>
      <c r="B119" s="28" t="s">
        <v>246</v>
      </c>
      <c r="C119" s="34" t="s">
        <v>811</v>
      </c>
      <c r="D119" s="33" t="s">
        <v>819</v>
      </c>
      <c r="E119" s="27" t="s">
        <v>471</v>
      </c>
      <c r="F119" s="28" t="s">
        <v>645</v>
      </c>
      <c r="G119" s="30">
        <v>4309</v>
      </c>
      <c r="H119" s="30">
        <v>4309</v>
      </c>
      <c r="I119" s="28" t="s">
        <v>659</v>
      </c>
      <c r="J119" s="29">
        <v>1</v>
      </c>
      <c r="K119" s="28"/>
      <c r="L119" s="30"/>
      <c r="M119" s="28"/>
      <c r="N119" s="29"/>
      <c r="O119" s="34" t="s">
        <v>809</v>
      </c>
      <c r="P119" s="34" t="s">
        <v>810</v>
      </c>
      <c r="Q119" s="34" t="s">
        <v>809</v>
      </c>
      <c r="R119" s="31">
        <v>1144</v>
      </c>
    </row>
    <row r="120" spans="1:18" s="25" customFormat="1" ht="51" x14ac:dyDescent="0.2">
      <c r="A120" s="26" t="s">
        <v>231</v>
      </c>
      <c r="B120" s="28" t="s">
        <v>247</v>
      </c>
      <c r="C120" s="34" t="s">
        <v>811</v>
      </c>
      <c r="D120" s="28" t="s">
        <v>820</v>
      </c>
      <c r="E120" s="27" t="s">
        <v>471</v>
      </c>
      <c r="F120" s="28" t="s">
        <v>645</v>
      </c>
      <c r="G120" s="30">
        <v>8814</v>
      </c>
      <c r="H120" s="30">
        <v>8814</v>
      </c>
      <c r="I120" s="28" t="s">
        <v>659</v>
      </c>
      <c r="J120" s="29">
        <v>1</v>
      </c>
      <c r="K120" s="28"/>
      <c r="L120" s="30"/>
      <c r="M120" s="28"/>
      <c r="N120" s="29"/>
      <c r="O120" s="34" t="s">
        <v>809</v>
      </c>
      <c r="P120" s="34" t="s">
        <v>810</v>
      </c>
      <c r="Q120" s="34" t="s">
        <v>809</v>
      </c>
      <c r="R120" s="31"/>
    </row>
    <row r="121" spans="1:18" s="25" customFormat="1" ht="76.5" x14ac:dyDescent="0.2">
      <c r="A121" s="26" t="s">
        <v>231</v>
      </c>
      <c r="B121" s="28" t="s">
        <v>248</v>
      </c>
      <c r="C121" s="34" t="s">
        <v>811</v>
      </c>
      <c r="D121" s="28" t="s">
        <v>821</v>
      </c>
      <c r="E121" s="27" t="s">
        <v>471</v>
      </c>
      <c r="F121" s="28" t="s">
        <v>645</v>
      </c>
      <c r="G121" s="30">
        <v>16651</v>
      </c>
      <c r="H121" s="30">
        <v>16651</v>
      </c>
      <c r="I121" s="28" t="s">
        <v>659</v>
      </c>
      <c r="J121" s="29">
        <v>1</v>
      </c>
      <c r="K121" s="28"/>
      <c r="L121" s="30"/>
      <c r="M121" s="28"/>
      <c r="N121" s="29"/>
      <c r="O121" s="34" t="s">
        <v>809</v>
      </c>
      <c r="P121" s="34" t="s">
        <v>810</v>
      </c>
      <c r="Q121" s="34" t="s">
        <v>809</v>
      </c>
      <c r="R121" s="31">
        <v>975</v>
      </c>
    </row>
    <row r="122" spans="1:18" s="25" customFormat="1" ht="38.25" x14ac:dyDescent="0.2">
      <c r="A122" s="26" t="s">
        <v>231</v>
      </c>
      <c r="B122" s="28" t="s">
        <v>249</v>
      </c>
      <c r="C122" s="34" t="s">
        <v>811</v>
      </c>
      <c r="D122" s="33" t="s">
        <v>822</v>
      </c>
      <c r="E122" s="27" t="s">
        <v>474</v>
      </c>
      <c r="F122" s="28" t="s">
        <v>645</v>
      </c>
      <c r="G122" s="30">
        <v>27751</v>
      </c>
      <c r="H122" s="30">
        <v>27751</v>
      </c>
      <c r="I122" s="28" t="s">
        <v>659</v>
      </c>
      <c r="J122" s="29">
        <v>1</v>
      </c>
      <c r="K122" s="28"/>
      <c r="L122" s="30"/>
      <c r="M122" s="28"/>
      <c r="N122" s="29"/>
      <c r="O122" s="34" t="s">
        <v>809</v>
      </c>
      <c r="P122" s="34" t="s">
        <v>810</v>
      </c>
      <c r="Q122" s="34" t="s">
        <v>809</v>
      </c>
      <c r="R122" s="31">
        <v>1149</v>
      </c>
    </row>
    <row r="123" spans="1:18" s="25" customFormat="1" ht="76.5" x14ac:dyDescent="0.2">
      <c r="A123" s="26" t="s">
        <v>231</v>
      </c>
      <c r="B123" s="28" t="s">
        <v>250</v>
      </c>
      <c r="C123" s="34" t="s">
        <v>811</v>
      </c>
      <c r="D123" s="33" t="s">
        <v>823</v>
      </c>
      <c r="E123" s="27" t="s">
        <v>824</v>
      </c>
      <c r="F123" s="28" t="s">
        <v>645</v>
      </c>
      <c r="G123" s="30">
        <v>428</v>
      </c>
      <c r="H123" s="30">
        <v>428</v>
      </c>
      <c r="I123" s="28" t="s">
        <v>659</v>
      </c>
      <c r="J123" s="29">
        <v>1</v>
      </c>
      <c r="K123" s="28"/>
      <c r="L123" s="30"/>
      <c r="M123" s="28"/>
      <c r="N123" s="29"/>
      <c r="O123" s="34" t="s">
        <v>809</v>
      </c>
      <c r="P123" s="34" t="s">
        <v>810</v>
      </c>
      <c r="Q123" s="34" t="s">
        <v>809</v>
      </c>
      <c r="R123" s="31">
        <v>1152</v>
      </c>
    </row>
    <row r="124" spans="1:18" s="25" customFormat="1" ht="63.75" x14ac:dyDescent="0.2">
      <c r="A124" s="26" t="s">
        <v>231</v>
      </c>
      <c r="B124" s="28" t="s">
        <v>251</v>
      </c>
      <c r="C124" s="34" t="s">
        <v>811</v>
      </c>
      <c r="D124" s="33" t="s">
        <v>825</v>
      </c>
      <c r="E124" s="27" t="s">
        <v>471</v>
      </c>
      <c r="F124" s="28" t="s">
        <v>645</v>
      </c>
      <c r="G124" s="30">
        <v>17278</v>
      </c>
      <c r="H124" s="30">
        <v>17278</v>
      </c>
      <c r="I124" s="28" t="s">
        <v>659</v>
      </c>
      <c r="J124" s="29">
        <v>1</v>
      </c>
      <c r="K124" s="28"/>
      <c r="L124" s="30"/>
      <c r="M124" s="28"/>
      <c r="N124" s="29"/>
      <c r="O124" s="51" t="s">
        <v>809</v>
      </c>
      <c r="P124" s="51" t="s">
        <v>810</v>
      </c>
      <c r="Q124" s="51" t="s">
        <v>809</v>
      </c>
      <c r="R124" s="31">
        <v>1150</v>
      </c>
    </row>
    <row r="125" spans="1:18" s="25" customFormat="1" ht="89.25" x14ac:dyDescent="0.2">
      <c r="A125" s="26" t="s">
        <v>231</v>
      </c>
      <c r="B125" s="28" t="s">
        <v>252</v>
      </c>
      <c r="C125" s="34" t="s">
        <v>811</v>
      </c>
      <c r="D125" s="28" t="s">
        <v>826</v>
      </c>
      <c r="E125" s="27" t="s">
        <v>824</v>
      </c>
      <c r="F125" s="28" t="s">
        <v>645</v>
      </c>
      <c r="G125" s="30">
        <v>0</v>
      </c>
      <c r="H125" s="30">
        <v>0</v>
      </c>
      <c r="I125" s="28" t="s">
        <v>659</v>
      </c>
      <c r="J125" s="29">
        <v>1</v>
      </c>
      <c r="K125" s="28"/>
      <c r="L125" s="30"/>
      <c r="M125" s="28"/>
      <c r="N125" s="29"/>
      <c r="O125" s="34" t="s">
        <v>809</v>
      </c>
      <c r="P125" s="34" t="s">
        <v>810</v>
      </c>
      <c r="Q125" s="34" t="s">
        <v>809</v>
      </c>
      <c r="R125" s="31"/>
    </row>
    <row r="126" spans="1:18" s="25" customFormat="1" ht="51" x14ac:dyDescent="0.2">
      <c r="A126" s="26" t="s">
        <v>231</v>
      </c>
      <c r="B126" s="28" t="s">
        <v>253</v>
      </c>
      <c r="C126" s="34" t="s">
        <v>811</v>
      </c>
      <c r="D126" s="28" t="s">
        <v>827</v>
      </c>
      <c r="E126" s="27">
        <v>2018</v>
      </c>
      <c r="F126" s="28" t="s">
        <v>645</v>
      </c>
      <c r="G126" s="30">
        <v>4405</v>
      </c>
      <c r="H126" s="30">
        <v>4405</v>
      </c>
      <c r="I126" s="28" t="s">
        <v>659</v>
      </c>
      <c r="J126" s="29">
        <v>1</v>
      </c>
      <c r="K126" s="28"/>
      <c r="L126" s="30"/>
      <c r="M126" s="28"/>
      <c r="N126" s="29"/>
      <c r="O126" s="34" t="s">
        <v>809</v>
      </c>
      <c r="P126" s="34" t="s">
        <v>810</v>
      </c>
      <c r="Q126" s="34" t="s">
        <v>809</v>
      </c>
      <c r="R126" s="31"/>
    </row>
    <row r="127" spans="1:18" s="25" customFormat="1" ht="51" x14ac:dyDescent="0.2">
      <c r="A127" s="26" t="s">
        <v>231</v>
      </c>
      <c r="B127" s="28" t="s">
        <v>254</v>
      </c>
      <c r="C127" s="34" t="s">
        <v>811</v>
      </c>
      <c r="D127" s="28" t="s">
        <v>828</v>
      </c>
      <c r="E127" s="27" t="s">
        <v>824</v>
      </c>
      <c r="F127" s="28" t="s">
        <v>645</v>
      </c>
      <c r="G127" s="30">
        <v>2134</v>
      </c>
      <c r="H127" s="30">
        <v>2134</v>
      </c>
      <c r="I127" s="28" t="s">
        <v>659</v>
      </c>
      <c r="J127" s="29">
        <v>1</v>
      </c>
      <c r="K127" s="28"/>
      <c r="L127" s="30"/>
      <c r="M127" s="28"/>
      <c r="N127" s="29"/>
      <c r="O127" s="34" t="s">
        <v>809</v>
      </c>
      <c r="P127" s="34" t="s">
        <v>810</v>
      </c>
      <c r="Q127" s="34" t="s">
        <v>809</v>
      </c>
      <c r="R127" s="31"/>
    </row>
    <row r="128" spans="1:18" s="25" customFormat="1" ht="38.25" x14ac:dyDescent="0.2">
      <c r="A128" s="26" t="s">
        <v>231</v>
      </c>
      <c r="B128" s="28" t="s">
        <v>255</v>
      </c>
      <c r="C128" s="36" t="s">
        <v>811</v>
      </c>
      <c r="D128" s="33" t="s">
        <v>829</v>
      </c>
      <c r="E128" s="27" t="s">
        <v>824</v>
      </c>
      <c r="F128" s="28" t="s">
        <v>645</v>
      </c>
      <c r="G128" s="30">
        <v>1028</v>
      </c>
      <c r="H128" s="30">
        <v>1028</v>
      </c>
      <c r="I128" s="28" t="s">
        <v>659</v>
      </c>
      <c r="J128" s="29">
        <v>1</v>
      </c>
      <c r="K128" s="28"/>
      <c r="L128" s="30"/>
      <c r="M128" s="28"/>
      <c r="N128" s="29"/>
      <c r="O128" s="34" t="s">
        <v>809</v>
      </c>
      <c r="P128" s="34" t="s">
        <v>810</v>
      </c>
      <c r="Q128" s="34" t="s">
        <v>809</v>
      </c>
      <c r="R128" s="31">
        <v>1157</v>
      </c>
    </row>
    <row r="129" spans="1:18" s="25" customFormat="1" ht="38.25" x14ac:dyDescent="0.2">
      <c r="A129" s="26" t="s">
        <v>231</v>
      </c>
      <c r="B129" s="28" t="s">
        <v>256</v>
      </c>
      <c r="C129" s="36" t="s">
        <v>811</v>
      </c>
      <c r="D129" s="33" t="s">
        <v>830</v>
      </c>
      <c r="E129" s="27">
        <v>2018</v>
      </c>
      <c r="F129" s="28" t="s">
        <v>645</v>
      </c>
      <c r="G129" s="30">
        <v>3279</v>
      </c>
      <c r="H129" s="30">
        <v>3279</v>
      </c>
      <c r="I129" s="28" t="s">
        <v>659</v>
      </c>
      <c r="J129" s="29">
        <v>1</v>
      </c>
      <c r="K129" s="28"/>
      <c r="L129" s="30"/>
      <c r="M129" s="28"/>
      <c r="N129" s="29"/>
      <c r="O129" s="34" t="s">
        <v>809</v>
      </c>
      <c r="P129" s="34" t="s">
        <v>810</v>
      </c>
      <c r="Q129" s="34" t="s">
        <v>809</v>
      </c>
      <c r="R129" s="31">
        <v>1158</v>
      </c>
    </row>
    <row r="130" spans="1:18" s="25" customFormat="1" ht="51" x14ac:dyDescent="0.2">
      <c r="A130" s="26" t="s">
        <v>231</v>
      </c>
      <c r="B130" s="28" t="s">
        <v>257</v>
      </c>
      <c r="C130" s="36" t="s">
        <v>811</v>
      </c>
      <c r="D130" s="28" t="s">
        <v>831</v>
      </c>
      <c r="E130" s="27" t="s">
        <v>474</v>
      </c>
      <c r="F130" s="28" t="s">
        <v>645</v>
      </c>
      <c r="G130" s="30">
        <v>5261</v>
      </c>
      <c r="H130" s="30">
        <v>5261</v>
      </c>
      <c r="I130" s="28" t="s">
        <v>659</v>
      </c>
      <c r="J130" s="29">
        <v>1</v>
      </c>
      <c r="K130" s="28"/>
      <c r="L130" s="30"/>
      <c r="M130" s="28"/>
      <c r="N130" s="29"/>
      <c r="O130" s="34" t="s">
        <v>809</v>
      </c>
      <c r="P130" s="34" t="s">
        <v>810</v>
      </c>
      <c r="Q130" s="34" t="s">
        <v>809</v>
      </c>
      <c r="R130" s="31">
        <v>1159</v>
      </c>
    </row>
    <row r="131" spans="1:18" s="25" customFormat="1" ht="76.5" x14ac:dyDescent="0.2">
      <c r="A131" s="26" t="s">
        <v>231</v>
      </c>
      <c r="B131" s="28" t="s">
        <v>258</v>
      </c>
      <c r="C131" s="36" t="s">
        <v>811</v>
      </c>
      <c r="D131" s="33" t="s">
        <v>832</v>
      </c>
      <c r="E131" s="27">
        <v>2018</v>
      </c>
      <c r="F131" s="28" t="s">
        <v>645</v>
      </c>
      <c r="G131" s="30">
        <v>4844</v>
      </c>
      <c r="H131" s="30">
        <v>4844</v>
      </c>
      <c r="I131" s="28" t="s">
        <v>659</v>
      </c>
      <c r="J131" s="29">
        <v>1</v>
      </c>
      <c r="K131" s="28"/>
      <c r="L131" s="30"/>
      <c r="M131" s="28"/>
      <c r="N131" s="29"/>
      <c r="O131" s="36" t="s">
        <v>809</v>
      </c>
      <c r="P131" s="36" t="s">
        <v>810</v>
      </c>
      <c r="Q131" s="36" t="s">
        <v>809</v>
      </c>
      <c r="R131" s="31">
        <v>1160</v>
      </c>
    </row>
    <row r="132" spans="1:18" s="25" customFormat="1" ht="63.75" x14ac:dyDescent="0.2">
      <c r="A132" s="26" t="s">
        <v>231</v>
      </c>
      <c r="B132" s="28" t="s">
        <v>259</v>
      </c>
      <c r="C132" s="36" t="s">
        <v>811</v>
      </c>
      <c r="D132" s="28" t="s">
        <v>833</v>
      </c>
      <c r="E132" s="27" t="s">
        <v>474</v>
      </c>
      <c r="F132" s="28" t="s">
        <v>645</v>
      </c>
      <c r="G132" s="30">
        <v>5063</v>
      </c>
      <c r="H132" s="30">
        <v>5063</v>
      </c>
      <c r="I132" s="28" t="s">
        <v>659</v>
      </c>
      <c r="J132" s="29">
        <v>1</v>
      </c>
      <c r="K132" s="28"/>
      <c r="L132" s="30"/>
      <c r="M132" s="28"/>
      <c r="N132" s="29"/>
      <c r="O132" s="36" t="s">
        <v>809</v>
      </c>
      <c r="P132" s="36" t="s">
        <v>810</v>
      </c>
      <c r="Q132" s="36" t="s">
        <v>809</v>
      </c>
      <c r="R132" s="31">
        <v>1163</v>
      </c>
    </row>
    <row r="133" spans="1:18" s="25" customFormat="1" ht="51" x14ac:dyDescent="0.2">
      <c r="A133" s="26" t="s">
        <v>231</v>
      </c>
      <c r="B133" s="28" t="s">
        <v>260</v>
      </c>
      <c r="C133" s="36" t="s">
        <v>811</v>
      </c>
      <c r="D133" s="28" t="s">
        <v>834</v>
      </c>
      <c r="E133" s="27" t="s">
        <v>474</v>
      </c>
      <c r="F133" s="28" t="s">
        <v>645</v>
      </c>
      <c r="G133" s="30">
        <v>6807</v>
      </c>
      <c r="H133" s="30">
        <v>6807</v>
      </c>
      <c r="I133" s="28" t="s">
        <v>659</v>
      </c>
      <c r="J133" s="29">
        <v>1</v>
      </c>
      <c r="K133" s="28"/>
      <c r="L133" s="30"/>
      <c r="M133" s="28"/>
      <c r="N133" s="29"/>
      <c r="O133" s="36" t="s">
        <v>809</v>
      </c>
      <c r="P133" s="36" t="s">
        <v>810</v>
      </c>
      <c r="Q133" s="36" t="s">
        <v>809</v>
      </c>
      <c r="R133" s="31">
        <v>1164</v>
      </c>
    </row>
    <row r="134" spans="1:18" s="25" customFormat="1" ht="38.25" x14ac:dyDescent="0.2">
      <c r="A134" s="26" t="s">
        <v>231</v>
      </c>
      <c r="B134" s="28" t="s">
        <v>261</v>
      </c>
      <c r="C134" s="36" t="s">
        <v>811</v>
      </c>
      <c r="D134" s="33" t="s">
        <v>835</v>
      </c>
      <c r="E134" s="27">
        <v>2018</v>
      </c>
      <c r="F134" s="28" t="s">
        <v>645</v>
      </c>
      <c r="G134" s="30">
        <v>3966</v>
      </c>
      <c r="H134" s="30">
        <v>3966</v>
      </c>
      <c r="I134" s="28" t="s">
        <v>659</v>
      </c>
      <c r="J134" s="29">
        <v>1</v>
      </c>
      <c r="K134" s="28"/>
      <c r="L134" s="30"/>
      <c r="M134" s="28"/>
      <c r="N134" s="29"/>
      <c r="O134" s="36" t="s">
        <v>809</v>
      </c>
      <c r="P134" s="36" t="s">
        <v>810</v>
      </c>
      <c r="Q134" s="36" t="s">
        <v>809</v>
      </c>
      <c r="R134" s="31">
        <v>1165</v>
      </c>
    </row>
    <row r="135" spans="1:18" s="25" customFormat="1" ht="51" x14ac:dyDescent="0.2">
      <c r="A135" s="26" t="s">
        <v>231</v>
      </c>
      <c r="B135" s="28" t="s">
        <v>262</v>
      </c>
      <c r="C135" s="36" t="s">
        <v>811</v>
      </c>
      <c r="D135" s="28" t="s">
        <v>836</v>
      </c>
      <c r="E135" s="27" t="s">
        <v>474</v>
      </c>
      <c r="F135" s="28" t="s">
        <v>645</v>
      </c>
      <c r="G135" s="30">
        <v>3875</v>
      </c>
      <c r="H135" s="30">
        <v>3875</v>
      </c>
      <c r="I135" s="28" t="s">
        <v>659</v>
      </c>
      <c r="J135" s="29">
        <v>1</v>
      </c>
      <c r="K135" s="28"/>
      <c r="L135" s="30"/>
      <c r="M135" s="28"/>
      <c r="N135" s="29"/>
      <c r="O135" s="36" t="s">
        <v>809</v>
      </c>
      <c r="P135" s="36" t="s">
        <v>810</v>
      </c>
      <c r="Q135" s="36" t="s">
        <v>809</v>
      </c>
      <c r="R135" s="31">
        <v>1166</v>
      </c>
    </row>
    <row r="136" spans="1:18" s="25" customFormat="1" ht="38.25" x14ac:dyDescent="0.2">
      <c r="A136" s="26" t="s">
        <v>231</v>
      </c>
      <c r="B136" s="28" t="s">
        <v>263</v>
      </c>
      <c r="C136" s="36" t="s">
        <v>811</v>
      </c>
      <c r="D136" s="33" t="s">
        <v>837</v>
      </c>
      <c r="E136" s="27">
        <v>2018</v>
      </c>
      <c r="F136" s="28" t="s">
        <v>645</v>
      </c>
      <c r="G136" s="30">
        <v>2756</v>
      </c>
      <c r="H136" s="30">
        <v>2756</v>
      </c>
      <c r="I136" s="28" t="s">
        <v>659</v>
      </c>
      <c r="J136" s="29">
        <v>1</v>
      </c>
      <c r="K136" s="28"/>
      <c r="L136" s="30"/>
      <c r="M136" s="28"/>
      <c r="N136" s="29"/>
      <c r="O136" s="36" t="s">
        <v>809</v>
      </c>
      <c r="P136" s="36" t="s">
        <v>810</v>
      </c>
      <c r="Q136" s="36" t="s">
        <v>809</v>
      </c>
      <c r="R136" s="31">
        <v>1167</v>
      </c>
    </row>
    <row r="137" spans="1:18" s="25" customFormat="1" ht="38.25" x14ac:dyDescent="0.2">
      <c r="A137" s="52" t="s">
        <v>231</v>
      </c>
      <c r="B137" s="28" t="s">
        <v>264</v>
      </c>
      <c r="C137" s="36" t="s">
        <v>811</v>
      </c>
      <c r="D137" s="33" t="s">
        <v>838</v>
      </c>
      <c r="E137" s="27" t="s">
        <v>824</v>
      </c>
      <c r="F137" s="28" t="s">
        <v>645</v>
      </c>
      <c r="G137" s="30">
        <v>13</v>
      </c>
      <c r="H137" s="30">
        <v>13</v>
      </c>
      <c r="I137" s="28" t="s">
        <v>659</v>
      </c>
      <c r="J137" s="29">
        <v>1</v>
      </c>
      <c r="K137" s="28"/>
      <c r="L137" s="30"/>
      <c r="M137" s="28"/>
      <c r="N137" s="29"/>
      <c r="O137" s="36" t="s">
        <v>809</v>
      </c>
      <c r="P137" s="36" t="s">
        <v>810</v>
      </c>
      <c r="Q137" s="36" t="s">
        <v>809</v>
      </c>
      <c r="R137" s="31">
        <v>1168</v>
      </c>
    </row>
    <row r="138" spans="1:18" s="25" customFormat="1" ht="38.25" x14ac:dyDescent="0.2">
      <c r="A138" s="26" t="s">
        <v>231</v>
      </c>
      <c r="B138" s="28" t="s">
        <v>265</v>
      </c>
      <c r="C138" s="36" t="s">
        <v>811</v>
      </c>
      <c r="D138" s="33" t="s">
        <v>839</v>
      </c>
      <c r="E138" s="27" t="s">
        <v>824</v>
      </c>
      <c r="F138" s="28" t="s">
        <v>645</v>
      </c>
      <c r="G138" s="30">
        <v>0</v>
      </c>
      <c r="H138" s="30">
        <v>0</v>
      </c>
      <c r="I138" s="28" t="s">
        <v>659</v>
      </c>
      <c r="J138" s="29">
        <v>1</v>
      </c>
      <c r="K138" s="28"/>
      <c r="L138" s="30"/>
      <c r="M138" s="28"/>
      <c r="N138" s="29"/>
      <c r="O138" s="36" t="s">
        <v>809</v>
      </c>
      <c r="P138" s="36" t="s">
        <v>810</v>
      </c>
      <c r="Q138" s="36" t="s">
        <v>809</v>
      </c>
      <c r="R138" s="31">
        <v>1170</v>
      </c>
    </row>
    <row r="139" spans="1:18" s="25" customFormat="1" ht="51" x14ac:dyDescent="0.2">
      <c r="A139" s="26" t="s">
        <v>231</v>
      </c>
      <c r="B139" s="28" t="s">
        <v>266</v>
      </c>
      <c r="C139" s="36" t="s">
        <v>811</v>
      </c>
      <c r="D139" s="33" t="s">
        <v>840</v>
      </c>
      <c r="E139" s="27">
        <v>2018</v>
      </c>
      <c r="F139" s="28" t="s">
        <v>645</v>
      </c>
      <c r="G139" s="30">
        <v>6107</v>
      </c>
      <c r="H139" s="30">
        <v>6107</v>
      </c>
      <c r="I139" s="28" t="s">
        <v>659</v>
      </c>
      <c r="J139" s="29">
        <v>1</v>
      </c>
      <c r="K139" s="28"/>
      <c r="L139" s="30"/>
      <c r="M139" s="28"/>
      <c r="N139" s="29"/>
      <c r="O139" s="36" t="s">
        <v>809</v>
      </c>
      <c r="P139" s="36" t="s">
        <v>810</v>
      </c>
      <c r="Q139" s="36" t="s">
        <v>809</v>
      </c>
      <c r="R139" s="31">
        <v>1171</v>
      </c>
    </row>
    <row r="140" spans="1:18" s="25" customFormat="1" ht="51" x14ac:dyDescent="0.2">
      <c r="A140" s="26" t="s">
        <v>231</v>
      </c>
      <c r="B140" s="28" t="s">
        <v>267</v>
      </c>
      <c r="C140" s="36" t="s">
        <v>811</v>
      </c>
      <c r="D140" s="33" t="s">
        <v>1381</v>
      </c>
      <c r="E140" s="27" t="s">
        <v>471</v>
      </c>
      <c r="F140" s="28" t="s">
        <v>645</v>
      </c>
      <c r="G140" s="30">
        <v>810</v>
      </c>
      <c r="H140" s="30">
        <v>810</v>
      </c>
      <c r="I140" s="28" t="s">
        <v>659</v>
      </c>
      <c r="J140" s="29">
        <v>1</v>
      </c>
      <c r="K140" s="28"/>
      <c r="L140" s="30"/>
      <c r="M140" s="28"/>
      <c r="N140" s="29"/>
      <c r="O140" s="36" t="s">
        <v>809</v>
      </c>
      <c r="P140" s="36" t="s">
        <v>810</v>
      </c>
      <c r="Q140" s="36" t="s">
        <v>809</v>
      </c>
      <c r="R140" s="31"/>
    </row>
    <row r="141" spans="1:18" s="25" customFormat="1" ht="63.75" x14ac:dyDescent="0.2">
      <c r="A141" s="26" t="s">
        <v>231</v>
      </c>
      <c r="B141" s="28" t="s">
        <v>268</v>
      </c>
      <c r="C141" s="36" t="s">
        <v>811</v>
      </c>
      <c r="D141" s="33" t="s">
        <v>841</v>
      </c>
      <c r="E141" s="27" t="s">
        <v>471</v>
      </c>
      <c r="F141" s="28" t="s">
        <v>645</v>
      </c>
      <c r="G141" s="30">
        <v>153</v>
      </c>
      <c r="H141" s="30">
        <v>153</v>
      </c>
      <c r="I141" s="28" t="s">
        <v>659</v>
      </c>
      <c r="J141" s="29">
        <v>1</v>
      </c>
      <c r="K141" s="28"/>
      <c r="L141" s="30"/>
      <c r="M141" s="28"/>
      <c r="N141" s="29"/>
      <c r="O141" s="36" t="s">
        <v>809</v>
      </c>
      <c r="P141" s="36" t="s">
        <v>810</v>
      </c>
      <c r="Q141" s="36" t="s">
        <v>809</v>
      </c>
      <c r="R141" s="31">
        <v>1172</v>
      </c>
    </row>
    <row r="142" spans="1:18" s="25" customFormat="1" ht="38.25" x14ac:dyDescent="0.2">
      <c r="A142" s="26" t="s">
        <v>231</v>
      </c>
      <c r="B142" s="28" t="s">
        <v>269</v>
      </c>
      <c r="C142" s="36" t="s">
        <v>811</v>
      </c>
      <c r="D142" s="33" t="s">
        <v>843</v>
      </c>
      <c r="E142" s="27">
        <v>2018</v>
      </c>
      <c r="F142" s="28" t="s">
        <v>645</v>
      </c>
      <c r="G142" s="30">
        <v>5075</v>
      </c>
      <c r="H142" s="30">
        <v>5075</v>
      </c>
      <c r="I142" s="28" t="s">
        <v>659</v>
      </c>
      <c r="J142" s="29">
        <v>1</v>
      </c>
      <c r="K142" s="28"/>
      <c r="L142" s="30"/>
      <c r="M142" s="28"/>
      <c r="N142" s="29"/>
      <c r="O142" s="36" t="s">
        <v>809</v>
      </c>
      <c r="P142" s="36" t="s">
        <v>810</v>
      </c>
      <c r="Q142" s="36" t="s">
        <v>809</v>
      </c>
      <c r="R142" s="31"/>
    </row>
    <row r="143" spans="1:18" s="25" customFormat="1" ht="63.75" x14ac:dyDescent="0.2">
      <c r="A143" s="26" t="s">
        <v>231</v>
      </c>
      <c r="B143" s="28" t="s">
        <v>270</v>
      </c>
      <c r="C143" s="36" t="s">
        <v>811</v>
      </c>
      <c r="D143" s="33" t="s">
        <v>844</v>
      </c>
      <c r="E143" s="27">
        <v>2018</v>
      </c>
      <c r="F143" s="28" t="s">
        <v>645</v>
      </c>
      <c r="G143" s="30">
        <v>2829</v>
      </c>
      <c r="H143" s="30">
        <v>2829</v>
      </c>
      <c r="I143" s="28" t="s">
        <v>659</v>
      </c>
      <c r="J143" s="29">
        <v>1</v>
      </c>
      <c r="K143" s="28"/>
      <c r="L143" s="30"/>
      <c r="M143" s="28"/>
      <c r="N143" s="29"/>
      <c r="O143" s="36" t="s">
        <v>809</v>
      </c>
      <c r="P143" s="36" t="s">
        <v>810</v>
      </c>
      <c r="Q143" s="36" t="s">
        <v>809</v>
      </c>
      <c r="R143" s="31"/>
    </row>
    <row r="144" spans="1:18" s="25" customFormat="1" ht="51" x14ac:dyDescent="0.2">
      <c r="A144" s="26" t="s">
        <v>231</v>
      </c>
      <c r="B144" s="28" t="s">
        <v>271</v>
      </c>
      <c r="C144" s="36" t="s">
        <v>811</v>
      </c>
      <c r="D144" s="33" t="s">
        <v>845</v>
      </c>
      <c r="E144" s="27" t="s">
        <v>474</v>
      </c>
      <c r="F144" s="28" t="s">
        <v>645</v>
      </c>
      <c r="G144" s="30">
        <v>5352</v>
      </c>
      <c r="H144" s="30">
        <v>5352</v>
      </c>
      <c r="I144" s="28" t="s">
        <v>659</v>
      </c>
      <c r="J144" s="29">
        <v>1</v>
      </c>
      <c r="K144" s="28"/>
      <c r="L144" s="30"/>
      <c r="M144" s="28"/>
      <c r="N144" s="29"/>
      <c r="O144" s="36" t="s">
        <v>809</v>
      </c>
      <c r="P144" s="36" t="s">
        <v>810</v>
      </c>
      <c r="Q144" s="36" t="s">
        <v>809</v>
      </c>
      <c r="R144" s="31"/>
    </row>
    <row r="145" spans="1:18" s="25" customFormat="1" ht="51" x14ac:dyDescent="0.2">
      <c r="A145" s="26" t="s">
        <v>231</v>
      </c>
      <c r="B145" s="28" t="s">
        <v>272</v>
      </c>
      <c r="C145" s="36" t="s">
        <v>811</v>
      </c>
      <c r="D145" s="33" t="s">
        <v>846</v>
      </c>
      <c r="E145" s="27" t="s">
        <v>824</v>
      </c>
      <c r="F145" s="28" t="s">
        <v>645</v>
      </c>
      <c r="G145" s="30">
        <v>86</v>
      </c>
      <c r="H145" s="30">
        <v>86</v>
      </c>
      <c r="I145" s="28" t="s">
        <v>659</v>
      </c>
      <c r="J145" s="29">
        <v>1</v>
      </c>
      <c r="K145" s="28"/>
      <c r="L145" s="30"/>
      <c r="M145" s="28"/>
      <c r="N145" s="29"/>
      <c r="O145" s="36" t="s">
        <v>809</v>
      </c>
      <c r="P145" s="36" t="s">
        <v>810</v>
      </c>
      <c r="Q145" s="36" t="s">
        <v>809</v>
      </c>
      <c r="R145" s="31"/>
    </row>
    <row r="146" spans="1:18" s="25" customFormat="1" ht="102" x14ac:dyDescent="0.2">
      <c r="A146" s="26" t="s">
        <v>231</v>
      </c>
      <c r="B146" s="28" t="s">
        <v>273</v>
      </c>
      <c r="C146" s="36" t="s">
        <v>811</v>
      </c>
      <c r="D146" s="33" t="s">
        <v>847</v>
      </c>
      <c r="E146" s="27">
        <v>2018</v>
      </c>
      <c r="F146" s="28" t="s">
        <v>645</v>
      </c>
      <c r="G146" s="30">
        <v>6677</v>
      </c>
      <c r="H146" s="30">
        <v>6677</v>
      </c>
      <c r="I146" s="28" t="s">
        <v>659</v>
      </c>
      <c r="J146" s="29">
        <v>1</v>
      </c>
      <c r="K146" s="28"/>
      <c r="L146" s="30"/>
      <c r="M146" s="28"/>
      <c r="N146" s="29"/>
      <c r="O146" s="36" t="s">
        <v>809</v>
      </c>
      <c r="P146" s="36" t="s">
        <v>810</v>
      </c>
      <c r="Q146" s="36" t="s">
        <v>809</v>
      </c>
      <c r="R146" s="31"/>
    </row>
    <row r="147" spans="1:18" s="25" customFormat="1" ht="51" x14ac:dyDescent="0.2">
      <c r="A147" s="26" t="s">
        <v>231</v>
      </c>
      <c r="B147" s="28" t="s">
        <v>274</v>
      </c>
      <c r="C147" s="36" t="s">
        <v>811</v>
      </c>
      <c r="D147" s="33" t="s">
        <v>848</v>
      </c>
      <c r="E147" s="27">
        <v>2018</v>
      </c>
      <c r="F147" s="28" t="s">
        <v>645</v>
      </c>
      <c r="G147" s="30">
        <v>3472</v>
      </c>
      <c r="H147" s="30">
        <v>3472</v>
      </c>
      <c r="I147" s="28" t="s">
        <v>659</v>
      </c>
      <c r="J147" s="29">
        <v>1</v>
      </c>
      <c r="K147" s="28"/>
      <c r="L147" s="30"/>
      <c r="M147" s="28"/>
      <c r="N147" s="29"/>
      <c r="O147" s="36" t="s">
        <v>809</v>
      </c>
      <c r="P147" s="36" t="s">
        <v>810</v>
      </c>
      <c r="Q147" s="36" t="s">
        <v>809</v>
      </c>
      <c r="R147" s="31"/>
    </row>
    <row r="148" spans="1:18" s="25" customFormat="1" ht="51" x14ac:dyDescent="0.2">
      <c r="A148" s="26" t="s">
        <v>231</v>
      </c>
      <c r="B148" s="28" t="s">
        <v>275</v>
      </c>
      <c r="C148" s="36" t="s">
        <v>811</v>
      </c>
      <c r="D148" s="33" t="s">
        <v>849</v>
      </c>
      <c r="E148" s="27">
        <v>2018</v>
      </c>
      <c r="F148" s="28" t="s">
        <v>645</v>
      </c>
      <c r="G148" s="30">
        <v>1854</v>
      </c>
      <c r="H148" s="30">
        <v>1854</v>
      </c>
      <c r="I148" s="28" t="s">
        <v>659</v>
      </c>
      <c r="J148" s="29">
        <v>1</v>
      </c>
      <c r="K148" s="28"/>
      <c r="L148" s="30"/>
      <c r="M148" s="28"/>
      <c r="N148" s="29"/>
      <c r="O148" s="36" t="s">
        <v>809</v>
      </c>
      <c r="P148" s="36" t="s">
        <v>810</v>
      </c>
      <c r="Q148" s="36" t="s">
        <v>809</v>
      </c>
      <c r="R148" s="31"/>
    </row>
    <row r="149" spans="1:18" s="25" customFormat="1" ht="38.25" x14ac:dyDescent="0.2">
      <c r="A149" s="26" t="s">
        <v>231</v>
      </c>
      <c r="B149" s="28" t="s">
        <v>276</v>
      </c>
      <c r="C149" s="36" t="s">
        <v>811</v>
      </c>
      <c r="D149" s="33" t="s">
        <v>850</v>
      </c>
      <c r="E149" s="27">
        <v>2018</v>
      </c>
      <c r="F149" s="28" t="s">
        <v>645</v>
      </c>
      <c r="G149" s="30">
        <v>1908</v>
      </c>
      <c r="H149" s="30">
        <v>1908</v>
      </c>
      <c r="I149" s="28" t="s">
        <v>659</v>
      </c>
      <c r="J149" s="29">
        <v>1</v>
      </c>
      <c r="K149" s="28"/>
      <c r="L149" s="30"/>
      <c r="M149" s="28"/>
      <c r="N149" s="29"/>
      <c r="O149" s="36" t="s">
        <v>809</v>
      </c>
      <c r="P149" s="36" t="s">
        <v>810</v>
      </c>
      <c r="Q149" s="36" t="s">
        <v>809</v>
      </c>
      <c r="R149" s="31"/>
    </row>
    <row r="150" spans="1:18" s="25" customFormat="1" ht="51" x14ac:dyDescent="0.2">
      <c r="A150" s="26" t="s">
        <v>231</v>
      </c>
      <c r="B150" s="28" t="s">
        <v>277</v>
      </c>
      <c r="C150" s="36" t="s">
        <v>811</v>
      </c>
      <c r="D150" s="28" t="s">
        <v>851</v>
      </c>
      <c r="E150" s="27">
        <v>2018</v>
      </c>
      <c r="F150" s="28" t="s">
        <v>645</v>
      </c>
      <c r="G150" s="30">
        <v>5791</v>
      </c>
      <c r="H150" s="30">
        <v>5791</v>
      </c>
      <c r="I150" s="28" t="s">
        <v>659</v>
      </c>
      <c r="J150" s="29">
        <v>1</v>
      </c>
      <c r="K150" s="28"/>
      <c r="L150" s="30"/>
      <c r="M150" s="28"/>
      <c r="N150" s="29"/>
      <c r="O150" s="36" t="s">
        <v>809</v>
      </c>
      <c r="P150" s="36" t="s">
        <v>810</v>
      </c>
      <c r="Q150" s="36" t="s">
        <v>809</v>
      </c>
      <c r="R150" s="31"/>
    </row>
    <row r="151" spans="1:18" s="25" customFormat="1" ht="63.75" x14ac:dyDescent="0.2">
      <c r="A151" s="26" t="s">
        <v>231</v>
      </c>
      <c r="B151" s="28" t="s">
        <v>278</v>
      </c>
      <c r="C151" s="36" t="s">
        <v>811</v>
      </c>
      <c r="D151" s="28" t="s">
        <v>852</v>
      </c>
      <c r="E151" s="27" t="s">
        <v>474</v>
      </c>
      <c r="F151" s="28" t="s">
        <v>645</v>
      </c>
      <c r="G151" s="30">
        <v>3600</v>
      </c>
      <c r="H151" s="30">
        <v>3600</v>
      </c>
      <c r="I151" s="28" t="s">
        <v>659</v>
      </c>
      <c r="J151" s="29">
        <v>1</v>
      </c>
      <c r="K151" s="28"/>
      <c r="L151" s="30"/>
      <c r="M151" s="28"/>
      <c r="N151" s="29"/>
      <c r="O151" s="36" t="s">
        <v>809</v>
      </c>
      <c r="P151" s="36" t="s">
        <v>810</v>
      </c>
      <c r="Q151" s="36" t="s">
        <v>809</v>
      </c>
      <c r="R151" s="31"/>
    </row>
    <row r="152" spans="1:18" s="25" customFormat="1" ht="51" x14ac:dyDescent="0.2">
      <c r="A152" s="26" t="s">
        <v>231</v>
      </c>
      <c r="B152" s="28" t="s">
        <v>279</v>
      </c>
      <c r="C152" s="36" t="s">
        <v>811</v>
      </c>
      <c r="D152" s="28" t="s">
        <v>853</v>
      </c>
      <c r="E152" s="27">
        <v>2018</v>
      </c>
      <c r="F152" s="28" t="s">
        <v>645</v>
      </c>
      <c r="G152" s="30">
        <v>5176</v>
      </c>
      <c r="H152" s="30">
        <v>5176</v>
      </c>
      <c r="I152" s="28" t="s">
        <v>659</v>
      </c>
      <c r="J152" s="29">
        <v>1</v>
      </c>
      <c r="K152" s="28"/>
      <c r="L152" s="30"/>
      <c r="M152" s="28"/>
      <c r="N152" s="29"/>
      <c r="O152" s="36" t="s">
        <v>809</v>
      </c>
      <c r="P152" s="36" t="s">
        <v>810</v>
      </c>
      <c r="Q152" s="36" t="s">
        <v>809</v>
      </c>
      <c r="R152" s="31"/>
    </row>
    <row r="153" spans="1:18" s="25" customFormat="1" ht="89.25" x14ac:dyDescent="0.2">
      <c r="A153" s="26" t="s">
        <v>231</v>
      </c>
      <c r="B153" s="28" t="s">
        <v>280</v>
      </c>
      <c r="C153" s="36" t="s">
        <v>811</v>
      </c>
      <c r="D153" s="28" t="s">
        <v>854</v>
      </c>
      <c r="E153" s="27" t="s">
        <v>824</v>
      </c>
      <c r="F153" s="28" t="s">
        <v>645</v>
      </c>
      <c r="G153" s="30">
        <v>478</v>
      </c>
      <c r="H153" s="30">
        <v>478</v>
      </c>
      <c r="I153" s="28" t="s">
        <v>659</v>
      </c>
      <c r="J153" s="29">
        <v>1</v>
      </c>
      <c r="K153" s="28"/>
      <c r="L153" s="30"/>
      <c r="M153" s="28"/>
      <c r="N153" s="29"/>
      <c r="O153" s="36" t="s">
        <v>809</v>
      </c>
      <c r="P153" s="36" t="s">
        <v>810</v>
      </c>
      <c r="Q153" s="36" t="s">
        <v>809</v>
      </c>
      <c r="R153" s="31"/>
    </row>
    <row r="154" spans="1:18" s="25" customFormat="1" ht="38.25" x14ac:dyDescent="0.2">
      <c r="A154" s="26" t="s">
        <v>231</v>
      </c>
      <c r="B154" s="28" t="s">
        <v>281</v>
      </c>
      <c r="C154" s="36" t="s">
        <v>811</v>
      </c>
      <c r="D154" s="28" t="s">
        <v>855</v>
      </c>
      <c r="E154" s="27">
        <v>2018</v>
      </c>
      <c r="F154" s="28" t="s">
        <v>645</v>
      </c>
      <c r="G154" s="30">
        <v>2364</v>
      </c>
      <c r="H154" s="30">
        <v>2364</v>
      </c>
      <c r="I154" s="28" t="s">
        <v>659</v>
      </c>
      <c r="J154" s="29">
        <v>1</v>
      </c>
      <c r="K154" s="28"/>
      <c r="L154" s="30"/>
      <c r="M154" s="28"/>
      <c r="N154" s="29"/>
      <c r="O154" s="36" t="s">
        <v>809</v>
      </c>
      <c r="P154" s="36" t="s">
        <v>810</v>
      </c>
      <c r="Q154" s="36" t="s">
        <v>809</v>
      </c>
      <c r="R154" s="31"/>
    </row>
    <row r="155" spans="1:18" s="25" customFormat="1" ht="76.5" x14ac:dyDescent="0.2">
      <c r="A155" s="26" t="s">
        <v>231</v>
      </c>
      <c r="B155" s="28" t="s">
        <v>282</v>
      </c>
      <c r="C155" s="36" t="s">
        <v>811</v>
      </c>
      <c r="D155" s="28" t="s">
        <v>856</v>
      </c>
      <c r="E155" s="27" t="s">
        <v>474</v>
      </c>
      <c r="F155" s="28" t="s">
        <v>645</v>
      </c>
      <c r="G155" s="30">
        <v>61</v>
      </c>
      <c r="H155" s="30">
        <v>61</v>
      </c>
      <c r="I155" s="28" t="s">
        <v>659</v>
      </c>
      <c r="J155" s="29">
        <v>1</v>
      </c>
      <c r="K155" s="28"/>
      <c r="L155" s="30"/>
      <c r="M155" s="28"/>
      <c r="N155" s="29"/>
      <c r="O155" s="36" t="s">
        <v>809</v>
      </c>
      <c r="P155" s="36" t="s">
        <v>810</v>
      </c>
      <c r="Q155" s="36" t="s">
        <v>809</v>
      </c>
      <c r="R155" s="31"/>
    </row>
    <row r="156" spans="1:18" s="25" customFormat="1" ht="38.25" x14ac:dyDescent="0.2">
      <c r="A156" s="26" t="s">
        <v>231</v>
      </c>
      <c r="B156" s="28" t="s">
        <v>283</v>
      </c>
      <c r="C156" s="36" t="s">
        <v>811</v>
      </c>
      <c r="D156" s="28" t="s">
        <v>857</v>
      </c>
      <c r="E156" s="27" t="s">
        <v>824</v>
      </c>
      <c r="F156" s="28" t="s">
        <v>645</v>
      </c>
      <c r="G156" s="30">
        <v>1083</v>
      </c>
      <c r="H156" s="30">
        <v>1083</v>
      </c>
      <c r="I156" s="28" t="s">
        <v>659</v>
      </c>
      <c r="J156" s="29">
        <v>1</v>
      </c>
      <c r="K156" s="28"/>
      <c r="L156" s="30"/>
      <c r="M156" s="28"/>
      <c r="N156" s="29"/>
      <c r="O156" s="36" t="s">
        <v>809</v>
      </c>
      <c r="P156" s="36" t="s">
        <v>810</v>
      </c>
      <c r="Q156" s="36" t="s">
        <v>809</v>
      </c>
      <c r="R156" s="31"/>
    </row>
    <row r="157" spans="1:18" s="25" customFormat="1" ht="51" x14ac:dyDescent="0.2">
      <c r="A157" s="26" t="s">
        <v>231</v>
      </c>
      <c r="B157" s="28" t="s">
        <v>284</v>
      </c>
      <c r="C157" s="36" t="s">
        <v>811</v>
      </c>
      <c r="D157" s="28" t="s">
        <v>858</v>
      </c>
      <c r="E157" s="27">
        <v>2018</v>
      </c>
      <c r="F157" s="28" t="s">
        <v>645</v>
      </c>
      <c r="G157" s="30">
        <v>7355</v>
      </c>
      <c r="H157" s="30">
        <v>7355</v>
      </c>
      <c r="I157" s="28" t="s">
        <v>659</v>
      </c>
      <c r="J157" s="29">
        <v>1</v>
      </c>
      <c r="K157" s="28"/>
      <c r="L157" s="30"/>
      <c r="M157" s="28"/>
      <c r="N157" s="29"/>
      <c r="O157" s="36" t="s">
        <v>809</v>
      </c>
      <c r="P157" s="36" t="s">
        <v>810</v>
      </c>
      <c r="Q157" s="36" t="s">
        <v>809</v>
      </c>
      <c r="R157" s="31"/>
    </row>
    <row r="158" spans="1:18" s="25" customFormat="1" ht="63.75" x14ac:dyDescent="0.2">
      <c r="A158" s="26" t="s">
        <v>231</v>
      </c>
      <c r="B158" s="28" t="s">
        <v>285</v>
      </c>
      <c r="C158" s="36" t="s">
        <v>811</v>
      </c>
      <c r="D158" s="28" t="s">
        <v>859</v>
      </c>
      <c r="E158" s="27" t="s">
        <v>824</v>
      </c>
      <c r="F158" s="28" t="s">
        <v>645</v>
      </c>
      <c r="G158" s="30">
        <v>20</v>
      </c>
      <c r="H158" s="30">
        <v>20</v>
      </c>
      <c r="I158" s="28" t="s">
        <v>659</v>
      </c>
      <c r="J158" s="29">
        <v>1</v>
      </c>
      <c r="K158" s="28"/>
      <c r="L158" s="30"/>
      <c r="M158" s="28"/>
      <c r="N158" s="29"/>
      <c r="O158" s="36" t="s">
        <v>809</v>
      </c>
      <c r="P158" s="36" t="s">
        <v>810</v>
      </c>
      <c r="Q158" s="36" t="s">
        <v>809</v>
      </c>
      <c r="R158" s="31"/>
    </row>
    <row r="159" spans="1:18" s="25" customFormat="1" ht="38.25" x14ac:dyDescent="0.2">
      <c r="A159" s="26" t="s">
        <v>231</v>
      </c>
      <c r="B159" s="28" t="s">
        <v>286</v>
      </c>
      <c r="C159" s="26" t="s">
        <v>811</v>
      </c>
      <c r="D159" s="28" t="s">
        <v>860</v>
      </c>
      <c r="E159" s="27" t="s">
        <v>824</v>
      </c>
      <c r="F159" s="28" t="s">
        <v>645</v>
      </c>
      <c r="G159" s="30">
        <v>79</v>
      </c>
      <c r="H159" s="30">
        <v>79</v>
      </c>
      <c r="I159" s="28" t="s">
        <v>659</v>
      </c>
      <c r="J159" s="29">
        <v>1</v>
      </c>
      <c r="K159" s="28"/>
      <c r="L159" s="30"/>
      <c r="M159" s="28"/>
      <c r="N159" s="29"/>
      <c r="O159" s="36" t="s">
        <v>809</v>
      </c>
      <c r="P159" s="36" t="s">
        <v>810</v>
      </c>
      <c r="Q159" s="36" t="s">
        <v>809</v>
      </c>
      <c r="R159" s="31"/>
    </row>
    <row r="160" spans="1:18" s="25" customFormat="1" ht="63.75" x14ac:dyDescent="0.2">
      <c r="A160" s="26" t="s">
        <v>231</v>
      </c>
      <c r="B160" s="28" t="s">
        <v>287</v>
      </c>
      <c r="C160" s="36" t="s">
        <v>811</v>
      </c>
      <c r="D160" s="28" t="s">
        <v>861</v>
      </c>
      <c r="E160" s="27" t="s">
        <v>824</v>
      </c>
      <c r="F160" s="28" t="s">
        <v>645</v>
      </c>
      <c r="G160" s="30">
        <v>82</v>
      </c>
      <c r="H160" s="30">
        <v>82</v>
      </c>
      <c r="I160" s="28" t="s">
        <v>659</v>
      </c>
      <c r="J160" s="29">
        <v>1</v>
      </c>
      <c r="K160" s="28"/>
      <c r="L160" s="30"/>
      <c r="M160" s="28"/>
      <c r="N160" s="29"/>
      <c r="O160" s="36" t="s">
        <v>809</v>
      </c>
      <c r="P160" s="36" t="s">
        <v>810</v>
      </c>
      <c r="Q160" s="36" t="s">
        <v>809</v>
      </c>
      <c r="R160" s="31"/>
    </row>
    <row r="161" spans="1:18" s="25" customFormat="1" ht="38.25" x14ac:dyDescent="0.2">
      <c r="A161" s="26" t="s">
        <v>231</v>
      </c>
      <c r="B161" s="28" t="s">
        <v>288</v>
      </c>
      <c r="C161" s="36" t="s">
        <v>811</v>
      </c>
      <c r="D161" s="28" t="s">
        <v>862</v>
      </c>
      <c r="E161" s="27" t="s">
        <v>824</v>
      </c>
      <c r="F161" s="28" t="s">
        <v>645</v>
      </c>
      <c r="G161" s="30">
        <v>101</v>
      </c>
      <c r="H161" s="30">
        <v>101</v>
      </c>
      <c r="I161" s="28" t="s">
        <v>659</v>
      </c>
      <c r="J161" s="29">
        <v>1</v>
      </c>
      <c r="K161" s="28"/>
      <c r="L161" s="30"/>
      <c r="M161" s="28"/>
      <c r="N161" s="29"/>
      <c r="O161" s="36" t="s">
        <v>809</v>
      </c>
      <c r="P161" s="36" t="s">
        <v>810</v>
      </c>
      <c r="Q161" s="36" t="s">
        <v>809</v>
      </c>
      <c r="R161" s="31"/>
    </row>
    <row r="162" spans="1:18" s="25" customFormat="1" ht="51" x14ac:dyDescent="0.2">
      <c r="A162" s="26" t="s">
        <v>231</v>
      </c>
      <c r="B162" s="28" t="s">
        <v>289</v>
      </c>
      <c r="C162" s="36" t="s">
        <v>811</v>
      </c>
      <c r="D162" s="28" t="s">
        <v>863</v>
      </c>
      <c r="E162" s="27" t="s">
        <v>824</v>
      </c>
      <c r="F162" s="28" t="s">
        <v>645</v>
      </c>
      <c r="G162" s="30">
        <v>0</v>
      </c>
      <c r="H162" s="30">
        <v>0</v>
      </c>
      <c r="I162" s="28" t="s">
        <v>659</v>
      </c>
      <c r="J162" s="29">
        <v>1</v>
      </c>
      <c r="K162" s="28"/>
      <c r="L162" s="30"/>
      <c r="M162" s="28"/>
      <c r="N162" s="29"/>
      <c r="O162" s="36" t="s">
        <v>809</v>
      </c>
      <c r="P162" s="36" t="s">
        <v>810</v>
      </c>
      <c r="Q162" s="36" t="s">
        <v>809</v>
      </c>
      <c r="R162" s="31"/>
    </row>
    <row r="163" spans="1:18" s="25" customFormat="1" ht="38.25" x14ac:dyDescent="0.2">
      <c r="A163" s="26" t="s">
        <v>231</v>
      </c>
      <c r="B163" s="28" t="s">
        <v>290</v>
      </c>
      <c r="C163" s="36" t="s">
        <v>811</v>
      </c>
      <c r="D163" s="28" t="s">
        <v>864</v>
      </c>
      <c r="E163" s="27" t="s">
        <v>824</v>
      </c>
      <c r="F163" s="28" t="s">
        <v>645</v>
      </c>
      <c r="G163" s="30">
        <v>85</v>
      </c>
      <c r="H163" s="30">
        <v>85</v>
      </c>
      <c r="I163" s="28" t="s">
        <v>659</v>
      </c>
      <c r="J163" s="29">
        <v>1</v>
      </c>
      <c r="K163" s="28"/>
      <c r="L163" s="30"/>
      <c r="M163" s="28"/>
      <c r="N163" s="29"/>
      <c r="O163" s="36" t="s">
        <v>809</v>
      </c>
      <c r="P163" s="36" t="s">
        <v>810</v>
      </c>
      <c r="Q163" s="36" t="s">
        <v>809</v>
      </c>
      <c r="R163" s="31"/>
    </row>
    <row r="164" spans="1:18" s="25" customFormat="1" ht="51" x14ac:dyDescent="0.2">
      <c r="A164" s="26" t="s">
        <v>231</v>
      </c>
      <c r="B164" s="28" t="s">
        <v>291</v>
      </c>
      <c r="C164" s="36" t="s">
        <v>811</v>
      </c>
      <c r="D164" s="28" t="s">
        <v>865</v>
      </c>
      <c r="E164" s="27" t="s">
        <v>824</v>
      </c>
      <c r="F164" s="28" t="s">
        <v>645</v>
      </c>
      <c r="G164" s="30">
        <v>117</v>
      </c>
      <c r="H164" s="30">
        <v>117</v>
      </c>
      <c r="I164" s="28" t="s">
        <v>659</v>
      </c>
      <c r="J164" s="29">
        <v>1</v>
      </c>
      <c r="K164" s="28"/>
      <c r="L164" s="30"/>
      <c r="M164" s="28"/>
      <c r="N164" s="29"/>
      <c r="O164" s="26" t="s">
        <v>809</v>
      </c>
      <c r="P164" s="26" t="s">
        <v>810</v>
      </c>
      <c r="Q164" s="26" t="s">
        <v>809</v>
      </c>
      <c r="R164" s="31"/>
    </row>
    <row r="165" spans="1:18" s="25" customFormat="1" ht="51" x14ac:dyDescent="0.2">
      <c r="A165" s="26" t="s">
        <v>231</v>
      </c>
      <c r="B165" s="28" t="s">
        <v>292</v>
      </c>
      <c r="C165" s="36" t="s">
        <v>811</v>
      </c>
      <c r="D165" s="28" t="s">
        <v>866</v>
      </c>
      <c r="E165" s="27" t="s">
        <v>824</v>
      </c>
      <c r="F165" s="28" t="s">
        <v>645</v>
      </c>
      <c r="G165" s="30">
        <v>321</v>
      </c>
      <c r="H165" s="30">
        <v>321</v>
      </c>
      <c r="I165" s="28" t="s">
        <v>659</v>
      </c>
      <c r="J165" s="29">
        <v>1</v>
      </c>
      <c r="K165" s="28"/>
      <c r="L165" s="30"/>
      <c r="M165" s="28"/>
      <c r="N165" s="29"/>
      <c r="O165" s="36" t="s">
        <v>809</v>
      </c>
      <c r="P165" s="36" t="s">
        <v>810</v>
      </c>
      <c r="Q165" s="36" t="s">
        <v>809</v>
      </c>
      <c r="R165" s="31"/>
    </row>
    <row r="166" spans="1:18" s="25" customFormat="1" ht="38.25" x14ac:dyDescent="0.2">
      <c r="A166" s="26" t="s">
        <v>231</v>
      </c>
      <c r="B166" s="28" t="s">
        <v>293</v>
      </c>
      <c r="C166" s="26" t="s">
        <v>811</v>
      </c>
      <c r="D166" s="28" t="s">
        <v>867</v>
      </c>
      <c r="E166" s="27" t="s">
        <v>824</v>
      </c>
      <c r="F166" s="28" t="s">
        <v>645</v>
      </c>
      <c r="G166" s="30">
        <v>113</v>
      </c>
      <c r="H166" s="30">
        <v>113</v>
      </c>
      <c r="I166" s="28" t="s">
        <v>659</v>
      </c>
      <c r="J166" s="29">
        <v>1</v>
      </c>
      <c r="K166" s="28"/>
      <c r="L166" s="30"/>
      <c r="M166" s="28"/>
      <c r="N166" s="29"/>
      <c r="O166" s="26" t="s">
        <v>809</v>
      </c>
      <c r="P166" s="26" t="s">
        <v>810</v>
      </c>
      <c r="Q166" s="26" t="s">
        <v>809</v>
      </c>
      <c r="R166" s="31"/>
    </row>
    <row r="167" spans="1:18" s="25" customFormat="1" ht="38.25" x14ac:dyDescent="0.2">
      <c r="A167" s="26" t="s">
        <v>231</v>
      </c>
      <c r="B167" s="28" t="s">
        <v>294</v>
      </c>
      <c r="C167" s="26" t="s">
        <v>811</v>
      </c>
      <c r="D167" s="28" t="s">
        <v>868</v>
      </c>
      <c r="E167" s="27" t="s">
        <v>824</v>
      </c>
      <c r="F167" s="28" t="s">
        <v>645</v>
      </c>
      <c r="G167" s="30">
        <v>58</v>
      </c>
      <c r="H167" s="30">
        <v>58</v>
      </c>
      <c r="I167" s="28" t="s">
        <v>659</v>
      </c>
      <c r="J167" s="29">
        <v>1</v>
      </c>
      <c r="K167" s="28"/>
      <c r="L167" s="30"/>
      <c r="M167" s="28"/>
      <c r="N167" s="29"/>
      <c r="O167" s="26" t="s">
        <v>809</v>
      </c>
      <c r="P167" s="26" t="s">
        <v>810</v>
      </c>
      <c r="Q167" s="26" t="s">
        <v>809</v>
      </c>
      <c r="R167" s="31"/>
    </row>
    <row r="168" spans="1:18" s="25" customFormat="1" ht="51" x14ac:dyDescent="0.2">
      <c r="A168" s="26" t="s">
        <v>231</v>
      </c>
      <c r="B168" s="28" t="s">
        <v>295</v>
      </c>
      <c r="C168" s="26" t="s">
        <v>811</v>
      </c>
      <c r="D168" s="28" t="s">
        <v>869</v>
      </c>
      <c r="E168" s="27" t="s">
        <v>824</v>
      </c>
      <c r="F168" s="28" t="s">
        <v>645</v>
      </c>
      <c r="G168" s="30">
        <v>507</v>
      </c>
      <c r="H168" s="30">
        <v>507</v>
      </c>
      <c r="I168" s="28" t="s">
        <v>659</v>
      </c>
      <c r="J168" s="29">
        <v>1</v>
      </c>
      <c r="K168" s="28"/>
      <c r="L168" s="30"/>
      <c r="M168" s="28"/>
      <c r="N168" s="29"/>
      <c r="O168" s="26" t="s">
        <v>809</v>
      </c>
      <c r="P168" s="26" t="s">
        <v>810</v>
      </c>
      <c r="Q168" s="26" t="s">
        <v>809</v>
      </c>
      <c r="R168" s="31"/>
    </row>
    <row r="169" spans="1:18" s="25" customFormat="1" ht="63.75" x14ac:dyDescent="0.2">
      <c r="A169" s="26" t="s">
        <v>231</v>
      </c>
      <c r="B169" s="28" t="s">
        <v>296</v>
      </c>
      <c r="C169" s="26" t="s">
        <v>811</v>
      </c>
      <c r="D169" s="33" t="s">
        <v>1026</v>
      </c>
      <c r="E169" s="27" t="s">
        <v>824</v>
      </c>
      <c r="F169" s="28" t="s">
        <v>645</v>
      </c>
      <c r="G169" s="30">
        <v>173</v>
      </c>
      <c r="H169" s="30">
        <v>173</v>
      </c>
      <c r="I169" s="28" t="s">
        <v>659</v>
      </c>
      <c r="J169" s="29">
        <v>1</v>
      </c>
      <c r="K169" s="28"/>
      <c r="L169" s="30"/>
      <c r="M169" s="28"/>
      <c r="N169" s="29"/>
      <c r="O169" s="26" t="s">
        <v>809</v>
      </c>
      <c r="P169" s="26" t="s">
        <v>810</v>
      </c>
      <c r="Q169" s="26" t="s">
        <v>809</v>
      </c>
      <c r="R169" s="31"/>
    </row>
    <row r="170" spans="1:18" s="25" customFormat="1" ht="51" x14ac:dyDescent="0.2">
      <c r="A170" s="26" t="s">
        <v>231</v>
      </c>
      <c r="B170" s="28" t="s">
        <v>297</v>
      </c>
      <c r="C170" s="26" t="s">
        <v>811</v>
      </c>
      <c r="D170" s="33" t="s">
        <v>1382</v>
      </c>
      <c r="E170" s="27">
        <v>2018</v>
      </c>
      <c r="F170" s="28" t="s">
        <v>645</v>
      </c>
      <c r="G170" s="30">
        <v>703</v>
      </c>
      <c r="H170" s="30">
        <v>703</v>
      </c>
      <c r="I170" s="28" t="s">
        <v>659</v>
      </c>
      <c r="J170" s="29">
        <v>1</v>
      </c>
      <c r="K170" s="28"/>
      <c r="L170" s="30"/>
      <c r="M170" s="28"/>
      <c r="N170" s="29"/>
      <c r="O170" s="26" t="s">
        <v>809</v>
      </c>
      <c r="P170" s="26" t="s">
        <v>810</v>
      </c>
      <c r="Q170" s="26" t="s">
        <v>809</v>
      </c>
      <c r="R170" s="31"/>
    </row>
    <row r="171" spans="1:18" s="25" customFormat="1" ht="38.25" x14ac:dyDescent="0.2">
      <c r="A171" s="26" t="s">
        <v>231</v>
      </c>
      <c r="B171" s="28" t="s">
        <v>298</v>
      </c>
      <c r="C171" s="26" t="s">
        <v>811</v>
      </c>
      <c r="D171" s="33" t="s">
        <v>1383</v>
      </c>
      <c r="E171" s="27">
        <v>2018</v>
      </c>
      <c r="F171" s="28" t="s">
        <v>645</v>
      </c>
      <c r="G171" s="30">
        <v>3849</v>
      </c>
      <c r="H171" s="30">
        <v>3849</v>
      </c>
      <c r="I171" s="28" t="s">
        <v>659</v>
      </c>
      <c r="J171" s="29">
        <v>1</v>
      </c>
      <c r="K171" s="28"/>
      <c r="L171" s="30"/>
      <c r="M171" s="28"/>
      <c r="N171" s="29"/>
      <c r="O171" s="26" t="s">
        <v>809</v>
      </c>
      <c r="P171" s="26" t="s">
        <v>810</v>
      </c>
      <c r="Q171" s="26" t="s">
        <v>809</v>
      </c>
      <c r="R171" s="31"/>
    </row>
    <row r="172" spans="1:18" s="25" customFormat="1" ht="51" x14ac:dyDescent="0.2">
      <c r="A172" s="52" t="s">
        <v>231</v>
      </c>
      <c r="B172" s="28" t="s">
        <v>299</v>
      </c>
      <c r="C172" s="36" t="s">
        <v>811</v>
      </c>
      <c r="D172" s="33" t="s">
        <v>1027</v>
      </c>
      <c r="E172" s="27">
        <v>2018</v>
      </c>
      <c r="F172" s="28" t="s">
        <v>645</v>
      </c>
      <c r="G172" s="30">
        <v>4235</v>
      </c>
      <c r="H172" s="30">
        <v>4235</v>
      </c>
      <c r="I172" s="28" t="s">
        <v>659</v>
      </c>
      <c r="J172" s="29">
        <v>1</v>
      </c>
      <c r="K172" s="28"/>
      <c r="L172" s="30"/>
      <c r="M172" s="28"/>
      <c r="N172" s="29"/>
      <c r="O172" s="36" t="s">
        <v>809</v>
      </c>
      <c r="P172" s="36" t="s">
        <v>810</v>
      </c>
      <c r="Q172" s="36" t="s">
        <v>809</v>
      </c>
      <c r="R172" s="31">
        <v>1148</v>
      </c>
    </row>
    <row r="173" spans="1:18" s="25" customFormat="1" ht="51" x14ac:dyDescent="0.2">
      <c r="A173" s="52" t="s">
        <v>231</v>
      </c>
      <c r="B173" s="28" t="s">
        <v>300</v>
      </c>
      <c r="C173" s="36" t="s">
        <v>811</v>
      </c>
      <c r="D173" s="33" t="s">
        <v>1028</v>
      </c>
      <c r="E173" s="27" t="s">
        <v>824</v>
      </c>
      <c r="F173" s="28" t="s">
        <v>645</v>
      </c>
      <c r="G173" s="30">
        <v>0</v>
      </c>
      <c r="H173" s="30">
        <v>0</v>
      </c>
      <c r="I173" s="28" t="s">
        <v>659</v>
      </c>
      <c r="J173" s="29">
        <v>1</v>
      </c>
      <c r="K173" s="28"/>
      <c r="L173" s="30"/>
      <c r="M173" s="28"/>
      <c r="N173" s="29"/>
      <c r="O173" s="36" t="s">
        <v>809</v>
      </c>
      <c r="P173" s="36" t="s">
        <v>810</v>
      </c>
      <c r="Q173" s="36" t="s">
        <v>809</v>
      </c>
      <c r="R173" s="31"/>
    </row>
    <row r="174" spans="1:18" s="25" customFormat="1" ht="63.75" x14ac:dyDescent="0.2">
      <c r="A174" s="52" t="s">
        <v>231</v>
      </c>
      <c r="B174" s="28" t="s">
        <v>301</v>
      </c>
      <c r="C174" s="36" t="s">
        <v>811</v>
      </c>
      <c r="D174" s="33" t="s">
        <v>1029</v>
      </c>
      <c r="E174" s="27">
        <v>2018</v>
      </c>
      <c r="F174" s="28" t="s">
        <v>645</v>
      </c>
      <c r="G174" s="30">
        <v>1897</v>
      </c>
      <c r="H174" s="30">
        <v>1897</v>
      </c>
      <c r="I174" s="28" t="s">
        <v>659</v>
      </c>
      <c r="J174" s="29">
        <v>1</v>
      </c>
      <c r="K174" s="28"/>
      <c r="L174" s="30"/>
      <c r="M174" s="28"/>
      <c r="N174" s="29"/>
      <c r="O174" s="36" t="s">
        <v>809</v>
      </c>
      <c r="P174" s="36" t="s">
        <v>810</v>
      </c>
      <c r="Q174" s="36" t="s">
        <v>809</v>
      </c>
      <c r="R174" s="31"/>
    </row>
    <row r="175" spans="1:18" s="25" customFormat="1" ht="63.75" x14ac:dyDescent="0.2">
      <c r="A175" s="52" t="s">
        <v>231</v>
      </c>
      <c r="B175" s="28" t="s">
        <v>302</v>
      </c>
      <c r="C175" s="36" t="s">
        <v>811</v>
      </c>
      <c r="D175" s="33" t="s">
        <v>1030</v>
      </c>
      <c r="E175" s="27" t="s">
        <v>824</v>
      </c>
      <c r="F175" s="28" t="s">
        <v>645</v>
      </c>
      <c r="G175" s="30">
        <v>0</v>
      </c>
      <c r="H175" s="30">
        <v>0</v>
      </c>
      <c r="I175" s="28" t="s">
        <v>659</v>
      </c>
      <c r="J175" s="29">
        <v>1</v>
      </c>
      <c r="K175" s="28"/>
      <c r="L175" s="30"/>
      <c r="M175" s="28"/>
      <c r="N175" s="29"/>
      <c r="O175" s="26" t="s">
        <v>809</v>
      </c>
      <c r="P175" s="26" t="s">
        <v>810</v>
      </c>
      <c r="Q175" s="26" t="s">
        <v>809</v>
      </c>
      <c r="R175" s="31"/>
    </row>
    <row r="176" spans="1:18" s="25" customFormat="1" ht="63.75" x14ac:dyDescent="0.2">
      <c r="A176" s="52" t="s">
        <v>226</v>
      </c>
      <c r="B176" s="28" t="s">
        <v>303</v>
      </c>
      <c r="C176" s="36" t="s">
        <v>811</v>
      </c>
      <c r="D176" s="33" t="s">
        <v>873</v>
      </c>
      <c r="E176" s="27">
        <v>2018</v>
      </c>
      <c r="F176" s="38" t="s">
        <v>871</v>
      </c>
      <c r="G176" s="30">
        <v>5791</v>
      </c>
      <c r="H176" s="30">
        <v>3777</v>
      </c>
      <c r="I176" s="28" t="s">
        <v>659</v>
      </c>
      <c r="J176" s="29">
        <v>1</v>
      </c>
      <c r="K176" s="28"/>
      <c r="L176" s="30"/>
      <c r="M176" s="28"/>
      <c r="N176" s="29"/>
      <c r="O176" s="26" t="s">
        <v>809</v>
      </c>
      <c r="P176" s="26" t="s">
        <v>810</v>
      </c>
      <c r="Q176" s="26" t="s">
        <v>872</v>
      </c>
      <c r="R176" s="31"/>
    </row>
    <row r="177" spans="1:18" s="25" customFormat="1" ht="51" x14ac:dyDescent="0.2">
      <c r="A177" s="52" t="s">
        <v>226</v>
      </c>
      <c r="B177" s="28" t="s">
        <v>304</v>
      </c>
      <c r="C177" s="36" t="s">
        <v>811</v>
      </c>
      <c r="D177" s="37" t="s">
        <v>870</v>
      </c>
      <c r="E177" s="27" t="s">
        <v>471</v>
      </c>
      <c r="F177" s="38" t="s">
        <v>871</v>
      </c>
      <c r="G177" s="30">
        <v>38429</v>
      </c>
      <c r="H177" s="30">
        <v>24706</v>
      </c>
      <c r="I177" s="28" t="s">
        <v>659</v>
      </c>
      <c r="J177" s="29">
        <v>1</v>
      </c>
      <c r="K177" s="28"/>
      <c r="L177" s="30"/>
      <c r="M177" s="28"/>
      <c r="N177" s="29"/>
      <c r="O177" s="36" t="s">
        <v>809</v>
      </c>
      <c r="P177" s="36" t="s">
        <v>810</v>
      </c>
      <c r="Q177" s="36" t="s">
        <v>872</v>
      </c>
      <c r="R177" s="31">
        <v>1174</v>
      </c>
    </row>
    <row r="178" spans="1:18" s="25" customFormat="1" ht="38.25" x14ac:dyDescent="0.2">
      <c r="A178" s="52" t="s">
        <v>226</v>
      </c>
      <c r="B178" s="28" t="s">
        <v>305</v>
      </c>
      <c r="C178" s="36" t="s">
        <v>811</v>
      </c>
      <c r="D178" s="33" t="s">
        <v>874</v>
      </c>
      <c r="E178" s="27" t="s">
        <v>471</v>
      </c>
      <c r="F178" s="38" t="s">
        <v>871</v>
      </c>
      <c r="G178" s="30">
        <v>6752</v>
      </c>
      <c r="H178" s="30">
        <v>4682</v>
      </c>
      <c r="I178" s="28" t="s">
        <v>659</v>
      </c>
      <c r="J178" s="29">
        <v>1</v>
      </c>
      <c r="K178" s="28"/>
      <c r="L178" s="30"/>
      <c r="M178" s="28"/>
      <c r="N178" s="29"/>
      <c r="O178" s="26" t="s">
        <v>809</v>
      </c>
      <c r="P178" s="26" t="s">
        <v>810</v>
      </c>
      <c r="Q178" s="26" t="s">
        <v>872</v>
      </c>
      <c r="R178" s="31">
        <v>1178</v>
      </c>
    </row>
    <row r="179" spans="1:18" s="25" customFormat="1" ht="38.25" x14ac:dyDescent="0.2">
      <c r="A179" s="52" t="s">
        <v>226</v>
      </c>
      <c r="B179" s="28" t="s">
        <v>306</v>
      </c>
      <c r="C179" s="26" t="s">
        <v>811</v>
      </c>
      <c r="D179" s="28" t="s">
        <v>875</v>
      </c>
      <c r="E179" s="27" t="s">
        <v>474</v>
      </c>
      <c r="F179" s="28" t="s">
        <v>871</v>
      </c>
      <c r="G179" s="30">
        <v>3374</v>
      </c>
      <c r="H179" s="30">
        <v>1687</v>
      </c>
      <c r="I179" s="28" t="s">
        <v>659</v>
      </c>
      <c r="J179" s="29">
        <v>1</v>
      </c>
      <c r="K179" s="28"/>
      <c r="L179" s="30"/>
      <c r="M179" s="28"/>
      <c r="N179" s="29"/>
      <c r="O179" s="26" t="s">
        <v>809</v>
      </c>
      <c r="P179" s="26" t="s">
        <v>810</v>
      </c>
      <c r="Q179" s="26" t="s">
        <v>872</v>
      </c>
      <c r="R179" s="31">
        <v>1179</v>
      </c>
    </row>
    <row r="180" spans="1:18" s="25" customFormat="1" ht="51" x14ac:dyDescent="0.2">
      <c r="A180" s="52" t="s">
        <v>226</v>
      </c>
      <c r="B180" s="28" t="s">
        <v>307</v>
      </c>
      <c r="C180" s="36" t="s">
        <v>811</v>
      </c>
      <c r="D180" s="28" t="s">
        <v>876</v>
      </c>
      <c r="E180" s="27" t="s">
        <v>474</v>
      </c>
      <c r="F180" s="28" t="s">
        <v>871</v>
      </c>
      <c r="G180" s="30">
        <v>2894</v>
      </c>
      <c r="H180" s="30">
        <v>1736</v>
      </c>
      <c r="I180" s="28" t="s">
        <v>659</v>
      </c>
      <c r="J180" s="29">
        <v>1</v>
      </c>
      <c r="K180" s="28"/>
      <c r="L180" s="30"/>
      <c r="M180" s="28"/>
      <c r="N180" s="29"/>
      <c r="O180" s="26" t="s">
        <v>809</v>
      </c>
      <c r="P180" s="26" t="s">
        <v>810</v>
      </c>
      <c r="Q180" s="26" t="s">
        <v>872</v>
      </c>
      <c r="R180" s="31">
        <v>1180</v>
      </c>
    </row>
    <row r="181" spans="1:18" s="25" customFormat="1" ht="38.25" x14ac:dyDescent="0.2">
      <c r="A181" s="52" t="s">
        <v>226</v>
      </c>
      <c r="B181" s="28" t="s">
        <v>308</v>
      </c>
      <c r="C181" s="36" t="s">
        <v>811</v>
      </c>
      <c r="D181" s="33" t="s">
        <v>877</v>
      </c>
      <c r="E181" s="27">
        <v>2018</v>
      </c>
      <c r="F181" s="28" t="s">
        <v>871</v>
      </c>
      <c r="G181" s="30">
        <v>9629</v>
      </c>
      <c r="H181" s="30">
        <v>5788</v>
      </c>
      <c r="I181" s="28" t="s">
        <v>659</v>
      </c>
      <c r="J181" s="29">
        <v>1</v>
      </c>
      <c r="K181" s="28"/>
      <c r="L181" s="30"/>
      <c r="M181" s="28"/>
      <c r="N181" s="29"/>
      <c r="O181" s="26" t="s">
        <v>809</v>
      </c>
      <c r="P181" s="26" t="s">
        <v>810</v>
      </c>
      <c r="Q181" s="26" t="s">
        <v>872</v>
      </c>
      <c r="R181" s="31">
        <v>1181</v>
      </c>
    </row>
    <row r="182" spans="1:18" s="25" customFormat="1" ht="51" x14ac:dyDescent="0.2">
      <c r="A182" s="52" t="s">
        <v>226</v>
      </c>
      <c r="B182" s="28" t="s">
        <v>309</v>
      </c>
      <c r="C182" s="36" t="s">
        <v>811</v>
      </c>
      <c r="D182" s="37" t="s">
        <v>878</v>
      </c>
      <c r="E182" s="27" t="s">
        <v>824</v>
      </c>
      <c r="F182" s="28" t="s">
        <v>1422</v>
      </c>
      <c r="G182" s="30">
        <v>0</v>
      </c>
      <c r="H182" s="30">
        <v>0</v>
      </c>
      <c r="I182" s="28" t="s">
        <v>659</v>
      </c>
      <c r="J182" s="29">
        <v>1</v>
      </c>
      <c r="K182" s="28"/>
      <c r="L182" s="30"/>
      <c r="M182" s="28"/>
      <c r="N182" s="29"/>
      <c r="O182" s="26" t="s">
        <v>809</v>
      </c>
      <c r="P182" s="26" t="s">
        <v>810</v>
      </c>
      <c r="Q182" s="26" t="s">
        <v>872</v>
      </c>
      <c r="R182" s="31">
        <v>1182</v>
      </c>
    </row>
    <row r="183" spans="1:18" s="25" customFormat="1" ht="38.25" x14ac:dyDescent="0.2">
      <c r="A183" s="52" t="s">
        <v>226</v>
      </c>
      <c r="B183" s="33" t="s">
        <v>310</v>
      </c>
      <c r="C183" s="36" t="s">
        <v>811</v>
      </c>
      <c r="D183" s="37" t="s">
        <v>879</v>
      </c>
      <c r="E183" s="27" t="s">
        <v>824</v>
      </c>
      <c r="F183" s="28" t="s">
        <v>1422</v>
      </c>
      <c r="G183" s="30">
        <v>44</v>
      </c>
      <c r="H183" s="30">
        <v>44</v>
      </c>
      <c r="I183" s="28" t="s">
        <v>659</v>
      </c>
      <c r="J183" s="29">
        <v>1</v>
      </c>
      <c r="K183" s="28"/>
      <c r="L183" s="30"/>
      <c r="M183" s="28"/>
      <c r="N183" s="29"/>
      <c r="O183" s="26" t="s">
        <v>809</v>
      </c>
      <c r="P183" s="26" t="s">
        <v>810</v>
      </c>
      <c r="Q183" s="26" t="s">
        <v>872</v>
      </c>
      <c r="R183" s="31">
        <v>1175</v>
      </c>
    </row>
    <row r="184" spans="1:18" s="25" customFormat="1" ht="51" x14ac:dyDescent="0.2">
      <c r="A184" s="52" t="s">
        <v>226</v>
      </c>
      <c r="B184" s="28" t="s">
        <v>311</v>
      </c>
      <c r="C184" s="36" t="s">
        <v>811</v>
      </c>
      <c r="D184" s="33" t="s">
        <v>880</v>
      </c>
      <c r="E184" s="27" t="s">
        <v>471</v>
      </c>
      <c r="F184" s="28" t="s">
        <v>871</v>
      </c>
      <c r="G184" s="30">
        <v>181</v>
      </c>
      <c r="H184" s="30">
        <v>181</v>
      </c>
      <c r="I184" s="28" t="s">
        <v>659</v>
      </c>
      <c r="J184" s="29">
        <v>1</v>
      </c>
      <c r="K184" s="28"/>
      <c r="L184" s="30"/>
      <c r="M184" s="28"/>
      <c r="N184" s="29"/>
      <c r="O184" s="26" t="s">
        <v>809</v>
      </c>
      <c r="P184" s="26" t="s">
        <v>810</v>
      </c>
      <c r="Q184" s="26" t="s">
        <v>872</v>
      </c>
      <c r="R184" s="31">
        <v>1176</v>
      </c>
    </row>
    <row r="185" spans="1:18" s="25" customFormat="1" ht="38.25" x14ac:dyDescent="0.2">
      <c r="A185" s="52" t="s">
        <v>226</v>
      </c>
      <c r="B185" s="28" t="s">
        <v>312</v>
      </c>
      <c r="C185" s="36" t="s">
        <v>811</v>
      </c>
      <c r="D185" s="37" t="s">
        <v>881</v>
      </c>
      <c r="E185" s="27" t="s">
        <v>824</v>
      </c>
      <c r="F185" s="28" t="s">
        <v>1422</v>
      </c>
      <c r="G185" s="30">
        <v>0</v>
      </c>
      <c r="H185" s="30">
        <v>0</v>
      </c>
      <c r="I185" s="28" t="s">
        <v>659</v>
      </c>
      <c r="J185" s="29">
        <v>1</v>
      </c>
      <c r="K185" s="28"/>
      <c r="L185" s="30"/>
      <c r="M185" s="28"/>
      <c r="N185" s="29"/>
      <c r="O185" s="26" t="s">
        <v>809</v>
      </c>
      <c r="P185" s="26" t="s">
        <v>810</v>
      </c>
      <c r="Q185" s="26" t="s">
        <v>872</v>
      </c>
      <c r="R185" s="31">
        <v>1183</v>
      </c>
    </row>
    <row r="186" spans="1:18" s="25" customFormat="1" ht="38.25" x14ac:dyDescent="0.2">
      <c r="A186" s="52" t="s">
        <v>231</v>
      </c>
      <c r="B186" s="28" t="s">
        <v>313</v>
      </c>
      <c r="C186" s="36" t="s">
        <v>811</v>
      </c>
      <c r="D186" s="39" t="s">
        <v>882</v>
      </c>
      <c r="E186" s="27">
        <v>2018</v>
      </c>
      <c r="F186" s="33" t="s">
        <v>883</v>
      </c>
      <c r="G186" s="30">
        <v>34500</v>
      </c>
      <c r="H186" s="30">
        <v>7952</v>
      </c>
      <c r="I186" s="28" t="s">
        <v>659</v>
      </c>
      <c r="J186" s="29">
        <v>1</v>
      </c>
      <c r="K186" s="28"/>
      <c r="L186" s="30"/>
      <c r="M186" s="28"/>
      <c r="N186" s="29"/>
      <c r="O186" s="36" t="s">
        <v>809</v>
      </c>
      <c r="P186" s="36" t="s">
        <v>810</v>
      </c>
      <c r="Q186" s="36" t="s">
        <v>872</v>
      </c>
      <c r="R186" s="31">
        <v>1185</v>
      </c>
    </row>
    <row r="187" spans="1:18" s="25" customFormat="1" ht="38.25" x14ac:dyDescent="0.2">
      <c r="A187" s="52" t="s">
        <v>226</v>
      </c>
      <c r="B187" s="33" t="s">
        <v>314</v>
      </c>
      <c r="C187" s="36" t="s">
        <v>811</v>
      </c>
      <c r="D187" s="37" t="s">
        <v>884</v>
      </c>
      <c r="E187" s="27" t="s">
        <v>824</v>
      </c>
      <c r="F187" s="28" t="s">
        <v>1422</v>
      </c>
      <c r="G187" s="30">
        <v>43</v>
      </c>
      <c r="H187" s="30">
        <v>43</v>
      </c>
      <c r="I187" s="28" t="s">
        <v>659</v>
      </c>
      <c r="J187" s="29">
        <v>1</v>
      </c>
      <c r="K187" s="28"/>
      <c r="L187" s="30"/>
      <c r="M187" s="28"/>
      <c r="N187" s="29"/>
      <c r="O187" s="36" t="s">
        <v>809</v>
      </c>
      <c r="P187" s="36" t="s">
        <v>810</v>
      </c>
      <c r="Q187" s="36" t="s">
        <v>872</v>
      </c>
      <c r="R187" s="31">
        <v>1184</v>
      </c>
    </row>
    <row r="188" spans="1:18" s="25" customFormat="1" ht="38.25" x14ac:dyDescent="0.2">
      <c r="A188" s="52" t="s">
        <v>226</v>
      </c>
      <c r="B188" s="28" t="s">
        <v>315</v>
      </c>
      <c r="C188" s="36" t="s">
        <v>811</v>
      </c>
      <c r="D188" s="37" t="s">
        <v>885</v>
      </c>
      <c r="E188" s="27">
        <v>2018</v>
      </c>
      <c r="F188" s="28" t="s">
        <v>871</v>
      </c>
      <c r="G188" s="30">
        <v>13807</v>
      </c>
      <c r="H188" s="30">
        <v>7268</v>
      </c>
      <c r="I188" s="28" t="s">
        <v>659</v>
      </c>
      <c r="J188" s="29">
        <v>1</v>
      </c>
      <c r="K188" s="28"/>
      <c r="L188" s="30"/>
      <c r="M188" s="28"/>
      <c r="N188" s="29"/>
      <c r="O188" s="26" t="s">
        <v>809</v>
      </c>
      <c r="P188" s="26" t="s">
        <v>810</v>
      </c>
      <c r="Q188" s="26" t="s">
        <v>872</v>
      </c>
      <c r="R188" s="31">
        <v>1186</v>
      </c>
    </row>
    <row r="189" spans="1:18" s="25" customFormat="1" ht="63.75" x14ac:dyDescent="0.2">
      <c r="A189" s="52" t="s">
        <v>231</v>
      </c>
      <c r="B189" s="28" t="s">
        <v>316</v>
      </c>
      <c r="C189" s="36" t="s">
        <v>811</v>
      </c>
      <c r="D189" s="37" t="s">
        <v>886</v>
      </c>
      <c r="E189" s="27">
        <v>2018</v>
      </c>
      <c r="F189" s="33" t="s">
        <v>883</v>
      </c>
      <c r="G189" s="30">
        <v>70288</v>
      </c>
      <c r="H189" s="30">
        <v>47048</v>
      </c>
      <c r="I189" s="28" t="s">
        <v>659</v>
      </c>
      <c r="J189" s="29">
        <v>1</v>
      </c>
      <c r="K189" s="28"/>
      <c r="L189" s="30"/>
      <c r="M189" s="28"/>
      <c r="N189" s="29"/>
      <c r="O189" s="26" t="s">
        <v>809</v>
      </c>
      <c r="P189" s="26" t="s">
        <v>810</v>
      </c>
      <c r="Q189" s="26" t="s">
        <v>872</v>
      </c>
      <c r="R189" s="31">
        <v>1188</v>
      </c>
    </row>
    <row r="190" spans="1:18" s="25" customFormat="1" ht="38.25" x14ac:dyDescent="0.2">
      <c r="A190" s="52" t="s">
        <v>226</v>
      </c>
      <c r="B190" s="28" t="s">
        <v>317</v>
      </c>
      <c r="C190" s="77" t="s">
        <v>811</v>
      </c>
      <c r="D190" s="37" t="s">
        <v>887</v>
      </c>
      <c r="E190" s="27">
        <v>2018</v>
      </c>
      <c r="F190" s="28" t="s">
        <v>871</v>
      </c>
      <c r="G190" s="30">
        <v>16256</v>
      </c>
      <c r="H190" s="30">
        <v>10550</v>
      </c>
      <c r="I190" s="28" t="s">
        <v>659</v>
      </c>
      <c r="J190" s="29">
        <v>1</v>
      </c>
      <c r="K190" s="28"/>
      <c r="L190" s="30"/>
      <c r="M190" s="28"/>
      <c r="N190" s="29"/>
      <c r="O190" s="36" t="s">
        <v>809</v>
      </c>
      <c r="P190" s="36" t="s">
        <v>810</v>
      </c>
      <c r="Q190" s="36" t="s">
        <v>872</v>
      </c>
      <c r="R190" s="31">
        <v>1187</v>
      </c>
    </row>
    <row r="191" spans="1:18" s="25" customFormat="1" ht="63.75" x14ac:dyDescent="0.2">
      <c r="A191" s="52" t="s">
        <v>231</v>
      </c>
      <c r="B191" s="28" t="s">
        <v>318</v>
      </c>
      <c r="C191" s="26" t="s">
        <v>811</v>
      </c>
      <c r="D191" s="28" t="s">
        <v>888</v>
      </c>
      <c r="E191" s="27">
        <v>2018</v>
      </c>
      <c r="F191" s="28" t="s">
        <v>890</v>
      </c>
      <c r="G191" s="30">
        <v>11312</v>
      </c>
      <c r="H191" s="30">
        <v>3570</v>
      </c>
      <c r="I191" s="28" t="s">
        <v>659</v>
      </c>
      <c r="J191" s="29">
        <v>1</v>
      </c>
      <c r="K191" s="28"/>
      <c r="L191" s="30"/>
      <c r="M191" s="28"/>
      <c r="N191" s="29"/>
      <c r="O191" s="26" t="s">
        <v>809</v>
      </c>
      <c r="P191" s="26" t="s">
        <v>810</v>
      </c>
      <c r="Q191" s="26" t="s">
        <v>872</v>
      </c>
      <c r="R191" s="31"/>
    </row>
    <row r="192" spans="1:18" s="25" customFormat="1" ht="63.75" x14ac:dyDescent="0.2">
      <c r="A192" s="52" t="s">
        <v>231</v>
      </c>
      <c r="B192" s="28" t="s">
        <v>319</v>
      </c>
      <c r="C192" s="36" t="s">
        <v>811</v>
      </c>
      <c r="D192" s="28" t="s">
        <v>889</v>
      </c>
      <c r="E192" s="27" t="s">
        <v>824</v>
      </c>
      <c r="F192" s="28" t="s">
        <v>890</v>
      </c>
      <c r="G192" s="30">
        <v>1150</v>
      </c>
      <c r="H192" s="30">
        <v>1150</v>
      </c>
      <c r="I192" s="28" t="s">
        <v>659</v>
      </c>
      <c r="J192" s="29">
        <v>1</v>
      </c>
      <c r="K192" s="28"/>
      <c r="L192" s="30"/>
      <c r="M192" s="28"/>
      <c r="N192" s="29"/>
      <c r="O192" s="36" t="s">
        <v>809</v>
      </c>
      <c r="P192" s="36" t="s">
        <v>810</v>
      </c>
      <c r="Q192" s="36" t="s">
        <v>872</v>
      </c>
      <c r="R192" s="31"/>
    </row>
    <row r="193" spans="1:18" s="25" customFormat="1" ht="63.75" x14ac:dyDescent="0.2">
      <c r="A193" s="52" t="s">
        <v>231</v>
      </c>
      <c r="B193" s="28" t="s">
        <v>320</v>
      </c>
      <c r="C193" s="36" t="s">
        <v>811</v>
      </c>
      <c r="D193" s="28" t="s">
        <v>891</v>
      </c>
      <c r="E193" s="27" t="s">
        <v>824</v>
      </c>
      <c r="F193" s="28" t="s">
        <v>890</v>
      </c>
      <c r="G193" s="30">
        <v>0</v>
      </c>
      <c r="H193" s="30">
        <v>0</v>
      </c>
      <c r="I193" s="28" t="s">
        <v>659</v>
      </c>
      <c r="J193" s="29">
        <v>1</v>
      </c>
      <c r="K193" s="28"/>
      <c r="L193" s="30"/>
      <c r="M193" s="28"/>
      <c r="N193" s="29"/>
      <c r="O193" s="26" t="s">
        <v>809</v>
      </c>
      <c r="P193" s="26" t="s">
        <v>810</v>
      </c>
      <c r="Q193" s="26" t="s">
        <v>872</v>
      </c>
      <c r="R193" s="31"/>
    </row>
    <row r="194" spans="1:18" s="25" customFormat="1" ht="76.5" x14ac:dyDescent="0.2">
      <c r="A194" s="52" t="s">
        <v>231</v>
      </c>
      <c r="B194" s="28" t="s">
        <v>321</v>
      </c>
      <c r="C194" s="36" t="s">
        <v>811</v>
      </c>
      <c r="D194" s="37" t="s">
        <v>892</v>
      </c>
      <c r="E194" s="27" t="s">
        <v>824</v>
      </c>
      <c r="F194" s="28" t="s">
        <v>890</v>
      </c>
      <c r="G194" s="30">
        <v>0</v>
      </c>
      <c r="H194" s="30">
        <v>0</v>
      </c>
      <c r="I194" s="28" t="s">
        <v>659</v>
      </c>
      <c r="J194" s="29">
        <v>1</v>
      </c>
      <c r="K194" s="28"/>
      <c r="L194" s="30"/>
      <c r="M194" s="28"/>
      <c r="N194" s="29"/>
      <c r="O194" s="26" t="s">
        <v>809</v>
      </c>
      <c r="P194" s="26" t="s">
        <v>810</v>
      </c>
      <c r="Q194" s="26" t="s">
        <v>872</v>
      </c>
      <c r="R194" s="31">
        <v>1189</v>
      </c>
    </row>
    <row r="195" spans="1:18" s="25" customFormat="1" ht="76.5" x14ac:dyDescent="0.2">
      <c r="A195" s="52" t="s">
        <v>231</v>
      </c>
      <c r="B195" s="28" t="s">
        <v>322</v>
      </c>
      <c r="C195" s="36" t="s">
        <v>811</v>
      </c>
      <c r="D195" s="37" t="s">
        <v>893</v>
      </c>
      <c r="E195" s="27" t="s">
        <v>824</v>
      </c>
      <c r="F195" s="28" t="s">
        <v>890</v>
      </c>
      <c r="G195" s="30">
        <v>0</v>
      </c>
      <c r="H195" s="30">
        <v>0</v>
      </c>
      <c r="I195" s="28" t="s">
        <v>659</v>
      </c>
      <c r="J195" s="29">
        <v>1</v>
      </c>
      <c r="K195" s="28"/>
      <c r="L195" s="30"/>
      <c r="M195" s="28"/>
      <c r="N195" s="29"/>
      <c r="O195" s="26" t="s">
        <v>809</v>
      </c>
      <c r="P195" s="26" t="s">
        <v>810</v>
      </c>
      <c r="Q195" s="26" t="s">
        <v>872</v>
      </c>
      <c r="R195" s="31">
        <v>1190</v>
      </c>
    </row>
    <row r="196" spans="1:18" s="25" customFormat="1" ht="76.5" x14ac:dyDescent="0.2">
      <c r="A196" s="52" t="s">
        <v>231</v>
      </c>
      <c r="B196" s="28" t="s">
        <v>323</v>
      </c>
      <c r="C196" s="36" t="s">
        <v>811</v>
      </c>
      <c r="D196" s="37" t="s">
        <v>894</v>
      </c>
      <c r="E196" s="27">
        <v>2018</v>
      </c>
      <c r="F196" s="28" t="s">
        <v>890</v>
      </c>
      <c r="G196" s="30">
        <v>10291</v>
      </c>
      <c r="H196" s="30">
        <v>2409</v>
      </c>
      <c r="I196" s="28" t="s">
        <v>659</v>
      </c>
      <c r="J196" s="29">
        <v>1</v>
      </c>
      <c r="K196" s="28"/>
      <c r="L196" s="30"/>
      <c r="M196" s="28"/>
      <c r="N196" s="29"/>
      <c r="O196" s="36" t="s">
        <v>809</v>
      </c>
      <c r="P196" s="36" t="s">
        <v>810</v>
      </c>
      <c r="Q196" s="36" t="s">
        <v>872</v>
      </c>
      <c r="R196" s="31">
        <v>1191</v>
      </c>
    </row>
    <row r="197" spans="1:18" s="25" customFormat="1" ht="38.25" x14ac:dyDescent="0.2">
      <c r="A197" s="26" t="s">
        <v>231</v>
      </c>
      <c r="B197" s="28" t="s">
        <v>324</v>
      </c>
      <c r="C197" s="26" t="s">
        <v>811</v>
      </c>
      <c r="D197" s="37" t="s">
        <v>895</v>
      </c>
      <c r="E197" s="27">
        <v>2018</v>
      </c>
      <c r="F197" s="28" t="s">
        <v>890</v>
      </c>
      <c r="G197" s="30">
        <v>28087</v>
      </c>
      <c r="H197" s="30">
        <v>7481</v>
      </c>
      <c r="I197" s="28" t="s">
        <v>659</v>
      </c>
      <c r="J197" s="29">
        <v>1</v>
      </c>
      <c r="K197" s="28"/>
      <c r="L197" s="30"/>
      <c r="M197" s="28"/>
      <c r="N197" s="29"/>
      <c r="O197" s="36" t="s">
        <v>809</v>
      </c>
      <c r="P197" s="36" t="s">
        <v>810</v>
      </c>
      <c r="Q197" s="36" t="s">
        <v>872</v>
      </c>
      <c r="R197" s="31">
        <v>1192</v>
      </c>
    </row>
    <row r="198" spans="1:18" s="25" customFormat="1" ht="89.25" x14ac:dyDescent="0.2">
      <c r="A198" s="26" t="s">
        <v>231</v>
      </c>
      <c r="B198" s="28" t="s">
        <v>325</v>
      </c>
      <c r="C198" s="36" t="s">
        <v>811</v>
      </c>
      <c r="D198" s="37" t="s">
        <v>896</v>
      </c>
      <c r="E198" s="27">
        <v>2018</v>
      </c>
      <c r="F198" s="28" t="s">
        <v>890</v>
      </c>
      <c r="G198" s="30">
        <v>7783</v>
      </c>
      <c r="H198" s="30">
        <v>1782</v>
      </c>
      <c r="I198" s="28" t="s">
        <v>659</v>
      </c>
      <c r="J198" s="29">
        <v>1</v>
      </c>
      <c r="K198" s="28"/>
      <c r="L198" s="30"/>
      <c r="M198" s="28"/>
      <c r="N198" s="29"/>
      <c r="O198" s="36" t="s">
        <v>809</v>
      </c>
      <c r="P198" s="36" t="s">
        <v>810</v>
      </c>
      <c r="Q198" s="36" t="s">
        <v>872</v>
      </c>
      <c r="R198" s="31">
        <v>1193</v>
      </c>
    </row>
    <row r="199" spans="1:18" s="25" customFormat="1" ht="76.5" x14ac:dyDescent="0.2">
      <c r="A199" s="26" t="s">
        <v>231</v>
      </c>
      <c r="B199" s="28" t="s">
        <v>326</v>
      </c>
      <c r="C199" s="36" t="s">
        <v>811</v>
      </c>
      <c r="D199" s="28" t="s">
        <v>897</v>
      </c>
      <c r="E199" s="27" t="s">
        <v>824</v>
      </c>
      <c r="F199" s="28" t="s">
        <v>890</v>
      </c>
      <c r="G199" s="30">
        <v>472</v>
      </c>
      <c r="H199" s="30">
        <v>472</v>
      </c>
      <c r="I199" s="28" t="s">
        <v>659</v>
      </c>
      <c r="J199" s="29">
        <v>1</v>
      </c>
      <c r="K199" s="28"/>
      <c r="L199" s="30"/>
      <c r="M199" s="28"/>
      <c r="N199" s="29"/>
      <c r="O199" s="36" t="s">
        <v>809</v>
      </c>
      <c r="P199" s="36" t="s">
        <v>810</v>
      </c>
      <c r="Q199" s="36" t="s">
        <v>872</v>
      </c>
      <c r="R199" s="31">
        <v>1194</v>
      </c>
    </row>
    <row r="200" spans="1:18" s="25" customFormat="1" ht="76.5" x14ac:dyDescent="0.2">
      <c r="A200" s="26" t="s">
        <v>231</v>
      </c>
      <c r="B200" s="28" t="s">
        <v>327</v>
      </c>
      <c r="C200" s="36" t="s">
        <v>811</v>
      </c>
      <c r="D200" s="28" t="s">
        <v>898</v>
      </c>
      <c r="E200" s="27" t="s">
        <v>824</v>
      </c>
      <c r="F200" s="28" t="s">
        <v>890</v>
      </c>
      <c r="G200" s="30">
        <v>0</v>
      </c>
      <c r="H200" s="30">
        <v>0</v>
      </c>
      <c r="I200" s="28" t="s">
        <v>659</v>
      </c>
      <c r="J200" s="29">
        <v>1</v>
      </c>
      <c r="K200" s="28"/>
      <c r="L200" s="30"/>
      <c r="M200" s="28"/>
      <c r="N200" s="29"/>
      <c r="O200" s="36" t="s">
        <v>809</v>
      </c>
      <c r="P200" s="36" t="s">
        <v>810</v>
      </c>
      <c r="Q200" s="36" t="s">
        <v>872</v>
      </c>
      <c r="R200" s="31">
        <v>1195</v>
      </c>
    </row>
    <row r="201" spans="1:18" s="25" customFormat="1" ht="89.25" x14ac:dyDescent="0.2">
      <c r="A201" s="26" t="s">
        <v>226</v>
      </c>
      <c r="B201" s="28" t="s">
        <v>328</v>
      </c>
      <c r="C201" s="36" t="s">
        <v>811</v>
      </c>
      <c r="D201" s="28" t="s">
        <v>899</v>
      </c>
      <c r="E201" s="27" t="s">
        <v>824</v>
      </c>
      <c r="F201" s="28" t="s">
        <v>1422</v>
      </c>
      <c r="G201" s="30">
        <v>48</v>
      </c>
      <c r="H201" s="30">
        <v>48</v>
      </c>
      <c r="I201" s="28" t="s">
        <v>659</v>
      </c>
      <c r="J201" s="29">
        <v>1</v>
      </c>
      <c r="K201" s="28"/>
      <c r="L201" s="30"/>
      <c r="M201" s="28"/>
      <c r="N201" s="29"/>
      <c r="O201" s="36" t="s">
        <v>809</v>
      </c>
      <c r="P201" s="36" t="s">
        <v>810</v>
      </c>
      <c r="Q201" s="36" t="s">
        <v>872</v>
      </c>
      <c r="R201" s="31">
        <v>1161</v>
      </c>
    </row>
    <row r="202" spans="1:18" s="25" customFormat="1" ht="63.75" x14ac:dyDescent="0.2">
      <c r="A202" s="26" t="s">
        <v>226</v>
      </c>
      <c r="B202" s="28" t="s">
        <v>329</v>
      </c>
      <c r="C202" s="36" t="s">
        <v>811</v>
      </c>
      <c r="D202" s="28" t="s">
        <v>910</v>
      </c>
      <c r="E202" s="27" t="s">
        <v>824</v>
      </c>
      <c r="F202" s="28" t="s">
        <v>1422</v>
      </c>
      <c r="G202" s="30">
        <v>0</v>
      </c>
      <c r="H202" s="30">
        <v>0</v>
      </c>
      <c r="I202" s="28" t="s">
        <v>659</v>
      </c>
      <c r="J202" s="29">
        <v>1</v>
      </c>
      <c r="K202" s="28"/>
      <c r="L202" s="30"/>
      <c r="M202" s="28"/>
      <c r="N202" s="29"/>
      <c r="O202" s="36" t="s">
        <v>809</v>
      </c>
      <c r="P202" s="36" t="s">
        <v>810</v>
      </c>
      <c r="Q202" s="36" t="s">
        <v>809</v>
      </c>
      <c r="R202" s="31">
        <v>1162</v>
      </c>
    </row>
    <row r="203" spans="1:18" s="25" customFormat="1" ht="51" x14ac:dyDescent="0.2">
      <c r="A203" s="26" t="s">
        <v>226</v>
      </c>
      <c r="B203" s="28" t="s">
        <v>330</v>
      </c>
      <c r="C203" s="36" t="s">
        <v>811</v>
      </c>
      <c r="D203" s="28" t="s">
        <v>900</v>
      </c>
      <c r="E203" s="27" t="s">
        <v>824</v>
      </c>
      <c r="F203" s="28" t="s">
        <v>1422</v>
      </c>
      <c r="G203" s="30">
        <v>14</v>
      </c>
      <c r="H203" s="30">
        <v>14</v>
      </c>
      <c r="I203" s="28" t="s">
        <v>659</v>
      </c>
      <c r="J203" s="29">
        <v>1</v>
      </c>
      <c r="K203" s="28"/>
      <c r="L203" s="30"/>
      <c r="M203" s="28"/>
      <c r="N203" s="29"/>
      <c r="O203" s="36" t="s">
        <v>809</v>
      </c>
      <c r="P203" s="36" t="s">
        <v>810</v>
      </c>
      <c r="Q203" s="36" t="s">
        <v>872</v>
      </c>
      <c r="R203" s="31">
        <v>1169</v>
      </c>
    </row>
    <row r="204" spans="1:18" s="25" customFormat="1" ht="51" x14ac:dyDescent="0.2">
      <c r="A204" s="26" t="s">
        <v>226</v>
      </c>
      <c r="B204" s="28" t="s">
        <v>331</v>
      </c>
      <c r="C204" s="36" t="s">
        <v>811</v>
      </c>
      <c r="D204" s="28" t="s">
        <v>901</v>
      </c>
      <c r="E204" s="27" t="s">
        <v>824</v>
      </c>
      <c r="F204" s="28" t="s">
        <v>1422</v>
      </c>
      <c r="G204" s="30">
        <v>21</v>
      </c>
      <c r="H204" s="30">
        <v>21</v>
      </c>
      <c r="I204" s="28" t="s">
        <v>659</v>
      </c>
      <c r="J204" s="29">
        <v>1</v>
      </c>
      <c r="K204" s="28"/>
      <c r="L204" s="30"/>
      <c r="M204" s="28"/>
      <c r="N204" s="29"/>
      <c r="O204" s="36" t="s">
        <v>809</v>
      </c>
      <c r="P204" s="36" t="s">
        <v>810</v>
      </c>
      <c r="Q204" s="36" t="s">
        <v>872</v>
      </c>
      <c r="R204" s="31"/>
    </row>
    <row r="205" spans="1:18" s="25" customFormat="1" ht="51" x14ac:dyDescent="0.2">
      <c r="A205" s="26" t="s">
        <v>226</v>
      </c>
      <c r="B205" s="28" t="s">
        <v>332</v>
      </c>
      <c r="C205" s="36" t="s">
        <v>811</v>
      </c>
      <c r="D205" s="28" t="s">
        <v>902</v>
      </c>
      <c r="E205" s="27">
        <v>2018</v>
      </c>
      <c r="F205" s="28" t="s">
        <v>871</v>
      </c>
      <c r="G205" s="30">
        <v>2617</v>
      </c>
      <c r="H205" s="30">
        <v>806</v>
      </c>
      <c r="I205" s="28" t="s">
        <v>659</v>
      </c>
      <c r="J205" s="29">
        <v>1</v>
      </c>
      <c r="K205" s="28"/>
      <c r="L205" s="30"/>
      <c r="M205" s="28"/>
      <c r="N205" s="29"/>
      <c r="O205" s="36" t="s">
        <v>809</v>
      </c>
      <c r="P205" s="36" t="s">
        <v>810</v>
      </c>
      <c r="Q205" s="36" t="s">
        <v>872</v>
      </c>
      <c r="R205" s="31"/>
    </row>
    <row r="206" spans="1:18" s="25" customFormat="1" ht="51" x14ac:dyDescent="0.2">
      <c r="A206" s="26" t="s">
        <v>226</v>
      </c>
      <c r="B206" s="28" t="s">
        <v>333</v>
      </c>
      <c r="C206" s="36" t="s">
        <v>811</v>
      </c>
      <c r="D206" s="28" t="s">
        <v>903</v>
      </c>
      <c r="E206" s="27">
        <v>2018</v>
      </c>
      <c r="F206" s="28" t="s">
        <v>871</v>
      </c>
      <c r="G206" s="30">
        <v>11361</v>
      </c>
      <c r="H206" s="30">
        <v>4737</v>
      </c>
      <c r="I206" s="28" t="s">
        <v>659</v>
      </c>
      <c r="J206" s="29">
        <v>1</v>
      </c>
      <c r="K206" s="28"/>
      <c r="L206" s="30"/>
      <c r="M206" s="28"/>
      <c r="N206" s="29"/>
      <c r="O206" s="36" t="s">
        <v>809</v>
      </c>
      <c r="P206" s="36" t="s">
        <v>810</v>
      </c>
      <c r="Q206" s="36" t="s">
        <v>872</v>
      </c>
      <c r="R206" s="31"/>
    </row>
    <row r="207" spans="1:18" s="25" customFormat="1" ht="51" x14ac:dyDescent="0.2">
      <c r="A207" s="26" t="s">
        <v>226</v>
      </c>
      <c r="B207" s="28" t="s">
        <v>334</v>
      </c>
      <c r="C207" s="36" t="s">
        <v>811</v>
      </c>
      <c r="D207" s="28" t="s">
        <v>904</v>
      </c>
      <c r="E207" s="27" t="s">
        <v>824</v>
      </c>
      <c r="F207" s="28" t="s">
        <v>1422</v>
      </c>
      <c r="G207" s="30">
        <v>0</v>
      </c>
      <c r="H207" s="30">
        <v>0</v>
      </c>
      <c r="I207" s="28" t="s">
        <v>659</v>
      </c>
      <c r="J207" s="29">
        <v>1</v>
      </c>
      <c r="K207" s="28"/>
      <c r="L207" s="30"/>
      <c r="M207" s="28"/>
      <c r="N207" s="29"/>
      <c r="O207" s="36" t="s">
        <v>809</v>
      </c>
      <c r="P207" s="36" t="s">
        <v>810</v>
      </c>
      <c r="Q207" s="36" t="s">
        <v>872</v>
      </c>
      <c r="R207" s="31"/>
    </row>
    <row r="208" spans="1:18" s="25" customFormat="1" ht="51" x14ac:dyDescent="0.2">
      <c r="A208" s="26" t="s">
        <v>226</v>
      </c>
      <c r="B208" s="28" t="s">
        <v>335</v>
      </c>
      <c r="C208" s="36" t="s">
        <v>811</v>
      </c>
      <c r="D208" s="28" t="s">
        <v>905</v>
      </c>
      <c r="E208" s="27" t="s">
        <v>824</v>
      </c>
      <c r="F208" s="28" t="s">
        <v>1422</v>
      </c>
      <c r="G208" s="30">
        <v>102</v>
      </c>
      <c r="H208" s="30">
        <v>102</v>
      </c>
      <c r="I208" s="28" t="s">
        <v>659</v>
      </c>
      <c r="J208" s="29">
        <v>1</v>
      </c>
      <c r="K208" s="28"/>
      <c r="L208" s="30"/>
      <c r="M208" s="28"/>
      <c r="N208" s="29"/>
      <c r="O208" s="36" t="s">
        <v>809</v>
      </c>
      <c r="P208" s="36" t="s">
        <v>810</v>
      </c>
      <c r="Q208" s="36" t="s">
        <v>872</v>
      </c>
      <c r="R208" s="31"/>
    </row>
    <row r="209" spans="1:18" s="25" customFormat="1" ht="51" x14ac:dyDescent="0.2">
      <c r="A209" s="26" t="s">
        <v>226</v>
      </c>
      <c r="B209" s="28" t="s">
        <v>336</v>
      </c>
      <c r="C209" s="36" t="s">
        <v>811</v>
      </c>
      <c r="D209" s="28" t="s">
        <v>906</v>
      </c>
      <c r="E209" s="27">
        <v>2018</v>
      </c>
      <c r="F209" s="28" t="s">
        <v>871</v>
      </c>
      <c r="G209" s="30">
        <v>2572</v>
      </c>
      <c r="H209" s="30">
        <v>1916</v>
      </c>
      <c r="I209" s="28" t="s">
        <v>659</v>
      </c>
      <c r="J209" s="29">
        <v>1</v>
      </c>
      <c r="K209" s="28"/>
      <c r="L209" s="30"/>
      <c r="M209" s="28"/>
      <c r="N209" s="29"/>
      <c r="O209" s="36" t="s">
        <v>809</v>
      </c>
      <c r="P209" s="36" t="s">
        <v>810</v>
      </c>
      <c r="Q209" s="36" t="s">
        <v>872</v>
      </c>
      <c r="R209" s="31"/>
    </row>
    <row r="210" spans="1:18" s="25" customFormat="1" ht="51" x14ac:dyDescent="0.2">
      <c r="A210" s="26" t="s">
        <v>226</v>
      </c>
      <c r="B210" s="28" t="s">
        <v>337</v>
      </c>
      <c r="C210" s="26" t="s">
        <v>811</v>
      </c>
      <c r="D210" s="33" t="s">
        <v>1031</v>
      </c>
      <c r="E210" s="27" t="s">
        <v>824</v>
      </c>
      <c r="F210" s="28" t="s">
        <v>1422</v>
      </c>
      <c r="G210" s="30">
        <v>5</v>
      </c>
      <c r="H210" s="30">
        <v>5</v>
      </c>
      <c r="I210" s="28" t="s">
        <v>659</v>
      </c>
      <c r="J210" s="29">
        <v>1</v>
      </c>
      <c r="K210" s="28"/>
      <c r="L210" s="30"/>
      <c r="M210" s="28"/>
      <c r="N210" s="29"/>
      <c r="O210" s="26" t="s">
        <v>809</v>
      </c>
      <c r="P210" s="26" t="s">
        <v>810</v>
      </c>
      <c r="Q210" s="26" t="s">
        <v>872</v>
      </c>
      <c r="R210" s="31"/>
    </row>
    <row r="211" spans="1:18" s="25" customFormat="1" ht="63.75" x14ac:dyDescent="0.2">
      <c r="A211" s="26" t="s">
        <v>226</v>
      </c>
      <c r="B211" s="28" t="s">
        <v>338</v>
      </c>
      <c r="C211" s="26" t="s">
        <v>811</v>
      </c>
      <c r="D211" s="28" t="s">
        <v>907</v>
      </c>
      <c r="E211" s="27" t="s">
        <v>824</v>
      </c>
      <c r="F211" s="28" t="s">
        <v>1422</v>
      </c>
      <c r="G211" s="30">
        <v>18</v>
      </c>
      <c r="H211" s="30">
        <v>18</v>
      </c>
      <c r="I211" s="28" t="s">
        <v>659</v>
      </c>
      <c r="J211" s="29">
        <v>1</v>
      </c>
      <c r="K211" s="28"/>
      <c r="L211" s="30"/>
      <c r="M211" s="28"/>
      <c r="N211" s="29"/>
      <c r="O211" s="36" t="s">
        <v>809</v>
      </c>
      <c r="P211" s="36" t="s">
        <v>810</v>
      </c>
      <c r="Q211" s="36" t="s">
        <v>872</v>
      </c>
      <c r="R211" s="31"/>
    </row>
    <row r="212" spans="1:18" s="25" customFormat="1" ht="63.75" x14ac:dyDescent="0.2">
      <c r="A212" s="26" t="s">
        <v>226</v>
      </c>
      <c r="B212" s="28" t="s">
        <v>339</v>
      </c>
      <c r="C212" s="26" t="s">
        <v>811</v>
      </c>
      <c r="D212" s="28" t="s">
        <v>909</v>
      </c>
      <c r="E212" s="27" t="s">
        <v>824</v>
      </c>
      <c r="F212" s="28" t="s">
        <v>1422</v>
      </c>
      <c r="G212" s="30">
        <v>0</v>
      </c>
      <c r="H212" s="30">
        <v>0</v>
      </c>
      <c r="I212" s="28" t="s">
        <v>659</v>
      </c>
      <c r="J212" s="29">
        <v>1</v>
      </c>
      <c r="K212" s="28"/>
      <c r="L212" s="30"/>
      <c r="M212" s="28"/>
      <c r="N212" s="29"/>
      <c r="O212" s="36" t="s">
        <v>809</v>
      </c>
      <c r="P212" s="36" t="s">
        <v>810</v>
      </c>
      <c r="Q212" s="36" t="s">
        <v>872</v>
      </c>
      <c r="R212" s="31"/>
    </row>
    <row r="213" spans="1:18" s="25" customFormat="1" ht="51" x14ac:dyDescent="0.2">
      <c r="A213" s="26" t="s">
        <v>226</v>
      </c>
      <c r="B213" s="28" t="s">
        <v>340</v>
      </c>
      <c r="C213" s="26" t="s">
        <v>811</v>
      </c>
      <c r="D213" s="28" t="s">
        <v>908</v>
      </c>
      <c r="E213" s="27" t="s">
        <v>824</v>
      </c>
      <c r="F213" s="28" t="s">
        <v>1422</v>
      </c>
      <c r="G213" s="30">
        <v>0</v>
      </c>
      <c r="H213" s="30">
        <v>0</v>
      </c>
      <c r="I213" s="28" t="s">
        <v>659</v>
      </c>
      <c r="J213" s="29">
        <v>1</v>
      </c>
      <c r="K213" s="28"/>
      <c r="L213" s="30"/>
      <c r="M213" s="28"/>
      <c r="N213" s="29"/>
      <c r="O213" s="26" t="s">
        <v>809</v>
      </c>
      <c r="P213" s="26" t="s">
        <v>810</v>
      </c>
      <c r="Q213" s="26" t="s">
        <v>872</v>
      </c>
      <c r="R213" s="31"/>
    </row>
    <row r="214" spans="1:18" s="25" customFormat="1" ht="51" x14ac:dyDescent="0.2">
      <c r="A214" s="26" t="s">
        <v>226</v>
      </c>
      <c r="B214" s="28" t="s">
        <v>341</v>
      </c>
      <c r="C214" s="26" t="s">
        <v>811</v>
      </c>
      <c r="D214" s="33" t="s">
        <v>1032</v>
      </c>
      <c r="E214" s="27" t="s">
        <v>824</v>
      </c>
      <c r="F214" s="28" t="s">
        <v>1422</v>
      </c>
      <c r="G214" s="30">
        <v>227</v>
      </c>
      <c r="H214" s="30">
        <v>227</v>
      </c>
      <c r="I214" s="28" t="s">
        <v>659</v>
      </c>
      <c r="J214" s="29">
        <v>1</v>
      </c>
      <c r="K214" s="28"/>
      <c r="L214" s="30"/>
      <c r="M214" s="28"/>
      <c r="N214" s="29"/>
      <c r="O214" s="26" t="s">
        <v>809</v>
      </c>
      <c r="P214" s="26" t="s">
        <v>810</v>
      </c>
      <c r="Q214" s="26" t="s">
        <v>872</v>
      </c>
      <c r="R214" s="31"/>
    </row>
    <row r="215" spans="1:18" s="25" customFormat="1" ht="51" x14ac:dyDescent="0.2">
      <c r="A215" s="26" t="s">
        <v>231</v>
      </c>
      <c r="B215" s="28" t="s">
        <v>342</v>
      </c>
      <c r="C215" s="26" t="s">
        <v>811</v>
      </c>
      <c r="D215" s="33" t="s">
        <v>1033</v>
      </c>
      <c r="E215" s="27" t="s">
        <v>824</v>
      </c>
      <c r="F215" s="28" t="s">
        <v>645</v>
      </c>
      <c r="G215" s="30">
        <v>0</v>
      </c>
      <c r="H215" s="30">
        <v>0</v>
      </c>
      <c r="I215" s="28" t="s">
        <v>659</v>
      </c>
      <c r="J215" s="29">
        <v>1</v>
      </c>
      <c r="K215" s="28"/>
      <c r="L215" s="30"/>
      <c r="M215" s="28"/>
      <c r="N215" s="29"/>
      <c r="O215" s="26" t="s">
        <v>809</v>
      </c>
      <c r="P215" s="26" t="s">
        <v>810</v>
      </c>
      <c r="Q215" s="26" t="s">
        <v>809</v>
      </c>
      <c r="R215" s="31"/>
    </row>
    <row r="216" spans="1:18" s="25" customFormat="1" ht="38.25" x14ac:dyDescent="0.2">
      <c r="A216" s="26" t="s">
        <v>231</v>
      </c>
      <c r="B216" s="28" t="s">
        <v>343</v>
      </c>
      <c r="C216" s="36" t="s">
        <v>811</v>
      </c>
      <c r="D216" s="33" t="s">
        <v>1034</v>
      </c>
      <c r="E216" s="27" t="s">
        <v>824</v>
      </c>
      <c r="F216" s="28" t="s">
        <v>645</v>
      </c>
      <c r="G216" s="30">
        <v>0</v>
      </c>
      <c r="H216" s="30">
        <v>0</v>
      </c>
      <c r="I216" s="28" t="s">
        <v>659</v>
      </c>
      <c r="J216" s="29">
        <v>1</v>
      </c>
      <c r="K216" s="28"/>
      <c r="L216" s="30"/>
      <c r="M216" s="28"/>
      <c r="N216" s="29"/>
      <c r="O216" s="36" t="s">
        <v>809</v>
      </c>
      <c r="P216" s="36" t="s">
        <v>810</v>
      </c>
      <c r="Q216" s="36" t="s">
        <v>809</v>
      </c>
      <c r="R216" s="31"/>
    </row>
    <row r="217" spans="1:18" s="25" customFormat="1" ht="51" x14ac:dyDescent="0.2">
      <c r="A217" s="26" t="s">
        <v>231</v>
      </c>
      <c r="B217" s="28" t="s">
        <v>344</v>
      </c>
      <c r="C217" s="36" t="s">
        <v>811</v>
      </c>
      <c r="D217" s="33" t="s">
        <v>1035</v>
      </c>
      <c r="E217" s="27" t="s">
        <v>824</v>
      </c>
      <c r="F217" s="28" t="s">
        <v>645</v>
      </c>
      <c r="G217" s="30">
        <v>93</v>
      </c>
      <c r="H217" s="30">
        <v>93</v>
      </c>
      <c r="I217" s="28" t="s">
        <v>659</v>
      </c>
      <c r="J217" s="29">
        <v>1</v>
      </c>
      <c r="K217" s="28"/>
      <c r="L217" s="30"/>
      <c r="M217" s="28"/>
      <c r="N217" s="29"/>
      <c r="O217" s="36" t="s">
        <v>809</v>
      </c>
      <c r="P217" s="36" t="s">
        <v>810</v>
      </c>
      <c r="Q217" s="36" t="s">
        <v>809</v>
      </c>
      <c r="R217" s="31"/>
    </row>
    <row r="218" spans="1:18" s="25" customFormat="1" ht="51" x14ac:dyDescent="0.2">
      <c r="A218" s="26" t="s">
        <v>231</v>
      </c>
      <c r="B218" s="28" t="s">
        <v>345</v>
      </c>
      <c r="C218" s="26" t="s">
        <v>811</v>
      </c>
      <c r="D218" s="33" t="s">
        <v>1036</v>
      </c>
      <c r="E218" s="27" t="s">
        <v>824</v>
      </c>
      <c r="F218" s="28" t="s">
        <v>645</v>
      </c>
      <c r="G218" s="30">
        <v>0</v>
      </c>
      <c r="H218" s="30">
        <v>0</v>
      </c>
      <c r="I218" s="28" t="s">
        <v>659</v>
      </c>
      <c r="J218" s="29">
        <v>1</v>
      </c>
      <c r="K218" s="28"/>
      <c r="L218" s="30"/>
      <c r="M218" s="28"/>
      <c r="N218" s="29"/>
      <c r="O218" s="26" t="s">
        <v>809</v>
      </c>
      <c r="P218" s="26" t="s">
        <v>810</v>
      </c>
      <c r="Q218" s="26" t="s">
        <v>809</v>
      </c>
      <c r="R218" s="31"/>
    </row>
    <row r="219" spans="1:18" s="25" customFormat="1" ht="38.25" x14ac:dyDescent="0.2">
      <c r="A219" s="26" t="s">
        <v>213</v>
      </c>
      <c r="B219" s="28" t="s">
        <v>448</v>
      </c>
      <c r="C219" s="26" t="s">
        <v>1007</v>
      </c>
      <c r="D219" s="28" t="s">
        <v>1008</v>
      </c>
      <c r="E219" s="27">
        <v>2018</v>
      </c>
      <c r="F219" s="28" t="s">
        <v>645</v>
      </c>
      <c r="G219" s="30">
        <v>2300</v>
      </c>
      <c r="H219" s="30">
        <v>2300</v>
      </c>
      <c r="I219" s="28" t="s">
        <v>659</v>
      </c>
      <c r="J219" s="29">
        <v>1</v>
      </c>
      <c r="K219" s="28"/>
      <c r="L219" s="30"/>
      <c r="M219" s="28"/>
      <c r="N219" s="29"/>
      <c r="O219" s="26" t="s">
        <v>809</v>
      </c>
      <c r="P219" s="26" t="s">
        <v>810</v>
      </c>
      <c r="Q219" s="26" t="s">
        <v>809</v>
      </c>
      <c r="R219" s="31">
        <v>1196</v>
      </c>
    </row>
    <row r="220" spans="1:18" s="25" customFormat="1" ht="51" x14ac:dyDescent="0.2">
      <c r="A220" s="26" t="s">
        <v>213</v>
      </c>
      <c r="B220" s="28" t="s">
        <v>449</v>
      </c>
      <c r="C220" s="26" t="s">
        <v>1007</v>
      </c>
      <c r="D220" s="28" t="s">
        <v>1009</v>
      </c>
      <c r="E220" s="27">
        <v>2018</v>
      </c>
      <c r="F220" s="28" t="s">
        <v>645</v>
      </c>
      <c r="G220" s="30">
        <v>1963</v>
      </c>
      <c r="H220" s="30">
        <v>1963</v>
      </c>
      <c r="I220" s="28" t="s">
        <v>659</v>
      </c>
      <c r="J220" s="29">
        <v>1</v>
      </c>
      <c r="K220" s="28"/>
      <c r="L220" s="30"/>
      <c r="M220" s="28"/>
      <c r="N220" s="29"/>
      <c r="O220" s="26" t="s">
        <v>809</v>
      </c>
      <c r="P220" s="26" t="s">
        <v>810</v>
      </c>
      <c r="Q220" s="26" t="s">
        <v>809</v>
      </c>
      <c r="R220" s="31"/>
    </row>
    <row r="221" spans="1:18" s="25" customFormat="1" ht="63.75" x14ac:dyDescent="0.2">
      <c r="A221" s="26" t="s">
        <v>213</v>
      </c>
      <c r="B221" s="28" t="s">
        <v>450</v>
      </c>
      <c r="C221" s="36" t="s">
        <v>1007</v>
      </c>
      <c r="D221" s="28" t="s">
        <v>1010</v>
      </c>
      <c r="E221" s="27" t="s">
        <v>824</v>
      </c>
      <c r="F221" s="28" t="s">
        <v>645</v>
      </c>
      <c r="G221" s="30">
        <v>943</v>
      </c>
      <c r="H221" s="30">
        <v>943</v>
      </c>
      <c r="I221" s="28" t="s">
        <v>659</v>
      </c>
      <c r="J221" s="29">
        <v>1</v>
      </c>
      <c r="K221" s="28"/>
      <c r="L221" s="30"/>
      <c r="M221" s="28"/>
      <c r="N221" s="29"/>
      <c r="O221" s="36" t="s">
        <v>809</v>
      </c>
      <c r="P221" s="36" t="s">
        <v>810</v>
      </c>
      <c r="Q221" s="36" t="s">
        <v>809</v>
      </c>
      <c r="R221" s="31"/>
    </row>
    <row r="222" spans="1:18" s="25" customFormat="1" ht="38.25" x14ac:dyDescent="0.2">
      <c r="A222" s="26" t="s">
        <v>213</v>
      </c>
      <c r="B222" s="28" t="s">
        <v>451</v>
      </c>
      <c r="C222" s="36" t="s">
        <v>1007</v>
      </c>
      <c r="D222" s="28" t="s">
        <v>1011</v>
      </c>
      <c r="E222" s="27" t="s">
        <v>824</v>
      </c>
      <c r="F222" s="28" t="s">
        <v>645</v>
      </c>
      <c r="G222" s="30">
        <v>0</v>
      </c>
      <c r="H222" s="30">
        <v>0</v>
      </c>
      <c r="I222" s="28" t="s">
        <v>659</v>
      </c>
      <c r="J222" s="29">
        <v>1</v>
      </c>
      <c r="K222" s="28"/>
      <c r="L222" s="30"/>
      <c r="M222" s="28"/>
      <c r="N222" s="29"/>
      <c r="O222" s="51" t="s">
        <v>809</v>
      </c>
      <c r="P222" s="51" t="s">
        <v>810</v>
      </c>
      <c r="Q222" s="51" t="s">
        <v>809</v>
      </c>
      <c r="R222" s="31">
        <v>1197</v>
      </c>
    </row>
    <row r="223" spans="1:18" s="25" customFormat="1" ht="38.25" x14ac:dyDescent="0.2">
      <c r="A223" s="26" t="s">
        <v>213</v>
      </c>
      <c r="B223" s="28" t="s">
        <v>452</v>
      </c>
      <c r="C223" s="36" t="s">
        <v>1007</v>
      </c>
      <c r="D223" s="33" t="s">
        <v>1385</v>
      </c>
      <c r="E223" s="27" t="s">
        <v>471</v>
      </c>
      <c r="F223" s="28" t="s">
        <v>645</v>
      </c>
      <c r="G223" s="30">
        <v>343</v>
      </c>
      <c r="H223" s="30">
        <v>343</v>
      </c>
      <c r="I223" s="28" t="s">
        <v>659</v>
      </c>
      <c r="J223" s="29">
        <v>1</v>
      </c>
      <c r="K223" s="28"/>
      <c r="L223" s="30"/>
      <c r="M223" s="28"/>
      <c r="N223" s="29"/>
      <c r="O223" s="51" t="s">
        <v>809</v>
      </c>
      <c r="P223" s="51" t="s">
        <v>810</v>
      </c>
      <c r="Q223" s="51" t="s">
        <v>809</v>
      </c>
      <c r="R223" s="31"/>
    </row>
    <row r="224" spans="1:18" s="25" customFormat="1" ht="51" x14ac:dyDescent="0.2">
      <c r="A224" s="26" t="s">
        <v>213</v>
      </c>
      <c r="B224" s="28" t="s">
        <v>453</v>
      </c>
      <c r="C224" s="36" t="s">
        <v>1007</v>
      </c>
      <c r="D224" s="28" t="s">
        <v>1012</v>
      </c>
      <c r="E224" s="27" t="s">
        <v>471</v>
      </c>
      <c r="F224" s="28" t="s">
        <v>645</v>
      </c>
      <c r="G224" s="30">
        <v>54250</v>
      </c>
      <c r="H224" s="30">
        <v>54250</v>
      </c>
      <c r="I224" s="28" t="s">
        <v>659</v>
      </c>
      <c r="J224" s="29">
        <v>1</v>
      </c>
      <c r="K224" s="28"/>
      <c r="L224" s="30"/>
      <c r="M224" s="28"/>
      <c r="N224" s="29"/>
      <c r="O224" s="51" t="s">
        <v>809</v>
      </c>
      <c r="P224" s="51" t="s">
        <v>810</v>
      </c>
      <c r="Q224" s="51" t="s">
        <v>809</v>
      </c>
      <c r="R224" s="31">
        <v>1198</v>
      </c>
    </row>
    <row r="225" spans="1:18" s="25" customFormat="1" ht="38.25" x14ac:dyDescent="0.2">
      <c r="A225" s="26" t="s">
        <v>213</v>
      </c>
      <c r="B225" s="28" t="s">
        <v>454</v>
      </c>
      <c r="C225" s="36" t="s">
        <v>1007</v>
      </c>
      <c r="D225" s="28" t="s">
        <v>1013</v>
      </c>
      <c r="E225" s="27" t="s">
        <v>474</v>
      </c>
      <c r="F225" s="28" t="s">
        <v>645</v>
      </c>
      <c r="G225" s="30">
        <v>1788</v>
      </c>
      <c r="H225" s="30">
        <v>1788</v>
      </c>
      <c r="I225" s="28" t="s">
        <v>659</v>
      </c>
      <c r="J225" s="29">
        <v>1</v>
      </c>
      <c r="K225" s="28"/>
      <c r="L225" s="30"/>
      <c r="M225" s="28"/>
      <c r="N225" s="29"/>
      <c r="O225" s="26" t="s">
        <v>809</v>
      </c>
      <c r="P225" s="26" t="s">
        <v>810</v>
      </c>
      <c r="Q225" s="26" t="s">
        <v>809</v>
      </c>
      <c r="R225" s="31"/>
    </row>
    <row r="226" spans="1:18" s="25" customFormat="1" ht="89.25" x14ac:dyDescent="0.2">
      <c r="A226" s="26" t="s">
        <v>213</v>
      </c>
      <c r="B226" s="28" t="s">
        <v>455</v>
      </c>
      <c r="C226" s="36" t="s">
        <v>1007</v>
      </c>
      <c r="D226" s="28" t="s">
        <v>1014</v>
      </c>
      <c r="E226" s="27" t="s">
        <v>824</v>
      </c>
      <c r="F226" s="28" t="s">
        <v>645</v>
      </c>
      <c r="G226" s="30">
        <v>162</v>
      </c>
      <c r="H226" s="30">
        <v>162</v>
      </c>
      <c r="I226" s="28" t="s">
        <v>659</v>
      </c>
      <c r="J226" s="29">
        <v>1</v>
      </c>
      <c r="K226" s="28"/>
      <c r="L226" s="30"/>
      <c r="M226" s="28"/>
      <c r="N226" s="29"/>
      <c r="O226" s="51" t="s">
        <v>809</v>
      </c>
      <c r="P226" s="51" t="s">
        <v>810</v>
      </c>
      <c r="Q226" s="51" t="s">
        <v>809</v>
      </c>
      <c r="R226" s="31"/>
    </row>
    <row r="227" spans="1:18" s="25" customFormat="1" ht="38.25" x14ac:dyDescent="0.2">
      <c r="A227" s="26" t="s">
        <v>213</v>
      </c>
      <c r="B227" s="28" t="s">
        <v>456</v>
      </c>
      <c r="C227" s="36" t="s">
        <v>1007</v>
      </c>
      <c r="D227" s="33" t="s">
        <v>1041</v>
      </c>
      <c r="E227" s="27" t="s">
        <v>824</v>
      </c>
      <c r="F227" s="28" t="s">
        <v>645</v>
      </c>
      <c r="G227" s="30">
        <v>0</v>
      </c>
      <c r="H227" s="30">
        <v>0</v>
      </c>
      <c r="I227" s="28" t="s">
        <v>659</v>
      </c>
      <c r="J227" s="29">
        <v>1</v>
      </c>
      <c r="K227" s="28"/>
      <c r="L227" s="30"/>
      <c r="M227" s="28"/>
      <c r="N227" s="29"/>
      <c r="O227" s="26" t="s">
        <v>809</v>
      </c>
      <c r="P227" s="26" t="s">
        <v>810</v>
      </c>
      <c r="Q227" s="26" t="s">
        <v>809</v>
      </c>
      <c r="R227" s="31"/>
    </row>
    <row r="228" spans="1:18" s="25" customFormat="1" ht="51" x14ac:dyDescent="0.2">
      <c r="A228" s="26" t="s">
        <v>213</v>
      </c>
      <c r="B228" s="28" t="s">
        <v>457</v>
      </c>
      <c r="C228" s="36" t="s">
        <v>1007</v>
      </c>
      <c r="D228" s="33" t="s">
        <v>1042</v>
      </c>
      <c r="E228" s="27" t="s">
        <v>824</v>
      </c>
      <c r="F228" s="28" t="s">
        <v>645</v>
      </c>
      <c r="G228" s="30">
        <v>0</v>
      </c>
      <c r="H228" s="30">
        <v>0</v>
      </c>
      <c r="I228" s="28" t="s">
        <v>659</v>
      </c>
      <c r="J228" s="29">
        <v>1</v>
      </c>
      <c r="K228" s="28"/>
      <c r="L228" s="30"/>
      <c r="M228" s="28"/>
      <c r="N228" s="29"/>
      <c r="O228" s="26" t="s">
        <v>809</v>
      </c>
      <c r="P228" s="26" t="s">
        <v>810</v>
      </c>
      <c r="Q228" s="26" t="s">
        <v>809</v>
      </c>
      <c r="R228" s="31"/>
    </row>
    <row r="229" spans="1:18" s="25" customFormat="1" ht="38.25" x14ac:dyDescent="0.2">
      <c r="A229" s="26" t="s">
        <v>213</v>
      </c>
      <c r="B229" s="28" t="s">
        <v>458</v>
      </c>
      <c r="C229" s="36" t="s">
        <v>1007</v>
      </c>
      <c r="D229" s="28" t="s">
        <v>1015</v>
      </c>
      <c r="E229" s="27">
        <v>2018</v>
      </c>
      <c r="F229" s="28" t="s">
        <v>1416</v>
      </c>
      <c r="G229" s="30">
        <v>18714</v>
      </c>
      <c r="H229" s="30">
        <v>18714</v>
      </c>
      <c r="I229" s="28" t="s">
        <v>659</v>
      </c>
      <c r="J229" s="29">
        <v>1</v>
      </c>
      <c r="K229" s="28"/>
      <c r="L229" s="30"/>
      <c r="M229" s="28"/>
      <c r="N229" s="29"/>
      <c r="O229" s="26" t="s">
        <v>809</v>
      </c>
      <c r="P229" s="26" t="s">
        <v>810</v>
      </c>
      <c r="Q229" s="26" t="s">
        <v>809</v>
      </c>
      <c r="R229" s="31">
        <v>1206</v>
      </c>
    </row>
    <row r="230" spans="1:18" s="25" customFormat="1" ht="38.25" x14ac:dyDescent="0.2">
      <c r="A230" s="26" t="s">
        <v>213</v>
      </c>
      <c r="B230" s="28" t="s">
        <v>459</v>
      </c>
      <c r="C230" s="36" t="s">
        <v>1007</v>
      </c>
      <c r="D230" s="28" t="s">
        <v>1016</v>
      </c>
      <c r="E230" s="27" t="s">
        <v>824</v>
      </c>
      <c r="F230" s="28" t="s">
        <v>1416</v>
      </c>
      <c r="G230" s="30">
        <v>0</v>
      </c>
      <c r="H230" s="30">
        <v>0</v>
      </c>
      <c r="I230" s="28" t="s">
        <v>659</v>
      </c>
      <c r="J230" s="29">
        <v>1</v>
      </c>
      <c r="K230" s="28"/>
      <c r="L230" s="30"/>
      <c r="M230" s="28"/>
      <c r="N230" s="29"/>
      <c r="O230" s="51" t="s">
        <v>809</v>
      </c>
      <c r="P230" s="51" t="s">
        <v>810</v>
      </c>
      <c r="Q230" s="51" t="s">
        <v>809</v>
      </c>
      <c r="R230" s="31"/>
    </row>
    <row r="231" spans="1:18" s="25" customFormat="1" ht="38.25" x14ac:dyDescent="0.2">
      <c r="A231" s="26" t="s">
        <v>213</v>
      </c>
      <c r="B231" s="28" t="s">
        <v>460</v>
      </c>
      <c r="C231" s="36" t="s">
        <v>1007</v>
      </c>
      <c r="D231" s="28" t="s">
        <v>1017</v>
      </c>
      <c r="E231" s="27" t="s">
        <v>824</v>
      </c>
      <c r="F231" s="28" t="s">
        <v>1416</v>
      </c>
      <c r="G231" s="30">
        <v>2169</v>
      </c>
      <c r="H231" s="30">
        <v>2169</v>
      </c>
      <c r="I231" s="28" t="s">
        <v>659</v>
      </c>
      <c r="J231" s="29">
        <v>1</v>
      </c>
      <c r="K231" s="28"/>
      <c r="L231" s="30"/>
      <c r="M231" s="28"/>
      <c r="N231" s="29"/>
      <c r="O231" s="26" t="s">
        <v>809</v>
      </c>
      <c r="P231" s="26" t="s">
        <v>810</v>
      </c>
      <c r="Q231" s="26" t="s">
        <v>809</v>
      </c>
      <c r="R231" s="31">
        <v>1208</v>
      </c>
    </row>
    <row r="232" spans="1:18" s="25" customFormat="1" ht="51" x14ac:dyDescent="0.2">
      <c r="A232" s="26" t="s">
        <v>213</v>
      </c>
      <c r="B232" s="28" t="s">
        <v>461</v>
      </c>
      <c r="C232" s="26" t="s">
        <v>1007</v>
      </c>
      <c r="D232" s="28" t="s">
        <v>1018</v>
      </c>
      <c r="E232" s="27">
        <v>2018</v>
      </c>
      <c r="F232" s="28" t="s">
        <v>1416</v>
      </c>
      <c r="G232" s="30">
        <v>5441</v>
      </c>
      <c r="H232" s="30">
        <v>5441</v>
      </c>
      <c r="I232" s="28" t="s">
        <v>659</v>
      </c>
      <c r="J232" s="29">
        <v>1</v>
      </c>
      <c r="K232" s="28"/>
      <c r="L232" s="30"/>
      <c r="M232" s="28"/>
      <c r="N232" s="29"/>
      <c r="O232" s="26" t="s">
        <v>809</v>
      </c>
      <c r="P232" s="26" t="s">
        <v>810</v>
      </c>
      <c r="Q232" s="26" t="s">
        <v>809</v>
      </c>
      <c r="R232" s="31">
        <v>1209</v>
      </c>
    </row>
    <row r="233" spans="1:18" s="25" customFormat="1" ht="38.25" x14ac:dyDescent="0.2">
      <c r="A233" s="26" t="s">
        <v>213</v>
      </c>
      <c r="B233" s="28" t="s">
        <v>462</v>
      </c>
      <c r="C233" s="26" t="s">
        <v>1007</v>
      </c>
      <c r="D233" s="33" t="s">
        <v>1043</v>
      </c>
      <c r="E233" s="27" t="s">
        <v>824</v>
      </c>
      <c r="F233" s="28" t="s">
        <v>1416</v>
      </c>
      <c r="G233" s="30">
        <v>231</v>
      </c>
      <c r="H233" s="30">
        <v>231</v>
      </c>
      <c r="I233" s="28" t="s">
        <v>659</v>
      </c>
      <c r="J233" s="29">
        <v>1</v>
      </c>
      <c r="K233" s="28"/>
      <c r="L233" s="30"/>
      <c r="M233" s="28"/>
      <c r="N233" s="29"/>
      <c r="O233" s="26" t="s">
        <v>809</v>
      </c>
      <c r="P233" s="26" t="s">
        <v>810</v>
      </c>
      <c r="Q233" s="26" t="s">
        <v>809</v>
      </c>
      <c r="R233" s="31"/>
    </row>
    <row r="234" spans="1:18" s="25" customFormat="1" ht="51" x14ac:dyDescent="0.2">
      <c r="A234" s="26" t="s">
        <v>213</v>
      </c>
      <c r="B234" s="28" t="s">
        <v>463</v>
      </c>
      <c r="C234" s="26" t="s">
        <v>1007</v>
      </c>
      <c r="D234" s="33" t="s">
        <v>1044</v>
      </c>
      <c r="E234" s="27" t="s">
        <v>824</v>
      </c>
      <c r="F234" s="28" t="s">
        <v>1416</v>
      </c>
      <c r="G234" s="30">
        <v>210</v>
      </c>
      <c r="H234" s="30">
        <v>210</v>
      </c>
      <c r="I234" s="28" t="s">
        <v>659</v>
      </c>
      <c r="J234" s="29">
        <v>1</v>
      </c>
      <c r="K234" s="28"/>
      <c r="L234" s="30"/>
      <c r="M234" s="28"/>
      <c r="N234" s="29"/>
      <c r="O234" s="26" t="s">
        <v>809</v>
      </c>
      <c r="P234" s="26" t="s">
        <v>810</v>
      </c>
      <c r="Q234" s="26" t="s">
        <v>809</v>
      </c>
      <c r="R234" s="31"/>
    </row>
    <row r="235" spans="1:18" s="25" customFormat="1" ht="51" x14ac:dyDescent="0.2">
      <c r="A235" s="26" t="s">
        <v>226</v>
      </c>
      <c r="B235" s="28" t="s">
        <v>464</v>
      </c>
      <c r="C235" s="26" t="s">
        <v>1007</v>
      </c>
      <c r="D235" s="28" t="s">
        <v>1020</v>
      </c>
      <c r="E235" s="27">
        <v>2018</v>
      </c>
      <c r="F235" s="28" t="s">
        <v>871</v>
      </c>
      <c r="G235" s="30">
        <v>7944</v>
      </c>
      <c r="H235" s="30">
        <v>6065</v>
      </c>
      <c r="I235" s="28" t="s">
        <v>659</v>
      </c>
      <c r="J235" s="29">
        <v>1</v>
      </c>
      <c r="K235" s="28"/>
      <c r="L235" s="30"/>
      <c r="M235" s="28"/>
      <c r="N235" s="29"/>
      <c r="O235" s="26" t="s">
        <v>809</v>
      </c>
      <c r="P235" s="26" t="s">
        <v>810</v>
      </c>
      <c r="Q235" s="26" t="s">
        <v>872</v>
      </c>
      <c r="R235" s="31">
        <v>949</v>
      </c>
    </row>
    <row r="236" spans="1:18" s="25" customFormat="1" ht="63.75" x14ac:dyDescent="0.2">
      <c r="A236" s="26" t="s">
        <v>226</v>
      </c>
      <c r="B236" s="28" t="s">
        <v>465</v>
      </c>
      <c r="C236" s="36" t="s">
        <v>1007</v>
      </c>
      <c r="D236" s="28" t="s">
        <v>1019</v>
      </c>
      <c r="E236" s="27" t="s">
        <v>474</v>
      </c>
      <c r="F236" s="28" t="s">
        <v>890</v>
      </c>
      <c r="G236" s="30">
        <v>94</v>
      </c>
      <c r="H236" s="30">
        <v>62</v>
      </c>
      <c r="I236" s="28" t="s">
        <v>659</v>
      </c>
      <c r="J236" s="29">
        <v>1</v>
      </c>
      <c r="K236" s="28"/>
      <c r="L236" s="30"/>
      <c r="M236" s="28"/>
      <c r="N236" s="29"/>
      <c r="O236" s="26" t="s">
        <v>809</v>
      </c>
      <c r="P236" s="26" t="s">
        <v>810</v>
      </c>
      <c r="Q236" s="26" t="s">
        <v>872</v>
      </c>
      <c r="R236" s="31">
        <v>1202</v>
      </c>
    </row>
    <row r="237" spans="1:18" s="25" customFormat="1" ht="38.25" x14ac:dyDescent="0.2">
      <c r="A237" s="26" t="s">
        <v>213</v>
      </c>
      <c r="B237" s="28" t="s">
        <v>466</v>
      </c>
      <c r="C237" s="26" t="s">
        <v>1007</v>
      </c>
      <c r="D237" s="28" t="s">
        <v>1021</v>
      </c>
      <c r="E237" s="27" t="s">
        <v>824</v>
      </c>
      <c r="F237" s="28" t="s">
        <v>645</v>
      </c>
      <c r="G237" s="30">
        <v>286</v>
      </c>
      <c r="H237" s="30">
        <v>286</v>
      </c>
      <c r="I237" s="28" t="s">
        <v>659</v>
      </c>
      <c r="J237" s="29">
        <v>1</v>
      </c>
      <c r="K237" s="28"/>
      <c r="L237" s="30"/>
      <c r="M237" s="28"/>
      <c r="N237" s="29"/>
      <c r="O237" s="36" t="s">
        <v>809</v>
      </c>
      <c r="P237" s="36" t="s">
        <v>810</v>
      </c>
      <c r="Q237" s="36" t="s">
        <v>809</v>
      </c>
      <c r="R237" s="31">
        <v>1199</v>
      </c>
    </row>
    <row r="238" spans="1:18" s="25" customFormat="1" ht="38.25" x14ac:dyDescent="0.2">
      <c r="A238" s="26" t="s">
        <v>213</v>
      </c>
      <c r="B238" s="28" t="s">
        <v>467</v>
      </c>
      <c r="C238" s="26" t="s">
        <v>1007</v>
      </c>
      <c r="D238" s="28" t="s">
        <v>1022</v>
      </c>
      <c r="E238" s="27" t="s">
        <v>824</v>
      </c>
      <c r="F238" s="28" t="s">
        <v>645</v>
      </c>
      <c r="G238" s="30">
        <v>468</v>
      </c>
      <c r="H238" s="30">
        <v>468</v>
      </c>
      <c r="I238" s="28" t="s">
        <v>659</v>
      </c>
      <c r="J238" s="29">
        <v>1</v>
      </c>
      <c r="K238" s="28"/>
      <c r="L238" s="30"/>
      <c r="M238" s="28"/>
      <c r="N238" s="29"/>
      <c r="O238" s="26" t="s">
        <v>809</v>
      </c>
      <c r="P238" s="26" t="s">
        <v>810</v>
      </c>
      <c r="Q238" s="26" t="s">
        <v>809</v>
      </c>
      <c r="R238" s="31">
        <v>1203</v>
      </c>
    </row>
    <row r="239" spans="1:18" s="25" customFormat="1" ht="38.25" x14ac:dyDescent="0.2">
      <c r="A239" s="26" t="s">
        <v>213</v>
      </c>
      <c r="B239" s="28" t="s">
        <v>468</v>
      </c>
      <c r="C239" s="26" t="s">
        <v>1007</v>
      </c>
      <c r="D239" s="28" t="s">
        <v>1023</v>
      </c>
      <c r="E239" s="27" t="s">
        <v>824</v>
      </c>
      <c r="F239" s="28" t="s">
        <v>645</v>
      </c>
      <c r="G239" s="30">
        <v>380</v>
      </c>
      <c r="H239" s="30">
        <v>380</v>
      </c>
      <c r="I239" s="28" t="s">
        <v>659</v>
      </c>
      <c r="J239" s="29">
        <v>1</v>
      </c>
      <c r="K239" s="28"/>
      <c r="L239" s="30"/>
      <c r="M239" s="28"/>
      <c r="N239" s="29"/>
      <c r="O239" s="26" t="s">
        <v>809</v>
      </c>
      <c r="P239" s="26" t="s">
        <v>810</v>
      </c>
      <c r="Q239" s="26" t="s">
        <v>809</v>
      </c>
      <c r="R239" s="31">
        <v>1204</v>
      </c>
    </row>
    <row r="240" spans="1:18" s="9" customFormat="1" ht="38.25" x14ac:dyDescent="0.2">
      <c r="A240" s="77" t="s">
        <v>213</v>
      </c>
      <c r="B240" s="28" t="s">
        <v>469</v>
      </c>
      <c r="C240" s="77" t="s">
        <v>1007</v>
      </c>
      <c r="D240" s="28" t="s">
        <v>1024</v>
      </c>
      <c r="E240" s="27" t="s">
        <v>824</v>
      </c>
      <c r="F240" s="28" t="s">
        <v>645</v>
      </c>
      <c r="G240" s="30">
        <v>61</v>
      </c>
      <c r="H240" s="30">
        <v>61</v>
      </c>
      <c r="I240" s="28" t="s">
        <v>659</v>
      </c>
      <c r="J240" s="29">
        <v>1</v>
      </c>
      <c r="K240" s="28"/>
      <c r="L240" s="30"/>
      <c r="M240" s="28"/>
      <c r="N240" s="29"/>
      <c r="O240" s="77" t="s">
        <v>809</v>
      </c>
      <c r="P240" s="77" t="s">
        <v>810</v>
      </c>
      <c r="Q240" s="77" t="s">
        <v>809</v>
      </c>
      <c r="R240" s="31">
        <v>1205</v>
      </c>
    </row>
    <row r="241" spans="1:18" s="25" customFormat="1" ht="51" x14ac:dyDescent="0.2">
      <c r="A241" s="26" t="s">
        <v>226</v>
      </c>
      <c r="B241" s="28" t="s">
        <v>470</v>
      </c>
      <c r="C241" s="26" t="s">
        <v>1007</v>
      </c>
      <c r="D241" s="28" t="s">
        <v>1025</v>
      </c>
      <c r="E241" s="27">
        <v>2018</v>
      </c>
      <c r="F241" s="28" t="s">
        <v>871</v>
      </c>
      <c r="G241" s="30">
        <v>1497</v>
      </c>
      <c r="H241" s="30">
        <v>676</v>
      </c>
      <c r="I241" s="28" t="s">
        <v>659</v>
      </c>
      <c r="J241" s="29">
        <v>1</v>
      </c>
      <c r="K241" s="28"/>
      <c r="L241" s="30"/>
      <c r="M241" s="28"/>
      <c r="N241" s="29"/>
      <c r="O241" s="26" t="s">
        <v>809</v>
      </c>
      <c r="P241" s="26" t="s">
        <v>810</v>
      </c>
      <c r="Q241" s="26" t="s">
        <v>872</v>
      </c>
      <c r="R241" s="31"/>
    </row>
    <row r="242" spans="1:18" s="25" customFormat="1" ht="51" x14ac:dyDescent="0.2">
      <c r="A242" s="51" t="s">
        <v>234</v>
      </c>
      <c r="B242" s="28" t="s">
        <v>750</v>
      </c>
      <c r="C242" s="51" t="s">
        <v>751</v>
      </c>
      <c r="D242" s="28" t="s">
        <v>752</v>
      </c>
      <c r="E242" s="27">
        <v>2018</v>
      </c>
      <c r="F242" s="28" t="s">
        <v>645</v>
      </c>
      <c r="G242" s="30">
        <v>478</v>
      </c>
      <c r="H242" s="30">
        <v>478</v>
      </c>
      <c r="I242" s="28" t="s">
        <v>659</v>
      </c>
      <c r="J242" s="29">
        <v>1</v>
      </c>
      <c r="K242" s="28"/>
      <c r="L242" s="30"/>
      <c r="M242" s="28"/>
      <c r="N242" s="29"/>
      <c r="O242" s="51" t="s">
        <v>809</v>
      </c>
      <c r="P242" s="51" t="s">
        <v>810</v>
      </c>
      <c r="Q242" s="51" t="s">
        <v>809</v>
      </c>
      <c r="R242" s="31"/>
    </row>
    <row r="243" spans="1:18" s="25" customFormat="1" ht="38.25" x14ac:dyDescent="0.2">
      <c r="A243" s="51" t="s">
        <v>233</v>
      </c>
      <c r="B243" s="28" t="s">
        <v>753</v>
      </c>
      <c r="C243" s="51" t="s">
        <v>751</v>
      </c>
      <c r="D243" s="28" t="s">
        <v>754</v>
      </c>
      <c r="E243" s="27">
        <v>2018</v>
      </c>
      <c r="F243" s="28" t="s">
        <v>645</v>
      </c>
      <c r="G243" s="30">
        <v>50</v>
      </c>
      <c r="H243" s="30">
        <v>50</v>
      </c>
      <c r="I243" s="28" t="s">
        <v>659</v>
      </c>
      <c r="J243" s="29">
        <v>1</v>
      </c>
      <c r="K243" s="28"/>
      <c r="L243" s="30"/>
      <c r="M243" s="28"/>
      <c r="N243" s="29"/>
      <c r="O243" s="51" t="s">
        <v>809</v>
      </c>
      <c r="P243" s="51" t="s">
        <v>809</v>
      </c>
      <c r="Q243" s="51" t="s">
        <v>809</v>
      </c>
      <c r="R243" s="31"/>
    </row>
    <row r="244" spans="1:18" s="25" customFormat="1" ht="25.5" x14ac:dyDescent="0.2">
      <c r="A244" s="26" t="s">
        <v>215</v>
      </c>
      <c r="B244" s="28" t="s">
        <v>755</v>
      </c>
      <c r="C244" s="26" t="s">
        <v>751</v>
      </c>
      <c r="D244" s="28" t="s">
        <v>756</v>
      </c>
      <c r="E244" s="27">
        <v>2018</v>
      </c>
      <c r="F244" s="28" t="s">
        <v>645</v>
      </c>
      <c r="G244" s="30">
        <v>30</v>
      </c>
      <c r="H244" s="30">
        <v>30</v>
      </c>
      <c r="I244" s="28" t="s">
        <v>659</v>
      </c>
      <c r="J244" s="29">
        <v>1</v>
      </c>
      <c r="K244" s="28"/>
      <c r="L244" s="30"/>
      <c r="M244" s="28"/>
      <c r="N244" s="29"/>
      <c r="O244" s="43" t="s">
        <v>809</v>
      </c>
      <c r="P244" s="43" t="s">
        <v>809</v>
      </c>
      <c r="Q244" s="43" t="s">
        <v>809</v>
      </c>
      <c r="R244" s="31"/>
    </row>
    <row r="245" spans="1:18" s="25" customFormat="1" ht="51" x14ac:dyDescent="0.2">
      <c r="A245" s="26" t="s">
        <v>230</v>
      </c>
      <c r="B245" s="28" t="s">
        <v>757</v>
      </c>
      <c r="C245" s="26" t="s">
        <v>751</v>
      </c>
      <c r="D245" s="28" t="s">
        <v>758</v>
      </c>
      <c r="E245" s="27">
        <v>2018</v>
      </c>
      <c r="F245" s="28" t="s">
        <v>645</v>
      </c>
      <c r="G245" s="30">
        <v>50</v>
      </c>
      <c r="H245" s="30">
        <v>50</v>
      </c>
      <c r="I245" s="28" t="s">
        <v>659</v>
      </c>
      <c r="J245" s="29">
        <v>1</v>
      </c>
      <c r="K245" s="28"/>
      <c r="L245" s="30"/>
      <c r="M245" s="28"/>
      <c r="N245" s="29"/>
      <c r="O245" s="43" t="s">
        <v>809</v>
      </c>
      <c r="P245" s="43" t="s">
        <v>809</v>
      </c>
      <c r="Q245" s="43" t="s">
        <v>809</v>
      </c>
      <c r="R245" s="31"/>
    </row>
    <row r="246" spans="1:18" s="25" customFormat="1" ht="51" x14ac:dyDescent="0.2">
      <c r="A246" s="26" t="s">
        <v>234</v>
      </c>
      <c r="B246" s="28" t="s">
        <v>478</v>
      </c>
      <c r="C246" s="26" t="s">
        <v>479</v>
      </c>
      <c r="D246" s="28" t="s">
        <v>1258</v>
      </c>
      <c r="E246" s="27" t="s">
        <v>480</v>
      </c>
      <c r="F246" s="28" t="s">
        <v>658</v>
      </c>
      <c r="G246" s="30">
        <v>48133</v>
      </c>
      <c r="H246" s="30">
        <v>11430</v>
      </c>
      <c r="I246" s="28" t="s">
        <v>659</v>
      </c>
      <c r="J246" s="29">
        <v>214</v>
      </c>
      <c r="K246" s="28"/>
      <c r="L246" s="30"/>
      <c r="M246" s="28"/>
      <c r="N246" s="29"/>
      <c r="O246" s="26" t="s">
        <v>872</v>
      </c>
      <c r="P246" s="26" t="s">
        <v>810</v>
      </c>
      <c r="Q246" s="26" t="s">
        <v>809</v>
      </c>
      <c r="R246" s="31">
        <v>18</v>
      </c>
    </row>
    <row r="247" spans="1:18" s="25" customFormat="1" ht="51" x14ac:dyDescent="0.2">
      <c r="A247" s="26" t="s">
        <v>234</v>
      </c>
      <c r="B247" s="28" t="s">
        <v>482</v>
      </c>
      <c r="C247" s="26" t="s">
        <v>479</v>
      </c>
      <c r="D247" s="28" t="s">
        <v>1259</v>
      </c>
      <c r="E247" s="27" t="s">
        <v>480</v>
      </c>
      <c r="F247" s="28" t="s">
        <v>658</v>
      </c>
      <c r="G247" s="30">
        <v>20500</v>
      </c>
      <c r="H247" s="30">
        <v>1800</v>
      </c>
      <c r="I247" s="28" t="s">
        <v>659</v>
      </c>
      <c r="J247" s="29">
        <v>18</v>
      </c>
      <c r="K247" s="28"/>
      <c r="L247" s="30"/>
      <c r="M247" s="28"/>
      <c r="N247" s="29"/>
      <c r="O247" s="43" t="s">
        <v>872</v>
      </c>
      <c r="P247" s="43" t="s">
        <v>810</v>
      </c>
      <c r="Q247" s="43" t="s">
        <v>809</v>
      </c>
      <c r="R247" s="31">
        <v>274</v>
      </c>
    </row>
    <row r="248" spans="1:18" s="25" customFormat="1" ht="63.75" x14ac:dyDescent="0.2">
      <c r="A248" s="27" t="s">
        <v>234</v>
      </c>
      <c r="B248" s="33" t="s">
        <v>1257</v>
      </c>
      <c r="C248" s="27" t="s">
        <v>479</v>
      </c>
      <c r="D248" s="33" t="s">
        <v>1394</v>
      </c>
      <c r="E248" s="27" t="s">
        <v>480</v>
      </c>
      <c r="F248" s="33" t="s">
        <v>483</v>
      </c>
      <c r="G248" s="47">
        <v>31374</v>
      </c>
      <c r="H248" s="47">
        <v>3029</v>
      </c>
      <c r="I248" s="33" t="s">
        <v>481</v>
      </c>
      <c r="J248" s="48">
        <v>6</v>
      </c>
      <c r="K248" s="33"/>
      <c r="L248" s="47"/>
      <c r="M248" s="33"/>
      <c r="N248" s="48"/>
      <c r="O248" s="27" t="s">
        <v>872</v>
      </c>
      <c r="P248" s="27" t="s">
        <v>810</v>
      </c>
      <c r="Q248" s="27" t="s">
        <v>809</v>
      </c>
      <c r="R248" s="45"/>
    </row>
    <row r="249" spans="1:18" s="25" customFormat="1" ht="89.25" x14ac:dyDescent="0.2">
      <c r="A249" s="26" t="s">
        <v>234</v>
      </c>
      <c r="B249" s="28" t="s">
        <v>484</v>
      </c>
      <c r="C249" s="26" t="s">
        <v>479</v>
      </c>
      <c r="D249" s="28" t="s">
        <v>1260</v>
      </c>
      <c r="E249" s="27" t="s">
        <v>480</v>
      </c>
      <c r="F249" s="28" t="s">
        <v>658</v>
      </c>
      <c r="G249" s="30">
        <v>8073</v>
      </c>
      <c r="H249" s="30">
        <v>4000</v>
      </c>
      <c r="I249" s="28" t="s">
        <v>659</v>
      </c>
      <c r="J249" s="29">
        <v>116</v>
      </c>
      <c r="K249" s="28"/>
      <c r="L249" s="30"/>
      <c r="M249" s="28"/>
      <c r="N249" s="29"/>
      <c r="O249" s="44" t="s">
        <v>872</v>
      </c>
      <c r="P249" s="44" t="s">
        <v>809</v>
      </c>
      <c r="Q249" s="44" t="s">
        <v>809</v>
      </c>
      <c r="R249" s="31">
        <v>568</v>
      </c>
    </row>
    <row r="250" spans="1:18" s="25" customFormat="1" ht="51" x14ac:dyDescent="0.2">
      <c r="A250" s="26" t="s">
        <v>234</v>
      </c>
      <c r="B250" s="28" t="s">
        <v>1395</v>
      </c>
      <c r="C250" s="26" t="s">
        <v>479</v>
      </c>
      <c r="D250" s="28" t="s">
        <v>1396</v>
      </c>
      <c r="E250" s="27" t="s">
        <v>480</v>
      </c>
      <c r="F250" s="28" t="s">
        <v>658</v>
      </c>
      <c r="G250" s="30">
        <v>305</v>
      </c>
      <c r="H250" s="30">
        <v>280</v>
      </c>
      <c r="I250" s="28" t="s">
        <v>659</v>
      </c>
      <c r="J250" s="29">
        <v>8</v>
      </c>
      <c r="K250" s="28"/>
      <c r="L250" s="30"/>
      <c r="M250" s="28"/>
      <c r="N250" s="29"/>
      <c r="O250" s="44" t="s">
        <v>872</v>
      </c>
      <c r="P250" s="44" t="s">
        <v>809</v>
      </c>
      <c r="Q250" s="44" t="s">
        <v>809</v>
      </c>
      <c r="R250" s="31"/>
    </row>
    <row r="251" spans="1:18" s="25" customFormat="1" ht="51" x14ac:dyDescent="0.2">
      <c r="A251" s="26" t="s">
        <v>234</v>
      </c>
      <c r="B251" s="28" t="s">
        <v>1423</v>
      </c>
      <c r="C251" s="26" t="s">
        <v>479</v>
      </c>
      <c r="D251" s="28" t="s">
        <v>1424</v>
      </c>
      <c r="E251" s="27">
        <v>2018</v>
      </c>
      <c r="F251" s="28" t="s">
        <v>346</v>
      </c>
      <c r="G251" s="30">
        <v>2000</v>
      </c>
      <c r="H251" s="30">
        <v>2000</v>
      </c>
      <c r="I251" s="28" t="s">
        <v>485</v>
      </c>
      <c r="J251" s="29">
        <v>1</v>
      </c>
      <c r="K251" s="28"/>
      <c r="L251" s="30"/>
      <c r="M251" s="28"/>
      <c r="N251" s="29"/>
      <c r="O251" s="44" t="s">
        <v>872</v>
      </c>
      <c r="P251" s="44" t="s">
        <v>810</v>
      </c>
      <c r="Q251" s="44" t="s">
        <v>809</v>
      </c>
      <c r="R251" s="31"/>
    </row>
    <row r="252" spans="1:18" s="25" customFormat="1" ht="51" x14ac:dyDescent="0.2">
      <c r="A252" s="26" t="s">
        <v>234</v>
      </c>
      <c r="B252" s="28" t="s">
        <v>1261</v>
      </c>
      <c r="C252" s="26" t="s">
        <v>479</v>
      </c>
      <c r="D252" s="28" t="s">
        <v>1262</v>
      </c>
      <c r="E252" s="27">
        <v>2018</v>
      </c>
      <c r="F252" s="28" t="s">
        <v>645</v>
      </c>
      <c r="G252" s="30">
        <v>14400</v>
      </c>
      <c r="H252" s="30">
        <v>14400</v>
      </c>
      <c r="I252" s="28" t="s">
        <v>659</v>
      </c>
      <c r="J252" s="29">
        <v>2</v>
      </c>
      <c r="K252" s="28"/>
      <c r="L252" s="30"/>
      <c r="M252" s="28"/>
      <c r="N252" s="29"/>
      <c r="O252" s="44" t="s">
        <v>872</v>
      </c>
      <c r="P252" s="44" t="s">
        <v>810</v>
      </c>
      <c r="Q252" s="44" t="s">
        <v>809</v>
      </c>
      <c r="R252" s="31"/>
    </row>
    <row r="253" spans="1:18" s="25" customFormat="1" ht="51" x14ac:dyDescent="0.2">
      <c r="A253" s="26" t="s">
        <v>234</v>
      </c>
      <c r="B253" s="28" t="s">
        <v>1263</v>
      </c>
      <c r="C253" s="26" t="s">
        <v>479</v>
      </c>
      <c r="D253" s="28" t="s">
        <v>1264</v>
      </c>
      <c r="E253" s="27">
        <v>2018</v>
      </c>
      <c r="F253" s="28" t="s">
        <v>645</v>
      </c>
      <c r="G253" s="30">
        <v>3145</v>
      </c>
      <c r="H253" s="30">
        <v>3145</v>
      </c>
      <c r="I253" s="28" t="s">
        <v>659</v>
      </c>
      <c r="J253" s="29">
        <v>1</v>
      </c>
      <c r="K253" s="28"/>
      <c r="L253" s="30"/>
      <c r="M253" s="28"/>
      <c r="N253" s="29"/>
      <c r="O253" s="44" t="s">
        <v>872</v>
      </c>
      <c r="P253" s="44" t="s">
        <v>810</v>
      </c>
      <c r="Q253" s="44" t="s">
        <v>809</v>
      </c>
      <c r="R253" s="31"/>
    </row>
    <row r="254" spans="1:18" s="25" customFormat="1" ht="89.25" x14ac:dyDescent="0.2">
      <c r="A254" s="26" t="s">
        <v>234</v>
      </c>
      <c r="B254" s="28" t="s">
        <v>486</v>
      </c>
      <c r="C254" s="26" t="s">
        <v>479</v>
      </c>
      <c r="D254" s="28" t="s">
        <v>1265</v>
      </c>
      <c r="E254" s="27" t="s">
        <v>480</v>
      </c>
      <c r="F254" s="28" t="s">
        <v>645</v>
      </c>
      <c r="G254" s="30">
        <v>250</v>
      </c>
      <c r="H254" s="30">
        <v>250</v>
      </c>
      <c r="I254" s="28" t="s">
        <v>659</v>
      </c>
      <c r="J254" s="29">
        <v>15</v>
      </c>
      <c r="K254" s="28"/>
      <c r="L254" s="30"/>
      <c r="M254" s="28"/>
      <c r="N254" s="29"/>
      <c r="O254" s="44" t="s">
        <v>809</v>
      </c>
      <c r="P254" s="44" t="s">
        <v>809</v>
      </c>
      <c r="Q254" s="44" t="s">
        <v>809</v>
      </c>
      <c r="R254" s="31">
        <v>1241</v>
      </c>
    </row>
    <row r="255" spans="1:18" s="25" customFormat="1" ht="114.75" x14ac:dyDescent="0.2">
      <c r="A255" s="26" t="s">
        <v>234</v>
      </c>
      <c r="B255" s="28" t="s">
        <v>487</v>
      </c>
      <c r="C255" s="26" t="s">
        <v>479</v>
      </c>
      <c r="D255" s="28" t="s">
        <v>1266</v>
      </c>
      <c r="E255" s="27" t="s">
        <v>480</v>
      </c>
      <c r="F255" s="28" t="s">
        <v>645</v>
      </c>
      <c r="G255" s="30">
        <v>985</v>
      </c>
      <c r="H255" s="30">
        <v>985</v>
      </c>
      <c r="I255" s="28" t="s">
        <v>659</v>
      </c>
      <c r="J255" s="29">
        <v>1</v>
      </c>
      <c r="K255" s="28"/>
      <c r="L255" s="30"/>
      <c r="M255" s="28"/>
      <c r="N255" s="29"/>
      <c r="O255" s="44" t="s">
        <v>809</v>
      </c>
      <c r="P255" s="44" t="s">
        <v>809</v>
      </c>
      <c r="Q255" s="44" t="s">
        <v>809</v>
      </c>
      <c r="R255" s="31">
        <v>1247</v>
      </c>
    </row>
    <row r="256" spans="1:18" s="25" customFormat="1" ht="38.25" x14ac:dyDescent="0.2">
      <c r="A256" s="26" t="s">
        <v>219</v>
      </c>
      <c r="B256" s="28" t="s">
        <v>667</v>
      </c>
      <c r="C256" s="26" t="s">
        <v>479</v>
      </c>
      <c r="D256" s="28" t="s">
        <v>1267</v>
      </c>
      <c r="E256" s="27" t="s">
        <v>480</v>
      </c>
      <c r="F256" s="28" t="s">
        <v>645</v>
      </c>
      <c r="G256" s="30">
        <v>3407</v>
      </c>
      <c r="H256" s="30">
        <v>3407</v>
      </c>
      <c r="I256" s="28" t="s">
        <v>668</v>
      </c>
      <c r="J256" s="29">
        <v>18</v>
      </c>
      <c r="K256" s="28" t="s">
        <v>669</v>
      </c>
      <c r="L256" s="30">
        <v>2</v>
      </c>
      <c r="M256" s="28" t="s">
        <v>670</v>
      </c>
      <c r="N256" s="29">
        <v>23</v>
      </c>
      <c r="O256" s="44" t="s">
        <v>809</v>
      </c>
      <c r="P256" s="44" t="s">
        <v>809</v>
      </c>
      <c r="Q256" s="44" t="s">
        <v>809</v>
      </c>
      <c r="R256" s="45">
        <v>1</v>
      </c>
    </row>
    <row r="257" spans="1:18" s="25" customFormat="1" ht="38.25" x14ac:dyDescent="0.2">
      <c r="A257" s="26" t="s">
        <v>219</v>
      </c>
      <c r="B257" s="28" t="s">
        <v>674</v>
      </c>
      <c r="C257" s="26" t="s">
        <v>479</v>
      </c>
      <c r="D257" s="28" t="s">
        <v>1268</v>
      </c>
      <c r="E257" s="27" t="s">
        <v>480</v>
      </c>
      <c r="F257" s="28" t="s">
        <v>658</v>
      </c>
      <c r="G257" s="30">
        <v>1621</v>
      </c>
      <c r="H257" s="30">
        <v>800</v>
      </c>
      <c r="I257" s="28" t="s">
        <v>659</v>
      </c>
      <c r="J257" s="29">
        <v>26</v>
      </c>
      <c r="K257" s="28"/>
      <c r="L257" s="30"/>
      <c r="M257" s="28"/>
      <c r="N257" s="29"/>
      <c r="O257" s="44" t="s">
        <v>872</v>
      </c>
      <c r="P257" s="44" t="s">
        <v>809</v>
      </c>
      <c r="Q257" s="44" t="s">
        <v>809</v>
      </c>
      <c r="R257" s="31">
        <v>2</v>
      </c>
    </row>
    <row r="258" spans="1:18" s="25" customFormat="1" ht="38.25" x14ac:dyDescent="0.2">
      <c r="A258" s="26" t="s">
        <v>219</v>
      </c>
      <c r="B258" s="28" t="s">
        <v>675</v>
      </c>
      <c r="C258" s="26" t="s">
        <v>479</v>
      </c>
      <c r="D258" s="28" t="s">
        <v>1269</v>
      </c>
      <c r="E258" s="27" t="s">
        <v>480</v>
      </c>
      <c r="F258" s="28" t="s">
        <v>676</v>
      </c>
      <c r="G258" s="30">
        <v>165</v>
      </c>
      <c r="H258" s="30">
        <v>165</v>
      </c>
      <c r="I258" s="28" t="s">
        <v>659</v>
      </c>
      <c r="J258" s="29">
        <v>2</v>
      </c>
      <c r="K258" s="28" t="s">
        <v>669</v>
      </c>
      <c r="L258" s="30">
        <v>1</v>
      </c>
      <c r="M258" s="28"/>
      <c r="N258" s="29"/>
      <c r="O258" s="44" t="s">
        <v>809</v>
      </c>
      <c r="P258" s="44" t="s">
        <v>809</v>
      </c>
      <c r="Q258" s="44" t="s">
        <v>809</v>
      </c>
      <c r="R258" s="31">
        <v>3</v>
      </c>
    </row>
    <row r="259" spans="1:18" s="25" customFormat="1" ht="63.75" x14ac:dyDescent="0.2">
      <c r="A259" s="26" t="s">
        <v>219</v>
      </c>
      <c r="B259" s="28" t="s">
        <v>677</v>
      </c>
      <c r="C259" s="26" t="s">
        <v>479</v>
      </c>
      <c r="D259" s="28" t="s">
        <v>1270</v>
      </c>
      <c r="E259" s="27" t="s">
        <v>480</v>
      </c>
      <c r="F259" s="28" t="s">
        <v>645</v>
      </c>
      <c r="G259" s="30">
        <v>1498</v>
      </c>
      <c r="H259" s="30">
        <v>1498</v>
      </c>
      <c r="I259" s="28" t="s">
        <v>659</v>
      </c>
      <c r="J259" s="29">
        <v>1</v>
      </c>
      <c r="K259" s="28" t="s">
        <v>678</v>
      </c>
      <c r="L259" s="30">
        <v>3480</v>
      </c>
      <c r="M259" s="28"/>
      <c r="N259" s="29"/>
      <c r="O259" s="44" t="s">
        <v>809</v>
      </c>
      <c r="P259" s="44" t="s">
        <v>809</v>
      </c>
      <c r="Q259" s="44" t="s">
        <v>809</v>
      </c>
      <c r="R259" s="31">
        <v>7</v>
      </c>
    </row>
    <row r="260" spans="1:18" s="25" customFormat="1" ht="25.5" x14ac:dyDescent="0.2">
      <c r="A260" s="26" t="s">
        <v>219</v>
      </c>
      <c r="B260" s="28" t="s">
        <v>679</v>
      </c>
      <c r="C260" s="26" t="s">
        <v>479</v>
      </c>
      <c r="D260" s="28" t="s">
        <v>1271</v>
      </c>
      <c r="E260" s="27" t="s">
        <v>480</v>
      </c>
      <c r="F260" s="28" t="s">
        <v>645</v>
      </c>
      <c r="G260" s="30">
        <v>372</v>
      </c>
      <c r="H260" s="30">
        <v>372</v>
      </c>
      <c r="I260" s="28" t="s">
        <v>659</v>
      </c>
      <c r="J260" s="29">
        <v>1</v>
      </c>
      <c r="K260" s="28" t="s">
        <v>678</v>
      </c>
      <c r="L260" s="30">
        <v>4809</v>
      </c>
      <c r="M260" s="28"/>
      <c r="N260" s="29"/>
      <c r="O260" s="44" t="s">
        <v>872</v>
      </c>
      <c r="P260" s="44" t="s">
        <v>809</v>
      </c>
      <c r="Q260" s="44" t="s">
        <v>809</v>
      </c>
      <c r="R260" s="31">
        <v>8</v>
      </c>
    </row>
    <row r="261" spans="1:18" s="25" customFormat="1" ht="51" x14ac:dyDescent="0.2">
      <c r="A261" s="26" t="s">
        <v>219</v>
      </c>
      <c r="B261" s="28" t="s">
        <v>680</v>
      </c>
      <c r="C261" s="77" t="s">
        <v>479</v>
      </c>
      <c r="D261" s="28" t="s">
        <v>1272</v>
      </c>
      <c r="E261" s="27" t="s">
        <v>480</v>
      </c>
      <c r="F261" s="28" t="s">
        <v>645</v>
      </c>
      <c r="G261" s="30">
        <v>400</v>
      </c>
      <c r="H261" s="30">
        <v>400</v>
      </c>
      <c r="I261" s="28" t="s">
        <v>659</v>
      </c>
      <c r="J261" s="29">
        <v>1</v>
      </c>
      <c r="K261" s="28"/>
      <c r="L261" s="30"/>
      <c r="M261" s="28"/>
      <c r="N261" s="29"/>
      <c r="O261" s="44" t="s">
        <v>872</v>
      </c>
      <c r="P261" s="44" t="s">
        <v>809</v>
      </c>
      <c r="Q261" s="44" t="s">
        <v>809</v>
      </c>
      <c r="R261" s="31">
        <v>9</v>
      </c>
    </row>
    <row r="262" spans="1:18" s="25" customFormat="1" ht="51" x14ac:dyDescent="0.2">
      <c r="A262" s="26" t="s">
        <v>219</v>
      </c>
      <c r="B262" s="28" t="s">
        <v>681</v>
      </c>
      <c r="C262" s="26" t="s">
        <v>479</v>
      </c>
      <c r="D262" s="28" t="s">
        <v>1273</v>
      </c>
      <c r="E262" s="27" t="s">
        <v>480</v>
      </c>
      <c r="F262" s="28" t="s">
        <v>645</v>
      </c>
      <c r="G262" s="30">
        <v>5000</v>
      </c>
      <c r="H262" s="30">
        <v>5000</v>
      </c>
      <c r="I262" s="28" t="s">
        <v>659</v>
      </c>
      <c r="J262" s="29">
        <v>2</v>
      </c>
      <c r="K262" s="28"/>
      <c r="L262" s="30"/>
      <c r="M262" s="28"/>
      <c r="N262" s="29"/>
      <c r="O262" s="44" t="s">
        <v>872</v>
      </c>
      <c r="P262" s="44" t="s">
        <v>809</v>
      </c>
      <c r="Q262" s="44" t="s">
        <v>809</v>
      </c>
      <c r="R262" s="31">
        <v>10</v>
      </c>
    </row>
    <row r="263" spans="1:18" s="25" customFormat="1" ht="25.5" x14ac:dyDescent="0.2">
      <c r="A263" s="26" t="s">
        <v>219</v>
      </c>
      <c r="B263" s="28" t="s">
        <v>682</v>
      </c>
      <c r="C263" s="26" t="s">
        <v>479</v>
      </c>
      <c r="D263" s="28" t="s">
        <v>1274</v>
      </c>
      <c r="E263" s="27" t="s">
        <v>480</v>
      </c>
      <c r="F263" s="28" t="s">
        <v>658</v>
      </c>
      <c r="G263" s="30">
        <v>12626</v>
      </c>
      <c r="H263" s="30">
        <v>1430</v>
      </c>
      <c r="I263" s="28" t="s">
        <v>659</v>
      </c>
      <c r="J263" s="29">
        <v>12</v>
      </c>
      <c r="K263" s="28"/>
      <c r="L263" s="30"/>
      <c r="M263" s="28"/>
      <c r="N263" s="29"/>
      <c r="O263" s="44" t="s">
        <v>872</v>
      </c>
      <c r="P263" s="44" t="s">
        <v>809</v>
      </c>
      <c r="Q263" s="44" t="s">
        <v>809</v>
      </c>
      <c r="R263" s="31">
        <v>11</v>
      </c>
    </row>
    <row r="264" spans="1:18" s="25" customFormat="1" ht="63.75" x14ac:dyDescent="0.2">
      <c r="A264" s="26" t="s">
        <v>219</v>
      </c>
      <c r="B264" s="28" t="s">
        <v>683</v>
      </c>
      <c r="C264" s="26" t="s">
        <v>479</v>
      </c>
      <c r="D264" s="28" t="s">
        <v>1275</v>
      </c>
      <c r="E264" s="27" t="s">
        <v>480</v>
      </c>
      <c r="F264" s="28" t="s">
        <v>658</v>
      </c>
      <c r="G264" s="30">
        <v>22858</v>
      </c>
      <c r="H264" s="30">
        <v>7100</v>
      </c>
      <c r="I264" s="28" t="s">
        <v>659</v>
      </c>
      <c r="J264" s="29">
        <v>21</v>
      </c>
      <c r="K264" s="28"/>
      <c r="L264" s="30"/>
      <c r="M264" s="28"/>
      <c r="N264" s="29"/>
      <c r="O264" s="44" t="s">
        <v>872</v>
      </c>
      <c r="P264" s="44" t="s">
        <v>809</v>
      </c>
      <c r="Q264" s="44" t="s">
        <v>809</v>
      </c>
      <c r="R264" s="31">
        <v>883</v>
      </c>
    </row>
    <row r="265" spans="1:18" s="25" customFormat="1" ht="38.25" x14ac:dyDescent="0.2">
      <c r="A265" s="26" t="s">
        <v>219</v>
      </c>
      <c r="B265" s="28" t="s">
        <v>684</v>
      </c>
      <c r="C265" s="26" t="s">
        <v>479</v>
      </c>
      <c r="D265" s="28" t="s">
        <v>1276</v>
      </c>
      <c r="E265" s="27" t="s">
        <v>480</v>
      </c>
      <c r="F265" s="28" t="s">
        <v>645</v>
      </c>
      <c r="G265" s="30">
        <v>1412</v>
      </c>
      <c r="H265" s="30">
        <v>1412</v>
      </c>
      <c r="I265" s="28" t="s">
        <v>659</v>
      </c>
      <c r="J265" s="29">
        <v>1</v>
      </c>
      <c r="K265" s="28"/>
      <c r="L265" s="30"/>
      <c r="M265" s="28"/>
      <c r="N265" s="29"/>
      <c r="O265" s="44" t="s">
        <v>809</v>
      </c>
      <c r="P265" s="44" t="s">
        <v>809</v>
      </c>
      <c r="Q265" s="44" t="s">
        <v>809</v>
      </c>
      <c r="R265" s="31">
        <v>12</v>
      </c>
    </row>
    <row r="266" spans="1:18" s="25" customFormat="1" ht="51" x14ac:dyDescent="0.2">
      <c r="A266" s="26" t="s">
        <v>219</v>
      </c>
      <c r="B266" s="28" t="s">
        <v>685</v>
      </c>
      <c r="C266" s="26" t="s">
        <v>479</v>
      </c>
      <c r="D266" s="28" t="s">
        <v>1277</v>
      </c>
      <c r="E266" s="27" t="s">
        <v>480</v>
      </c>
      <c r="F266" s="28" t="s">
        <v>658</v>
      </c>
      <c r="G266" s="30">
        <v>1778</v>
      </c>
      <c r="H266" s="30">
        <v>390</v>
      </c>
      <c r="I266" s="28" t="s">
        <v>659</v>
      </c>
      <c r="J266" s="29">
        <v>2</v>
      </c>
      <c r="K266" s="28"/>
      <c r="L266" s="30"/>
      <c r="M266" s="28"/>
      <c r="N266" s="29"/>
      <c r="O266" s="44" t="s">
        <v>872</v>
      </c>
      <c r="P266" s="44" t="s">
        <v>809</v>
      </c>
      <c r="Q266" s="44" t="s">
        <v>809</v>
      </c>
      <c r="R266" s="31">
        <v>1237</v>
      </c>
    </row>
    <row r="267" spans="1:18" s="25" customFormat="1" ht="38.25" x14ac:dyDescent="0.2">
      <c r="A267" s="26" t="s">
        <v>219</v>
      </c>
      <c r="B267" s="28" t="s">
        <v>686</v>
      </c>
      <c r="C267" s="26" t="s">
        <v>479</v>
      </c>
      <c r="D267" s="28" t="s">
        <v>1278</v>
      </c>
      <c r="E267" s="27" t="s">
        <v>480</v>
      </c>
      <c r="F267" s="28" t="s">
        <v>658</v>
      </c>
      <c r="G267" s="47">
        <v>7668</v>
      </c>
      <c r="H267" s="47">
        <v>3810</v>
      </c>
      <c r="I267" s="28" t="s">
        <v>659</v>
      </c>
      <c r="J267" s="29">
        <v>11</v>
      </c>
      <c r="K267" s="28"/>
      <c r="L267" s="30"/>
      <c r="M267" s="28"/>
      <c r="N267" s="29"/>
      <c r="O267" s="44" t="s">
        <v>872</v>
      </c>
      <c r="P267" s="44" t="s">
        <v>809</v>
      </c>
      <c r="Q267" s="44" t="s">
        <v>809</v>
      </c>
      <c r="R267" s="31">
        <v>885</v>
      </c>
    </row>
    <row r="268" spans="1:18" s="25" customFormat="1" ht="38.25" x14ac:dyDescent="0.2">
      <c r="A268" s="26" t="s">
        <v>230</v>
      </c>
      <c r="B268" s="28" t="s">
        <v>687</v>
      </c>
      <c r="C268" s="26" t="s">
        <v>479</v>
      </c>
      <c r="D268" s="28" t="s">
        <v>1279</v>
      </c>
      <c r="E268" s="27" t="s">
        <v>480</v>
      </c>
      <c r="F268" s="28" t="s">
        <v>645</v>
      </c>
      <c r="G268" s="30">
        <v>984</v>
      </c>
      <c r="H268" s="30">
        <v>984</v>
      </c>
      <c r="I268" s="28" t="s">
        <v>659</v>
      </c>
      <c r="J268" s="29">
        <v>13</v>
      </c>
      <c r="K268" s="28"/>
      <c r="L268" s="30"/>
      <c r="M268" s="28"/>
      <c r="N268" s="29"/>
      <c r="O268" s="44" t="s">
        <v>809</v>
      </c>
      <c r="P268" s="44" t="s">
        <v>809</v>
      </c>
      <c r="Q268" s="44" t="s">
        <v>809</v>
      </c>
      <c r="R268" s="31">
        <v>211</v>
      </c>
    </row>
    <row r="269" spans="1:18" s="25" customFormat="1" ht="51" x14ac:dyDescent="0.2">
      <c r="A269" s="26" t="s">
        <v>230</v>
      </c>
      <c r="B269" s="28" t="s">
        <v>688</v>
      </c>
      <c r="C269" s="26" t="s">
        <v>479</v>
      </c>
      <c r="D269" s="28" t="s">
        <v>1280</v>
      </c>
      <c r="E269" s="27" t="s">
        <v>480</v>
      </c>
      <c r="F269" s="28" t="s">
        <v>645</v>
      </c>
      <c r="G269" s="30">
        <v>350</v>
      </c>
      <c r="H269" s="30">
        <v>350</v>
      </c>
      <c r="I269" s="28" t="s">
        <v>659</v>
      </c>
      <c r="J269" s="29">
        <v>12</v>
      </c>
      <c r="K269" s="28"/>
      <c r="L269" s="30"/>
      <c r="M269" s="28"/>
      <c r="N269" s="29"/>
      <c r="O269" s="44" t="s">
        <v>872</v>
      </c>
      <c r="P269" s="44" t="s">
        <v>809</v>
      </c>
      <c r="Q269" s="44" t="s">
        <v>809</v>
      </c>
      <c r="R269" s="31">
        <v>14</v>
      </c>
    </row>
    <row r="270" spans="1:18" s="25" customFormat="1" ht="25.5" x14ac:dyDescent="0.2">
      <c r="A270" s="26" t="s">
        <v>230</v>
      </c>
      <c r="B270" s="28" t="s">
        <v>689</v>
      </c>
      <c r="C270" s="26" t="s">
        <v>479</v>
      </c>
      <c r="D270" s="28" t="s">
        <v>1281</v>
      </c>
      <c r="E270" s="27" t="s">
        <v>480</v>
      </c>
      <c r="F270" s="28" t="s">
        <v>658</v>
      </c>
      <c r="G270" s="30">
        <v>3236</v>
      </c>
      <c r="H270" s="30">
        <v>900</v>
      </c>
      <c r="I270" s="28" t="s">
        <v>659</v>
      </c>
      <c r="J270" s="29">
        <v>25</v>
      </c>
      <c r="K270" s="28"/>
      <c r="L270" s="30"/>
      <c r="M270" s="28"/>
      <c r="N270" s="29"/>
      <c r="O270" s="44" t="s">
        <v>872</v>
      </c>
      <c r="P270" s="44" t="s">
        <v>809</v>
      </c>
      <c r="Q270" s="44" t="s">
        <v>809</v>
      </c>
      <c r="R270" s="31">
        <v>16</v>
      </c>
    </row>
    <row r="271" spans="1:18" s="25" customFormat="1" ht="51" x14ac:dyDescent="0.2">
      <c r="A271" s="26" t="s">
        <v>233</v>
      </c>
      <c r="B271" s="28" t="s">
        <v>653</v>
      </c>
      <c r="C271" s="26" t="s">
        <v>654</v>
      </c>
      <c r="D271" s="28" t="s">
        <v>655</v>
      </c>
      <c r="E271" s="27">
        <v>2018</v>
      </c>
      <c r="F271" s="28" t="s">
        <v>645</v>
      </c>
      <c r="G271" s="30">
        <v>2610</v>
      </c>
      <c r="H271" s="30">
        <v>2610</v>
      </c>
      <c r="I271" s="28" t="s">
        <v>659</v>
      </c>
      <c r="J271" s="29">
        <v>1</v>
      </c>
      <c r="K271" s="28" t="s">
        <v>1406</v>
      </c>
      <c r="L271" s="30">
        <v>6</v>
      </c>
      <c r="M271" s="28"/>
      <c r="N271" s="29"/>
      <c r="O271" s="44" t="s">
        <v>809</v>
      </c>
      <c r="P271" s="44" t="s">
        <v>810</v>
      </c>
      <c r="Q271" s="44" t="s">
        <v>809</v>
      </c>
      <c r="R271" s="31"/>
    </row>
    <row r="272" spans="1:18" s="25" customFormat="1" ht="89.25" x14ac:dyDescent="0.2">
      <c r="A272" s="26" t="s">
        <v>230</v>
      </c>
      <c r="B272" s="28" t="s">
        <v>1236</v>
      </c>
      <c r="C272" s="26" t="s">
        <v>654</v>
      </c>
      <c r="D272" s="28" t="s">
        <v>1237</v>
      </c>
      <c r="E272" s="27" t="s">
        <v>474</v>
      </c>
      <c r="F272" s="28" t="s">
        <v>645</v>
      </c>
      <c r="G272" s="30">
        <v>0</v>
      </c>
      <c r="H272" s="30">
        <v>0</v>
      </c>
      <c r="I272" s="28" t="s">
        <v>659</v>
      </c>
      <c r="J272" s="29">
        <v>1</v>
      </c>
      <c r="K272" s="28"/>
      <c r="L272" s="30"/>
      <c r="M272" s="28"/>
      <c r="N272" s="29"/>
      <c r="O272" s="44" t="s">
        <v>809</v>
      </c>
      <c r="P272" s="44" t="s">
        <v>809</v>
      </c>
      <c r="Q272" s="44" t="s">
        <v>809</v>
      </c>
      <c r="R272" s="31"/>
    </row>
    <row r="273" spans="1:18" s="25" customFormat="1" ht="51" x14ac:dyDescent="0.2">
      <c r="A273" s="26" t="s">
        <v>222</v>
      </c>
      <c r="B273" s="28" t="s">
        <v>546</v>
      </c>
      <c r="C273" s="26" t="s">
        <v>547</v>
      </c>
      <c r="D273" s="28" t="s">
        <v>1104</v>
      </c>
      <c r="E273" s="27">
        <v>2018</v>
      </c>
      <c r="F273" s="28" t="s">
        <v>645</v>
      </c>
      <c r="G273" s="30">
        <v>239</v>
      </c>
      <c r="H273" s="30">
        <v>239</v>
      </c>
      <c r="I273" s="28" t="s">
        <v>659</v>
      </c>
      <c r="J273" s="29">
        <v>1</v>
      </c>
      <c r="K273" s="28"/>
      <c r="L273" s="30"/>
      <c r="M273" s="28"/>
      <c r="N273" s="29"/>
      <c r="O273" s="44" t="s">
        <v>809</v>
      </c>
      <c r="P273" s="44" t="s">
        <v>810</v>
      </c>
      <c r="Q273" s="44" t="s">
        <v>809</v>
      </c>
      <c r="R273" s="31"/>
    </row>
    <row r="274" spans="1:18" s="25" customFormat="1" ht="63.75" x14ac:dyDescent="0.2">
      <c r="A274" s="26" t="s">
        <v>222</v>
      </c>
      <c r="B274" s="28" t="s">
        <v>548</v>
      </c>
      <c r="C274" s="26" t="s">
        <v>547</v>
      </c>
      <c r="D274" s="28" t="s">
        <v>1105</v>
      </c>
      <c r="E274" s="27">
        <v>2018</v>
      </c>
      <c r="F274" s="28" t="s">
        <v>645</v>
      </c>
      <c r="G274" s="30">
        <v>576</v>
      </c>
      <c r="H274" s="30">
        <v>576</v>
      </c>
      <c r="I274" s="28" t="s">
        <v>659</v>
      </c>
      <c r="J274" s="29">
        <v>1</v>
      </c>
      <c r="K274" s="28"/>
      <c r="L274" s="30"/>
      <c r="M274" s="28"/>
      <c r="N274" s="29"/>
      <c r="O274" s="44" t="s">
        <v>809</v>
      </c>
      <c r="P274" s="44" t="s">
        <v>810</v>
      </c>
      <c r="Q274" s="44" t="s">
        <v>809</v>
      </c>
      <c r="R274" s="31"/>
    </row>
    <row r="275" spans="1:18" s="25" customFormat="1" ht="38.25" x14ac:dyDescent="0.2">
      <c r="A275" s="26" t="s">
        <v>212</v>
      </c>
      <c r="B275" s="28" t="s">
        <v>549</v>
      </c>
      <c r="C275" s="26" t="s">
        <v>550</v>
      </c>
      <c r="D275" s="28" t="s">
        <v>1106</v>
      </c>
      <c r="E275" s="27">
        <v>2018</v>
      </c>
      <c r="F275" s="28" t="s">
        <v>645</v>
      </c>
      <c r="G275" s="30">
        <v>304</v>
      </c>
      <c r="H275" s="30">
        <v>304</v>
      </c>
      <c r="I275" s="28" t="s">
        <v>659</v>
      </c>
      <c r="J275" s="29">
        <v>1</v>
      </c>
      <c r="K275" s="28"/>
      <c r="L275" s="30"/>
      <c r="M275" s="28"/>
      <c r="N275" s="29"/>
      <c r="O275" s="44" t="s">
        <v>809</v>
      </c>
      <c r="P275" s="44" t="s">
        <v>810</v>
      </c>
      <c r="Q275" s="44" t="s">
        <v>809</v>
      </c>
      <c r="R275" s="31"/>
    </row>
    <row r="276" spans="1:18" s="25" customFormat="1" ht="38.25" x14ac:dyDescent="0.2">
      <c r="A276" s="26" t="s">
        <v>212</v>
      </c>
      <c r="B276" s="28" t="s">
        <v>551</v>
      </c>
      <c r="C276" s="26" t="s">
        <v>550</v>
      </c>
      <c r="D276" s="28" t="s">
        <v>1107</v>
      </c>
      <c r="E276" s="27">
        <v>2018</v>
      </c>
      <c r="F276" s="28" t="s">
        <v>645</v>
      </c>
      <c r="G276" s="30">
        <v>1115</v>
      </c>
      <c r="H276" s="30">
        <v>1115</v>
      </c>
      <c r="I276" s="28" t="s">
        <v>659</v>
      </c>
      <c r="J276" s="29">
        <v>1</v>
      </c>
      <c r="K276" s="28"/>
      <c r="L276" s="30"/>
      <c r="M276" s="28"/>
      <c r="N276" s="29"/>
      <c r="O276" s="44" t="s">
        <v>809</v>
      </c>
      <c r="P276" s="44" t="s">
        <v>810</v>
      </c>
      <c r="Q276" s="44" t="s">
        <v>809</v>
      </c>
      <c r="R276" s="31"/>
    </row>
    <row r="277" spans="1:18" s="25" customFormat="1" ht="51" x14ac:dyDescent="0.2">
      <c r="A277" s="26" t="s">
        <v>212</v>
      </c>
      <c r="B277" s="28" t="s">
        <v>552</v>
      </c>
      <c r="C277" s="26" t="s">
        <v>550</v>
      </c>
      <c r="D277" s="28" t="s">
        <v>1108</v>
      </c>
      <c r="E277" s="27">
        <v>2018</v>
      </c>
      <c r="F277" s="28" t="s">
        <v>645</v>
      </c>
      <c r="G277" s="30">
        <v>1022</v>
      </c>
      <c r="H277" s="30">
        <v>1022</v>
      </c>
      <c r="I277" s="28" t="s">
        <v>659</v>
      </c>
      <c r="J277" s="29">
        <v>1</v>
      </c>
      <c r="K277" s="28"/>
      <c r="L277" s="30"/>
      <c r="M277" s="28"/>
      <c r="N277" s="29"/>
      <c r="O277" s="44" t="s">
        <v>809</v>
      </c>
      <c r="P277" s="44" t="s">
        <v>810</v>
      </c>
      <c r="Q277" s="44" t="s">
        <v>809</v>
      </c>
      <c r="R277" s="31"/>
    </row>
    <row r="278" spans="1:18" s="25" customFormat="1" ht="51" x14ac:dyDescent="0.2">
      <c r="A278" s="26" t="s">
        <v>212</v>
      </c>
      <c r="B278" s="28" t="s">
        <v>553</v>
      </c>
      <c r="C278" s="26" t="s">
        <v>550</v>
      </c>
      <c r="D278" s="28" t="s">
        <v>1109</v>
      </c>
      <c r="E278" s="27">
        <v>2018</v>
      </c>
      <c r="F278" s="28" t="s">
        <v>645</v>
      </c>
      <c r="G278" s="30">
        <v>312</v>
      </c>
      <c r="H278" s="30">
        <v>312</v>
      </c>
      <c r="I278" s="28" t="s">
        <v>659</v>
      </c>
      <c r="J278" s="29">
        <v>1</v>
      </c>
      <c r="K278" s="28"/>
      <c r="L278" s="30"/>
      <c r="M278" s="28"/>
      <c r="N278" s="29"/>
      <c r="O278" s="44" t="s">
        <v>809</v>
      </c>
      <c r="P278" s="44" t="s">
        <v>810</v>
      </c>
      <c r="Q278" s="44" t="s">
        <v>809</v>
      </c>
      <c r="R278" s="31"/>
    </row>
    <row r="279" spans="1:18" s="25" customFormat="1" ht="38.25" x14ac:dyDescent="0.2">
      <c r="A279" s="26" t="s">
        <v>212</v>
      </c>
      <c r="B279" s="28" t="s">
        <v>554</v>
      </c>
      <c r="C279" s="26" t="s">
        <v>550</v>
      </c>
      <c r="D279" s="28" t="s">
        <v>1110</v>
      </c>
      <c r="E279" s="27">
        <v>2018</v>
      </c>
      <c r="F279" s="28" t="s">
        <v>645</v>
      </c>
      <c r="G279" s="30">
        <v>660</v>
      </c>
      <c r="H279" s="30">
        <v>660</v>
      </c>
      <c r="I279" s="28" t="s">
        <v>659</v>
      </c>
      <c r="J279" s="29">
        <v>1</v>
      </c>
      <c r="K279" s="28"/>
      <c r="L279" s="30"/>
      <c r="M279" s="28"/>
      <c r="N279" s="29"/>
      <c r="O279" s="44" t="s">
        <v>809</v>
      </c>
      <c r="P279" s="44" t="s">
        <v>810</v>
      </c>
      <c r="Q279" s="44" t="s">
        <v>809</v>
      </c>
      <c r="R279" s="31"/>
    </row>
    <row r="280" spans="1:18" s="25" customFormat="1" ht="25.5" x14ac:dyDescent="0.2">
      <c r="A280" s="26" t="s">
        <v>212</v>
      </c>
      <c r="B280" s="28" t="s">
        <v>555</v>
      </c>
      <c r="C280" s="26" t="s">
        <v>550</v>
      </c>
      <c r="D280" s="28" t="s">
        <v>1111</v>
      </c>
      <c r="E280" s="27">
        <v>2018</v>
      </c>
      <c r="F280" s="28" t="s">
        <v>645</v>
      </c>
      <c r="G280" s="30">
        <v>1033</v>
      </c>
      <c r="H280" s="30">
        <v>1033</v>
      </c>
      <c r="I280" s="28" t="s">
        <v>659</v>
      </c>
      <c r="J280" s="29">
        <v>1</v>
      </c>
      <c r="K280" s="28"/>
      <c r="L280" s="30"/>
      <c r="M280" s="28"/>
      <c r="N280" s="29"/>
      <c r="O280" s="44" t="s">
        <v>809</v>
      </c>
      <c r="P280" s="44" t="s">
        <v>810</v>
      </c>
      <c r="Q280" s="44" t="s">
        <v>809</v>
      </c>
      <c r="R280" s="31"/>
    </row>
    <row r="281" spans="1:18" s="25" customFormat="1" ht="38.25" x14ac:dyDescent="0.2">
      <c r="A281" s="26" t="s">
        <v>212</v>
      </c>
      <c r="B281" s="28" t="s">
        <v>556</v>
      </c>
      <c r="C281" s="26" t="s">
        <v>550</v>
      </c>
      <c r="D281" s="28" t="s">
        <v>1112</v>
      </c>
      <c r="E281" s="27">
        <v>2018</v>
      </c>
      <c r="F281" s="28" t="s">
        <v>645</v>
      </c>
      <c r="G281" s="30">
        <v>210</v>
      </c>
      <c r="H281" s="30">
        <v>210</v>
      </c>
      <c r="I281" s="28" t="s">
        <v>659</v>
      </c>
      <c r="J281" s="29">
        <v>1</v>
      </c>
      <c r="K281" s="28"/>
      <c r="L281" s="30"/>
      <c r="M281" s="28"/>
      <c r="N281" s="29"/>
      <c r="O281" s="44" t="s">
        <v>809</v>
      </c>
      <c r="P281" s="44" t="s">
        <v>810</v>
      </c>
      <c r="Q281" s="44" t="s">
        <v>809</v>
      </c>
      <c r="R281" s="31"/>
    </row>
    <row r="282" spans="1:18" s="25" customFormat="1" ht="38.25" x14ac:dyDescent="0.2">
      <c r="A282" s="26" t="s">
        <v>212</v>
      </c>
      <c r="B282" s="28" t="s">
        <v>557</v>
      </c>
      <c r="C282" s="26" t="s">
        <v>550</v>
      </c>
      <c r="D282" s="28" t="s">
        <v>1113</v>
      </c>
      <c r="E282" s="27">
        <v>2018</v>
      </c>
      <c r="F282" s="28" t="s">
        <v>645</v>
      </c>
      <c r="G282" s="30">
        <v>273</v>
      </c>
      <c r="H282" s="30">
        <v>273</v>
      </c>
      <c r="I282" s="28" t="s">
        <v>659</v>
      </c>
      <c r="J282" s="29">
        <v>1</v>
      </c>
      <c r="K282" s="28"/>
      <c r="L282" s="30"/>
      <c r="M282" s="28"/>
      <c r="N282" s="29"/>
      <c r="O282" s="44" t="s">
        <v>809</v>
      </c>
      <c r="P282" s="44" t="s">
        <v>810</v>
      </c>
      <c r="Q282" s="44" t="s">
        <v>809</v>
      </c>
      <c r="R282" s="31"/>
    </row>
    <row r="283" spans="1:18" s="25" customFormat="1" ht="25.5" x14ac:dyDescent="0.2">
      <c r="A283" s="26" t="s">
        <v>212</v>
      </c>
      <c r="B283" s="28" t="s">
        <v>558</v>
      </c>
      <c r="C283" s="26" t="s">
        <v>550</v>
      </c>
      <c r="D283" s="28" t="s">
        <v>1114</v>
      </c>
      <c r="E283" s="27">
        <v>2018</v>
      </c>
      <c r="F283" s="28" t="s">
        <v>645</v>
      </c>
      <c r="G283" s="30">
        <v>238</v>
      </c>
      <c r="H283" s="30">
        <v>238</v>
      </c>
      <c r="I283" s="28" t="s">
        <v>659</v>
      </c>
      <c r="J283" s="29">
        <v>1</v>
      </c>
      <c r="K283" s="28"/>
      <c r="L283" s="30"/>
      <c r="M283" s="28"/>
      <c r="N283" s="29"/>
      <c r="O283" s="44" t="s">
        <v>809</v>
      </c>
      <c r="P283" s="44" t="s">
        <v>810</v>
      </c>
      <c r="Q283" s="44" t="s">
        <v>809</v>
      </c>
      <c r="R283" s="31"/>
    </row>
    <row r="284" spans="1:18" s="25" customFormat="1" ht="51" x14ac:dyDescent="0.2">
      <c r="A284" s="26" t="s">
        <v>212</v>
      </c>
      <c r="B284" s="28" t="s">
        <v>559</v>
      </c>
      <c r="C284" s="26" t="s">
        <v>550</v>
      </c>
      <c r="D284" s="28" t="s">
        <v>1115</v>
      </c>
      <c r="E284" s="27">
        <v>2018</v>
      </c>
      <c r="F284" s="28" t="s">
        <v>645</v>
      </c>
      <c r="G284" s="30">
        <v>183</v>
      </c>
      <c r="H284" s="30">
        <v>183</v>
      </c>
      <c r="I284" s="28" t="s">
        <v>659</v>
      </c>
      <c r="J284" s="29">
        <v>1</v>
      </c>
      <c r="K284" s="28"/>
      <c r="L284" s="30"/>
      <c r="M284" s="28"/>
      <c r="N284" s="29"/>
      <c r="O284" s="44" t="s">
        <v>809</v>
      </c>
      <c r="P284" s="44" t="s">
        <v>810</v>
      </c>
      <c r="Q284" s="44" t="s">
        <v>809</v>
      </c>
      <c r="R284" s="31"/>
    </row>
    <row r="285" spans="1:18" s="25" customFormat="1" ht="89.25" x14ac:dyDescent="0.2">
      <c r="A285" s="26" t="s">
        <v>212</v>
      </c>
      <c r="B285" s="28" t="s">
        <v>560</v>
      </c>
      <c r="C285" s="26" t="s">
        <v>550</v>
      </c>
      <c r="D285" s="28" t="s">
        <v>1116</v>
      </c>
      <c r="E285" s="27">
        <v>2018</v>
      </c>
      <c r="F285" s="28" t="s">
        <v>645</v>
      </c>
      <c r="G285" s="30">
        <v>227</v>
      </c>
      <c r="H285" s="30">
        <v>227</v>
      </c>
      <c r="I285" s="28" t="s">
        <v>659</v>
      </c>
      <c r="J285" s="29">
        <v>1</v>
      </c>
      <c r="K285" s="28"/>
      <c r="L285" s="30"/>
      <c r="M285" s="28"/>
      <c r="N285" s="29"/>
      <c r="O285" s="44" t="s">
        <v>809</v>
      </c>
      <c r="P285" s="44" t="s">
        <v>810</v>
      </c>
      <c r="Q285" s="44" t="s">
        <v>809</v>
      </c>
      <c r="R285" s="31"/>
    </row>
    <row r="286" spans="1:18" s="25" customFormat="1" ht="38.25" x14ac:dyDescent="0.2">
      <c r="A286" s="26" t="s">
        <v>212</v>
      </c>
      <c r="B286" s="28" t="s">
        <v>561</v>
      </c>
      <c r="C286" s="26" t="s">
        <v>550</v>
      </c>
      <c r="D286" s="28" t="s">
        <v>1117</v>
      </c>
      <c r="E286" s="27">
        <v>2018</v>
      </c>
      <c r="F286" s="28" t="s">
        <v>645</v>
      </c>
      <c r="G286" s="30">
        <v>875</v>
      </c>
      <c r="H286" s="30">
        <v>875</v>
      </c>
      <c r="I286" s="28" t="s">
        <v>659</v>
      </c>
      <c r="J286" s="29">
        <v>1</v>
      </c>
      <c r="K286" s="28"/>
      <c r="L286" s="30"/>
      <c r="M286" s="28"/>
      <c r="N286" s="29"/>
      <c r="O286" s="44" t="s">
        <v>809</v>
      </c>
      <c r="P286" s="44" t="s">
        <v>810</v>
      </c>
      <c r="Q286" s="44" t="s">
        <v>809</v>
      </c>
      <c r="R286" s="31"/>
    </row>
    <row r="287" spans="1:18" s="25" customFormat="1" ht="38.25" x14ac:dyDescent="0.2">
      <c r="A287" s="26" t="s">
        <v>226</v>
      </c>
      <c r="B287" s="28" t="s">
        <v>562</v>
      </c>
      <c r="C287" s="26" t="s">
        <v>563</v>
      </c>
      <c r="D287" s="28" t="s">
        <v>1118</v>
      </c>
      <c r="E287" s="27">
        <v>2018</v>
      </c>
      <c r="F287" s="28" t="s">
        <v>645</v>
      </c>
      <c r="G287" s="30">
        <v>138</v>
      </c>
      <c r="H287" s="30">
        <v>138</v>
      </c>
      <c r="I287" s="28" t="s">
        <v>659</v>
      </c>
      <c r="J287" s="29">
        <v>1</v>
      </c>
      <c r="K287" s="28"/>
      <c r="L287" s="30"/>
      <c r="M287" s="28"/>
      <c r="N287" s="29"/>
      <c r="O287" s="44" t="s">
        <v>809</v>
      </c>
      <c r="P287" s="44" t="s">
        <v>810</v>
      </c>
      <c r="Q287" s="44" t="s">
        <v>809</v>
      </c>
      <c r="R287" s="31"/>
    </row>
    <row r="288" spans="1:18" s="25" customFormat="1" ht="38.25" x14ac:dyDescent="0.2">
      <c r="A288" s="26" t="s">
        <v>214</v>
      </c>
      <c r="B288" s="28" t="s">
        <v>564</v>
      </c>
      <c r="C288" s="26" t="s">
        <v>563</v>
      </c>
      <c r="D288" s="28" t="s">
        <v>1119</v>
      </c>
      <c r="E288" s="27">
        <v>2018</v>
      </c>
      <c r="F288" s="28" t="s">
        <v>645</v>
      </c>
      <c r="G288" s="30">
        <v>350</v>
      </c>
      <c r="H288" s="30">
        <v>350</v>
      </c>
      <c r="I288" s="28" t="s">
        <v>659</v>
      </c>
      <c r="J288" s="29">
        <v>1</v>
      </c>
      <c r="K288" s="28"/>
      <c r="L288" s="30"/>
      <c r="M288" s="28"/>
      <c r="N288" s="29"/>
      <c r="O288" s="44" t="s">
        <v>809</v>
      </c>
      <c r="P288" s="44" t="s">
        <v>810</v>
      </c>
      <c r="Q288" s="44" t="s">
        <v>809</v>
      </c>
      <c r="R288" s="31"/>
    </row>
    <row r="289" spans="1:18" s="25" customFormat="1" ht="38.25" x14ac:dyDescent="0.2">
      <c r="A289" s="26" t="s">
        <v>214</v>
      </c>
      <c r="B289" s="28" t="s">
        <v>565</v>
      </c>
      <c r="C289" s="26" t="s">
        <v>563</v>
      </c>
      <c r="D289" s="28" t="s">
        <v>1120</v>
      </c>
      <c r="E289" s="27">
        <v>2018</v>
      </c>
      <c r="F289" s="28" t="s">
        <v>645</v>
      </c>
      <c r="G289" s="30">
        <v>259</v>
      </c>
      <c r="H289" s="30">
        <v>259</v>
      </c>
      <c r="I289" s="28" t="s">
        <v>659</v>
      </c>
      <c r="J289" s="29">
        <v>1</v>
      </c>
      <c r="K289" s="28"/>
      <c r="L289" s="30"/>
      <c r="M289" s="28"/>
      <c r="N289" s="29"/>
      <c r="O289" s="44" t="s">
        <v>809</v>
      </c>
      <c r="P289" s="44" t="s">
        <v>810</v>
      </c>
      <c r="Q289" s="44" t="s">
        <v>809</v>
      </c>
      <c r="R289" s="31"/>
    </row>
    <row r="290" spans="1:18" s="25" customFormat="1" ht="51" x14ac:dyDescent="0.2">
      <c r="A290" s="26" t="s">
        <v>214</v>
      </c>
      <c r="B290" s="28" t="s">
        <v>566</v>
      </c>
      <c r="C290" s="26" t="s">
        <v>563</v>
      </c>
      <c r="D290" s="28" t="s">
        <v>1122</v>
      </c>
      <c r="E290" s="27">
        <v>2018</v>
      </c>
      <c r="F290" s="28" t="s">
        <v>645</v>
      </c>
      <c r="G290" s="30">
        <v>196</v>
      </c>
      <c r="H290" s="30">
        <v>196</v>
      </c>
      <c r="I290" s="28" t="s">
        <v>659</v>
      </c>
      <c r="J290" s="29">
        <v>1</v>
      </c>
      <c r="K290" s="28"/>
      <c r="L290" s="30"/>
      <c r="M290" s="28"/>
      <c r="N290" s="29"/>
      <c r="O290" s="44" t="s">
        <v>809</v>
      </c>
      <c r="P290" s="44" t="s">
        <v>810</v>
      </c>
      <c r="Q290" s="44" t="s">
        <v>809</v>
      </c>
      <c r="R290" s="31"/>
    </row>
    <row r="291" spans="1:18" s="25" customFormat="1" ht="38.25" x14ac:dyDescent="0.2">
      <c r="A291" s="26" t="s">
        <v>214</v>
      </c>
      <c r="B291" s="28" t="s">
        <v>567</v>
      </c>
      <c r="C291" s="26" t="s">
        <v>563</v>
      </c>
      <c r="D291" s="28" t="s">
        <v>1123</v>
      </c>
      <c r="E291" s="27">
        <v>2018</v>
      </c>
      <c r="F291" s="28" t="s">
        <v>645</v>
      </c>
      <c r="G291" s="30">
        <v>196</v>
      </c>
      <c r="H291" s="30">
        <v>196</v>
      </c>
      <c r="I291" s="28" t="s">
        <v>659</v>
      </c>
      <c r="J291" s="29">
        <v>1</v>
      </c>
      <c r="K291" s="28"/>
      <c r="L291" s="30"/>
      <c r="M291" s="28"/>
      <c r="N291" s="29"/>
      <c r="O291" s="44" t="s">
        <v>809</v>
      </c>
      <c r="P291" s="44" t="s">
        <v>810</v>
      </c>
      <c r="Q291" s="44" t="s">
        <v>809</v>
      </c>
      <c r="R291" s="31"/>
    </row>
    <row r="292" spans="1:18" s="25" customFormat="1" ht="76.5" x14ac:dyDescent="0.2">
      <c r="A292" s="26" t="s">
        <v>214</v>
      </c>
      <c r="B292" s="28" t="s">
        <v>568</v>
      </c>
      <c r="C292" s="26" t="s">
        <v>563</v>
      </c>
      <c r="D292" s="28" t="s">
        <v>1124</v>
      </c>
      <c r="E292" s="27">
        <v>2018</v>
      </c>
      <c r="F292" s="28" t="s">
        <v>645</v>
      </c>
      <c r="G292" s="30">
        <v>446</v>
      </c>
      <c r="H292" s="30">
        <v>446</v>
      </c>
      <c r="I292" s="28" t="s">
        <v>659</v>
      </c>
      <c r="J292" s="29">
        <v>1</v>
      </c>
      <c r="K292" s="28"/>
      <c r="L292" s="30"/>
      <c r="M292" s="28"/>
      <c r="N292" s="29"/>
      <c r="O292" s="44" t="s">
        <v>809</v>
      </c>
      <c r="P292" s="44" t="s">
        <v>810</v>
      </c>
      <c r="Q292" s="44" t="s">
        <v>809</v>
      </c>
      <c r="R292" s="31"/>
    </row>
    <row r="293" spans="1:18" s="25" customFormat="1" ht="51" x14ac:dyDescent="0.2">
      <c r="A293" s="26" t="s">
        <v>214</v>
      </c>
      <c r="B293" s="28" t="s">
        <v>569</v>
      </c>
      <c r="C293" s="26" t="s">
        <v>563</v>
      </c>
      <c r="D293" s="28" t="s">
        <v>1125</v>
      </c>
      <c r="E293" s="27">
        <v>2018</v>
      </c>
      <c r="F293" s="28" t="s">
        <v>645</v>
      </c>
      <c r="G293" s="30">
        <v>394</v>
      </c>
      <c r="H293" s="30">
        <v>394</v>
      </c>
      <c r="I293" s="28" t="s">
        <v>659</v>
      </c>
      <c r="J293" s="29">
        <v>1</v>
      </c>
      <c r="K293" s="28"/>
      <c r="L293" s="30"/>
      <c r="M293" s="28"/>
      <c r="N293" s="29"/>
      <c r="O293" s="44" t="s">
        <v>809</v>
      </c>
      <c r="P293" s="44" t="s">
        <v>810</v>
      </c>
      <c r="Q293" s="44" t="s">
        <v>809</v>
      </c>
      <c r="R293" s="31"/>
    </row>
    <row r="294" spans="1:18" s="25" customFormat="1" ht="38.25" x14ac:dyDescent="0.2">
      <c r="A294" s="26" t="s">
        <v>214</v>
      </c>
      <c r="B294" s="28" t="s">
        <v>570</v>
      </c>
      <c r="C294" s="26" t="s">
        <v>563</v>
      </c>
      <c r="D294" s="28" t="s">
        <v>1126</v>
      </c>
      <c r="E294" s="27">
        <v>2018</v>
      </c>
      <c r="F294" s="28" t="s">
        <v>645</v>
      </c>
      <c r="G294" s="30">
        <v>395</v>
      </c>
      <c r="H294" s="30">
        <v>395</v>
      </c>
      <c r="I294" s="28" t="s">
        <v>659</v>
      </c>
      <c r="J294" s="29">
        <v>1</v>
      </c>
      <c r="K294" s="28"/>
      <c r="L294" s="30"/>
      <c r="M294" s="28"/>
      <c r="N294" s="29"/>
      <c r="O294" s="44" t="s">
        <v>809</v>
      </c>
      <c r="P294" s="44" t="s">
        <v>810</v>
      </c>
      <c r="Q294" s="44" t="s">
        <v>809</v>
      </c>
      <c r="R294" s="31"/>
    </row>
    <row r="295" spans="1:18" s="25" customFormat="1" ht="38.25" x14ac:dyDescent="0.2">
      <c r="A295" s="26" t="s">
        <v>214</v>
      </c>
      <c r="B295" s="28" t="s">
        <v>571</v>
      </c>
      <c r="C295" s="26" t="s">
        <v>563</v>
      </c>
      <c r="D295" s="28" t="s">
        <v>1127</v>
      </c>
      <c r="E295" s="27">
        <v>2018</v>
      </c>
      <c r="F295" s="28" t="s">
        <v>645</v>
      </c>
      <c r="G295" s="30">
        <v>278</v>
      </c>
      <c r="H295" s="30">
        <v>278</v>
      </c>
      <c r="I295" s="28" t="s">
        <v>659</v>
      </c>
      <c r="J295" s="29">
        <v>1</v>
      </c>
      <c r="K295" s="28"/>
      <c r="L295" s="30"/>
      <c r="M295" s="28"/>
      <c r="N295" s="29"/>
      <c r="O295" s="44" t="s">
        <v>809</v>
      </c>
      <c r="P295" s="44" t="s">
        <v>810</v>
      </c>
      <c r="Q295" s="44" t="s">
        <v>809</v>
      </c>
      <c r="R295" s="31"/>
    </row>
    <row r="296" spans="1:18" s="25" customFormat="1" ht="38.25" x14ac:dyDescent="0.2">
      <c r="A296" s="26" t="s">
        <v>214</v>
      </c>
      <c r="B296" s="28" t="s">
        <v>572</v>
      </c>
      <c r="C296" s="26" t="s">
        <v>563</v>
      </c>
      <c r="D296" s="28" t="s">
        <v>1128</v>
      </c>
      <c r="E296" s="27">
        <v>2018</v>
      </c>
      <c r="F296" s="28" t="s">
        <v>645</v>
      </c>
      <c r="G296" s="30">
        <v>691</v>
      </c>
      <c r="H296" s="30">
        <v>691</v>
      </c>
      <c r="I296" s="28" t="s">
        <v>659</v>
      </c>
      <c r="J296" s="29">
        <v>1</v>
      </c>
      <c r="K296" s="28"/>
      <c r="L296" s="30"/>
      <c r="M296" s="28"/>
      <c r="N296" s="29"/>
      <c r="O296" s="44" t="s">
        <v>809</v>
      </c>
      <c r="P296" s="44" t="s">
        <v>810</v>
      </c>
      <c r="Q296" s="44" t="s">
        <v>809</v>
      </c>
      <c r="R296" s="31"/>
    </row>
    <row r="297" spans="1:18" s="25" customFormat="1" ht="38.25" x14ac:dyDescent="0.2">
      <c r="A297" s="26" t="s">
        <v>214</v>
      </c>
      <c r="B297" s="28" t="s">
        <v>573</v>
      </c>
      <c r="C297" s="26" t="s">
        <v>563</v>
      </c>
      <c r="D297" s="28" t="s">
        <v>1129</v>
      </c>
      <c r="E297" s="27">
        <v>2018</v>
      </c>
      <c r="F297" s="28" t="s">
        <v>645</v>
      </c>
      <c r="G297" s="30">
        <v>300</v>
      </c>
      <c r="H297" s="30">
        <v>300</v>
      </c>
      <c r="I297" s="28" t="s">
        <v>659</v>
      </c>
      <c r="J297" s="29">
        <v>1</v>
      </c>
      <c r="K297" s="28"/>
      <c r="L297" s="30"/>
      <c r="M297" s="28"/>
      <c r="N297" s="29"/>
      <c r="O297" s="44" t="s">
        <v>809</v>
      </c>
      <c r="P297" s="44" t="s">
        <v>810</v>
      </c>
      <c r="Q297" s="44" t="s">
        <v>809</v>
      </c>
      <c r="R297" s="31"/>
    </row>
    <row r="298" spans="1:18" s="25" customFormat="1" ht="38.25" x14ac:dyDescent="0.2">
      <c r="A298" s="26" t="s">
        <v>214</v>
      </c>
      <c r="B298" s="28" t="s">
        <v>574</v>
      </c>
      <c r="C298" s="26" t="s">
        <v>563</v>
      </c>
      <c r="D298" s="28" t="s">
        <v>1130</v>
      </c>
      <c r="E298" s="27">
        <v>2018</v>
      </c>
      <c r="F298" s="28" t="s">
        <v>645</v>
      </c>
      <c r="G298" s="30">
        <v>238</v>
      </c>
      <c r="H298" s="30">
        <v>238</v>
      </c>
      <c r="I298" s="28" t="s">
        <v>659</v>
      </c>
      <c r="J298" s="29">
        <v>1</v>
      </c>
      <c r="K298" s="28"/>
      <c r="L298" s="30"/>
      <c r="M298" s="28"/>
      <c r="N298" s="29"/>
      <c r="O298" s="44" t="s">
        <v>809</v>
      </c>
      <c r="P298" s="44" t="s">
        <v>810</v>
      </c>
      <c r="Q298" s="44" t="s">
        <v>809</v>
      </c>
      <c r="R298" s="31"/>
    </row>
    <row r="299" spans="1:18" s="25" customFormat="1" ht="38.25" x14ac:dyDescent="0.2">
      <c r="A299" s="26" t="s">
        <v>214</v>
      </c>
      <c r="B299" s="28" t="s">
        <v>575</v>
      </c>
      <c r="C299" s="26" t="s">
        <v>563</v>
      </c>
      <c r="D299" s="28" t="s">
        <v>1131</v>
      </c>
      <c r="E299" s="27">
        <v>2018</v>
      </c>
      <c r="F299" s="28" t="s">
        <v>645</v>
      </c>
      <c r="G299" s="30">
        <v>561</v>
      </c>
      <c r="H299" s="30">
        <v>561</v>
      </c>
      <c r="I299" s="28" t="s">
        <v>659</v>
      </c>
      <c r="J299" s="29">
        <v>1</v>
      </c>
      <c r="K299" s="28"/>
      <c r="L299" s="30"/>
      <c r="M299" s="28"/>
      <c r="N299" s="29"/>
      <c r="O299" s="44" t="s">
        <v>809</v>
      </c>
      <c r="P299" s="44" t="s">
        <v>810</v>
      </c>
      <c r="Q299" s="44" t="s">
        <v>809</v>
      </c>
      <c r="R299" s="31"/>
    </row>
    <row r="300" spans="1:18" s="25" customFormat="1" ht="38.25" x14ac:dyDescent="0.2">
      <c r="A300" s="26" t="s">
        <v>214</v>
      </c>
      <c r="B300" s="28" t="s">
        <v>576</v>
      </c>
      <c r="C300" s="26" t="s">
        <v>563</v>
      </c>
      <c r="D300" s="28" t="s">
        <v>1132</v>
      </c>
      <c r="E300" s="27">
        <v>2018</v>
      </c>
      <c r="F300" s="28" t="s">
        <v>645</v>
      </c>
      <c r="G300" s="30">
        <v>531</v>
      </c>
      <c r="H300" s="30">
        <v>531</v>
      </c>
      <c r="I300" s="28" t="s">
        <v>659</v>
      </c>
      <c r="J300" s="29">
        <v>1</v>
      </c>
      <c r="K300" s="28"/>
      <c r="L300" s="30"/>
      <c r="M300" s="28"/>
      <c r="N300" s="29"/>
      <c r="O300" s="44" t="s">
        <v>809</v>
      </c>
      <c r="P300" s="44" t="s">
        <v>810</v>
      </c>
      <c r="Q300" s="44" t="s">
        <v>809</v>
      </c>
      <c r="R300" s="31"/>
    </row>
    <row r="301" spans="1:18" s="25" customFormat="1" ht="51" x14ac:dyDescent="0.2">
      <c r="A301" s="26" t="s">
        <v>214</v>
      </c>
      <c r="B301" s="28" t="s">
        <v>577</v>
      </c>
      <c r="C301" s="26" t="s">
        <v>563</v>
      </c>
      <c r="D301" s="28" t="s">
        <v>1133</v>
      </c>
      <c r="E301" s="27">
        <v>2018</v>
      </c>
      <c r="F301" s="28" t="s">
        <v>645</v>
      </c>
      <c r="G301" s="30">
        <v>908</v>
      </c>
      <c r="H301" s="30">
        <v>908</v>
      </c>
      <c r="I301" s="28" t="s">
        <v>659</v>
      </c>
      <c r="J301" s="29">
        <v>1</v>
      </c>
      <c r="K301" s="28"/>
      <c r="L301" s="30"/>
      <c r="M301" s="28"/>
      <c r="N301" s="29"/>
      <c r="O301" s="44" t="s">
        <v>809</v>
      </c>
      <c r="P301" s="44" t="s">
        <v>810</v>
      </c>
      <c r="Q301" s="44" t="s">
        <v>809</v>
      </c>
      <c r="R301" s="31"/>
    </row>
    <row r="302" spans="1:18" s="25" customFormat="1" ht="51" x14ac:dyDescent="0.2">
      <c r="A302" s="26" t="s">
        <v>214</v>
      </c>
      <c r="B302" s="28" t="s">
        <v>578</v>
      </c>
      <c r="C302" s="26" t="s">
        <v>563</v>
      </c>
      <c r="D302" s="28" t="s">
        <v>1134</v>
      </c>
      <c r="E302" s="27">
        <v>2018</v>
      </c>
      <c r="F302" s="28" t="s">
        <v>645</v>
      </c>
      <c r="G302" s="30">
        <v>1285</v>
      </c>
      <c r="H302" s="30">
        <v>1285</v>
      </c>
      <c r="I302" s="28" t="s">
        <v>659</v>
      </c>
      <c r="J302" s="29">
        <v>1</v>
      </c>
      <c r="K302" s="28"/>
      <c r="L302" s="30"/>
      <c r="M302" s="28"/>
      <c r="N302" s="29"/>
      <c r="O302" s="44" t="s">
        <v>809</v>
      </c>
      <c r="P302" s="44" t="s">
        <v>810</v>
      </c>
      <c r="Q302" s="44" t="s">
        <v>809</v>
      </c>
      <c r="R302" s="31"/>
    </row>
    <row r="303" spans="1:18" s="25" customFormat="1" ht="38.25" x14ac:dyDescent="0.2">
      <c r="A303" s="26" t="s">
        <v>214</v>
      </c>
      <c r="B303" s="28" t="s">
        <v>579</v>
      </c>
      <c r="C303" s="26" t="s">
        <v>563</v>
      </c>
      <c r="D303" s="28" t="s">
        <v>1135</v>
      </c>
      <c r="E303" s="27">
        <v>2018</v>
      </c>
      <c r="F303" s="28" t="s">
        <v>645</v>
      </c>
      <c r="G303" s="30">
        <v>696</v>
      </c>
      <c r="H303" s="30">
        <v>696</v>
      </c>
      <c r="I303" s="28" t="s">
        <v>659</v>
      </c>
      <c r="J303" s="29">
        <v>1</v>
      </c>
      <c r="K303" s="28"/>
      <c r="L303" s="30"/>
      <c r="M303" s="28"/>
      <c r="N303" s="29"/>
      <c r="O303" s="44" t="s">
        <v>809</v>
      </c>
      <c r="P303" s="44" t="s">
        <v>810</v>
      </c>
      <c r="Q303" s="44" t="s">
        <v>809</v>
      </c>
      <c r="R303" s="31"/>
    </row>
    <row r="304" spans="1:18" s="25" customFormat="1" ht="63.75" x14ac:dyDescent="0.2">
      <c r="A304" s="26" t="s">
        <v>214</v>
      </c>
      <c r="B304" s="28" t="s">
        <v>580</v>
      </c>
      <c r="C304" s="26" t="s">
        <v>563</v>
      </c>
      <c r="D304" s="28" t="s">
        <v>1136</v>
      </c>
      <c r="E304" s="27">
        <v>2018</v>
      </c>
      <c r="F304" s="28" t="s">
        <v>645</v>
      </c>
      <c r="G304" s="30">
        <v>635</v>
      </c>
      <c r="H304" s="30">
        <v>635</v>
      </c>
      <c r="I304" s="28" t="s">
        <v>659</v>
      </c>
      <c r="J304" s="29">
        <v>1</v>
      </c>
      <c r="K304" s="28"/>
      <c r="L304" s="30"/>
      <c r="M304" s="28"/>
      <c r="N304" s="29"/>
      <c r="O304" s="44" t="s">
        <v>809</v>
      </c>
      <c r="P304" s="44" t="s">
        <v>810</v>
      </c>
      <c r="Q304" s="44" t="s">
        <v>809</v>
      </c>
      <c r="R304" s="31"/>
    </row>
    <row r="305" spans="1:18" s="25" customFormat="1" ht="38.25" x14ac:dyDescent="0.2">
      <c r="A305" s="26" t="s">
        <v>214</v>
      </c>
      <c r="B305" s="28" t="s">
        <v>581</v>
      </c>
      <c r="C305" s="26" t="s">
        <v>563</v>
      </c>
      <c r="D305" s="28" t="s">
        <v>1137</v>
      </c>
      <c r="E305" s="27">
        <v>2018</v>
      </c>
      <c r="F305" s="28" t="s">
        <v>645</v>
      </c>
      <c r="G305" s="30">
        <v>335</v>
      </c>
      <c r="H305" s="30">
        <v>335</v>
      </c>
      <c r="I305" s="28" t="s">
        <v>659</v>
      </c>
      <c r="J305" s="29">
        <v>1</v>
      </c>
      <c r="K305" s="28"/>
      <c r="L305" s="30"/>
      <c r="M305" s="28"/>
      <c r="N305" s="29"/>
      <c r="O305" s="44" t="s">
        <v>809</v>
      </c>
      <c r="P305" s="44" t="s">
        <v>810</v>
      </c>
      <c r="Q305" s="44" t="s">
        <v>809</v>
      </c>
      <c r="R305" s="31"/>
    </row>
    <row r="306" spans="1:18" s="25" customFormat="1" ht="38.25" x14ac:dyDescent="0.2">
      <c r="A306" s="26" t="s">
        <v>214</v>
      </c>
      <c r="B306" s="28" t="s">
        <v>582</v>
      </c>
      <c r="C306" s="26" t="s">
        <v>563</v>
      </c>
      <c r="D306" s="28" t="s">
        <v>1127</v>
      </c>
      <c r="E306" s="27">
        <v>2018</v>
      </c>
      <c r="F306" s="28" t="s">
        <v>645</v>
      </c>
      <c r="G306" s="30">
        <v>175</v>
      </c>
      <c r="H306" s="30">
        <v>175</v>
      </c>
      <c r="I306" s="28" t="s">
        <v>659</v>
      </c>
      <c r="J306" s="29">
        <v>1</v>
      </c>
      <c r="K306" s="28"/>
      <c r="L306" s="30"/>
      <c r="M306" s="28"/>
      <c r="N306" s="29"/>
      <c r="O306" s="44" t="s">
        <v>809</v>
      </c>
      <c r="P306" s="44" t="s">
        <v>810</v>
      </c>
      <c r="Q306" s="44" t="s">
        <v>809</v>
      </c>
      <c r="R306" s="31"/>
    </row>
    <row r="307" spans="1:18" s="25" customFormat="1" ht="38.25" x14ac:dyDescent="0.2">
      <c r="A307" s="26" t="s">
        <v>214</v>
      </c>
      <c r="B307" s="28" t="s">
        <v>583</v>
      </c>
      <c r="C307" s="26" t="s">
        <v>563</v>
      </c>
      <c r="D307" s="28" t="s">
        <v>1138</v>
      </c>
      <c r="E307" s="27">
        <v>2018</v>
      </c>
      <c r="F307" s="28" t="s">
        <v>645</v>
      </c>
      <c r="G307" s="30">
        <v>347</v>
      </c>
      <c r="H307" s="30">
        <v>347</v>
      </c>
      <c r="I307" s="28" t="s">
        <v>659</v>
      </c>
      <c r="J307" s="29">
        <v>1</v>
      </c>
      <c r="K307" s="28"/>
      <c r="L307" s="30"/>
      <c r="M307" s="28"/>
      <c r="N307" s="29"/>
      <c r="O307" s="44" t="s">
        <v>809</v>
      </c>
      <c r="P307" s="44" t="s">
        <v>810</v>
      </c>
      <c r="Q307" s="44" t="s">
        <v>809</v>
      </c>
      <c r="R307" s="31"/>
    </row>
    <row r="308" spans="1:18" s="25" customFormat="1" ht="38.25" x14ac:dyDescent="0.2">
      <c r="A308" s="26" t="s">
        <v>215</v>
      </c>
      <c r="B308" s="28" t="s">
        <v>584</v>
      </c>
      <c r="C308" s="26" t="s">
        <v>563</v>
      </c>
      <c r="D308" s="28" t="s">
        <v>1139</v>
      </c>
      <c r="E308" s="27">
        <v>2018</v>
      </c>
      <c r="F308" s="28" t="s">
        <v>645</v>
      </c>
      <c r="G308" s="30">
        <v>422</v>
      </c>
      <c r="H308" s="30">
        <v>422</v>
      </c>
      <c r="I308" s="28" t="s">
        <v>659</v>
      </c>
      <c r="J308" s="29">
        <v>1</v>
      </c>
      <c r="K308" s="28"/>
      <c r="L308" s="30"/>
      <c r="M308" s="28"/>
      <c r="N308" s="29"/>
      <c r="O308" s="44" t="s">
        <v>809</v>
      </c>
      <c r="P308" s="44" t="s">
        <v>810</v>
      </c>
      <c r="Q308" s="44" t="s">
        <v>809</v>
      </c>
      <c r="R308" s="31"/>
    </row>
    <row r="309" spans="1:18" s="25" customFormat="1" ht="38.25" x14ac:dyDescent="0.2">
      <c r="A309" s="26" t="s">
        <v>214</v>
      </c>
      <c r="B309" s="28" t="s">
        <v>585</v>
      </c>
      <c r="C309" s="26" t="s">
        <v>563</v>
      </c>
      <c r="D309" s="28" t="s">
        <v>1140</v>
      </c>
      <c r="E309" s="27">
        <v>2018</v>
      </c>
      <c r="F309" s="28" t="s">
        <v>645</v>
      </c>
      <c r="G309" s="30">
        <v>249</v>
      </c>
      <c r="H309" s="30">
        <v>249</v>
      </c>
      <c r="I309" s="28" t="s">
        <v>659</v>
      </c>
      <c r="J309" s="29">
        <v>1</v>
      </c>
      <c r="K309" s="28"/>
      <c r="L309" s="30"/>
      <c r="M309" s="28"/>
      <c r="N309" s="29"/>
      <c r="O309" s="44" t="s">
        <v>809</v>
      </c>
      <c r="P309" s="44" t="s">
        <v>810</v>
      </c>
      <c r="Q309" s="44" t="s">
        <v>809</v>
      </c>
      <c r="R309" s="31"/>
    </row>
    <row r="310" spans="1:18" s="25" customFormat="1" ht="38.25" x14ac:dyDescent="0.2">
      <c r="A310" s="26" t="s">
        <v>214</v>
      </c>
      <c r="B310" s="28" t="s">
        <v>586</v>
      </c>
      <c r="C310" s="26" t="s">
        <v>563</v>
      </c>
      <c r="D310" s="28" t="s">
        <v>1141</v>
      </c>
      <c r="E310" s="27">
        <v>2018</v>
      </c>
      <c r="F310" s="28" t="s">
        <v>645</v>
      </c>
      <c r="G310" s="30">
        <v>246</v>
      </c>
      <c r="H310" s="30">
        <v>246</v>
      </c>
      <c r="I310" s="28" t="s">
        <v>659</v>
      </c>
      <c r="J310" s="29">
        <v>1</v>
      </c>
      <c r="K310" s="28"/>
      <c r="L310" s="30"/>
      <c r="M310" s="28"/>
      <c r="N310" s="29"/>
      <c r="O310" s="44" t="s">
        <v>809</v>
      </c>
      <c r="P310" s="44" t="s">
        <v>810</v>
      </c>
      <c r="Q310" s="44" t="s">
        <v>809</v>
      </c>
      <c r="R310" s="31"/>
    </row>
    <row r="311" spans="1:18" s="25" customFormat="1" ht="38.25" x14ac:dyDescent="0.2">
      <c r="A311" s="26" t="s">
        <v>214</v>
      </c>
      <c r="B311" s="28" t="s">
        <v>587</v>
      </c>
      <c r="C311" s="26" t="s">
        <v>563</v>
      </c>
      <c r="D311" s="28" t="s">
        <v>1142</v>
      </c>
      <c r="E311" s="27">
        <v>2018</v>
      </c>
      <c r="F311" s="28" t="s">
        <v>645</v>
      </c>
      <c r="G311" s="30">
        <v>1496</v>
      </c>
      <c r="H311" s="30">
        <v>1496</v>
      </c>
      <c r="I311" s="28" t="s">
        <v>659</v>
      </c>
      <c r="J311" s="29">
        <v>1</v>
      </c>
      <c r="K311" s="28"/>
      <c r="L311" s="30"/>
      <c r="M311" s="28"/>
      <c r="N311" s="29"/>
      <c r="O311" s="44" t="s">
        <v>809</v>
      </c>
      <c r="P311" s="44" t="s">
        <v>810</v>
      </c>
      <c r="Q311" s="44" t="s">
        <v>809</v>
      </c>
      <c r="R311" s="31"/>
    </row>
    <row r="312" spans="1:18" s="25" customFormat="1" ht="51" x14ac:dyDescent="0.2">
      <c r="A312" s="26" t="s">
        <v>214</v>
      </c>
      <c r="B312" s="28" t="s">
        <v>588</v>
      </c>
      <c r="C312" s="26" t="s">
        <v>563</v>
      </c>
      <c r="D312" s="28" t="s">
        <v>1143</v>
      </c>
      <c r="E312" s="27">
        <v>2018</v>
      </c>
      <c r="F312" s="28" t="s">
        <v>645</v>
      </c>
      <c r="G312" s="30">
        <v>135</v>
      </c>
      <c r="H312" s="30">
        <v>135</v>
      </c>
      <c r="I312" s="28" t="s">
        <v>659</v>
      </c>
      <c r="J312" s="29">
        <v>1</v>
      </c>
      <c r="K312" s="28"/>
      <c r="L312" s="30"/>
      <c r="M312" s="28"/>
      <c r="N312" s="29"/>
      <c r="O312" s="44" t="s">
        <v>809</v>
      </c>
      <c r="P312" s="44" t="s">
        <v>810</v>
      </c>
      <c r="Q312" s="44" t="s">
        <v>809</v>
      </c>
      <c r="R312" s="31"/>
    </row>
    <row r="313" spans="1:18" s="25" customFormat="1" ht="51" x14ac:dyDescent="0.2">
      <c r="A313" s="26" t="s">
        <v>214</v>
      </c>
      <c r="B313" s="28" t="s">
        <v>589</v>
      </c>
      <c r="C313" s="26" t="s">
        <v>563</v>
      </c>
      <c r="D313" s="28" t="s">
        <v>1144</v>
      </c>
      <c r="E313" s="27" t="s">
        <v>471</v>
      </c>
      <c r="F313" s="28" t="s">
        <v>645</v>
      </c>
      <c r="G313" s="30">
        <v>284</v>
      </c>
      <c r="H313" s="30">
        <v>284</v>
      </c>
      <c r="I313" s="28" t="s">
        <v>659</v>
      </c>
      <c r="J313" s="29">
        <v>1</v>
      </c>
      <c r="K313" s="28"/>
      <c r="L313" s="30"/>
      <c r="M313" s="28"/>
      <c r="N313" s="29"/>
      <c r="O313" s="44" t="s">
        <v>809</v>
      </c>
      <c r="P313" s="44" t="s">
        <v>810</v>
      </c>
      <c r="Q313" s="44" t="s">
        <v>809</v>
      </c>
      <c r="R313" s="31"/>
    </row>
    <row r="314" spans="1:18" s="25" customFormat="1" ht="38.25" x14ac:dyDescent="0.2">
      <c r="A314" s="26" t="s">
        <v>214</v>
      </c>
      <c r="B314" s="28" t="s">
        <v>590</v>
      </c>
      <c r="C314" s="26" t="s">
        <v>563</v>
      </c>
      <c r="D314" s="28" t="s">
        <v>1145</v>
      </c>
      <c r="E314" s="27">
        <v>2018</v>
      </c>
      <c r="F314" s="28" t="s">
        <v>645</v>
      </c>
      <c r="G314" s="30">
        <v>180</v>
      </c>
      <c r="H314" s="30">
        <v>180</v>
      </c>
      <c r="I314" s="28" t="s">
        <v>659</v>
      </c>
      <c r="J314" s="29">
        <v>1</v>
      </c>
      <c r="K314" s="28"/>
      <c r="L314" s="30"/>
      <c r="M314" s="28"/>
      <c r="N314" s="29"/>
      <c r="O314" s="44" t="s">
        <v>809</v>
      </c>
      <c r="P314" s="44" t="s">
        <v>810</v>
      </c>
      <c r="Q314" s="44" t="s">
        <v>809</v>
      </c>
      <c r="R314" s="31"/>
    </row>
    <row r="315" spans="1:18" s="25" customFormat="1" ht="51" x14ac:dyDescent="0.2">
      <c r="A315" s="26" t="s">
        <v>215</v>
      </c>
      <c r="B315" s="28" t="s">
        <v>591</v>
      </c>
      <c r="C315" s="26" t="s">
        <v>563</v>
      </c>
      <c r="D315" s="28" t="s">
        <v>1146</v>
      </c>
      <c r="E315" s="27">
        <v>2018</v>
      </c>
      <c r="F315" s="28" t="s">
        <v>645</v>
      </c>
      <c r="G315" s="30">
        <v>145</v>
      </c>
      <c r="H315" s="30">
        <v>145</v>
      </c>
      <c r="I315" s="28" t="s">
        <v>659</v>
      </c>
      <c r="J315" s="29">
        <v>1</v>
      </c>
      <c r="K315" s="28"/>
      <c r="L315" s="30"/>
      <c r="M315" s="28"/>
      <c r="N315" s="29"/>
      <c r="O315" s="44" t="s">
        <v>809</v>
      </c>
      <c r="P315" s="44" t="s">
        <v>810</v>
      </c>
      <c r="Q315" s="44" t="s">
        <v>809</v>
      </c>
      <c r="R315" s="31"/>
    </row>
    <row r="316" spans="1:18" s="25" customFormat="1" ht="38.25" x14ac:dyDescent="0.2">
      <c r="A316" s="26" t="s">
        <v>214</v>
      </c>
      <c r="B316" s="28" t="s">
        <v>592</v>
      </c>
      <c r="C316" s="26" t="s">
        <v>563</v>
      </c>
      <c r="D316" s="28" t="s">
        <v>1147</v>
      </c>
      <c r="E316" s="27">
        <v>2018</v>
      </c>
      <c r="F316" s="28" t="s">
        <v>645</v>
      </c>
      <c r="G316" s="30">
        <v>324</v>
      </c>
      <c r="H316" s="30">
        <v>324</v>
      </c>
      <c r="I316" s="28" t="s">
        <v>659</v>
      </c>
      <c r="J316" s="29">
        <v>1</v>
      </c>
      <c r="K316" s="28"/>
      <c r="L316" s="30"/>
      <c r="M316" s="28"/>
      <c r="N316" s="29"/>
      <c r="O316" s="44" t="s">
        <v>809</v>
      </c>
      <c r="P316" s="44" t="s">
        <v>810</v>
      </c>
      <c r="Q316" s="44" t="s">
        <v>809</v>
      </c>
      <c r="R316" s="31"/>
    </row>
    <row r="317" spans="1:18" s="25" customFormat="1" ht="38.25" x14ac:dyDescent="0.2">
      <c r="A317" s="26" t="s">
        <v>214</v>
      </c>
      <c r="B317" s="28" t="s">
        <v>593</v>
      </c>
      <c r="C317" s="26" t="s">
        <v>563</v>
      </c>
      <c r="D317" s="28" t="s">
        <v>1148</v>
      </c>
      <c r="E317" s="27">
        <v>2018</v>
      </c>
      <c r="F317" s="28" t="s">
        <v>645</v>
      </c>
      <c r="G317" s="30">
        <v>400</v>
      </c>
      <c r="H317" s="30">
        <v>400</v>
      </c>
      <c r="I317" s="28" t="s">
        <v>659</v>
      </c>
      <c r="J317" s="29">
        <v>1</v>
      </c>
      <c r="K317" s="28"/>
      <c r="L317" s="30"/>
      <c r="M317" s="28"/>
      <c r="N317" s="29"/>
      <c r="O317" s="44" t="s">
        <v>809</v>
      </c>
      <c r="P317" s="44" t="s">
        <v>810</v>
      </c>
      <c r="Q317" s="44" t="s">
        <v>809</v>
      </c>
      <c r="R317" s="31"/>
    </row>
    <row r="318" spans="1:18" s="25" customFormat="1" ht="51" x14ac:dyDescent="0.2">
      <c r="A318" s="26" t="s">
        <v>214</v>
      </c>
      <c r="B318" s="28" t="s">
        <v>594</v>
      </c>
      <c r="C318" s="26" t="s">
        <v>563</v>
      </c>
      <c r="D318" s="28" t="s">
        <v>1149</v>
      </c>
      <c r="E318" s="27">
        <v>2018</v>
      </c>
      <c r="F318" s="28" t="s">
        <v>645</v>
      </c>
      <c r="G318" s="30">
        <v>349</v>
      </c>
      <c r="H318" s="30">
        <v>349</v>
      </c>
      <c r="I318" s="28" t="s">
        <v>659</v>
      </c>
      <c r="J318" s="29">
        <v>1</v>
      </c>
      <c r="K318" s="28"/>
      <c r="L318" s="30"/>
      <c r="M318" s="28"/>
      <c r="N318" s="29"/>
      <c r="O318" s="44" t="s">
        <v>809</v>
      </c>
      <c r="P318" s="44" t="s">
        <v>810</v>
      </c>
      <c r="Q318" s="44" t="s">
        <v>809</v>
      </c>
      <c r="R318" s="31"/>
    </row>
    <row r="319" spans="1:18" s="25" customFormat="1" ht="63.75" x14ac:dyDescent="0.2">
      <c r="A319" s="26" t="s">
        <v>214</v>
      </c>
      <c r="B319" s="28" t="s">
        <v>595</v>
      </c>
      <c r="C319" s="26" t="s">
        <v>563</v>
      </c>
      <c r="D319" s="28" t="s">
        <v>1150</v>
      </c>
      <c r="E319" s="27">
        <v>2018</v>
      </c>
      <c r="F319" s="28" t="s">
        <v>645</v>
      </c>
      <c r="G319" s="30">
        <v>140</v>
      </c>
      <c r="H319" s="30">
        <v>140</v>
      </c>
      <c r="I319" s="28" t="s">
        <v>659</v>
      </c>
      <c r="J319" s="29">
        <v>1</v>
      </c>
      <c r="K319" s="28"/>
      <c r="L319" s="30"/>
      <c r="M319" s="28"/>
      <c r="N319" s="29"/>
      <c r="O319" s="44" t="s">
        <v>809</v>
      </c>
      <c r="P319" s="44" t="s">
        <v>810</v>
      </c>
      <c r="Q319" s="44" t="s">
        <v>809</v>
      </c>
      <c r="R319" s="31"/>
    </row>
    <row r="320" spans="1:18" s="25" customFormat="1" ht="51" x14ac:dyDescent="0.2">
      <c r="A320" s="26" t="s">
        <v>214</v>
      </c>
      <c r="B320" s="28" t="s">
        <v>596</v>
      </c>
      <c r="C320" s="26" t="s">
        <v>563</v>
      </c>
      <c r="D320" s="28" t="s">
        <v>1151</v>
      </c>
      <c r="E320" s="27">
        <v>2018</v>
      </c>
      <c r="F320" s="28" t="s">
        <v>645</v>
      </c>
      <c r="G320" s="30">
        <v>331</v>
      </c>
      <c r="H320" s="30">
        <v>331</v>
      </c>
      <c r="I320" s="28" t="s">
        <v>659</v>
      </c>
      <c r="J320" s="29">
        <v>1</v>
      </c>
      <c r="K320" s="28"/>
      <c r="L320" s="30"/>
      <c r="M320" s="28"/>
      <c r="N320" s="29"/>
      <c r="O320" s="44" t="s">
        <v>809</v>
      </c>
      <c r="P320" s="44" t="s">
        <v>810</v>
      </c>
      <c r="Q320" s="44" t="s">
        <v>809</v>
      </c>
      <c r="R320" s="31"/>
    </row>
    <row r="321" spans="1:18" s="25" customFormat="1" ht="51" x14ac:dyDescent="0.2">
      <c r="A321" s="26" t="s">
        <v>214</v>
      </c>
      <c r="B321" s="28" t="s">
        <v>597</v>
      </c>
      <c r="C321" s="26" t="s">
        <v>563</v>
      </c>
      <c r="D321" s="28" t="s">
        <v>1152</v>
      </c>
      <c r="E321" s="27">
        <v>2018</v>
      </c>
      <c r="F321" s="28" t="s">
        <v>645</v>
      </c>
      <c r="G321" s="30">
        <v>220</v>
      </c>
      <c r="H321" s="30">
        <v>220</v>
      </c>
      <c r="I321" s="28" t="s">
        <v>659</v>
      </c>
      <c r="J321" s="29">
        <v>1</v>
      </c>
      <c r="K321" s="28"/>
      <c r="L321" s="30"/>
      <c r="M321" s="28"/>
      <c r="N321" s="29"/>
      <c r="O321" s="44" t="s">
        <v>809</v>
      </c>
      <c r="P321" s="44" t="s">
        <v>810</v>
      </c>
      <c r="Q321" s="44" t="s">
        <v>809</v>
      </c>
      <c r="R321" s="31"/>
    </row>
    <row r="322" spans="1:18" s="25" customFormat="1" ht="38.25" x14ac:dyDescent="0.2">
      <c r="A322" s="26" t="s">
        <v>214</v>
      </c>
      <c r="B322" s="28" t="s">
        <v>598</v>
      </c>
      <c r="C322" s="26" t="s">
        <v>563</v>
      </c>
      <c r="D322" s="28" t="s">
        <v>1153</v>
      </c>
      <c r="E322" s="27">
        <v>2018</v>
      </c>
      <c r="F322" s="28" t="s">
        <v>645</v>
      </c>
      <c r="G322" s="30">
        <v>130</v>
      </c>
      <c r="H322" s="30">
        <v>130</v>
      </c>
      <c r="I322" s="28" t="s">
        <v>659</v>
      </c>
      <c r="J322" s="29">
        <v>1</v>
      </c>
      <c r="K322" s="28"/>
      <c r="L322" s="30"/>
      <c r="M322" s="28"/>
      <c r="N322" s="29"/>
      <c r="O322" s="44" t="s">
        <v>809</v>
      </c>
      <c r="P322" s="44" t="s">
        <v>810</v>
      </c>
      <c r="Q322" s="44" t="s">
        <v>809</v>
      </c>
      <c r="R322" s="31"/>
    </row>
    <row r="323" spans="1:18" s="25" customFormat="1" ht="38.25" x14ac:dyDescent="0.2">
      <c r="A323" s="26" t="s">
        <v>214</v>
      </c>
      <c r="B323" s="28" t="s">
        <v>599</v>
      </c>
      <c r="C323" s="26" t="s">
        <v>563</v>
      </c>
      <c r="D323" s="28" t="s">
        <v>1154</v>
      </c>
      <c r="E323" s="27">
        <v>2018</v>
      </c>
      <c r="F323" s="28" t="s">
        <v>645</v>
      </c>
      <c r="G323" s="30">
        <v>145</v>
      </c>
      <c r="H323" s="30">
        <v>145</v>
      </c>
      <c r="I323" s="28" t="s">
        <v>659</v>
      </c>
      <c r="J323" s="29">
        <v>1</v>
      </c>
      <c r="K323" s="28"/>
      <c r="L323" s="30"/>
      <c r="M323" s="28"/>
      <c r="N323" s="29"/>
      <c r="O323" s="44" t="s">
        <v>809</v>
      </c>
      <c r="P323" s="44" t="s">
        <v>810</v>
      </c>
      <c r="Q323" s="44" t="s">
        <v>809</v>
      </c>
      <c r="R323" s="31"/>
    </row>
    <row r="324" spans="1:18" s="25" customFormat="1" ht="38.25" x14ac:dyDescent="0.2">
      <c r="A324" s="26" t="s">
        <v>214</v>
      </c>
      <c r="B324" s="28" t="s">
        <v>600</v>
      </c>
      <c r="C324" s="26" t="s">
        <v>563</v>
      </c>
      <c r="D324" s="28" t="s">
        <v>1155</v>
      </c>
      <c r="E324" s="27">
        <v>2018</v>
      </c>
      <c r="F324" s="28" t="s">
        <v>645</v>
      </c>
      <c r="G324" s="30">
        <v>197</v>
      </c>
      <c r="H324" s="30">
        <v>197</v>
      </c>
      <c r="I324" s="28" t="s">
        <v>659</v>
      </c>
      <c r="J324" s="29">
        <v>1</v>
      </c>
      <c r="K324" s="28"/>
      <c r="L324" s="30"/>
      <c r="M324" s="28"/>
      <c r="N324" s="29"/>
      <c r="O324" s="44" t="s">
        <v>809</v>
      </c>
      <c r="P324" s="44" t="s">
        <v>810</v>
      </c>
      <c r="Q324" s="44" t="s">
        <v>809</v>
      </c>
      <c r="R324" s="31"/>
    </row>
    <row r="325" spans="1:18" s="25" customFormat="1" ht="51" x14ac:dyDescent="0.2">
      <c r="A325" s="26" t="s">
        <v>215</v>
      </c>
      <c r="B325" s="28" t="s">
        <v>601</v>
      </c>
      <c r="C325" s="26" t="s">
        <v>563</v>
      </c>
      <c r="D325" s="28" t="s">
        <v>1156</v>
      </c>
      <c r="E325" s="27">
        <v>2018</v>
      </c>
      <c r="F325" s="28" t="s">
        <v>645</v>
      </c>
      <c r="G325" s="30">
        <v>160</v>
      </c>
      <c r="H325" s="30">
        <v>160</v>
      </c>
      <c r="I325" s="28" t="s">
        <v>659</v>
      </c>
      <c r="J325" s="29">
        <v>1</v>
      </c>
      <c r="K325" s="28"/>
      <c r="L325" s="30"/>
      <c r="M325" s="28"/>
      <c r="N325" s="29"/>
      <c r="O325" s="44" t="s">
        <v>809</v>
      </c>
      <c r="P325" s="44" t="s">
        <v>810</v>
      </c>
      <c r="Q325" s="44" t="s">
        <v>809</v>
      </c>
      <c r="R325" s="31"/>
    </row>
    <row r="326" spans="1:18" s="25" customFormat="1" ht="76.5" x14ac:dyDescent="0.2">
      <c r="A326" s="26" t="s">
        <v>214</v>
      </c>
      <c r="B326" s="28" t="s">
        <v>602</v>
      </c>
      <c r="C326" s="26" t="s">
        <v>563</v>
      </c>
      <c r="D326" s="28" t="s">
        <v>1157</v>
      </c>
      <c r="E326" s="27">
        <v>2018</v>
      </c>
      <c r="F326" s="28" t="s">
        <v>645</v>
      </c>
      <c r="G326" s="30">
        <v>129</v>
      </c>
      <c r="H326" s="30">
        <v>129</v>
      </c>
      <c r="I326" s="28" t="s">
        <v>659</v>
      </c>
      <c r="J326" s="29">
        <v>1</v>
      </c>
      <c r="K326" s="28"/>
      <c r="L326" s="30"/>
      <c r="M326" s="28"/>
      <c r="N326" s="29"/>
      <c r="O326" s="44" t="s">
        <v>809</v>
      </c>
      <c r="P326" s="44" t="s">
        <v>810</v>
      </c>
      <c r="Q326" s="44" t="s">
        <v>809</v>
      </c>
      <c r="R326" s="31"/>
    </row>
    <row r="327" spans="1:18" s="25" customFormat="1" ht="38.25" x14ac:dyDescent="0.2">
      <c r="A327" s="26" t="s">
        <v>226</v>
      </c>
      <c r="B327" s="28" t="s">
        <v>603</v>
      </c>
      <c r="C327" s="26" t="s">
        <v>563</v>
      </c>
      <c r="D327" s="28" t="s">
        <v>1158</v>
      </c>
      <c r="E327" s="27">
        <v>2018</v>
      </c>
      <c r="F327" s="28" t="s">
        <v>645</v>
      </c>
      <c r="G327" s="30">
        <v>469</v>
      </c>
      <c r="H327" s="30">
        <v>469</v>
      </c>
      <c r="I327" s="28" t="s">
        <v>659</v>
      </c>
      <c r="J327" s="29">
        <v>1</v>
      </c>
      <c r="K327" s="28"/>
      <c r="L327" s="30"/>
      <c r="M327" s="28"/>
      <c r="N327" s="29"/>
      <c r="O327" s="44" t="s">
        <v>809</v>
      </c>
      <c r="P327" s="44" t="s">
        <v>810</v>
      </c>
      <c r="Q327" s="44" t="s">
        <v>809</v>
      </c>
      <c r="R327" s="31"/>
    </row>
    <row r="328" spans="1:18" s="25" customFormat="1" ht="38.25" x14ac:dyDescent="0.2">
      <c r="A328" s="26" t="s">
        <v>226</v>
      </c>
      <c r="B328" s="28" t="s">
        <v>604</v>
      </c>
      <c r="C328" s="26" t="s">
        <v>563</v>
      </c>
      <c r="D328" s="28" t="s">
        <v>1159</v>
      </c>
      <c r="E328" s="27">
        <v>2018</v>
      </c>
      <c r="F328" s="28" t="s">
        <v>645</v>
      </c>
      <c r="G328" s="30">
        <v>247</v>
      </c>
      <c r="H328" s="30">
        <v>247</v>
      </c>
      <c r="I328" s="28" t="s">
        <v>659</v>
      </c>
      <c r="J328" s="29">
        <v>1</v>
      </c>
      <c r="K328" s="28"/>
      <c r="L328" s="30"/>
      <c r="M328" s="28"/>
      <c r="N328" s="29"/>
      <c r="O328" s="44" t="s">
        <v>809</v>
      </c>
      <c r="P328" s="44" t="s">
        <v>810</v>
      </c>
      <c r="Q328" s="44" t="s">
        <v>809</v>
      </c>
      <c r="R328" s="31"/>
    </row>
    <row r="329" spans="1:18" s="25" customFormat="1" ht="89.25" x14ac:dyDescent="0.2">
      <c r="A329" s="26" t="s">
        <v>214</v>
      </c>
      <c r="B329" s="28" t="s">
        <v>605</v>
      </c>
      <c r="C329" s="26" t="s">
        <v>563</v>
      </c>
      <c r="D329" s="28" t="s">
        <v>1161</v>
      </c>
      <c r="E329" s="27">
        <v>2018</v>
      </c>
      <c r="F329" s="28" t="s">
        <v>645</v>
      </c>
      <c r="G329" s="30">
        <v>850</v>
      </c>
      <c r="H329" s="30">
        <v>850</v>
      </c>
      <c r="I329" s="28" t="s">
        <v>659</v>
      </c>
      <c r="J329" s="29">
        <v>1</v>
      </c>
      <c r="K329" s="28"/>
      <c r="L329" s="30"/>
      <c r="M329" s="28"/>
      <c r="N329" s="29"/>
      <c r="O329" s="44" t="s">
        <v>809</v>
      </c>
      <c r="P329" s="44" t="s">
        <v>810</v>
      </c>
      <c r="Q329" s="44" t="s">
        <v>809</v>
      </c>
      <c r="R329" s="31"/>
    </row>
    <row r="330" spans="1:18" s="25" customFormat="1" ht="38.25" x14ac:dyDescent="0.2">
      <c r="A330" s="26" t="s">
        <v>214</v>
      </c>
      <c r="B330" s="28" t="s">
        <v>606</v>
      </c>
      <c r="C330" s="26" t="s">
        <v>563</v>
      </c>
      <c r="D330" s="28" t="s">
        <v>1160</v>
      </c>
      <c r="E330" s="27">
        <v>2018</v>
      </c>
      <c r="F330" s="28" t="s">
        <v>645</v>
      </c>
      <c r="G330" s="30">
        <v>153</v>
      </c>
      <c r="H330" s="30">
        <v>153</v>
      </c>
      <c r="I330" s="28" t="s">
        <v>659</v>
      </c>
      <c r="J330" s="29">
        <v>1</v>
      </c>
      <c r="K330" s="28"/>
      <c r="L330" s="30"/>
      <c r="M330" s="28"/>
      <c r="N330" s="29"/>
      <c r="O330" s="44" t="s">
        <v>809</v>
      </c>
      <c r="P330" s="44" t="s">
        <v>810</v>
      </c>
      <c r="Q330" s="44" t="s">
        <v>809</v>
      </c>
      <c r="R330" s="31"/>
    </row>
    <row r="331" spans="1:18" s="25" customFormat="1" ht="38.25" x14ac:dyDescent="0.2">
      <c r="A331" s="26" t="s">
        <v>214</v>
      </c>
      <c r="B331" s="28" t="s">
        <v>607</v>
      </c>
      <c r="C331" s="26" t="s">
        <v>563</v>
      </c>
      <c r="D331" s="28" t="s">
        <v>1162</v>
      </c>
      <c r="E331" s="27">
        <v>2018</v>
      </c>
      <c r="F331" s="28" t="s">
        <v>645</v>
      </c>
      <c r="G331" s="30">
        <v>131</v>
      </c>
      <c r="H331" s="30">
        <v>131</v>
      </c>
      <c r="I331" s="28" t="s">
        <v>659</v>
      </c>
      <c r="J331" s="29">
        <v>1</v>
      </c>
      <c r="K331" s="28"/>
      <c r="L331" s="30"/>
      <c r="M331" s="28"/>
      <c r="N331" s="29"/>
      <c r="O331" s="44" t="s">
        <v>809</v>
      </c>
      <c r="P331" s="44" t="s">
        <v>810</v>
      </c>
      <c r="Q331" s="44" t="s">
        <v>809</v>
      </c>
      <c r="R331" s="31"/>
    </row>
    <row r="332" spans="1:18" s="25" customFormat="1" ht="51" x14ac:dyDescent="0.2">
      <c r="A332" s="26" t="s">
        <v>214</v>
      </c>
      <c r="B332" s="28" t="s">
        <v>608</v>
      </c>
      <c r="C332" s="26" t="s">
        <v>563</v>
      </c>
      <c r="D332" s="28" t="s">
        <v>1163</v>
      </c>
      <c r="E332" s="27">
        <v>2018</v>
      </c>
      <c r="F332" s="28" t="s">
        <v>645</v>
      </c>
      <c r="G332" s="30">
        <v>131</v>
      </c>
      <c r="H332" s="30">
        <v>131</v>
      </c>
      <c r="I332" s="28" t="s">
        <v>659</v>
      </c>
      <c r="J332" s="29">
        <v>1</v>
      </c>
      <c r="K332" s="28"/>
      <c r="L332" s="30"/>
      <c r="M332" s="28"/>
      <c r="N332" s="29"/>
      <c r="O332" s="44" t="s">
        <v>809</v>
      </c>
      <c r="P332" s="44" t="s">
        <v>810</v>
      </c>
      <c r="Q332" s="44" t="s">
        <v>809</v>
      </c>
      <c r="R332" s="31"/>
    </row>
    <row r="333" spans="1:18" s="25" customFormat="1" ht="51" x14ac:dyDescent="0.2">
      <c r="A333" s="26" t="s">
        <v>215</v>
      </c>
      <c r="B333" s="28" t="s">
        <v>609</v>
      </c>
      <c r="C333" s="26" t="s">
        <v>563</v>
      </c>
      <c r="D333" s="28" t="s">
        <v>1164</v>
      </c>
      <c r="E333" s="27">
        <v>2018</v>
      </c>
      <c r="F333" s="28" t="s">
        <v>645</v>
      </c>
      <c r="G333" s="30">
        <v>150</v>
      </c>
      <c r="H333" s="30">
        <v>150</v>
      </c>
      <c r="I333" s="28" t="s">
        <v>659</v>
      </c>
      <c r="J333" s="29">
        <v>1</v>
      </c>
      <c r="K333" s="28"/>
      <c r="L333" s="30"/>
      <c r="M333" s="28"/>
      <c r="N333" s="29"/>
      <c r="O333" s="44" t="s">
        <v>809</v>
      </c>
      <c r="P333" s="44" t="s">
        <v>810</v>
      </c>
      <c r="Q333" s="44" t="s">
        <v>809</v>
      </c>
      <c r="R333" s="31"/>
    </row>
    <row r="334" spans="1:18" s="25" customFormat="1" ht="38.25" x14ac:dyDescent="0.2">
      <c r="A334" s="26" t="s">
        <v>214</v>
      </c>
      <c r="B334" s="28" t="s">
        <v>610</v>
      </c>
      <c r="C334" s="26" t="s">
        <v>563</v>
      </c>
      <c r="D334" s="28" t="s">
        <v>1165</v>
      </c>
      <c r="E334" s="27">
        <v>2018</v>
      </c>
      <c r="F334" s="28" t="s">
        <v>645</v>
      </c>
      <c r="G334" s="30">
        <v>120</v>
      </c>
      <c r="H334" s="30">
        <v>120</v>
      </c>
      <c r="I334" s="28" t="s">
        <v>659</v>
      </c>
      <c r="J334" s="29">
        <v>1</v>
      </c>
      <c r="K334" s="28"/>
      <c r="L334" s="30"/>
      <c r="M334" s="28"/>
      <c r="N334" s="29"/>
      <c r="O334" s="44" t="s">
        <v>809</v>
      </c>
      <c r="P334" s="44" t="s">
        <v>810</v>
      </c>
      <c r="Q334" s="44" t="s">
        <v>809</v>
      </c>
      <c r="R334" s="31"/>
    </row>
    <row r="335" spans="1:18" s="25" customFormat="1" ht="38.25" x14ac:dyDescent="0.2">
      <c r="A335" s="26" t="s">
        <v>214</v>
      </c>
      <c r="B335" s="28" t="s">
        <v>611</v>
      </c>
      <c r="C335" s="26" t="s">
        <v>563</v>
      </c>
      <c r="D335" s="28" t="s">
        <v>1166</v>
      </c>
      <c r="E335" s="27">
        <v>2018</v>
      </c>
      <c r="F335" s="28" t="s">
        <v>645</v>
      </c>
      <c r="G335" s="30">
        <v>182</v>
      </c>
      <c r="H335" s="30">
        <v>182</v>
      </c>
      <c r="I335" s="28" t="s">
        <v>659</v>
      </c>
      <c r="J335" s="29">
        <v>1</v>
      </c>
      <c r="K335" s="28"/>
      <c r="L335" s="30"/>
      <c r="M335" s="28"/>
      <c r="N335" s="29"/>
      <c r="O335" s="44" t="s">
        <v>809</v>
      </c>
      <c r="P335" s="44" t="s">
        <v>810</v>
      </c>
      <c r="Q335" s="44" t="s">
        <v>809</v>
      </c>
      <c r="R335" s="31"/>
    </row>
    <row r="336" spans="1:18" s="25" customFormat="1" ht="63.75" x14ac:dyDescent="0.2">
      <c r="A336" s="26" t="s">
        <v>214</v>
      </c>
      <c r="B336" s="28" t="s">
        <v>612</v>
      </c>
      <c r="C336" s="26" t="s">
        <v>563</v>
      </c>
      <c r="D336" s="28" t="s">
        <v>1167</v>
      </c>
      <c r="E336" s="27">
        <v>2018</v>
      </c>
      <c r="F336" s="28" t="s">
        <v>645</v>
      </c>
      <c r="G336" s="30">
        <v>215</v>
      </c>
      <c r="H336" s="30">
        <v>215</v>
      </c>
      <c r="I336" s="28" t="s">
        <v>659</v>
      </c>
      <c r="J336" s="29">
        <v>1</v>
      </c>
      <c r="K336" s="28"/>
      <c r="L336" s="30"/>
      <c r="M336" s="28"/>
      <c r="N336" s="29"/>
      <c r="O336" s="44" t="s">
        <v>809</v>
      </c>
      <c r="P336" s="44" t="s">
        <v>810</v>
      </c>
      <c r="Q336" s="44" t="s">
        <v>809</v>
      </c>
      <c r="R336" s="31"/>
    </row>
    <row r="337" spans="1:18" s="25" customFormat="1" ht="38.25" x14ac:dyDescent="0.2">
      <c r="A337" s="26" t="s">
        <v>214</v>
      </c>
      <c r="B337" s="28" t="s">
        <v>613</v>
      </c>
      <c r="C337" s="26" t="s">
        <v>563</v>
      </c>
      <c r="D337" s="28" t="s">
        <v>1168</v>
      </c>
      <c r="E337" s="27">
        <v>2018</v>
      </c>
      <c r="F337" s="28" t="s">
        <v>645</v>
      </c>
      <c r="G337" s="30">
        <v>156</v>
      </c>
      <c r="H337" s="30">
        <v>156</v>
      </c>
      <c r="I337" s="28" t="s">
        <v>659</v>
      </c>
      <c r="J337" s="29">
        <v>1</v>
      </c>
      <c r="K337" s="28"/>
      <c r="L337" s="30"/>
      <c r="M337" s="28"/>
      <c r="N337" s="29"/>
      <c r="O337" s="44" t="s">
        <v>809</v>
      </c>
      <c r="P337" s="44" t="s">
        <v>810</v>
      </c>
      <c r="Q337" s="44" t="s">
        <v>809</v>
      </c>
      <c r="R337" s="31"/>
    </row>
    <row r="338" spans="1:18" s="25" customFormat="1" ht="38.25" x14ac:dyDescent="0.2">
      <c r="A338" s="26" t="s">
        <v>214</v>
      </c>
      <c r="B338" s="28" t="s">
        <v>614</v>
      </c>
      <c r="C338" s="26" t="s">
        <v>563</v>
      </c>
      <c r="D338" s="28" t="s">
        <v>1169</v>
      </c>
      <c r="E338" s="27">
        <v>2018</v>
      </c>
      <c r="F338" s="28" t="s">
        <v>645</v>
      </c>
      <c r="G338" s="30">
        <v>305</v>
      </c>
      <c r="H338" s="30">
        <v>305</v>
      </c>
      <c r="I338" s="28" t="s">
        <v>659</v>
      </c>
      <c r="J338" s="29">
        <v>1</v>
      </c>
      <c r="K338" s="28"/>
      <c r="L338" s="30"/>
      <c r="M338" s="28"/>
      <c r="N338" s="29"/>
      <c r="O338" s="44" t="s">
        <v>809</v>
      </c>
      <c r="P338" s="44" t="s">
        <v>810</v>
      </c>
      <c r="Q338" s="44" t="s">
        <v>809</v>
      </c>
      <c r="R338" s="31"/>
    </row>
    <row r="339" spans="1:18" s="25" customFormat="1" ht="38.25" x14ac:dyDescent="0.2">
      <c r="A339" s="26" t="s">
        <v>214</v>
      </c>
      <c r="B339" s="28" t="s">
        <v>615</v>
      </c>
      <c r="C339" s="26" t="s">
        <v>563</v>
      </c>
      <c r="D339" s="28" t="s">
        <v>1170</v>
      </c>
      <c r="E339" s="27">
        <v>2018</v>
      </c>
      <c r="F339" s="28" t="s">
        <v>645</v>
      </c>
      <c r="G339" s="30">
        <v>100</v>
      </c>
      <c r="H339" s="30">
        <v>100</v>
      </c>
      <c r="I339" s="28" t="s">
        <v>659</v>
      </c>
      <c r="J339" s="29">
        <v>1</v>
      </c>
      <c r="K339" s="28"/>
      <c r="L339" s="30"/>
      <c r="M339" s="28"/>
      <c r="N339" s="29"/>
      <c r="O339" s="44" t="s">
        <v>809</v>
      </c>
      <c r="P339" s="44" t="s">
        <v>810</v>
      </c>
      <c r="Q339" s="44" t="s">
        <v>809</v>
      </c>
      <c r="R339" s="31"/>
    </row>
    <row r="340" spans="1:18" s="25" customFormat="1" ht="38.25" x14ac:dyDescent="0.2">
      <c r="A340" s="26" t="s">
        <v>214</v>
      </c>
      <c r="B340" s="28" t="s">
        <v>616</v>
      </c>
      <c r="C340" s="26" t="s">
        <v>563</v>
      </c>
      <c r="D340" s="28" t="s">
        <v>1171</v>
      </c>
      <c r="E340" s="27">
        <v>2018</v>
      </c>
      <c r="F340" s="28" t="s">
        <v>645</v>
      </c>
      <c r="G340" s="30">
        <v>134</v>
      </c>
      <c r="H340" s="30">
        <v>134</v>
      </c>
      <c r="I340" s="28" t="s">
        <v>659</v>
      </c>
      <c r="J340" s="29">
        <v>1</v>
      </c>
      <c r="K340" s="28"/>
      <c r="L340" s="30"/>
      <c r="M340" s="28"/>
      <c r="N340" s="29"/>
      <c r="O340" s="44" t="s">
        <v>809</v>
      </c>
      <c r="P340" s="44" t="s">
        <v>810</v>
      </c>
      <c r="Q340" s="44" t="s">
        <v>809</v>
      </c>
      <c r="R340" s="31"/>
    </row>
    <row r="341" spans="1:18" s="25" customFormat="1" ht="38.25" x14ac:dyDescent="0.2">
      <c r="A341" s="26" t="s">
        <v>214</v>
      </c>
      <c r="B341" s="28" t="s">
        <v>617</v>
      </c>
      <c r="C341" s="26" t="s">
        <v>563</v>
      </c>
      <c r="D341" s="28" t="s">
        <v>1172</v>
      </c>
      <c r="E341" s="27">
        <v>2018</v>
      </c>
      <c r="F341" s="28" t="s">
        <v>645</v>
      </c>
      <c r="G341" s="30">
        <v>364</v>
      </c>
      <c r="H341" s="30">
        <v>364</v>
      </c>
      <c r="I341" s="28" t="s">
        <v>659</v>
      </c>
      <c r="J341" s="29">
        <v>1</v>
      </c>
      <c r="K341" s="28"/>
      <c r="L341" s="30"/>
      <c r="M341" s="28"/>
      <c r="N341" s="29"/>
      <c r="O341" s="44" t="s">
        <v>809</v>
      </c>
      <c r="P341" s="44" t="s">
        <v>810</v>
      </c>
      <c r="Q341" s="44" t="s">
        <v>809</v>
      </c>
      <c r="R341" s="31"/>
    </row>
    <row r="342" spans="1:18" s="25" customFormat="1" ht="38.25" x14ac:dyDescent="0.2">
      <c r="A342" s="26" t="s">
        <v>214</v>
      </c>
      <c r="B342" s="28" t="s">
        <v>618</v>
      </c>
      <c r="C342" s="26" t="s">
        <v>563</v>
      </c>
      <c r="D342" s="28" t="s">
        <v>1173</v>
      </c>
      <c r="E342" s="27">
        <v>2018</v>
      </c>
      <c r="F342" s="28" t="s">
        <v>645</v>
      </c>
      <c r="G342" s="30">
        <v>109</v>
      </c>
      <c r="H342" s="30">
        <v>109</v>
      </c>
      <c r="I342" s="28" t="s">
        <v>659</v>
      </c>
      <c r="J342" s="29">
        <v>1</v>
      </c>
      <c r="K342" s="28"/>
      <c r="L342" s="30"/>
      <c r="M342" s="28"/>
      <c r="N342" s="29"/>
      <c r="O342" s="44" t="s">
        <v>809</v>
      </c>
      <c r="P342" s="44" t="s">
        <v>810</v>
      </c>
      <c r="Q342" s="44" t="s">
        <v>809</v>
      </c>
      <c r="R342" s="31"/>
    </row>
    <row r="343" spans="1:18" s="25" customFormat="1" ht="51" x14ac:dyDescent="0.2">
      <c r="A343" s="26" t="s">
        <v>231</v>
      </c>
      <c r="B343" s="28" t="s">
        <v>489</v>
      </c>
      <c r="C343" s="26" t="s">
        <v>488</v>
      </c>
      <c r="D343" s="28" t="s">
        <v>1050</v>
      </c>
      <c r="E343" s="27">
        <v>2018</v>
      </c>
      <c r="F343" s="28" t="s">
        <v>645</v>
      </c>
      <c r="G343" s="30">
        <v>130</v>
      </c>
      <c r="H343" s="30">
        <v>130</v>
      </c>
      <c r="I343" s="28" t="s">
        <v>659</v>
      </c>
      <c r="J343" s="29">
        <v>1</v>
      </c>
      <c r="K343" s="28"/>
      <c r="L343" s="30"/>
      <c r="M343" s="28"/>
      <c r="N343" s="29"/>
      <c r="O343" s="44" t="s">
        <v>809</v>
      </c>
      <c r="P343" s="44" t="s">
        <v>810</v>
      </c>
      <c r="Q343" s="44" t="s">
        <v>809</v>
      </c>
      <c r="R343" s="31"/>
    </row>
    <row r="344" spans="1:18" s="25" customFormat="1" ht="51" x14ac:dyDescent="0.2">
      <c r="A344" s="26" t="s">
        <v>226</v>
      </c>
      <c r="B344" s="28" t="s">
        <v>490</v>
      </c>
      <c r="C344" s="26" t="s">
        <v>488</v>
      </c>
      <c r="D344" s="28" t="s">
        <v>1051</v>
      </c>
      <c r="E344" s="27">
        <v>2018</v>
      </c>
      <c r="F344" s="28" t="s">
        <v>645</v>
      </c>
      <c r="G344" s="30">
        <v>339</v>
      </c>
      <c r="H344" s="30">
        <v>339</v>
      </c>
      <c r="I344" s="28" t="s">
        <v>659</v>
      </c>
      <c r="J344" s="29">
        <v>1</v>
      </c>
      <c r="K344" s="28"/>
      <c r="L344" s="30"/>
      <c r="M344" s="28"/>
      <c r="N344" s="29"/>
      <c r="O344" s="44" t="s">
        <v>809</v>
      </c>
      <c r="P344" s="44" t="s">
        <v>810</v>
      </c>
      <c r="Q344" s="44" t="s">
        <v>809</v>
      </c>
      <c r="R344" s="31"/>
    </row>
    <row r="345" spans="1:18" s="25" customFormat="1" ht="38.25" x14ac:dyDescent="0.2">
      <c r="A345" s="26" t="s">
        <v>226</v>
      </c>
      <c r="B345" s="28" t="s">
        <v>491</v>
      </c>
      <c r="C345" s="26" t="s">
        <v>488</v>
      </c>
      <c r="D345" s="28" t="s">
        <v>1052</v>
      </c>
      <c r="E345" s="27">
        <v>2018</v>
      </c>
      <c r="F345" s="28" t="s">
        <v>645</v>
      </c>
      <c r="G345" s="30">
        <v>256</v>
      </c>
      <c r="H345" s="30">
        <v>256</v>
      </c>
      <c r="I345" s="28" t="s">
        <v>659</v>
      </c>
      <c r="J345" s="29">
        <v>1</v>
      </c>
      <c r="K345" s="28"/>
      <c r="L345" s="30"/>
      <c r="M345" s="28"/>
      <c r="N345" s="29"/>
      <c r="O345" s="44" t="s">
        <v>809</v>
      </c>
      <c r="P345" s="44" t="s">
        <v>810</v>
      </c>
      <c r="Q345" s="44" t="s">
        <v>809</v>
      </c>
      <c r="R345" s="31"/>
    </row>
    <row r="346" spans="1:18" s="25" customFormat="1" ht="63.75" x14ac:dyDescent="0.2">
      <c r="A346" s="26" t="s">
        <v>226</v>
      </c>
      <c r="B346" s="28" t="s">
        <v>492</v>
      </c>
      <c r="C346" s="26" t="s">
        <v>488</v>
      </c>
      <c r="D346" s="28" t="s">
        <v>1053</v>
      </c>
      <c r="E346" s="27">
        <v>2018</v>
      </c>
      <c r="F346" s="28" t="s">
        <v>645</v>
      </c>
      <c r="G346" s="30">
        <v>150</v>
      </c>
      <c r="H346" s="30">
        <v>150</v>
      </c>
      <c r="I346" s="28" t="s">
        <v>659</v>
      </c>
      <c r="J346" s="29">
        <v>1</v>
      </c>
      <c r="K346" s="28"/>
      <c r="L346" s="30"/>
      <c r="M346" s="28"/>
      <c r="N346" s="29"/>
      <c r="O346" s="44" t="s">
        <v>809</v>
      </c>
      <c r="P346" s="44" t="s">
        <v>810</v>
      </c>
      <c r="Q346" s="44" t="s">
        <v>809</v>
      </c>
      <c r="R346" s="31"/>
    </row>
    <row r="347" spans="1:18" s="25" customFormat="1" ht="51" x14ac:dyDescent="0.2">
      <c r="A347" s="26" t="s">
        <v>231</v>
      </c>
      <c r="B347" s="28" t="s">
        <v>493</v>
      </c>
      <c r="C347" s="26" t="s">
        <v>488</v>
      </c>
      <c r="D347" s="28" t="s">
        <v>1054</v>
      </c>
      <c r="E347" s="27">
        <v>2018</v>
      </c>
      <c r="F347" s="28" t="s">
        <v>645</v>
      </c>
      <c r="G347" s="30">
        <v>181</v>
      </c>
      <c r="H347" s="30">
        <v>181</v>
      </c>
      <c r="I347" s="28" t="s">
        <v>659</v>
      </c>
      <c r="J347" s="29">
        <v>1</v>
      </c>
      <c r="K347" s="28"/>
      <c r="L347" s="30"/>
      <c r="M347" s="28"/>
      <c r="N347" s="29"/>
      <c r="O347" s="44" t="s">
        <v>809</v>
      </c>
      <c r="P347" s="44" t="s">
        <v>810</v>
      </c>
      <c r="Q347" s="44" t="s">
        <v>809</v>
      </c>
      <c r="R347" s="31"/>
    </row>
    <row r="348" spans="1:18" s="25" customFormat="1" ht="51" x14ac:dyDescent="0.2">
      <c r="A348" s="26" t="s">
        <v>226</v>
      </c>
      <c r="B348" s="28" t="s">
        <v>494</v>
      </c>
      <c r="C348" s="26" t="s">
        <v>488</v>
      </c>
      <c r="D348" s="28" t="s">
        <v>1055</v>
      </c>
      <c r="E348" s="27">
        <v>2018</v>
      </c>
      <c r="F348" s="28" t="s">
        <v>645</v>
      </c>
      <c r="G348" s="30">
        <v>180</v>
      </c>
      <c r="H348" s="30">
        <v>180</v>
      </c>
      <c r="I348" s="28" t="s">
        <v>659</v>
      </c>
      <c r="J348" s="29">
        <v>1</v>
      </c>
      <c r="K348" s="28"/>
      <c r="L348" s="30"/>
      <c r="M348" s="28"/>
      <c r="N348" s="29"/>
      <c r="O348" s="44" t="s">
        <v>809</v>
      </c>
      <c r="P348" s="44" t="s">
        <v>810</v>
      </c>
      <c r="Q348" s="44" t="s">
        <v>809</v>
      </c>
      <c r="R348" s="31"/>
    </row>
    <row r="349" spans="1:18" s="25" customFormat="1" ht="63.75" x14ac:dyDescent="0.2">
      <c r="A349" s="26" t="s">
        <v>231</v>
      </c>
      <c r="B349" s="28" t="s">
        <v>495</v>
      </c>
      <c r="C349" s="26" t="s">
        <v>488</v>
      </c>
      <c r="D349" s="28" t="s">
        <v>1056</v>
      </c>
      <c r="E349" s="27">
        <v>2018</v>
      </c>
      <c r="F349" s="28" t="s">
        <v>645</v>
      </c>
      <c r="G349" s="30">
        <v>204</v>
      </c>
      <c r="H349" s="30">
        <v>204</v>
      </c>
      <c r="I349" s="28" t="s">
        <v>659</v>
      </c>
      <c r="J349" s="29">
        <v>1</v>
      </c>
      <c r="K349" s="28"/>
      <c r="L349" s="30"/>
      <c r="M349" s="28"/>
      <c r="N349" s="29"/>
      <c r="O349" s="44" t="s">
        <v>809</v>
      </c>
      <c r="P349" s="44" t="s">
        <v>810</v>
      </c>
      <c r="Q349" s="44" t="s">
        <v>809</v>
      </c>
      <c r="R349" s="31"/>
    </row>
    <row r="350" spans="1:18" s="25" customFormat="1" ht="51" x14ac:dyDescent="0.2">
      <c r="A350" s="26" t="s">
        <v>231</v>
      </c>
      <c r="B350" s="28" t="s">
        <v>496</v>
      </c>
      <c r="C350" s="26" t="s">
        <v>488</v>
      </c>
      <c r="D350" s="28" t="s">
        <v>1057</v>
      </c>
      <c r="E350" s="27">
        <v>2018</v>
      </c>
      <c r="F350" s="28" t="s">
        <v>645</v>
      </c>
      <c r="G350" s="30">
        <v>112</v>
      </c>
      <c r="H350" s="30">
        <v>112</v>
      </c>
      <c r="I350" s="28" t="s">
        <v>659</v>
      </c>
      <c r="J350" s="29">
        <v>1</v>
      </c>
      <c r="K350" s="28"/>
      <c r="L350" s="30"/>
      <c r="M350" s="28"/>
      <c r="N350" s="29"/>
      <c r="O350" s="44" t="s">
        <v>809</v>
      </c>
      <c r="P350" s="44" t="s">
        <v>810</v>
      </c>
      <c r="Q350" s="44" t="s">
        <v>809</v>
      </c>
      <c r="R350" s="31"/>
    </row>
    <row r="351" spans="1:18" s="25" customFormat="1" ht="38.25" x14ac:dyDescent="0.2">
      <c r="A351" s="26" t="s">
        <v>231</v>
      </c>
      <c r="B351" s="28" t="s">
        <v>497</v>
      </c>
      <c r="C351" s="26" t="s">
        <v>488</v>
      </c>
      <c r="D351" s="28" t="s">
        <v>1058</v>
      </c>
      <c r="E351" s="27">
        <v>2018</v>
      </c>
      <c r="F351" s="28" t="s">
        <v>645</v>
      </c>
      <c r="G351" s="30">
        <v>177</v>
      </c>
      <c r="H351" s="30">
        <v>177</v>
      </c>
      <c r="I351" s="28" t="s">
        <v>659</v>
      </c>
      <c r="J351" s="29">
        <v>1</v>
      </c>
      <c r="K351" s="28"/>
      <c r="L351" s="30"/>
      <c r="M351" s="28"/>
      <c r="N351" s="29"/>
      <c r="O351" s="44" t="s">
        <v>809</v>
      </c>
      <c r="P351" s="44" t="s">
        <v>810</v>
      </c>
      <c r="Q351" s="44" t="s">
        <v>809</v>
      </c>
      <c r="R351" s="31"/>
    </row>
    <row r="352" spans="1:18" s="25" customFormat="1" ht="51" x14ac:dyDescent="0.2">
      <c r="A352" s="26" t="s">
        <v>226</v>
      </c>
      <c r="B352" s="28" t="s">
        <v>498</v>
      </c>
      <c r="C352" s="26" t="s">
        <v>488</v>
      </c>
      <c r="D352" s="28" t="s">
        <v>1059</v>
      </c>
      <c r="E352" s="27">
        <v>2018</v>
      </c>
      <c r="F352" s="28" t="s">
        <v>645</v>
      </c>
      <c r="G352" s="30">
        <v>351</v>
      </c>
      <c r="H352" s="30">
        <v>351</v>
      </c>
      <c r="I352" s="28" t="s">
        <v>659</v>
      </c>
      <c r="J352" s="29">
        <v>1</v>
      </c>
      <c r="K352" s="28"/>
      <c r="L352" s="30"/>
      <c r="M352" s="28"/>
      <c r="N352" s="29"/>
      <c r="O352" s="44" t="s">
        <v>809</v>
      </c>
      <c r="P352" s="44" t="s">
        <v>810</v>
      </c>
      <c r="Q352" s="44" t="s">
        <v>809</v>
      </c>
      <c r="R352" s="31"/>
    </row>
    <row r="353" spans="1:18" s="25" customFormat="1" ht="38.25" x14ac:dyDescent="0.2">
      <c r="A353" s="26" t="s">
        <v>231</v>
      </c>
      <c r="B353" s="28" t="s">
        <v>499</v>
      </c>
      <c r="C353" s="26" t="s">
        <v>488</v>
      </c>
      <c r="D353" s="28" t="s">
        <v>1060</v>
      </c>
      <c r="E353" s="27">
        <v>2018</v>
      </c>
      <c r="F353" s="28" t="s">
        <v>645</v>
      </c>
      <c r="G353" s="30">
        <v>430</v>
      </c>
      <c r="H353" s="30">
        <v>430</v>
      </c>
      <c r="I353" s="28" t="s">
        <v>659</v>
      </c>
      <c r="J353" s="29">
        <v>1</v>
      </c>
      <c r="K353" s="28"/>
      <c r="L353" s="30"/>
      <c r="M353" s="28"/>
      <c r="N353" s="29"/>
      <c r="O353" s="44" t="s">
        <v>809</v>
      </c>
      <c r="P353" s="44" t="s">
        <v>810</v>
      </c>
      <c r="Q353" s="44" t="s">
        <v>809</v>
      </c>
      <c r="R353" s="31"/>
    </row>
    <row r="354" spans="1:18" s="25" customFormat="1" ht="76.5" x14ac:dyDescent="0.2">
      <c r="A354" s="26" t="s">
        <v>226</v>
      </c>
      <c r="B354" s="28" t="s">
        <v>500</v>
      </c>
      <c r="C354" s="26" t="s">
        <v>488</v>
      </c>
      <c r="D354" s="28" t="s">
        <v>1061</v>
      </c>
      <c r="E354" s="27">
        <v>2018</v>
      </c>
      <c r="F354" s="28" t="s">
        <v>645</v>
      </c>
      <c r="G354" s="30">
        <v>204</v>
      </c>
      <c r="H354" s="30">
        <v>204</v>
      </c>
      <c r="I354" s="28" t="s">
        <v>659</v>
      </c>
      <c r="J354" s="29">
        <v>1</v>
      </c>
      <c r="K354" s="28"/>
      <c r="L354" s="30"/>
      <c r="M354" s="28"/>
      <c r="N354" s="29"/>
      <c r="O354" s="44" t="s">
        <v>809</v>
      </c>
      <c r="P354" s="44" t="s">
        <v>810</v>
      </c>
      <c r="Q354" s="44" t="s">
        <v>809</v>
      </c>
      <c r="R354" s="31"/>
    </row>
    <row r="355" spans="1:18" s="25" customFormat="1" ht="76.5" x14ac:dyDescent="0.2">
      <c r="A355" s="26" t="s">
        <v>231</v>
      </c>
      <c r="B355" s="28" t="s">
        <v>501</v>
      </c>
      <c r="C355" s="26" t="s">
        <v>488</v>
      </c>
      <c r="D355" s="28" t="s">
        <v>1062</v>
      </c>
      <c r="E355" s="27">
        <v>2018</v>
      </c>
      <c r="F355" s="28" t="s">
        <v>645</v>
      </c>
      <c r="G355" s="30">
        <v>161</v>
      </c>
      <c r="H355" s="30">
        <v>161</v>
      </c>
      <c r="I355" s="28" t="s">
        <v>659</v>
      </c>
      <c r="J355" s="29">
        <v>1</v>
      </c>
      <c r="K355" s="28"/>
      <c r="L355" s="30"/>
      <c r="M355" s="28"/>
      <c r="N355" s="29"/>
      <c r="O355" s="44" t="s">
        <v>809</v>
      </c>
      <c r="P355" s="44" t="s">
        <v>810</v>
      </c>
      <c r="Q355" s="44" t="s">
        <v>809</v>
      </c>
      <c r="R355" s="31"/>
    </row>
    <row r="356" spans="1:18" s="25" customFormat="1" ht="51" x14ac:dyDescent="0.2">
      <c r="A356" s="26" t="s">
        <v>226</v>
      </c>
      <c r="B356" s="33" t="s">
        <v>502</v>
      </c>
      <c r="C356" s="27" t="s">
        <v>488</v>
      </c>
      <c r="D356" s="33" t="s">
        <v>1063</v>
      </c>
      <c r="E356" s="27">
        <v>2018</v>
      </c>
      <c r="F356" s="28" t="s">
        <v>645</v>
      </c>
      <c r="G356" s="30">
        <v>399</v>
      </c>
      <c r="H356" s="30">
        <v>399</v>
      </c>
      <c r="I356" s="28" t="s">
        <v>659</v>
      </c>
      <c r="J356" s="29">
        <v>1</v>
      </c>
      <c r="K356" s="28"/>
      <c r="L356" s="30"/>
      <c r="M356" s="28"/>
      <c r="N356" s="29"/>
      <c r="O356" s="44" t="s">
        <v>809</v>
      </c>
      <c r="P356" s="44" t="s">
        <v>810</v>
      </c>
      <c r="Q356" s="44" t="s">
        <v>809</v>
      </c>
      <c r="R356" s="31"/>
    </row>
    <row r="357" spans="1:18" s="25" customFormat="1" ht="89.25" x14ac:dyDescent="0.2">
      <c r="A357" s="26" t="s">
        <v>231</v>
      </c>
      <c r="B357" s="28" t="s">
        <v>503</v>
      </c>
      <c r="C357" s="26" t="s">
        <v>488</v>
      </c>
      <c r="D357" s="28" t="s">
        <v>1064</v>
      </c>
      <c r="E357" s="27">
        <v>2018</v>
      </c>
      <c r="F357" s="28" t="s">
        <v>645</v>
      </c>
      <c r="G357" s="30">
        <v>761</v>
      </c>
      <c r="H357" s="30">
        <v>761</v>
      </c>
      <c r="I357" s="28" t="s">
        <v>659</v>
      </c>
      <c r="J357" s="29">
        <v>1</v>
      </c>
      <c r="K357" s="28"/>
      <c r="L357" s="30"/>
      <c r="M357" s="28"/>
      <c r="N357" s="29"/>
      <c r="O357" s="44" t="s">
        <v>809</v>
      </c>
      <c r="P357" s="44" t="s">
        <v>810</v>
      </c>
      <c r="Q357" s="44" t="s">
        <v>809</v>
      </c>
      <c r="R357" s="31"/>
    </row>
    <row r="358" spans="1:18" s="25" customFormat="1" ht="38.25" x14ac:dyDescent="0.2">
      <c r="A358" s="26" t="s">
        <v>226</v>
      </c>
      <c r="B358" s="28" t="s">
        <v>504</v>
      </c>
      <c r="C358" s="26" t="s">
        <v>488</v>
      </c>
      <c r="D358" s="28" t="s">
        <v>1065</v>
      </c>
      <c r="E358" s="27">
        <v>2018</v>
      </c>
      <c r="F358" s="28" t="s">
        <v>645</v>
      </c>
      <c r="G358" s="30">
        <v>300</v>
      </c>
      <c r="H358" s="30">
        <v>300</v>
      </c>
      <c r="I358" s="28" t="s">
        <v>659</v>
      </c>
      <c r="J358" s="29">
        <v>1</v>
      </c>
      <c r="K358" s="28"/>
      <c r="L358" s="30"/>
      <c r="M358" s="28"/>
      <c r="N358" s="29"/>
      <c r="O358" s="44" t="s">
        <v>809</v>
      </c>
      <c r="P358" s="44" t="s">
        <v>810</v>
      </c>
      <c r="Q358" s="44" t="s">
        <v>809</v>
      </c>
      <c r="R358" s="31"/>
    </row>
    <row r="359" spans="1:18" s="25" customFormat="1" ht="63.75" x14ac:dyDescent="0.2">
      <c r="A359" s="26" t="s">
        <v>231</v>
      </c>
      <c r="B359" s="28" t="s">
        <v>505</v>
      </c>
      <c r="C359" s="26" t="s">
        <v>488</v>
      </c>
      <c r="D359" s="28" t="s">
        <v>1066</v>
      </c>
      <c r="E359" s="27">
        <v>2018</v>
      </c>
      <c r="F359" s="28" t="s">
        <v>645</v>
      </c>
      <c r="G359" s="30">
        <v>120</v>
      </c>
      <c r="H359" s="30">
        <v>120</v>
      </c>
      <c r="I359" s="28" t="s">
        <v>659</v>
      </c>
      <c r="J359" s="29">
        <v>1</v>
      </c>
      <c r="K359" s="28"/>
      <c r="L359" s="30"/>
      <c r="M359" s="28"/>
      <c r="N359" s="29"/>
      <c r="O359" s="44" t="s">
        <v>809</v>
      </c>
      <c r="P359" s="44" t="s">
        <v>810</v>
      </c>
      <c r="Q359" s="44" t="s">
        <v>809</v>
      </c>
      <c r="R359" s="31"/>
    </row>
    <row r="360" spans="1:18" s="25" customFormat="1" ht="51" x14ac:dyDescent="0.2">
      <c r="A360" s="26" t="s">
        <v>226</v>
      </c>
      <c r="B360" s="28" t="s">
        <v>506</v>
      </c>
      <c r="C360" s="26" t="s">
        <v>488</v>
      </c>
      <c r="D360" s="28" t="s">
        <v>1067</v>
      </c>
      <c r="E360" s="27">
        <v>2018</v>
      </c>
      <c r="F360" s="28" t="s">
        <v>645</v>
      </c>
      <c r="G360" s="30">
        <v>769</v>
      </c>
      <c r="H360" s="30">
        <v>769</v>
      </c>
      <c r="I360" s="28" t="s">
        <v>659</v>
      </c>
      <c r="J360" s="29">
        <v>1</v>
      </c>
      <c r="K360" s="28"/>
      <c r="L360" s="30"/>
      <c r="M360" s="28"/>
      <c r="N360" s="29"/>
      <c r="O360" s="44" t="s">
        <v>809</v>
      </c>
      <c r="P360" s="44" t="s">
        <v>810</v>
      </c>
      <c r="Q360" s="44" t="s">
        <v>809</v>
      </c>
      <c r="R360" s="31"/>
    </row>
    <row r="361" spans="1:18" s="25" customFormat="1" ht="38.25" x14ac:dyDescent="0.2">
      <c r="A361" s="26" t="s">
        <v>231</v>
      </c>
      <c r="B361" s="28" t="s">
        <v>507</v>
      </c>
      <c r="C361" s="26" t="s">
        <v>488</v>
      </c>
      <c r="D361" s="28" t="s">
        <v>1068</v>
      </c>
      <c r="E361" s="27">
        <v>2018</v>
      </c>
      <c r="F361" s="28" t="s">
        <v>645</v>
      </c>
      <c r="G361" s="30">
        <v>398</v>
      </c>
      <c r="H361" s="30">
        <v>398</v>
      </c>
      <c r="I361" s="28" t="s">
        <v>659</v>
      </c>
      <c r="J361" s="29">
        <v>1</v>
      </c>
      <c r="K361" s="28"/>
      <c r="L361" s="30"/>
      <c r="M361" s="28"/>
      <c r="N361" s="29"/>
      <c r="O361" s="44" t="s">
        <v>809</v>
      </c>
      <c r="P361" s="44" t="s">
        <v>810</v>
      </c>
      <c r="Q361" s="44" t="s">
        <v>809</v>
      </c>
      <c r="R361" s="31"/>
    </row>
    <row r="362" spans="1:18" s="25" customFormat="1" ht="38.25" x14ac:dyDescent="0.2">
      <c r="A362" s="26" t="s">
        <v>231</v>
      </c>
      <c r="B362" s="28" t="s">
        <v>508</v>
      </c>
      <c r="C362" s="26" t="s">
        <v>488</v>
      </c>
      <c r="D362" s="28" t="s">
        <v>1069</v>
      </c>
      <c r="E362" s="27">
        <v>2018</v>
      </c>
      <c r="F362" s="28" t="s">
        <v>645</v>
      </c>
      <c r="G362" s="30">
        <v>408</v>
      </c>
      <c r="H362" s="30">
        <v>408</v>
      </c>
      <c r="I362" s="28" t="s">
        <v>659</v>
      </c>
      <c r="J362" s="29">
        <v>1</v>
      </c>
      <c r="K362" s="28"/>
      <c r="L362" s="30"/>
      <c r="M362" s="28"/>
      <c r="N362" s="29"/>
      <c r="O362" s="44" t="s">
        <v>809</v>
      </c>
      <c r="P362" s="44" t="s">
        <v>810</v>
      </c>
      <c r="Q362" s="44" t="s">
        <v>809</v>
      </c>
      <c r="R362" s="31"/>
    </row>
    <row r="363" spans="1:18" s="25" customFormat="1" ht="63.75" x14ac:dyDescent="0.2">
      <c r="A363" s="26" t="s">
        <v>231</v>
      </c>
      <c r="B363" s="28" t="s">
        <v>509</v>
      </c>
      <c r="C363" s="26" t="s">
        <v>488</v>
      </c>
      <c r="D363" s="28" t="s">
        <v>1070</v>
      </c>
      <c r="E363" s="27">
        <v>2018</v>
      </c>
      <c r="F363" s="28" t="s">
        <v>645</v>
      </c>
      <c r="G363" s="30">
        <v>850</v>
      </c>
      <c r="H363" s="30">
        <v>850</v>
      </c>
      <c r="I363" s="28" t="s">
        <v>659</v>
      </c>
      <c r="J363" s="29">
        <v>1</v>
      </c>
      <c r="K363" s="28"/>
      <c r="L363" s="30"/>
      <c r="M363" s="28"/>
      <c r="N363" s="29"/>
      <c r="O363" s="44" t="s">
        <v>809</v>
      </c>
      <c r="P363" s="44" t="s">
        <v>810</v>
      </c>
      <c r="Q363" s="44" t="s">
        <v>809</v>
      </c>
      <c r="R363" s="31"/>
    </row>
    <row r="364" spans="1:18" s="25" customFormat="1" ht="38.25" x14ac:dyDescent="0.2">
      <c r="A364" s="26" t="s">
        <v>231</v>
      </c>
      <c r="B364" s="28" t="s">
        <v>510</v>
      </c>
      <c r="C364" s="26" t="s">
        <v>488</v>
      </c>
      <c r="D364" s="28" t="s">
        <v>1071</v>
      </c>
      <c r="E364" s="27">
        <v>2018</v>
      </c>
      <c r="F364" s="28" t="s">
        <v>645</v>
      </c>
      <c r="G364" s="30">
        <v>397</v>
      </c>
      <c r="H364" s="30">
        <v>397</v>
      </c>
      <c r="I364" s="28" t="s">
        <v>659</v>
      </c>
      <c r="J364" s="29">
        <v>1</v>
      </c>
      <c r="K364" s="28"/>
      <c r="L364" s="30"/>
      <c r="M364" s="28"/>
      <c r="N364" s="29"/>
      <c r="O364" s="44" t="s">
        <v>809</v>
      </c>
      <c r="P364" s="44" t="s">
        <v>810</v>
      </c>
      <c r="Q364" s="44" t="s">
        <v>809</v>
      </c>
      <c r="R364" s="31"/>
    </row>
    <row r="365" spans="1:18" s="25" customFormat="1" ht="38.25" x14ac:dyDescent="0.2">
      <c r="A365" s="26" t="s">
        <v>231</v>
      </c>
      <c r="B365" s="28" t="s">
        <v>511</v>
      </c>
      <c r="C365" s="26" t="s">
        <v>488</v>
      </c>
      <c r="D365" s="28" t="s">
        <v>1072</v>
      </c>
      <c r="E365" s="27">
        <v>2018</v>
      </c>
      <c r="F365" s="28" t="s">
        <v>645</v>
      </c>
      <c r="G365" s="30">
        <v>400</v>
      </c>
      <c r="H365" s="30">
        <v>400</v>
      </c>
      <c r="I365" s="28" t="s">
        <v>659</v>
      </c>
      <c r="J365" s="29">
        <v>1</v>
      </c>
      <c r="K365" s="28"/>
      <c r="L365" s="30"/>
      <c r="M365" s="28"/>
      <c r="N365" s="29"/>
      <c r="O365" s="44" t="s">
        <v>809</v>
      </c>
      <c r="P365" s="44" t="s">
        <v>810</v>
      </c>
      <c r="Q365" s="44" t="s">
        <v>809</v>
      </c>
      <c r="R365" s="31"/>
    </row>
    <row r="366" spans="1:18" s="25" customFormat="1" ht="51" x14ac:dyDescent="0.2">
      <c r="A366" s="26" t="s">
        <v>231</v>
      </c>
      <c r="B366" s="28" t="s">
        <v>512</v>
      </c>
      <c r="C366" s="26" t="s">
        <v>488</v>
      </c>
      <c r="D366" s="28" t="s">
        <v>1073</v>
      </c>
      <c r="E366" s="27">
        <v>2018</v>
      </c>
      <c r="F366" s="28" t="s">
        <v>645</v>
      </c>
      <c r="G366" s="30">
        <v>218</v>
      </c>
      <c r="H366" s="30">
        <v>218</v>
      </c>
      <c r="I366" s="28" t="s">
        <v>659</v>
      </c>
      <c r="J366" s="29">
        <v>1</v>
      </c>
      <c r="K366" s="28"/>
      <c r="L366" s="30"/>
      <c r="M366" s="28"/>
      <c r="N366" s="29"/>
      <c r="O366" s="44" t="s">
        <v>809</v>
      </c>
      <c r="P366" s="44" t="s">
        <v>810</v>
      </c>
      <c r="Q366" s="44" t="s">
        <v>809</v>
      </c>
      <c r="R366" s="31"/>
    </row>
    <row r="367" spans="1:18" s="25" customFormat="1" ht="38.25" x14ac:dyDescent="0.2">
      <c r="A367" s="26" t="s">
        <v>231</v>
      </c>
      <c r="B367" s="28" t="s">
        <v>513</v>
      </c>
      <c r="C367" s="26" t="s">
        <v>488</v>
      </c>
      <c r="D367" s="28" t="s">
        <v>1074</v>
      </c>
      <c r="E367" s="27">
        <v>2018</v>
      </c>
      <c r="F367" s="28" t="s">
        <v>645</v>
      </c>
      <c r="G367" s="30">
        <v>800</v>
      </c>
      <c r="H367" s="30">
        <v>800</v>
      </c>
      <c r="I367" s="28" t="s">
        <v>659</v>
      </c>
      <c r="J367" s="29">
        <v>1</v>
      </c>
      <c r="K367" s="28"/>
      <c r="L367" s="30"/>
      <c r="M367" s="28"/>
      <c r="N367" s="29"/>
      <c r="O367" s="44" t="s">
        <v>809</v>
      </c>
      <c r="P367" s="44" t="s">
        <v>810</v>
      </c>
      <c r="Q367" s="44" t="s">
        <v>809</v>
      </c>
      <c r="R367" s="31"/>
    </row>
    <row r="368" spans="1:18" s="25" customFormat="1" ht="89.25" x14ac:dyDescent="0.2">
      <c r="A368" s="26" t="s">
        <v>231</v>
      </c>
      <c r="B368" s="28" t="s">
        <v>514</v>
      </c>
      <c r="C368" s="26" t="s">
        <v>488</v>
      </c>
      <c r="D368" s="28" t="s">
        <v>1075</v>
      </c>
      <c r="E368" s="27">
        <v>2018</v>
      </c>
      <c r="F368" s="28" t="s">
        <v>645</v>
      </c>
      <c r="G368" s="30">
        <v>2500</v>
      </c>
      <c r="H368" s="30">
        <v>2500</v>
      </c>
      <c r="I368" s="28" t="s">
        <v>659</v>
      </c>
      <c r="J368" s="29">
        <v>1</v>
      </c>
      <c r="K368" s="28"/>
      <c r="L368" s="30"/>
      <c r="M368" s="28"/>
      <c r="N368" s="29"/>
      <c r="O368" s="44" t="s">
        <v>809</v>
      </c>
      <c r="P368" s="44" t="s">
        <v>810</v>
      </c>
      <c r="Q368" s="44" t="s">
        <v>809</v>
      </c>
      <c r="R368" s="31"/>
    </row>
    <row r="369" spans="1:18" s="25" customFormat="1" ht="51" x14ac:dyDescent="0.2">
      <c r="A369" s="26" t="s">
        <v>231</v>
      </c>
      <c r="B369" s="28" t="s">
        <v>515</v>
      </c>
      <c r="C369" s="26" t="s">
        <v>488</v>
      </c>
      <c r="D369" s="28" t="s">
        <v>1076</v>
      </c>
      <c r="E369" s="27">
        <v>2018</v>
      </c>
      <c r="F369" s="28" t="s">
        <v>645</v>
      </c>
      <c r="G369" s="30">
        <v>260</v>
      </c>
      <c r="H369" s="30">
        <v>260</v>
      </c>
      <c r="I369" s="28" t="s">
        <v>659</v>
      </c>
      <c r="J369" s="29">
        <v>1</v>
      </c>
      <c r="K369" s="28"/>
      <c r="L369" s="30"/>
      <c r="M369" s="28"/>
      <c r="N369" s="29"/>
      <c r="O369" s="44" t="s">
        <v>809</v>
      </c>
      <c r="P369" s="44" t="s">
        <v>810</v>
      </c>
      <c r="Q369" s="44" t="s">
        <v>809</v>
      </c>
      <c r="R369" s="31"/>
    </row>
    <row r="370" spans="1:18" s="25" customFormat="1" ht="38.25" x14ac:dyDescent="0.2">
      <c r="A370" s="26" t="s">
        <v>231</v>
      </c>
      <c r="B370" s="28" t="s">
        <v>516</v>
      </c>
      <c r="C370" s="26" t="s">
        <v>488</v>
      </c>
      <c r="D370" s="28" t="s">
        <v>1077</v>
      </c>
      <c r="E370" s="27">
        <v>2018</v>
      </c>
      <c r="F370" s="28" t="s">
        <v>645</v>
      </c>
      <c r="G370" s="30">
        <v>360</v>
      </c>
      <c r="H370" s="30">
        <v>360</v>
      </c>
      <c r="I370" s="28" t="s">
        <v>659</v>
      </c>
      <c r="J370" s="29">
        <v>1</v>
      </c>
      <c r="K370" s="28"/>
      <c r="L370" s="30"/>
      <c r="M370" s="28"/>
      <c r="N370" s="29"/>
      <c r="O370" s="44" t="s">
        <v>809</v>
      </c>
      <c r="P370" s="44" t="s">
        <v>810</v>
      </c>
      <c r="Q370" s="44" t="s">
        <v>809</v>
      </c>
      <c r="R370" s="31"/>
    </row>
    <row r="371" spans="1:18" s="25" customFormat="1" ht="38.25" x14ac:dyDescent="0.2">
      <c r="A371" s="26" t="s">
        <v>231</v>
      </c>
      <c r="B371" s="28" t="s">
        <v>517</v>
      </c>
      <c r="C371" s="26" t="s">
        <v>488</v>
      </c>
      <c r="D371" s="28" t="s">
        <v>1078</v>
      </c>
      <c r="E371" s="27">
        <v>2018</v>
      </c>
      <c r="F371" s="28" t="s">
        <v>645</v>
      </c>
      <c r="G371" s="30">
        <v>233</v>
      </c>
      <c r="H371" s="30">
        <v>233</v>
      </c>
      <c r="I371" s="28" t="s">
        <v>659</v>
      </c>
      <c r="J371" s="29">
        <v>1</v>
      </c>
      <c r="K371" s="28"/>
      <c r="L371" s="30"/>
      <c r="M371" s="28"/>
      <c r="N371" s="29"/>
      <c r="O371" s="44" t="s">
        <v>809</v>
      </c>
      <c r="P371" s="44" t="s">
        <v>810</v>
      </c>
      <c r="Q371" s="44" t="s">
        <v>809</v>
      </c>
      <c r="R371" s="31"/>
    </row>
    <row r="372" spans="1:18" s="25" customFormat="1" ht="63.75" x14ac:dyDescent="0.2">
      <c r="A372" s="26" t="s">
        <v>231</v>
      </c>
      <c r="B372" s="28" t="s">
        <v>518</v>
      </c>
      <c r="C372" s="26" t="s">
        <v>488</v>
      </c>
      <c r="D372" s="28" t="s">
        <v>1079</v>
      </c>
      <c r="E372" s="27">
        <v>2018</v>
      </c>
      <c r="F372" s="28" t="s">
        <v>645</v>
      </c>
      <c r="G372" s="30">
        <v>196</v>
      </c>
      <c r="H372" s="30">
        <v>196</v>
      </c>
      <c r="I372" s="28" t="s">
        <v>659</v>
      </c>
      <c r="J372" s="29">
        <v>1</v>
      </c>
      <c r="K372" s="28"/>
      <c r="L372" s="30"/>
      <c r="M372" s="28"/>
      <c r="N372" s="29"/>
      <c r="O372" s="44" t="s">
        <v>809</v>
      </c>
      <c r="P372" s="44" t="s">
        <v>810</v>
      </c>
      <c r="Q372" s="44" t="s">
        <v>809</v>
      </c>
      <c r="R372" s="31"/>
    </row>
    <row r="373" spans="1:18" s="25" customFormat="1" ht="38.25" x14ac:dyDescent="0.2">
      <c r="A373" s="26" t="s">
        <v>231</v>
      </c>
      <c r="B373" s="28" t="s">
        <v>519</v>
      </c>
      <c r="C373" s="26" t="s">
        <v>488</v>
      </c>
      <c r="D373" s="28" t="s">
        <v>1080</v>
      </c>
      <c r="E373" s="27">
        <v>2018</v>
      </c>
      <c r="F373" s="28" t="s">
        <v>645</v>
      </c>
      <c r="G373" s="30">
        <v>558</v>
      </c>
      <c r="H373" s="30">
        <v>558</v>
      </c>
      <c r="I373" s="28" t="s">
        <v>659</v>
      </c>
      <c r="J373" s="29">
        <v>1</v>
      </c>
      <c r="K373" s="28"/>
      <c r="L373" s="30"/>
      <c r="M373" s="28"/>
      <c r="N373" s="29"/>
      <c r="O373" s="44" t="s">
        <v>809</v>
      </c>
      <c r="P373" s="44" t="s">
        <v>810</v>
      </c>
      <c r="Q373" s="44" t="s">
        <v>809</v>
      </c>
      <c r="R373" s="31"/>
    </row>
    <row r="374" spans="1:18" s="25" customFormat="1" ht="63.75" x14ac:dyDescent="0.2">
      <c r="A374" s="26" t="s">
        <v>231</v>
      </c>
      <c r="B374" s="28" t="s">
        <v>520</v>
      </c>
      <c r="C374" s="26" t="s">
        <v>488</v>
      </c>
      <c r="D374" s="28" t="s">
        <v>521</v>
      </c>
      <c r="E374" s="27">
        <v>2018</v>
      </c>
      <c r="F374" s="28" t="s">
        <v>645</v>
      </c>
      <c r="G374" s="30">
        <v>301</v>
      </c>
      <c r="H374" s="30">
        <v>301</v>
      </c>
      <c r="I374" s="28" t="s">
        <v>659</v>
      </c>
      <c r="J374" s="29">
        <v>1</v>
      </c>
      <c r="K374" s="28"/>
      <c r="L374" s="30"/>
      <c r="M374" s="28"/>
      <c r="N374" s="29"/>
      <c r="O374" s="44" t="s">
        <v>809</v>
      </c>
      <c r="P374" s="44" t="s">
        <v>810</v>
      </c>
      <c r="Q374" s="44" t="s">
        <v>809</v>
      </c>
      <c r="R374" s="31"/>
    </row>
    <row r="375" spans="1:18" s="25" customFormat="1" ht="63.75" x14ac:dyDescent="0.2">
      <c r="A375" s="26" t="s">
        <v>231</v>
      </c>
      <c r="B375" s="28" t="s">
        <v>522</v>
      </c>
      <c r="C375" s="26" t="s">
        <v>488</v>
      </c>
      <c r="D375" s="28" t="s">
        <v>1081</v>
      </c>
      <c r="E375" s="27">
        <v>2018</v>
      </c>
      <c r="F375" s="28" t="s">
        <v>645</v>
      </c>
      <c r="G375" s="30">
        <v>191</v>
      </c>
      <c r="H375" s="30">
        <v>191</v>
      </c>
      <c r="I375" s="28" t="s">
        <v>659</v>
      </c>
      <c r="J375" s="29">
        <v>1</v>
      </c>
      <c r="K375" s="28"/>
      <c r="L375" s="30"/>
      <c r="M375" s="28"/>
      <c r="N375" s="29"/>
      <c r="O375" s="44" t="s">
        <v>809</v>
      </c>
      <c r="P375" s="44" t="s">
        <v>810</v>
      </c>
      <c r="Q375" s="44" t="s">
        <v>809</v>
      </c>
      <c r="R375" s="31"/>
    </row>
    <row r="376" spans="1:18" s="25" customFormat="1" ht="38.25" x14ac:dyDescent="0.2">
      <c r="A376" s="26" t="s">
        <v>231</v>
      </c>
      <c r="B376" s="28" t="s">
        <v>523</v>
      </c>
      <c r="C376" s="26" t="s">
        <v>488</v>
      </c>
      <c r="D376" s="28" t="s">
        <v>1121</v>
      </c>
      <c r="E376" s="27">
        <v>2018</v>
      </c>
      <c r="F376" s="28" t="s">
        <v>645</v>
      </c>
      <c r="G376" s="30">
        <v>3318</v>
      </c>
      <c r="H376" s="30">
        <v>3318</v>
      </c>
      <c r="I376" s="28" t="s">
        <v>659</v>
      </c>
      <c r="J376" s="29">
        <v>1</v>
      </c>
      <c r="K376" s="28"/>
      <c r="L376" s="30"/>
      <c r="M376" s="28"/>
      <c r="N376" s="29"/>
      <c r="O376" s="44" t="s">
        <v>809</v>
      </c>
      <c r="P376" s="44" t="s">
        <v>810</v>
      </c>
      <c r="Q376" s="44" t="s">
        <v>809</v>
      </c>
      <c r="R376" s="31"/>
    </row>
    <row r="377" spans="1:18" s="25" customFormat="1" ht="38.25" x14ac:dyDescent="0.2">
      <c r="A377" s="26" t="s">
        <v>231</v>
      </c>
      <c r="B377" s="28" t="s">
        <v>524</v>
      </c>
      <c r="C377" s="26" t="s">
        <v>488</v>
      </c>
      <c r="D377" s="28" t="s">
        <v>1082</v>
      </c>
      <c r="E377" s="27">
        <v>2018</v>
      </c>
      <c r="F377" s="28" t="s">
        <v>645</v>
      </c>
      <c r="G377" s="30">
        <v>1120</v>
      </c>
      <c r="H377" s="30">
        <v>1120</v>
      </c>
      <c r="I377" s="28" t="s">
        <v>659</v>
      </c>
      <c r="J377" s="29">
        <v>1</v>
      </c>
      <c r="K377" s="28"/>
      <c r="L377" s="30"/>
      <c r="M377" s="28"/>
      <c r="N377" s="29"/>
      <c r="O377" s="44" t="s">
        <v>809</v>
      </c>
      <c r="P377" s="44" t="s">
        <v>810</v>
      </c>
      <c r="Q377" s="44" t="s">
        <v>809</v>
      </c>
      <c r="R377" s="31"/>
    </row>
    <row r="378" spans="1:18" s="25" customFormat="1" ht="38.25" x14ac:dyDescent="0.2">
      <c r="A378" s="26" t="s">
        <v>231</v>
      </c>
      <c r="B378" s="28" t="s">
        <v>525</v>
      </c>
      <c r="C378" s="26" t="s">
        <v>488</v>
      </c>
      <c r="D378" s="28" t="s">
        <v>1083</v>
      </c>
      <c r="E378" s="27">
        <v>2018</v>
      </c>
      <c r="F378" s="28" t="s">
        <v>645</v>
      </c>
      <c r="G378" s="30">
        <v>742</v>
      </c>
      <c r="H378" s="30">
        <v>742</v>
      </c>
      <c r="I378" s="28" t="s">
        <v>659</v>
      </c>
      <c r="J378" s="29">
        <v>1</v>
      </c>
      <c r="K378" s="28"/>
      <c r="L378" s="30"/>
      <c r="M378" s="28"/>
      <c r="N378" s="29"/>
      <c r="O378" s="44" t="s">
        <v>809</v>
      </c>
      <c r="P378" s="44" t="s">
        <v>810</v>
      </c>
      <c r="Q378" s="44" t="s">
        <v>809</v>
      </c>
      <c r="R378" s="31"/>
    </row>
    <row r="379" spans="1:18" s="25" customFormat="1" ht="63.75" x14ac:dyDescent="0.2">
      <c r="A379" s="26" t="s">
        <v>231</v>
      </c>
      <c r="B379" s="28" t="s">
        <v>526</v>
      </c>
      <c r="C379" s="26" t="s">
        <v>488</v>
      </c>
      <c r="D379" s="28" t="s">
        <v>1084</v>
      </c>
      <c r="E379" s="27">
        <v>2018</v>
      </c>
      <c r="F379" s="28" t="s">
        <v>645</v>
      </c>
      <c r="G379" s="30">
        <v>329</v>
      </c>
      <c r="H379" s="30">
        <v>329</v>
      </c>
      <c r="I379" s="28" t="s">
        <v>659</v>
      </c>
      <c r="J379" s="29">
        <v>1</v>
      </c>
      <c r="K379" s="28"/>
      <c r="L379" s="30"/>
      <c r="M379" s="28"/>
      <c r="N379" s="29"/>
      <c r="O379" s="44" t="s">
        <v>809</v>
      </c>
      <c r="P379" s="44" t="s">
        <v>810</v>
      </c>
      <c r="Q379" s="44" t="s">
        <v>809</v>
      </c>
      <c r="R379" s="31"/>
    </row>
    <row r="380" spans="1:18" s="25" customFormat="1" ht="38.25" x14ac:dyDescent="0.2">
      <c r="A380" s="26" t="s">
        <v>231</v>
      </c>
      <c r="B380" s="28" t="s">
        <v>527</v>
      </c>
      <c r="C380" s="26" t="s">
        <v>488</v>
      </c>
      <c r="D380" s="28" t="s">
        <v>1085</v>
      </c>
      <c r="E380" s="27">
        <v>2018</v>
      </c>
      <c r="F380" s="28" t="s">
        <v>645</v>
      </c>
      <c r="G380" s="30">
        <v>326</v>
      </c>
      <c r="H380" s="30">
        <v>326</v>
      </c>
      <c r="I380" s="28" t="s">
        <v>659</v>
      </c>
      <c r="J380" s="29">
        <v>1</v>
      </c>
      <c r="K380" s="28"/>
      <c r="L380" s="30"/>
      <c r="M380" s="28"/>
      <c r="N380" s="29"/>
      <c r="O380" s="44" t="s">
        <v>809</v>
      </c>
      <c r="P380" s="44" t="s">
        <v>810</v>
      </c>
      <c r="Q380" s="44" t="s">
        <v>809</v>
      </c>
      <c r="R380" s="31"/>
    </row>
    <row r="381" spans="1:18" s="25" customFormat="1" ht="38.25" x14ac:dyDescent="0.2">
      <c r="A381" s="26" t="s">
        <v>231</v>
      </c>
      <c r="B381" s="28" t="s">
        <v>528</v>
      </c>
      <c r="C381" s="26" t="s">
        <v>488</v>
      </c>
      <c r="D381" s="28" t="s">
        <v>1086</v>
      </c>
      <c r="E381" s="27">
        <v>2018</v>
      </c>
      <c r="F381" s="28" t="s">
        <v>645</v>
      </c>
      <c r="G381" s="30">
        <v>305</v>
      </c>
      <c r="H381" s="30">
        <v>305</v>
      </c>
      <c r="I381" s="28" t="s">
        <v>659</v>
      </c>
      <c r="J381" s="29">
        <v>1</v>
      </c>
      <c r="K381" s="28"/>
      <c r="L381" s="30"/>
      <c r="M381" s="28"/>
      <c r="N381" s="29"/>
      <c r="O381" s="44" t="s">
        <v>809</v>
      </c>
      <c r="P381" s="44" t="s">
        <v>810</v>
      </c>
      <c r="Q381" s="44" t="s">
        <v>809</v>
      </c>
      <c r="R381" s="31"/>
    </row>
    <row r="382" spans="1:18" s="25" customFormat="1" ht="51" x14ac:dyDescent="0.2">
      <c r="A382" s="26" t="s">
        <v>231</v>
      </c>
      <c r="B382" s="28" t="s">
        <v>529</v>
      </c>
      <c r="C382" s="26" t="s">
        <v>488</v>
      </c>
      <c r="D382" s="28" t="s">
        <v>1087</v>
      </c>
      <c r="E382" s="27">
        <v>2018</v>
      </c>
      <c r="F382" s="28" t="s">
        <v>645</v>
      </c>
      <c r="G382" s="30">
        <v>509</v>
      </c>
      <c r="H382" s="30">
        <v>509</v>
      </c>
      <c r="I382" s="28" t="s">
        <v>659</v>
      </c>
      <c r="J382" s="29">
        <v>1</v>
      </c>
      <c r="K382" s="28"/>
      <c r="L382" s="30"/>
      <c r="M382" s="28"/>
      <c r="N382" s="29"/>
      <c r="O382" s="44" t="s">
        <v>809</v>
      </c>
      <c r="P382" s="44" t="s">
        <v>810</v>
      </c>
      <c r="Q382" s="44" t="s">
        <v>809</v>
      </c>
      <c r="R382" s="31"/>
    </row>
    <row r="383" spans="1:18" s="25" customFormat="1" ht="38.25" x14ac:dyDescent="0.2">
      <c r="A383" s="26" t="s">
        <v>231</v>
      </c>
      <c r="B383" s="28" t="s">
        <v>530</v>
      </c>
      <c r="C383" s="26" t="s">
        <v>488</v>
      </c>
      <c r="D383" s="28" t="s">
        <v>1088</v>
      </c>
      <c r="E383" s="27">
        <v>2018</v>
      </c>
      <c r="F383" s="28" t="s">
        <v>645</v>
      </c>
      <c r="G383" s="30">
        <v>582</v>
      </c>
      <c r="H383" s="30">
        <v>582</v>
      </c>
      <c r="I383" s="28" t="s">
        <v>659</v>
      </c>
      <c r="J383" s="29">
        <v>1</v>
      </c>
      <c r="K383" s="28"/>
      <c r="L383" s="30"/>
      <c r="M383" s="28"/>
      <c r="N383" s="29"/>
      <c r="O383" s="44" t="s">
        <v>809</v>
      </c>
      <c r="P383" s="44" t="s">
        <v>810</v>
      </c>
      <c r="Q383" s="44" t="s">
        <v>809</v>
      </c>
      <c r="R383" s="31"/>
    </row>
    <row r="384" spans="1:18" s="25" customFormat="1" ht="51" x14ac:dyDescent="0.2">
      <c r="A384" s="26" t="s">
        <v>231</v>
      </c>
      <c r="B384" s="28" t="s">
        <v>531</v>
      </c>
      <c r="C384" s="26" t="s">
        <v>488</v>
      </c>
      <c r="D384" s="28" t="s">
        <v>1089</v>
      </c>
      <c r="E384" s="27">
        <v>2018</v>
      </c>
      <c r="F384" s="28" t="s">
        <v>645</v>
      </c>
      <c r="G384" s="30">
        <v>304</v>
      </c>
      <c r="H384" s="30">
        <v>304</v>
      </c>
      <c r="I384" s="28" t="s">
        <v>659</v>
      </c>
      <c r="J384" s="29">
        <v>1</v>
      </c>
      <c r="K384" s="28"/>
      <c r="L384" s="30"/>
      <c r="M384" s="28"/>
      <c r="N384" s="29"/>
      <c r="O384" s="44" t="s">
        <v>809</v>
      </c>
      <c r="P384" s="44" t="s">
        <v>810</v>
      </c>
      <c r="Q384" s="44" t="s">
        <v>809</v>
      </c>
      <c r="R384" s="31"/>
    </row>
    <row r="385" spans="1:18" s="25" customFormat="1" ht="63.75" x14ac:dyDescent="0.2">
      <c r="A385" s="26" t="s">
        <v>226</v>
      </c>
      <c r="B385" s="28" t="s">
        <v>532</v>
      </c>
      <c r="C385" s="26" t="s">
        <v>488</v>
      </c>
      <c r="D385" s="28" t="s">
        <v>1090</v>
      </c>
      <c r="E385" s="27">
        <v>2018</v>
      </c>
      <c r="F385" s="28" t="s">
        <v>645</v>
      </c>
      <c r="G385" s="30">
        <v>419</v>
      </c>
      <c r="H385" s="30">
        <v>419</v>
      </c>
      <c r="I385" s="28" t="s">
        <v>659</v>
      </c>
      <c r="J385" s="29">
        <v>1</v>
      </c>
      <c r="K385" s="28"/>
      <c r="L385" s="30"/>
      <c r="M385" s="28"/>
      <c r="N385" s="29"/>
      <c r="O385" s="44" t="s">
        <v>809</v>
      </c>
      <c r="P385" s="44" t="s">
        <v>810</v>
      </c>
      <c r="Q385" s="44" t="s">
        <v>809</v>
      </c>
      <c r="R385" s="31"/>
    </row>
    <row r="386" spans="1:18" s="25" customFormat="1" ht="51" x14ac:dyDescent="0.2">
      <c r="A386" s="26" t="s">
        <v>231</v>
      </c>
      <c r="B386" s="28" t="s">
        <v>533</v>
      </c>
      <c r="C386" s="26" t="s">
        <v>488</v>
      </c>
      <c r="D386" s="28" t="s">
        <v>1091</v>
      </c>
      <c r="E386" s="27">
        <v>2018</v>
      </c>
      <c r="F386" s="28" t="s">
        <v>645</v>
      </c>
      <c r="G386" s="30">
        <v>190</v>
      </c>
      <c r="H386" s="30">
        <v>190</v>
      </c>
      <c r="I386" s="28" t="s">
        <v>659</v>
      </c>
      <c r="J386" s="29">
        <v>1</v>
      </c>
      <c r="K386" s="28"/>
      <c r="L386" s="30"/>
      <c r="M386" s="28"/>
      <c r="N386" s="29"/>
      <c r="O386" s="44" t="s">
        <v>809</v>
      </c>
      <c r="P386" s="44" t="s">
        <v>810</v>
      </c>
      <c r="Q386" s="44" t="s">
        <v>809</v>
      </c>
      <c r="R386" s="31"/>
    </row>
    <row r="387" spans="1:18" s="25" customFormat="1" ht="38.25" x14ac:dyDescent="0.2">
      <c r="A387" s="26" t="s">
        <v>231</v>
      </c>
      <c r="B387" s="28" t="s">
        <v>534</v>
      </c>
      <c r="C387" s="26" t="s">
        <v>488</v>
      </c>
      <c r="D387" s="28" t="s">
        <v>1092</v>
      </c>
      <c r="E387" s="27">
        <v>2018</v>
      </c>
      <c r="F387" s="28" t="s">
        <v>645</v>
      </c>
      <c r="G387" s="30">
        <v>143</v>
      </c>
      <c r="H387" s="30">
        <v>143</v>
      </c>
      <c r="I387" s="28" t="s">
        <v>659</v>
      </c>
      <c r="J387" s="29">
        <v>1</v>
      </c>
      <c r="K387" s="28"/>
      <c r="L387" s="30"/>
      <c r="M387" s="28"/>
      <c r="N387" s="29"/>
      <c r="O387" s="44" t="s">
        <v>809</v>
      </c>
      <c r="P387" s="44" t="s">
        <v>810</v>
      </c>
      <c r="Q387" s="44" t="s">
        <v>809</v>
      </c>
      <c r="R387" s="31"/>
    </row>
    <row r="388" spans="1:18" s="25" customFormat="1" ht="51" x14ac:dyDescent="0.2">
      <c r="A388" s="26" t="s">
        <v>231</v>
      </c>
      <c r="B388" s="28" t="s">
        <v>535</v>
      </c>
      <c r="C388" s="26" t="s">
        <v>488</v>
      </c>
      <c r="D388" s="28" t="s">
        <v>1093</v>
      </c>
      <c r="E388" s="27">
        <v>2018</v>
      </c>
      <c r="F388" s="28" t="s">
        <v>645</v>
      </c>
      <c r="G388" s="30">
        <v>126</v>
      </c>
      <c r="H388" s="30">
        <v>126</v>
      </c>
      <c r="I388" s="28" t="s">
        <v>659</v>
      </c>
      <c r="J388" s="29">
        <v>1</v>
      </c>
      <c r="K388" s="28"/>
      <c r="L388" s="30"/>
      <c r="M388" s="28"/>
      <c r="N388" s="29"/>
      <c r="O388" s="44" t="s">
        <v>809</v>
      </c>
      <c r="P388" s="44" t="s">
        <v>810</v>
      </c>
      <c r="Q388" s="44" t="s">
        <v>809</v>
      </c>
      <c r="R388" s="31"/>
    </row>
    <row r="389" spans="1:18" s="25" customFormat="1" ht="51" x14ac:dyDescent="0.2">
      <c r="A389" s="26" t="s">
        <v>231</v>
      </c>
      <c r="B389" s="28" t="s">
        <v>536</v>
      </c>
      <c r="C389" s="26" t="s">
        <v>488</v>
      </c>
      <c r="D389" s="28" t="s">
        <v>1094</v>
      </c>
      <c r="E389" s="27">
        <v>2018</v>
      </c>
      <c r="F389" s="28" t="s">
        <v>645</v>
      </c>
      <c r="G389" s="30">
        <v>177</v>
      </c>
      <c r="H389" s="30">
        <v>177</v>
      </c>
      <c r="I389" s="28" t="s">
        <v>659</v>
      </c>
      <c r="J389" s="29">
        <v>1</v>
      </c>
      <c r="K389" s="28"/>
      <c r="L389" s="30"/>
      <c r="M389" s="28"/>
      <c r="N389" s="29"/>
      <c r="O389" s="44" t="s">
        <v>809</v>
      </c>
      <c r="P389" s="44" t="s">
        <v>810</v>
      </c>
      <c r="Q389" s="44" t="s">
        <v>809</v>
      </c>
      <c r="R389" s="31"/>
    </row>
    <row r="390" spans="1:18" s="25" customFormat="1" ht="38.25" x14ac:dyDescent="0.2">
      <c r="A390" s="26" t="s">
        <v>231</v>
      </c>
      <c r="B390" s="28" t="s">
        <v>537</v>
      </c>
      <c r="C390" s="26" t="s">
        <v>488</v>
      </c>
      <c r="D390" s="28" t="s">
        <v>1095</v>
      </c>
      <c r="E390" s="27">
        <v>2018</v>
      </c>
      <c r="F390" s="28" t="s">
        <v>645</v>
      </c>
      <c r="G390" s="30">
        <v>121</v>
      </c>
      <c r="H390" s="30">
        <v>121</v>
      </c>
      <c r="I390" s="28" t="s">
        <v>659</v>
      </c>
      <c r="J390" s="29">
        <v>1</v>
      </c>
      <c r="K390" s="28"/>
      <c r="L390" s="30"/>
      <c r="M390" s="28"/>
      <c r="N390" s="29"/>
      <c r="O390" s="44" t="s">
        <v>809</v>
      </c>
      <c r="P390" s="44" t="s">
        <v>810</v>
      </c>
      <c r="Q390" s="44" t="s">
        <v>809</v>
      </c>
      <c r="R390" s="31"/>
    </row>
    <row r="391" spans="1:18" s="25" customFormat="1" ht="38.25" x14ac:dyDescent="0.2">
      <c r="A391" s="26" t="s">
        <v>231</v>
      </c>
      <c r="B391" s="28" t="s">
        <v>538</v>
      </c>
      <c r="C391" s="26" t="s">
        <v>488</v>
      </c>
      <c r="D391" s="28" t="s">
        <v>1096</v>
      </c>
      <c r="E391" s="27">
        <v>2018</v>
      </c>
      <c r="F391" s="28" t="s">
        <v>645</v>
      </c>
      <c r="G391" s="30">
        <v>140</v>
      </c>
      <c r="H391" s="30">
        <v>140</v>
      </c>
      <c r="I391" s="28" t="s">
        <v>659</v>
      </c>
      <c r="J391" s="29">
        <v>1</v>
      </c>
      <c r="K391" s="28"/>
      <c r="L391" s="30"/>
      <c r="M391" s="28"/>
      <c r="N391" s="29"/>
      <c r="O391" s="44" t="s">
        <v>809</v>
      </c>
      <c r="P391" s="44" t="s">
        <v>810</v>
      </c>
      <c r="Q391" s="44" t="s">
        <v>809</v>
      </c>
      <c r="R391" s="31"/>
    </row>
    <row r="392" spans="1:18" s="25" customFormat="1" ht="51" x14ac:dyDescent="0.2">
      <c r="A392" s="26" t="s">
        <v>231</v>
      </c>
      <c r="B392" s="28" t="s">
        <v>539</v>
      </c>
      <c r="C392" s="26" t="s">
        <v>488</v>
      </c>
      <c r="D392" s="28" t="s">
        <v>1097</v>
      </c>
      <c r="E392" s="27">
        <v>2018</v>
      </c>
      <c r="F392" s="28" t="s">
        <v>645</v>
      </c>
      <c r="G392" s="30">
        <v>338</v>
      </c>
      <c r="H392" s="30">
        <v>338</v>
      </c>
      <c r="I392" s="28" t="s">
        <v>659</v>
      </c>
      <c r="J392" s="29">
        <v>1</v>
      </c>
      <c r="K392" s="28"/>
      <c r="L392" s="30"/>
      <c r="M392" s="28"/>
      <c r="N392" s="29"/>
      <c r="O392" s="44" t="s">
        <v>809</v>
      </c>
      <c r="P392" s="44" t="s">
        <v>810</v>
      </c>
      <c r="Q392" s="44" t="s">
        <v>809</v>
      </c>
      <c r="R392" s="31"/>
    </row>
    <row r="393" spans="1:18" s="25" customFormat="1" ht="63.75" x14ac:dyDescent="0.2">
      <c r="A393" s="26" t="s">
        <v>226</v>
      </c>
      <c r="B393" s="28" t="s">
        <v>540</v>
      </c>
      <c r="C393" s="26" t="s">
        <v>488</v>
      </c>
      <c r="D393" s="28" t="s">
        <v>1098</v>
      </c>
      <c r="E393" s="27">
        <v>2018</v>
      </c>
      <c r="F393" s="28" t="s">
        <v>645</v>
      </c>
      <c r="G393" s="30">
        <v>170</v>
      </c>
      <c r="H393" s="30">
        <v>170</v>
      </c>
      <c r="I393" s="28" t="s">
        <v>659</v>
      </c>
      <c r="J393" s="29">
        <v>1</v>
      </c>
      <c r="K393" s="28"/>
      <c r="L393" s="30"/>
      <c r="M393" s="28"/>
      <c r="N393" s="29"/>
      <c r="O393" s="44" t="s">
        <v>809</v>
      </c>
      <c r="P393" s="44" t="s">
        <v>810</v>
      </c>
      <c r="Q393" s="44" t="s">
        <v>809</v>
      </c>
      <c r="R393" s="31"/>
    </row>
    <row r="394" spans="1:18" s="25" customFormat="1" ht="51" x14ac:dyDescent="0.2">
      <c r="A394" s="26" t="s">
        <v>231</v>
      </c>
      <c r="B394" s="28" t="s">
        <v>541</v>
      </c>
      <c r="C394" s="26" t="s">
        <v>488</v>
      </c>
      <c r="D394" s="28" t="s">
        <v>1099</v>
      </c>
      <c r="E394" s="27">
        <v>2018</v>
      </c>
      <c r="F394" s="28" t="s">
        <v>645</v>
      </c>
      <c r="G394" s="30">
        <v>122</v>
      </c>
      <c r="H394" s="30">
        <v>122</v>
      </c>
      <c r="I394" s="28" t="s">
        <v>659</v>
      </c>
      <c r="J394" s="29">
        <v>1</v>
      </c>
      <c r="K394" s="28"/>
      <c r="L394" s="30"/>
      <c r="M394" s="28"/>
      <c r="N394" s="29"/>
      <c r="O394" s="44" t="s">
        <v>809</v>
      </c>
      <c r="P394" s="44" t="s">
        <v>810</v>
      </c>
      <c r="Q394" s="44" t="s">
        <v>809</v>
      </c>
      <c r="R394" s="31"/>
    </row>
    <row r="395" spans="1:18" s="25" customFormat="1" ht="38.25" x14ac:dyDescent="0.2">
      <c r="A395" s="26" t="s">
        <v>231</v>
      </c>
      <c r="B395" s="28" t="s">
        <v>542</v>
      </c>
      <c r="C395" s="26" t="s">
        <v>488</v>
      </c>
      <c r="D395" s="28" t="s">
        <v>1100</v>
      </c>
      <c r="E395" s="27">
        <v>2018</v>
      </c>
      <c r="F395" s="28" t="s">
        <v>645</v>
      </c>
      <c r="G395" s="30">
        <v>150</v>
      </c>
      <c r="H395" s="30">
        <v>150</v>
      </c>
      <c r="I395" s="28" t="s">
        <v>659</v>
      </c>
      <c r="J395" s="29">
        <v>1</v>
      </c>
      <c r="K395" s="28"/>
      <c r="L395" s="30"/>
      <c r="M395" s="28"/>
      <c r="N395" s="29"/>
      <c r="O395" s="44" t="s">
        <v>809</v>
      </c>
      <c r="P395" s="44" t="s">
        <v>810</v>
      </c>
      <c r="Q395" s="44" t="s">
        <v>809</v>
      </c>
      <c r="R395" s="31"/>
    </row>
    <row r="396" spans="1:18" s="25" customFormat="1" ht="76.5" x14ac:dyDescent="0.2">
      <c r="A396" s="26" t="s">
        <v>226</v>
      </c>
      <c r="B396" s="28" t="s">
        <v>543</v>
      </c>
      <c r="C396" s="26" t="s">
        <v>488</v>
      </c>
      <c r="D396" s="28" t="s">
        <v>1101</v>
      </c>
      <c r="E396" s="27">
        <v>2018</v>
      </c>
      <c r="F396" s="28" t="s">
        <v>645</v>
      </c>
      <c r="G396" s="30">
        <v>1258</v>
      </c>
      <c r="H396" s="30">
        <v>1258</v>
      </c>
      <c r="I396" s="28" t="s">
        <v>659</v>
      </c>
      <c r="J396" s="29">
        <v>1</v>
      </c>
      <c r="K396" s="28"/>
      <c r="L396" s="30"/>
      <c r="M396" s="28"/>
      <c r="N396" s="29"/>
      <c r="O396" s="44" t="s">
        <v>809</v>
      </c>
      <c r="P396" s="44" t="s">
        <v>810</v>
      </c>
      <c r="Q396" s="44" t="s">
        <v>809</v>
      </c>
      <c r="R396" s="31"/>
    </row>
    <row r="397" spans="1:18" s="25" customFormat="1" ht="51" x14ac:dyDescent="0.2">
      <c r="A397" s="26" t="s">
        <v>226</v>
      </c>
      <c r="B397" s="28" t="s">
        <v>544</v>
      </c>
      <c r="C397" s="26" t="s">
        <v>488</v>
      </c>
      <c r="D397" s="28" t="s">
        <v>1102</v>
      </c>
      <c r="E397" s="27">
        <v>2018</v>
      </c>
      <c r="F397" s="28" t="s">
        <v>645</v>
      </c>
      <c r="G397" s="30">
        <v>559</v>
      </c>
      <c r="H397" s="30">
        <v>559</v>
      </c>
      <c r="I397" s="28" t="s">
        <v>659</v>
      </c>
      <c r="J397" s="29">
        <v>1</v>
      </c>
      <c r="K397" s="28"/>
      <c r="L397" s="30"/>
      <c r="M397" s="28"/>
      <c r="N397" s="29"/>
      <c r="O397" s="43" t="s">
        <v>809</v>
      </c>
      <c r="P397" s="43" t="s">
        <v>810</v>
      </c>
      <c r="Q397" s="43" t="s">
        <v>809</v>
      </c>
      <c r="R397" s="31"/>
    </row>
    <row r="398" spans="1:18" s="25" customFormat="1" ht="76.5" x14ac:dyDescent="0.2">
      <c r="A398" s="26" t="s">
        <v>226</v>
      </c>
      <c r="B398" s="28" t="s">
        <v>545</v>
      </c>
      <c r="C398" s="26" t="s">
        <v>488</v>
      </c>
      <c r="D398" s="28" t="s">
        <v>1103</v>
      </c>
      <c r="E398" s="27">
        <v>2018</v>
      </c>
      <c r="F398" s="28" t="s">
        <v>645</v>
      </c>
      <c r="G398" s="30">
        <v>550</v>
      </c>
      <c r="H398" s="30">
        <v>550</v>
      </c>
      <c r="I398" s="28" t="s">
        <v>659</v>
      </c>
      <c r="J398" s="29">
        <v>1</v>
      </c>
      <c r="K398" s="28"/>
      <c r="L398" s="30"/>
      <c r="M398" s="28"/>
      <c r="N398" s="29"/>
      <c r="O398" s="43" t="s">
        <v>809</v>
      </c>
      <c r="P398" s="43" t="s">
        <v>810</v>
      </c>
      <c r="Q398" s="43" t="s">
        <v>809</v>
      </c>
      <c r="R398" s="31"/>
    </row>
    <row r="399" spans="1:18" s="25" customFormat="1" ht="38.25" x14ac:dyDescent="0.2">
      <c r="A399" s="26" t="s">
        <v>213</v>
      </c>
      <c r="B399" s="28" t="s">
        <v>619</v>
      </c>
      <c r="C399" s="26" t="s">
        <v>620</v>
      </c>
      <c r="D399" s="28" t="s">
        <v>1174</v>
      </c>
      <c r="E399" s="27">
        <v>2018</v>
      </c>
      <c r="F399" s="28" t="s">
        <v>645</v>
      </c>
      <c r="G399" s="30">
        <v>120</v>
      </c>
      <c r="H399" s="30">
        <v>120</v>
      </c>
      <c r="I399" s="28" t="s">
        <v>659</v>
      </c>
      <c r="J399" s="29">
        <v>1</v>
      </c>
      <c r="K399" s="28"/>
      <c r="L399" s="30"/>
      <c r="M399" s="28"/>
      <c r="N399" s="29"/>
      <c r="O399" s="43" t="s">
        <v>809</v>
      </c>
      <c r="P399" s="43" t="s">
        <v>810</v>
      </c>
      <c r="Q399" s="43" t="s">
        <v>809</v>
      </c>
      <c r="R399" s="31"/>
    </row>
    <row r="400" spans="1:18" s="25" customFormat="1" ht="38.25" x14ac:dyDescent="0.2">
      <c r="A400" s="26" t="s">
        <v>213</v>
      </c>
      <c r="B400" s="28" t="s">
        <v>621</v>
      </c>
      <c r="C400" s="26" t="s">
        <v>620</v>
      </c>
      <c r="D400" s="28" t="s">
        <v>1175</v>
      </c>
      <c r="E400" s="27">
        <v>2018</v>
      </c>
      <c r="F400" s="28" t="s">
        <v>645</v>
      </c>
      <c r="G400" s="30">
        <v>119</v>
      </c>
      <c r="H400" s="30">
        <v>119</v>
      </c>
      <c r="I400" s="28" t="s">
        <v>659</v>
      </c>
      <c r="J400" s="29">
        <v>1</v>
      </c>
      <c r="K400" s="28"/>
      <c r="L400" s="30"/>
      <c r="M400" s="28"/>
      <c r="N400" s="29"/>
      <c r="O400" s="43" t="s">
        <v>809</v>
      </c>
      <c r="P400" s="43" t="s">
        <v>810</v>
      </c>
      <c r="Q400" s="43" t="s">
        <v>809</v>
      </c>
      <c r="R400" s="31"/>
    </row>
    <row r="401" spans="1:18" s="25" customFormat="1" ht="38.25" x14ac:dyDescent="0.2">
      <c r="A401" s="26" t="s">
        <v>213</v>
      </c>
      <c r="B401" s="28" t="s">
        <v>622</v>
      </c>
      <c r="C401" s="26" t="s">
        <v>620</v>
      </c>
      <c r="D401" s="28" t="s">
        <v>1233</v>
      </c>
      <c r="E401" s="27">
        <v>2018</v>
      </c>
      <c r="F401" s="28" t="s">
        <v>645</v>
      </c>
      <c r="G401" s="30">
        <v>100</v>
      </c>
      <c r="H401" s="30">
        <v>100</v>
      </c>
      <c r="I401" s="28" t="s">
        <v>659</v>
      </c>
      <c r="J401" s="29">
        <v>1</v>
      </c>
      <c r="K401" s="28"/>
      <c r="L401" s="30"/>
      <c r="M401" s="28"/>
      <c r="N401" s="29"/>
      <c r="O401" s="26" t="s">
        <v>809</v>
      </c>
      <c r="P401" s="26" t="s">
        <v>810</v>
      </c>
      <c r="Q401" s="26" t="s">
        <v>809</v>
      </c>
      <c r="R401" s="31"/>
    </row>
    <row r="402" spans="1:18" s="25" customFormat="1" ht="38.25" x14ac:dyDescent="0.2">
      <c r="A402" s="26" t="s">
        <v>213</v>
      </c>
      <c r="B402" s="28" t="s">
        <v>623</v>
      </c>
      <c r="C402" s="26" t="s">
        <v>620</v>
      </c>
      <c r="D402" s="28" t="s">
        <v>1176</v>
      </c>
      <c r="E402" s="27">
        <v>2018</v>
      </c>
      <c r="F402" s="28" t="s">
        <v>645</v>
      </c>
      <c r="G402" s="30">
        <v>177</v>
      </c>
      <c r="H402" s="30">
        <v>177</v>
      </c>
      <c r="I402" s="28" t="s">
        <v>659</v>
      </c>
      <c r="J402" s="29">
        <v>1</v>
      </c>
      <c r="K402" s="28"/>
      <c r="L402" s="30"/>
      <c r="M402" s="28"/>
      <c r="N402" s="29"/>
      <c r="O402" s="43" t="s">
        <v>809</v>
      </c>
      <c r="P402" s="43" t="s">
        <v>810</v>
      </c>
      <c r="Q402" s="43" t="s">
        <v>809</v>
      </c>
      <c r="R402" s="31"/>
    </row>
    <row r="403" spans="1:18" s="25" customFormat="1" ht="38.25" x14ac:dyDescent="0.2">
      <c r="A403" s="26" t="s">
        <v>213</v>
      </c>
      <c r="B403" s="28" t="s">
        <v>624</v>
      </c>
      <c r="C403" s="26" t="s">
        <v>620</v>
      </c>
      <c r="D403" s="28" t="s">
        <v>1177</v>
      </c>
      <c r="E403" s="27">
        <v>2018</v>
      </c>
      <c r="F403" s="28" t="s">
        <v>645</v>
      </c>
      <c r="G403" s="30">
        <v>106</v>
      </c>
      <c r="H403" s="30">
        <v>106</v>
      </c>
      <c r="I403" s="28" t="s">
        <v>659</v>
      </c>
      <c r="J403" s="29">
        <v>1</v>
      </c>
      <c r="K403" s="28"/>
      <c r="L403" s="30"/>
      <c r="M403" s="28"/>
      <c r="N403" s="29"/>
      <c r="O403" s="51" t="s">
        <v>809</v>
      </c>
      <c r="P403" s="51" t="s">
        <v>810</v>
      </c>
      <c r="Q403" s="51" t="s">
        <v>809</v>
      </c>
      <c r="R403" s="31"/>
    </row>
    <row r="404" spans="1:18" s="25" customFormat="1" ht="38.25" x14ac:dyDescent="0.2">
      <c r="A404" s="26" t="s">
        <v>213</v>
      </c>
      <c r="B404" s="28" t="s">
        <v>625</v>
      </c>
      <c r="C404" s="26" t="s">
        <v>620</v>
      </c>
      <c r="D404" s="28" t="s">
        <v>1178</v>
      </c>
      <c r="E404" s="27">
        <v>2018</v>
      </c>
      <c r="F404" s="28" t="s">
        <v>645</v>
      </c>
      <c r="G404" s="30">
        <v>76</v>
      </c>
      <c r="H404" s="30">
        <v>76</v>
      </c>
      <c r="I404" s="28" t="s">
        <v>659</v>
      </c>
      <c r="J404" s="29">
        <v>1</v>
      </c>
      <c r="K404" s="28"/>
      <c r="L404" s="30"/>
      <c r="M404" s="28"/>
      <c r="N404" s="29"/>
      <c r="O404" s="26" t="s">
        <v>809</v>
      </c>
      <c r="P404" s="26" t="s">
        <v>810</v>
      </c>
      <c r="Q404" s="26" t="s">
        <v>809</v>
      </c>
      <c r="R404" s="31"/>
    </row>
    <row r="405" spans="1:18" s="25" customFormat="1" ht="38.25" x14ac:dyDescent="0.2">
      <c r="A405" s="26" t="s">
        <v>213</v>
      </c>
      <c r="B405" s="28" t="s">
        <v>626</v>
      </c>
      <c r="C405" s="26" t="s">
        <v>620</v>
      </c>
      <c r="D405" s="28" t="s">
        <v>1179</v>
      </c>
      <c r="E405" s="27">
        <v>2018</v>
      </c>
      <c r="F405" s="28" t="s">
        <v>645</v>
      </c>
      <c r="G405" s="30">
        <v>146</v>
      </c>
      <c r="H405" s="30">
        <v>146</v>
      </c>
      <c r="I405" s="28" t="s">
        <v>659</v>
      </c>
      <c r="J405" s="29">
        <v>1</v>
      </c>
      <c r="K405" s="28"/>
      <c r="L405" s="30"/>
      <c r="M405" s="28"/>
      <c r="N405" s="29"/>
      <c r="O405" s="26" t="s">
        <v>809</v>
      </c>
      <c r="P405" s="26" t="s">
        <v>810</v>
      </c>
      <c r="Q405" s="26" t="s">
        <v>809</v>
      </c>
      <c r="R405" s="31"/>
    </row>
    <row r="406" spans="1:18" s="25" customFormat="1" ht="51" x14ac:dyDescent="0.2">
      <c r="A406" s="26" t="s">
        <v>213</v>
      </c>
      <c r="B406" s="28" t="s">
        <v>627</v>
      </c>
      <c r="C406" s="26" t="s">
        <v>620</v>
      </c>
      <c r="D406" s="28" t="s">
        <v>1180</v>
      </c>
      <c r="E406" s="27">
        <v>2018</v>
      </c>
      <c r="F406" s="28" t="s">
        <v>645</v>
      </c>
      <c r="G406" s="30">
        <v>250</v>
      </c>
      <c r="H406" s="30">
        <v>250</v>
      </c>
      <c r="I406" s="28" t="s">
        <v>659</v>
      </c>
      <c r="J406" s="29">
        <v>1</v>
      </c>
      <c r="K406" s="28"/>
      <c r="L406" s="30"/>
      <c r="M406" s="28"/>
      <c r="N406" s="29"/>
      <c r="O406" s="26" t="s">
        <v>809</v>
      </c>
      <c r="P406" s="26" t="s">
        <v>810</v>
      </c>
      <c r="Q406" s="26" t="s">
        <v>809</v>
      </c>
      <c r="R406" s="31"/>
    </row>
    <row r="407" spans="1:18" s="25" customFormat="1" ht="51" x14ac:dyDescent="0.2">
      <c r="A407" s="26" t="s">
        <v>213</v>
      </c>
      <c r="B407" s="28" t="s">
        <v>628</v>
      </c>
      <c r="C407" s="26" t="s">
        <v>620</v>
      </c>
      <c r="D407" s="28" t="s">
        <v>1181</v>
      </c>
      <c r="E407" s="27">
        <v>2018</v>
      </c>
      <c r="F407" s="28" t="s">
        <v>645</v>
      </c>
      <c r="G407" s="30">
        <v>160</v>
      </c>
      <c r="H407" s="30">
        <v>160</v>
      </c>
      <c r="I407" s="28" t="s">
        <v>659</v>
      </c>
      <c r="J407" s="29">
        <v>1</v>
      </c>
      <c r="K407" s="28"/>
      <c r="L407" s="30"/>
      <c r="M407" s="28"/>
      <c r="N407" s="29"/>
      <c r="O407" s="26" t="s">
        <v>809</v>
      </c>
      <c r="P407" s="26" t="s">
        <v>810</v>
      </c>
      <c r="Q407" s="26" t="s">
        <v>809</v>
      </c>
      <c r="R407" s="31"/>
    </row>
    <row r="408" spans="1:18" s="25" customFormat="1" ht="38.25" x14ac:dyDescent="0.2">
      <c r="A408" s="26" t="s">
        <v>213</v>
      </c>
      <c r="B408" s="28" t="s">
        <v>629</v>
      </c>
      <c r="C408" s="26" t="s">
        <v>620</v>
      </c>
      <c r="D408" s="28" t="s">
        <v>1182</v>
      </c>
      <c r="E408" s="27">
        <v>2018</v>
      </c>
      <c r="F408" s="28" t="s">
        <v>645</v>
      </c>
      <c r="G408" s="30">
        <v>238</v>
      </c>
      <c r="H408" s="30">
        <v>238</v>
      </c>
      <c r="I408" s="28" t="s">
        <v>659</v>
      </c>
      <c r="J408" s="29">
        <v>1</v>
      </c>
      <c r="K408" s="28"/>
      <c r="L408" s="30"/>
      <c r="M408" s="28"/>
      <c r="N408" s="29"/>
      <c r="O408" s="26" t="s">
        <v>809</v>
      </c>
      <c r="P408" s="26" t="s">
        <v>810</v>
      </c>
      <c r="Q408" s="26" t="s">
        <v>809</v>
      </c>
      <c r="R408" s="31"/>
    </row>
    <row r="409" spans="1:18" s="25" customFormat="1" ht="38.25" x14ac:dyDescent="0.2">
      <c r="A409" s="26" t="s">
        <v>213</v>
      </c>
      <c r="B409" s="28" t="s">
        <v>630</v>
      </c>
      <c r="C409" s="26" t="s">
        <v>620</v>
      </c>
      <c r="D409" s="28" t="s">
        <v>1183</v>
      </c>
      <c r="E409" s="27">
        <v>2018</v>
      </c>
      <c r="F409" s="28" t="s">
        <v>645</v>
      </c>
      <c r="G409" s="30">
        <v>666</v>
      </c>
      <c r="H409" s="30">
        <v>666</v>
      </c>
      <c r="I409" s="28" t="s">
        <v>659</v>
      </c>
      <c r="J409" s="29">
        <v>1</v>
      </c>
      <c r="K409" s="28"/>
      <c r="L409" s="30"/>
      <c r="M409" s="28"/>
      <c r="N409" s="29"/>
      <c r="O409" s="26" t="s">
        <v>809</v>
      </c>
      <c r="P409" s="26" t="s">
        <v>810</v>
      </c>
      <c r="Q409" s="26" t="s">
        <v>809</v>
      </c>
      <c r="R409" s="31"/>
    </row>
    <row r="410" spans="1:18" s="25" customFormat="1" ht="38.25" x14ac:dyDescent="0.2">
      <c r="A410" s="26" t="s">
        <v>213</v>
      </c>
      <c r="B410" s="28" t="s">
        <v>631</v>
      </c>
      <c r="C410" s="26" t="s">
        <v>620</v>
      </c>
      <c r="D410" s="28" t="s">
        <v>1184</v>
      </c>
      <c r="E410" s="27">
        <v>2018</v>
      </c>
      <c r="F410" s="28" t="s">
        <v>645</v>
      </c>
      <c r="G410" s="30">
        <v>214</v>
      </c>
      <c r="H410" s="30">
        <v>214</v>
      </c>
      <c r="I410" s="28" t="s">
        <v>659</v>
      </c>
      <c r="J410" s="29">
        <v>1</v>
      </c>
      <c r="K410" s="28"/>
      <c r="L410" s="30"/>
      <c r="M410" s="28"/>
      <c r="N410" s="29"/>
      <c r="O410" s="26" t="s">
        <v>809</v>
      </c>
      <c r="P410" s="26" t="s">
        <v>810</v>
      </c>
      <c r="Q410" s="26" t="s">
        <v>809</v>
      </c>
      <c r="R410" s="31"/>
    </row>
    <row r="411" spans="1:18" s="25" customFormat="1" ht="38.25" x14ac:dyDescent="0.2">
      <c r="A411" s="26" t="s">
        <v>213</v>
      </c>
      <c r="B411" s="28" t="s">
        <v>632</v>
      </c>
      <c r="C411" s="26" t="s">
        <v>620</v>
      </c>
      <c r="D411" s="28" t="s">
        <v>1185</v>
      </c>
      <c r="E411" s="27">
        <v>2018</v>
      </c>
      <c r="F411" s="28" t="s">
        <v>645</v>
      </c>
      <c r="G411" s="30">
        <v>786</v>
      </c>
      <c r="H411" s="30">
        <v>786</v>
      </c>
      <c r="I411" s="28" t="s">
        <v>659</v>
      </c>
      <c r="J411" s="29">
        <v>1</v>
      </c>
      <c r="K411" s="28"/>
      <c r="L411" s="30"/>
      <c r="M411" s="28"/>
      <c r="N411" s="29"/>
      <c r="O411" s="43" t="s">
        <v>809</v>
      </c>
      <c r="P411" s="43" t="s">
        <v>810</v>
      </c>
      <c r="Q411" s="43" t="s">
        <v>809</v>
      </c>
      <c r="R411" s="31"/>
    </row>
    <row r="412" spans="1:18" s="25" customFormat="1" ht="38.25" x14ac:dyDescent="0.2">
      <c r="A412" s="26" t="s">
        <v>213</v>
      </c>
      <c r="B412" s="28" t="s">
        <v>633</v>
      </c>
      <c r="C412" s="26" t="s">
        <v>620</v>
      </c>
      <c r="D412" s="28" t="s">
        <v>1186</v>
      </c>
      <c r="E412" s="27">
        <v>2018</v>
      </c>
      <c r="F412" s="28" t="s">
        <v>645</v>
      </c>
      <c r="G412" s="30">
        <v>204</v>
      </c>
      <c r="H412" s="30">
        <v>204</v>
      </c>
      <c r="I412" s="28" t="s">
        <v>659</v>
      </c>
      <c r="J412" s="29">
        <v>1</v>
      </c>
      <c r="K412" s="28"/>
      <c r="L412" s="30"/>
      <c r="M412" s="28"/>
      <c r="N412" s="29"/>
      <c r="O412" s="26" t="s">
        <v>809</v>
      </c>
      <c r="P412" s="26" t="s">
        <v>810</v>
      </c>
      <c r="Q412" s="26" t="s">
        <v>809</v>
      </c>
      <c r="R412" s="31"/>
    </row>
    <row r="413" spans="1:18" s="25" customFormat="1" ht="38.25" x14ac:dyDescent="0.2">
      <c r="A413" s="26" t="s">
        <v>213</v>
      </c>
      <c r="B413" s="28" t="s">
        <v>634</v>
      </c>
      <c r="C413" s="43" t="s">
        <v>620</v>
      </c>
      <c r="D413" s="28" t="s">
        <v>1187</v>
      </c>
      <c r="E413" s="27">
        <v>2018</v>
      </c>
      <c r="F413" s="28" t="s">
        <v>645</v>
      </c>
      <c r="G413" s="30">
        <v>476</v>
      </c>
      <c r="H413" s="30">
        <v>476</v>
      </c>
      <c r="I413" s="28" t="s">
        <v>659</v>
      </c>
      <c r="J413" s="29">
        <v>1</v>
      </c>
      <c r="K413" s="28"/>
      <c r="L413" s="30"/>
      <c r="M413" s="28"/>
      <c r="N413" s="29"/>
      <c r="O413" s="26" t="s">
        <v>809</v>
      </c>
      <c r="P413" s="26" t="s">
        <v>810</v>
      </c>
      <c r="Q413" s="26" t="s">
        <v>809</v>
      </c>
      <c r="R413" s="31"/>
    </row>
    <row r="414" spans="1:18" s="25" customFormat="1" ht="76.5" x14ac:dyDescent="0.2">
      <c r="A414" s="26" t="s">
        <v>213</v>
      </c>
      <c r="B414" s="28" t="s">
        <v>635</v>
      </c>
      <c r="C414" s="43" t="s">
        <v>620</v>
      </c>
      <c r="D414" s="28" t="s">
        <v>1188</v>
      </c>
      <c r="E414" s="27">
        <v>2018</v>
      </c>
      <c r="F414" s="28" t="s">
        <v>645</v>
      </c>
      <c r="G414" s="30">
        <v>1123</v>
      </c>
      <c r="H414" s="30">
        <v>1123</v>
      </c>
      <c r="I414" s="28" t="s">
        <v>659</v>
      </c>
      <c r="J414" s="29">
        <v>1</v>
      </c>
      <c r="K414" s="28"/>
      <c r="L414" s="30"/>
      <c r="M414" s="28"/>
      <c r="N414" s="29"/>
      <c r="O414" s="26" t="s">
        <v>809</v>
      </c>
      <c r="P414" s="26" t="s">
        <v>810</v>
      </c>
      <c r="Q414" s="26" t="s">
        <v>809</v>
      </c>
      <c r="R414" s="31"/>
    </row>
    <row r="415" spans="1:18" s="25" customFormat="1" ht="38.25" x14ac:dyDescent="0.2">
      <c r="A415" s="26" t="s">
        <v>213</v>
      </c>
      <c r="B415" s="28" t="s">
        <v>636</v>
      </c>
      <c r="C415" s="43" t="s">
        <v>620</v>
      </c>
      <c r="D415" s="28" t="s">
        <v>1189</v>
      </c>
      <c r="E415" s="27">
        <v>2018</v>
      </c>
      <c r="F415" s="28" t="s">
        <v>645</v>
      </c>
      <c r="G415" s="30">
        <v>1321</v>
      </c>
      <c r="H415" s="30">
        <v>1321</v>
      </c>
      <c r="I415" s="28" t="s">
        <v>659</v>
      </c>
      <c r="J415" s="29">
        <v>1</v>
      </c>
      <c r="K415" s="28"/>
      <c r="L415" s="30"/>
      <c r="M415" s="28"/>
      <c r="N415" s="29"/>
      <c r="O415" s="26" t="s">
        <v>809</v>
      </c>
      <c r="P415" s="26" t="s">
        <v>810</v>
      </c>
      <c r="Q415" s="26" t="s">
        <v>809</v>
      </c>
      <c r="R415" s="31"/>
    </row>
    <row r="416" spans="1:18" s="25" customFormat="1" ht="38.25" x14ac:dyDescent="0.2">
      <c r="A416" s="26" t="s">
        <v>213</v>
      </c>
      <c r="B416" s="28" t="s">
        <v>637</v>
      </c>
      <c r="C416" s="43" t="s">
        <v>620</v>
      </c>
      <c r="D416" s="28" t="s">
        <v>1190</v>
      </c>
      <c r="E416" s="27">
        <v>2018</v>
      </c>
      <c r="F416" s="28" t="s">
        <v>645</v>
      </c>
      <c r="G416" s="30">
        <v>337</v>
      </c>
      <c r="H416" s="30">
        <v>337</v>
      </c>
      <c r="I416" s="28" t="s">
        <v>659</v>
      </c>
      <c r="J416" s="29">
        <v>1</v>
      </c>
      <c r="K416" s="28"/>
      <c r="L416" s="30"/>
      <c r="M416" s="28"/>
      <c r="N416" s="29"/>
      <c r="O416" s="26" t="s">
        <v>809</v>
      </c>
      <c r="P416" s="26" t="s">
        <v>810</v>
      </c>
      <c r="Q416" s="26" t="s">
        <v>809</v>
      </c>
      <c r="R416" s="31"/>
    </row>
    <row r="417" spans="1:18" s="25" customFormat="1" ht="51" x14ac:dyDescent="0.2">
      <c r="A417" s="26" t="s">
        <v>213</v>
      </c>
      <c r="B417" s="28" t="s">
        <v>638</v>
      </c>
      <c r="C417" s="43" t="s">
        <v>620</v>
      </c>
      <c r="D417" s="28" t="s">
        <v>1191</v>
      </c>
      <c r="E417" s="27">
        <v>2018</v>
      </c>
      <c r="F417" s="28" t="s">
        <v>645</v>
      </c>
      <c r="G417" s="30">
        <v>706</v>
      </c>
      <c r="H417" s="30">
        <v>706</v>
      </c>
      <c r="I417" s="28" t="s">
        <v>659</v>
      </c>
      <c r="J417" s="29">
        <v>1</v>
      </c>
      <c r="K417" s="28"/>
      <c r="L417" s="30"/>
      <c r="M417" s="28"/>
      <c r="N417" s="29"/>
      <c r="O417" s="26" t="s">
        <v>809</v>
      </c>
      <c r="P417" s="26" t="s">
        <v>810</v>
      </c>
      <c r="Q417" s="26" t="s">
        <v>809</v>
      </c>
      <c r="R417" s="31"/>
    </row>
    <row r="418" spans="1:18" s="25" customFormat="1" ht="38.25" x14ac:dyDescent="0.2">
      <c r="A418" s="26" t="s">
        <v>213</v>
      </c>
      <c r="B418" s="28" t="s">
        <v>639</v>
      </c>
      <c r="C418" s="43" t="s">
        <v>620</v>
      </c>
      <c r="D418" s="28" t="s">
        <v>1192</v>
      </c>
      <c r="E418" s="27">
        <v>2018</v>
      </c>
      <c r="F418" s="28" t="s">
        <v>645</v>
      </c>
      <c r="G418" s="30">
        <v>1632</v>
      </c>
      <c r="H418" s="30">
        <v>1632</v>
      </c>
      <c r="I418" s="28" t="s">
        <v>659</v>
      </c>
      <c r="J418" s="29">
        <v>1</v>
      </c>
      <c r="K418" s="28"/>
      <c r="L418" s="30"/>
      <c r="M418" s="28"/>
      <c r="N418" s="29"/>
      <c r="O418" s="26" t="s">
        <v>809</v>
      </c>
      <c r="P418" s="26" t="s">
        <v>810</v>
      </c>
      <c r="Q418" s="26" t="s">
        <v>809</v>
      </c>
      <c r="R418" s="31"/>
    </row>
    <row r="419" spans="1:18" s="25" customFormat="1" ht="51" x14ac:dyDescent="0.2">
      <c r="A419" s="26" t="s">
        <v>213</v>
      </c>
      <c r="B419" s="28" t="s">
        <v>640</v>
      </c>
      <c r="C419" s="43" t="s">
        <v>620</v>
      </c>
      <c r="D419" s="28" t="s">
        <v>1193</v>
      </c>
      <c r="E419" s="27">
        <v>2018</v>
      </c>
      <c r="F419" s="28" t="s">
        <v>645</v>
      </c>
      <c r="G419" s="30">
        <v>274</v>
      </c>
      <c r="H419" s="30">
        <v>274</v>
      </c>
      <c r="I419" s="28" t="s">
        <v>659</v>
      </c>
      <c r="J419" s="29">
        <v>1</v>
      </c>
      <c r="K419" s="28"/>
      <c r="L419" s="30"/>
      <c r="M419" s="28"/>
      <c r="N419" s="29"/>
      <c r="O419" s="26" t="s">
        <v>809</v>
      </c>
      <c r="P419" s="26" t="s">
        <v>810</v>
      </c>
      <c r="Q419" s="26" t="s">
        <v>809</v>
      </c>
      <c r="R419" s="31"/>
    </row>
    <row r="420" spans="1:18" s="25" customFormat="1" ht="38.25" x14ac:dyDescent="0.2">
      <c r="A420" s="26" t="s">
        <v>213</v>
      </c>
      <c r="B420" s="28" t="s">
        <v>641</v>
      </c>
      <c r="C420" s="43" t="s">
        <v>620</v>
      </c>
      <c r="D420" s="28" t="s">
        <v>1194</v>
      </c>
      <c r="E420" s="27">
        <v>2018</v>
      </c>
      <c r="F420" s="28" t="s">
        <v>645</v>
      </c>
      <c r="G420" s="30">
        <v>1513</v>
      </c>
      <c r="H420" s="30">
        <v>1513</v>
      </c>
      <c r="I420" s="28" t="s">
        <v>659</v>
      </c>
      <c r="J420" s="29">
        <v>1</v>
      </c>
      <c r="K420" s="28"/>
      <c r="L420" s="30"/>
      <c r="M420" s="28"/>
      <c r="N420" s="29"/>
      <c r="O420" s="26" t="s">
        <v>809</v>
      </c>
      <c r="P420" s="26" t="s">
        <v>810</v>
      </c>
      <c r="Q420" s="26" t="s">
        <v>809</v>
      </c>
      <c r="R420" s="31"/>
    </row>
    <row r="421" spans="1:18" s="25" customFormat="1" ht="51" x14ac:dyDescent="0.2">
      <c r="A421" s="26" t="s">
        <v>213</v>
      </c>
      <c r="B421" s="28" t="s">
        <v>642</v>
      </c>
      <c r="C421" s="43" t="s">
        <v>620</v>
      </c>
      <c r="D421" s="28" t="s">
        <v>1195</v>
      </c>
      <c r="E421" s="27">
        <v>2018</v>
      </c>
      <c r="F421" s="28" t="s">
        <v>645</v>
      </c>
      <c r="G421" s="30">
        <v>1809</v>
      </c>
      <c r="H421" s="30">
        <v>1809</v>
      </c>
      <c r="I421" s="28" t="s">
        <v>659</v>
      </c>
      <c r="J421" s="29">
        <v>1</v>
      </c>
      <c r="K421" s="28"/>
      <c r="L421" s="30"/>
      <c r="M421" s="28"/>
      <c r="N421" s="29"/>
      <c r="O421" s="26" t="s">
        <v>809</v>
      </c>
      <c r="P421" s="26" t="s">
        <v>810</v>
      </c>
      <c r="Q421" s="26" t="s">
        <v>809</v>
      </c>
      <c r="R421" s="31"/>
    </row>
    <row r="422" spans="1:18" s="25" customFormat="1" ht="63.75" x14ac:dyDescent="0.2">
      <c r="A422" s="26" t="s">
        <v>212</v>
      </c>
      <c r="B422" s="28" t="s">
        <v>710</v>
      </c>
      <c r="C422" s="43" t="s">
        <v>711</v>
      </c>
      <c r="D422" s="28" t="s">
        <v>1288</v>
      </c>
      <c r="E422" s="27" t="s">
        <v>480</v>
      </c>
      <c r="F422" s="28" t="s">
        <v>658</v>
      </c>
      <c r="G422" s="30">
        <v>24600</v>
      </c>
      <c r="H422" s="30">
        <v>12300</v>
      </c>
      <c r="I422" s="28" t="s">
        <v>659</v>
      </c>
      <c r="J422" s="29">
        <v>87</v>
      </c>
      <c r="K422" s="28"/>
      <c r="L422" s="30"/>
      <c r="M422" s="28"/>
      <c r="N422" s="29"/>
      <c r="O422" s="26" t="s">
        <v>872</v>
      </c>
      <c r="P422" s="26" t="s">
        <v>810</v>
      </c>
      <c r="Q422" s="26" t="s">
        <v>809</v>
      </c>
      <c r="R422" s="31">
        <v>118</v>
      </c>
    </row>
    <row r="423" spans="1:18" s="25" customFormat="1" ht="51" x14ac:dyDescent="0.2">
      <c r="A423" s="26" t="s">
        <v>232</v>
      </c>
      <c r="B423" s="28" t="s">
        <v>713</v>
      </c>
      <c r="C423" s="43" t="s">
        <v>711</v>
      </c>
      <c r="D423" s="28" t="s">
        <v>1289</v>
      </c>
      <c r="E423" s="27" t="s">
        <v>480</v>
      </c>
      <c r="F423" s="28" t="s">
        <v>658</v>
      </c>
      <c r="G423" s="47">
        <v>173588</v>
      </c>
      <c r="H423" s="47">
        <v>33451</v>
      </c>
      <c r="I423" s="28" t="s">
        <v>659</v>
      </c>
      <c r="J423" s="48">
        <v>465</v>
      </c>
      <c r="K423" s="28"/>
      <c r="L423" s="30"/>
      <c r="M423" s="28"/>
      <c r="N423" s="29"/>
      <c r="O423" s="26" t="s">
        <v>872</v>
      </c>
      <c r="P423" s="26" t="s">
        <v>809</v>
      </c>
      <c r="Q423" s="26" t="s">
        <v>809</v>
      </c>
      <c r="R423" s="31">
        <v>118</v>
      </c>
    </row>
    <row r="424" spans="1:18" s="25" customFormat="1" ht="38.25" x14ac:dyDescent="0.2">
      <c r="A424" s="26" t="s">
        <v>232</v>
      </c>
      <c r="B424" s="28" t="s">
        <v>714</v>
      </c>
      <c r="C424" s="43" t="s">
        <v>711</v>
      </c>
      <c r="D424" s="28" t="s">
        <v>1290</v>
      </c>
      <c r="E424" s="27" t="s">
        <v>480</v>
      </c>
      <c r="F424" s="28" t="s">
        <v>658</v>
      </c>
      <c r="G424" s="47">
        <v>10620</v>
      </c>
      <c r="H424" s="47">
        <v>3675</v>
      </c>
      <c r="I424" s="28" t="s">
        <v>659</v>
      </c>
      <c r="J424" s="48">
        <v>35</v>
      </c>
      <c r="K424" s="28"/>
      <c r="L424" s="30"/>
      <c r="M424" s="28"/>
      <c r="N424" s="29"/>
      <c r="O424" s="26" t="s">
        <v>872</v>
      </c>
      <c r="P424" s="26" t="s">
        <v>810</v>
      </c>
      <c r="Q424" s="26" t="s">
        <v>809</v>
      </c>
      <c r="R424" s="31"/>
    </row>
    <row r="425" spans="1:18" s="25" customFormat="1" ht="38.25" x14ac:dyDescent="0.2">
      <c r="A425" s="26" t="s">
        <v>232</v>
      </c>
      <c r="B425" s="28" t="s">
        <v>715</v>
      </c>
      <c r="C425" s="43" t="s">
        <v>711</v>
      </c>
      <c r="D425" s="28" t="s">
        <v>1291</v>
      </c>
      <c r="E425" s="27" t="s">
        <v>480</v>
      </c>
      <c r="F425" s="28" t="s">
        <v>658</v>
      </c>
      <c r="G425" s="49">
        <v>151143</v>
      </c>
      <c r="H425" s="49">
        <v>4000</v>
      </c>
      <c r="I425" s="28" t="s">
        <v>659</v>
      </c>
      <c r="J425" s="50">
        <v>6</v>
      </c>
      <c r="K425" s="28"/>
      <c r="L425" s="30"/>
      <c r="M425" s="28"/>
      <c r="N425" s="29"/>
      <c r="O425" s="26" t="s">
        <v>872</v>
      </c>
      <c r="P425" s="26" t="s">
        <v>809</v>
      </c>
      <c r="Q425" s="26" t="s">
        <v>809</v>
      </c>
      <c r="R425" s="31">
        <v>116</v>
      </c>
    </row>
    <row r="426" spans="1:18" s="25" customFormat="1" ht="38.25" x14ac:dyDescent="0.2">
      <c r="A426" s="26" t="s">
        <v>212</v>
      </c>
      <c r="B426" s="28" t="s">
        <v>716</v>
      </c>
      <c r="C426" s="43" t="s">
        <v>711</v>
      </c>
      <c r="D426" s="28" t="s">
        <v>1292</v>
      </c>
      <c r="E426" s="27">
        <v>2018</v>
      </c>
      <c r="F426" s="28" t="s">
        <v>645</v>
      </c>
      <c r="G426" s="30">
        <v>1200</v>
      </c>
      <c r="H426" s="30">
        <v>1200</v>
      </c>
      <c r="I426" s="28" t="s">
        <v>659</v>
      </c>
      <c r="J426" s="29">
        <v>1</v>
      </c>
      <c r="K426" s="28"/>
      <c r="L426" s="30"/>
      <c r="M426" s="28"/>
      <c r="N426" s="29"/>
      <c r="O426" s="26" t="s">
        <v>872</v>
      </c>
      <c r="P426" s="26" t="s">
        <v>809</v>
      </c>
      <c r="Q426" s="26" t="s">
        <v>809</v>
      </c>
      <c r="R426" s="31"/>
    </row>
    <row r="427" spans="1:18" s="25" customFormat="1" ht="51" x14ac:dyDescent="0.2">
      <c r="A427" s="26" t="s">
        <v>232</v>
      </c>
      <c r="B427" s="28" t="s">
        <v>717</v>
      </c>
      <c r="C427" s="26" t="s">
        <v>711</v>
      </c>
      <c r="D427" s="28" t="s">
        <v>1293</v>
      </c>
      <c r="E427" s="27" t="s">
        <v>480</v>
      </c>
      <c r="F427" s="28" t="s">
        <v>645</v>
      </c>
      <c r="G427" s="30">
        <v>10330</v>
      </c>
      <c r="H427" s="30">
        <v>10330</v>
      </c>
      <c r="I427" s="28" t="s">
        <v>659</v>
      </c>
      <c r="J427" s="48">
        <v>1</v>
      </c>
      <c r="K427" s="33" t="s">
        <v>1238</v>
      </c>
      <c r="L427" s="48">
        <v>478</v>
      </c>
      <c r="M427" s="28"/>
      <c r="N427" s="29"/>
      <c r="O427" s="43" t="s">
        <v>872</v>
      </c>
      <c r="P427" s="43" t="s">
        <v>809</v>
      </c>
      <c r="Q427" s="43" t="s">
        <v>809</v>
      </c>
      <c r="R427" s="31">
        <v>117</v>
      </c>
    </row>
    <row r="428" spans="1:18" s="25" customFormat="1" ht="51" x14ac:dyDescent="0.2">
      <c r="A428" s="26" t="s">
        <v>212</v>
      </c>
      <c r="B428" s="28" t="s">
        <v>718</v>
      </c>
      <c r="C428" s="26" t="s">
        <v>711</v>
      </c>
      <c r="D428" s="28" t="s">
        <v>1414</v>
      </c>
      <c r="E428" s="27" t="s">
        <v>474</v>
      </c>
      <c r="F428" s="33" t="s">
        <v>645</v>
      </c>
      <c r="G428" s="47">
        <v>0</v>
      </c>
      <c r="H428" s="47">
        <v>0</v>
      </c>
      <c r="I428" s="28" t="s">
        <v>659</v>
      </c>
      <c r="J428" s="48">
        <v>1</v>
      </c>
      <c r="K428" s="28"/>
      <c r="L428" s="30"/>
      <c r="M428" s="28"/>
      <c r="N428" s="29"/>
      <c r="O428" s="43" t="s">
        <v>809</v>
      </c>
      <c r="P428" s="43" t="s">
        <v>810</v>
      </c>
      <c r="Q428" s="43" t="s">
        <v>809</v>
      </c>
      <c r="R428" s="31"/>
    </row>
    <row r="429" spans="1:18" s="25" customFormat="1" ht="38.25" x14ac:dyDescent="0.2">
      <c r="A429" s="26" t="s">
        <v>232</v>
      </c>
      <c r="B429" s="28" t="s">
        <v>719</v>
      </c>
      <c r="C429" s="26" t="s">
        <v>711</v>
      </c>
      <c r="D429" s="28" t="s">
        <v>1294</v>
      </c>
      <c r="E429" s="27" t="s">
        <v>480</v>
      </c>
      <c r="F429" s="28" t="s">
        <v>658</v>
      </c>
      <c r="G429" s="47">
        <v>406709</v>
      </c>
      <c r="H429" s="47">
        <v>52600</v>
      </c>
      <c r="I429" s="28" t="s">
        <v>659</v>
      </c>
      <c r="J429" s="48">
        <v>300</v>
      </c>
      <c r="K429" s="28"/>
      <c r="L429" s="30"/>
      <c r="M429" s="28"/>
      <c r="N429" s="29"/>
      <c r="O429" s="43" t="s">
        <v>872</v>
      </c>
      <c r="P429" s="43" t="s">
        <v>809</v>
      </c>
      <c r="Q429" s="43" t="s">
        <v>809</v>
      </c>
      <c r="R429" s="31">
        <v>151</v>
      </c>
    </row>
    <row r="430" spans="1:18" s="25" customFormat="1" ht="51" x14ac:dyDescent="0.2">
      <c r="A430" s="26" t="s">
        <v>232</v>
      </c>
      <c r="B430" s="28" t="s">
        <v>720</v>
      </c>
      <c r="C430" s="26" t="s">
        <v>711</v>
      </c>
      <c r="D430" s="28" t="s">
        <v>1295</v>
      </c>
      <c r="E430" s="27" t="s">
        <v>480</v>
      </c>
      <c r="F430" s="28" t="s">
        <v>658</v>
      </c>
      <c r="G430" s="47">
        <v>99028</v>
      </c>
      <c r="H430" s="47">
        <v>17199</v>
      </c>
      <c r="I430" s="28" t="s">
        <v>659</v>
      </c>
      <c r="J430" s="48">
        <v>388</v>
      </c>
      <c r="K430" s="28"/>
      <c r="L430" s="30"/>
      <c r="M430" s="28"/>
      <c r="N430" s="29"/>
      <c r="O430" s="43" t="s">
        <v>872</v>
      </c>
      <c r="P430" s="43" t="s">
        <v>809</v>
      </c>
      <c r="Q430" s="43" t="s">
        <v>809</v>
      </c>
      <c r="R430" s="31"/>
    </row>
    <row r="431" spans="1:18" s="25" customFormat="1" ht="51" x14ac:dyDescent="0.2">
      <c r="A431" s="26" t="s">
        <v>232</v>
      </c>
      <c r="B431" s="28" t="s">
        <v>721</v>
      </c>
      <c r="C431" s="26" t="s">
        <v>711</v>
      </c>
      <c r="D431" s="28" t="s">
        <v>1296</v>
      </c>
      <c r="E431" s="27" t="s">
        <v>480</v>
      </c>
      <c r="F431" s="28" t="s">
        <v>658</v>
      </c>
      <c r="G431" s="49">
        <v>8263</v>
      </c>
      <c r="H431" s="49">
        <v>1245</v>
      </c>
      <c r="I431" s="28" t="s">
        <v>659</v>
      </c>
      <c r="J431" s="50">
        <v>75</v>
      </c>
      <c r="K431" s="28"/>
      <c r="L431" s="30"/>
      <c r="M431" s="28"/>
      <c r="N431" s="29"/>
      <c r="O431" s="43" t="s">
        <v>872</v>
      </c>
      <c r="P431" s="43" t="s">
        <v>809</v>
      </c>
      <c r="Q431" s="43" t="s">
        <v>809</v>
      </c>
      <c r="R431" s="31">
        <v>911</v>
      </c>
    </row>
    <row r="432" spans="1:18" s="25" customFormat="1" ht="63.75" x14ac:dyDescent="0.2">
      <c r="A432" s="26" t="s">
        <v>232</v>
      </c>
      <c r="B432" s="28" t="s">
        <v>722</v>
      </c>
      <c r="C432" s="26" t="s">
        <v>711</v>
      </c>
      <c r="D432" s="28" t="s">
        <v>1297</v>
      </c>
      <c r="E432" s="27" t="s">
        <v>480</v>
      </c>
      <c r="F432" s="28" t="s">
        <v>658</v>
      </c>
      <c r="G432" s="49">
        <v>58519</v>
      </c>
      <c r="H432" s="49">
        <v>3800</v>
      </c>
      <c r="I432" s="28" t="s">
        <v>659</v>
      </c>
      <c r="J432" s="50">
        <v>144</v>
      </c>
      <c r="K432" s="28"/>
      <c r="L432" s="30"/>
      <c r="M432" s="28"/>
      <c r="N432" s="29"/>
      <c r="O432" s="43" t="s">
        <v>872</v>
      </c>
      <c r="P432" s="43" t="s">
        <v>809</v>
      </c>
      <c r="Q432" s="43" t="s">
        <v>809</v>
      </c>
      <c r="R432" s="31">
        <v>913</v>
      </c>
    </row>
    <row r="433" spans="1:18" s="25" customFormat="1" ht="51" x14ac:dyDescent="0.2">
      <c r="A433" s="26" t="s">
        <v>232</v>
      </c>
      <c r="B433" s="28" t="s">
        <v>723</v>
      </c>
      <c r="C433" s="26" t="s">
        <v>711</v>
      </c>
      <c r="D433" s="28" t="s">
        <v>1298</v>
      </c>
      <c r="E433" s="27" t="s">
        <v>480</v>
      </c>
      <c r="F433" s="28" t="s">
        <v>658</v>
      </c>
      <c r="G433" s="49">
        <v>3627</v>
      </c>
      <c r="H433" s="49">
        <v>800</v>
      </c>
      <c r="I433" s="28" t="s">
        <v>659</v>
      </c>
      <c r="J433" s="50">
        <v>14</v>
      </c>
      <c r="K433" s="28"/>
      <c r="L433" s="30"/>
      <c r="M433" s="28"/>
      <c r="N433" s="29"/>
      <c r="O433" s="26" t="s">
        <v>872</v>
      </c>
      <c r="P433" s="26" t="s">
        <v>809</v>
      </c>
      <c r="Q433" s="26" t="s">
        <v>809</v>
      </c>
      <c r="R433" s="31"/>
    </row>
    <row r="434" spans="1:18" s="25" customFormat="1" ht="51" x14ac:dyDescent="0.2">
      <c r="A434" s="26" t="s">
        <v>232</v>
      </c>
      <c r="B434" s="28" t="s">
        <v>724</v>
      </c>
      <c r="C434" s="26" t="s">
        <v>711</v>
      </c>
      <c r="D434" s="28" t="s">
        <v>1299</v>
      </c>
      <c r="E434" s="27" t="s">
        <v>480</v>
      </c>
      <c r="F434" s="28" t="s">
        <v>658</v>
      </c>
      <c r="G434" s="47">
        <v>306710</v>
      </c>
      <c r="H434" s="47">
        <v>91930</v>
      </c>
      <c r="I434" s="28" t="s">
        <v>659</v>
      </c>
      <c r="J434" s="48">
        <v>95</v>
      </c>
      <c r="K434" s="28"/>
      <c r="L434" s="30"/>
      <c r="M434" s="28"/>
      <c r="N434" s="29"/>
      <c r="O434" s="26" t="s">
        <v>872</v>
      </c>
      <c r="P434" s="26" t="s">
        <v>810</v>
      </c>
      <c r="Q434" s="26" t="s">
        <v>809</v>
      </c>
      <c r="R434" s="31"/>
    </row>
    <row r="435" spans="1:18" s="25" customFormat="1" ht="63.75" x14ac:dyDescent="0.2">
      <c r="A435" s="26" t="s">
        <v>232</v>
      </c>
      <c r="B435" s="28" t="s">
        <v>725</v>
      </c>
      <c r="C435" s="26" t="s">
        <v>711</v>
      </c>
      <c r="D435" s="28" t="s">
        <v>1300</v>
      </c>
      <c r="E435" s="27" t="s">
        <v>480</v>
      </c>
      <c r="F435" s="28" t="s">
        <v>658</v>
      </c>
      <c r="G435" s="47">
        <v>16802</v>
      </c>
      <c r="H435" s="47">
        <v>5139</v>
      </c>
      <c r="I435" s="28" t="s">
        <v>659</v>
      </c>
      <c r="J435" s="47">
        <v>90</v>
      </c>
      <c r="K435" s="28"/>
      <c r="L435" s="30"/>
      <c r="M435" s="28"/>
      <c r="N435" s="29"/>
      <c r="O435" s="26" t="s">
        <v>872</v>
      </c>
      <c r="P435" s="26" t="s">
        <v>810</v>
      </c>
      <c r="Q435" s="26" t="s">
        <v>809</v>
      </c>
      <c r="R435" s="31"/>
    </row>
    <row r="436" spans="1:18" s="25" customFormat="1" ht="38.25" x14ac:dyDescent="0.2">
      <c r="A436" s="26" t="s">
        <v>232</v>
      </c>
      <c r="B436" s="28" t="s">
        <v>726</v>
      </c>
      <c r="C436" s="26" t="s">
        <v>711</v>
      </c>
      <c r="D436" s="28" t="s">
        <v>1239</v>
      </c>
      <c r="E436" s="27" t="s">
        <v>480</v>
      </c>
      <c r="F436" s="28" t="s">
        <v>658</v>
      </c>
      <c r="G436" s="47">
        <v>155662</v>
      </c>
      <c r="H436" s="47">
        <v>40218</v>
      </c>
      <c r="I436" s="28" t="s">
        <v>659</v>
      </c>
      <c r="J436" s="48">
        <v>33</v>
      </c>
      <c r="K436" s="28"/>
      <c r="L436" s="30"/>
      <c r="M436" s="28"/>
      <c r="N436" s="29"/>
      <c r="O436" s="26" t="s">
        <v>872</v>
      </c>
      <c r="P436" s="26" t="s">
        <v>809</v>
      </c>
      <c r="Q436" s="26" t="s">
        <v>809</v>
      </c>
      <c r="R436" s="31">
        <v>1065</v>
      </c>
    </row>
    <row r="437" spans="1:18" s="25" customFormat="1" ht="25.5" x14ac:dyDescent="0.2">
      <c r="A437" s="26" t="s">
        <v>212</v>
      </c>
      <c r="B437" s="28" t="s">
        <v>1240</v>
      </c>
      <c r="C437" s="26" t="s">
        <v>711</v>
      </c>
      <c r="D437" s="28" t="s">
        <v>1241</v>
      </c>
      <c r="E437" s="27" t="s">
        <v>480</v>
      </c>
      <c r="F437" s="28" t="s">
        <v>645</v>
      </c>
      <c r="G437" s="30">
        <v>27285</v>
      </c>
      <c r="H437" s="30">
        <v>27285</v>
      </c>
      <c r="I437" s="28" t="s">
        <v>659</v>
      </c>
      <c r="J437" s="29">
        <v>1</v>
      </c>
      <c r="K437" s="28"/>
      <c r="L437" s="30"/>
      <c r="M437" s="28"/>
      <c r="N437" s="29"/>
      <c r="O437" s="26" t="s">
        <v>872</v>
      </c>
      <c r="P437" s="26" t="s">
        <v>809</v>
      </c>
      <c r="Q437" s="26" t="s">
        <v>809</v>
      </c>
      <c r="R437" s="31">
        <v>224</v>
      </c>
    </row>
    <row r="438" spans="1:18" s="25" customFormat="1" ht="63.75" x14ac:dyDescent="0.2">
      <c r="A438" s="26" t="s">
        <v>232</v>
      </c>
      <c r="B438" s="28" t="s">
        <v>1242</v>
      </c>
      <c r="C438" s="26" t="s">
        <v>711</v>
      </c>
      <c r="D438" s="28" t="s">
        <v>1244</v>
      </c>
      <c r="E438" s="27">
        <v>2018</v>
      </c>
      <c r="F438" s="28" t="s">
        <v>645</v>
      </c>
      <c r="G438" s="30">
        <v>1100</v>
      </c>
      <c r="H438" s="30">
        <v>1100</v>
      </c>
      <c r="I438" s="28" t="s">
        <v>659</v>
      </c>
      <c r="J438" s="29">
        <v>1</v>
      </c>
      <c r="K438" s="28" t="s">
        <v>1243</v>
      </c>
      <c r="L438" s="30">
        <v>126</v>
      </c>
      <c r="M438" s="28"/>
      <c r="N438" s="29"/>
      <c r="O438" s="51" t="s">
        <v>809</v>
      </c>
      <c r="P438" s="51" t="s">
        <v>809</v>
      </c>
      <c r="Q438" s="51" t="s">
        <v>809</v>
      </c>
      <c r="R438" s="31">
        <v>914</v>
      </c>
    </row>
    <row r="439" spans="1:18" s="25" customFormat="1" ht="153" x14ac:dyDescent="0.2">
      <c r="A439" s="26" t="s">
        <v>229</v>
      </c>
      <c r="B439" s="28" t="s">
        <v>702</v>
      </c>
      <c r="C439" s="26" t="s">
        <v>703</v>
      </c>
      <c r="D439" s="28" t="s">
        <v>704</v>
      </c>
      <c r="E439" s="27" t="s">
        <v>705</v>
      </c>
      <c r="F439" s="28" t="s">
        <v>645</v>
      </c>
      <c r="G439" s="30">
        <v>477</v>
      </c>
      <c r="H439" s="30">
        <v>477</v>
      </c>
      <c r="I439" s="28" t="s">
        <v>659</v>
      </c>
      <c r="J439" s="29">
        <v>1</v>
      </c>
      <c r="K439" s="28"/>
      <c r="L439" s="30"/>
      <c r="M439" s="28"/>
      <c r="N439" s="29"/>
      <c r="O439" s="26" t="s">
        <v>809</v>
      </c>
      <c r="P439" s="26" t="s">
        <v>809</v>
      </c>
      <c r="Q439" s="26" t="s">
        <v>809</v>
      </c>
      <c r="R439" s="31">
        <v>469</v>
      </c>
    </row>
    <row r="440" spans="1:18" s="25" customFormat="1" ht="76.5" x14ac:dyDescent="0.2">
      <c r="A440" s="26" t="s">
        <v>229</v>
      </c>
      <c r="B440" s="28" t="s">
        <v>706</v>
      </c>
      <c r="C440" s="26" t="s">
        <v>703</v>
      </c>
      <c r="D440" s="28" t="s">
        <v>707</v>
      </c>
      <c r="E440" s="27" t="s">
        <v>474</v>
      </c>
      <c r="F440" s="28" t="s">
        <v>645</v>
      </c>
      <c r="G440" s="30">
        <v>392</v>
      </c>
      <c r="H440" s="30">
        <v>392</v>
      </c>
      <c r="I440" s="28" t="s">
        <v>659</v>
      </c>
      <c r="J440" s="29">
        <v>1</v>
      </c>
      <c r="K440" s="28"/>
      <c r="L440" s="30"/>
      <c r="M440" s="28"/>
      <c r="N440" s="29"/>
      <c r="O440" s="26" t="s">
        <v>809</v>
      </c>
      <c r="P440" s="26" t="s">
        <v>809</v>
      </c>
      <c r="Q440" s="26" t="s">
        <v>809</v>
      </c>
      <c r="R440" s="31"/>
    </row>
    <row r="441" spans="1:18" s="25" customFormat="1" ht="102" x14ac:dyDescent="0.2">
      <c r="A441" s="26" t="s">
        <v>229</v>
      </c>
      <c r="B441" s="28" t="s">
        <v>708</v>
      </c>
      <c r="C441" s="26" t="s">
        <v>703</v>
      </c>
      <c r="D441" s="28" t="s">
        <v>709</v>
      </c>
      <c r="E441" s="27" t="s">
        <v>471</v>
      </c>
      <c r="F441" s="28" t="s">
        <v>645</v>
      </c>
      <c r="G441" s="30">
        <v>878</v>
      </c>
      <c r="H441" s="30">
        <v>878</v>
      </c>
      <c r="I441" s="28" t="s">
        <v>659</v>
      </c>
      <c r="J441" s="29">
        <v>2</v>
      </c>
      <c r="K441" s="28"/>
      <c r="L441" s="30"/>
      <c r="M441" s="28"/>
      <c r="N441" s="29"/>
      <c r="O441" s="43" t="s">
        <v>809</v>
      </c>
      <c r="P441" s="43" t="s">
        <v>809</v>
      </c>
      <c r="Q441" s="43" t="s">
        <v>809</v>
      </c>
      <c r="R441" s="31">
        <v>1039</v>
      </c>
    </row>
    <row r="442" spans="1:18" s="25" customFormat="1" ht="63.75" x14ac:dyDescent="0.2">
      <c r="A442" s="26" t="s">
        <v>224</v>
      </c>
      <c r="B442" s="28" t="s">
        <v>1407</v>
      </c>
      <c r="C442" s="26" t="s">
        <v>703</v>
      </c>
      <c r="D442" s="28" t="s">
        <v>727</v>
      </c>
      <c r="E442" s="27" t="s">
        <v>472</v>
      </c>
      <c r="F442" s="28" t="s">
        <v>1213</v>
      </c>
      <c r="G442" s="47">
        <v>129386</v>
      </c>
      <c r="H442" s="47">
        <v>0</v>
      </c>
      <c r="I442" s="28" t="s">
        <v>659</v>
      </c>
      <c r="J442" s="48">
        <v>1245</v>
      </c>
      <c r="K442" s="28"/>
      <c r="L442" s="30"/>
      <c r="M442" s="28"/>
      <c r="N442" s="29"/>
      <c r="O442" s="43" t="s">
        <v>872</v>
      </c>
      <c r="P442" s="43" t="s">
        <v>809</v>
      </c>
      <c r="Q442" s="43" t="s">
        <v>872</v>
      </c>
      <c r="R442" s="31">
        <v>882</v>
      </c>
    </row>
    <row r="443" spans="1:18" s="25" customFormat="1" ht="76.5" x14ac:dyDescent="0.2">
      <c r="A443" s="26" t="s">
        <v>216</v>
      </c>
      <c r="B443" s="28" t="s">
        <v>1301</v>
      </c>
      <c r="C443" s="26" t="s">
        <v>703</v>
      </c>
      <c r="D443" s="28" t="s">
        <v>1302</v>
      </c>
      <c r="E443" s="27" t="s">
        <v>480</v>
      </c>
      <c r="F443" s="28" t="s">
        <v>658</v>
      </c>
      <c r="G443" s="30">
        <v>146329</v>
      </c>
      <c r="H443" s="30">
        <v>42328</v>
      </c>
      <c r="I443" s="28" t="s">
        <v>1303</v>
      </c>
      <c r="J443" s="29">
        <v>84</v>
      </c>
      <c r="K443" s="28" t="s">
        <v>1304</v>
      </c>
      <c r="L443" s="30">
        <v>40</v>
      </c>
      <c r="M443" s="28"/>
      <c r="N443" s="29"/>
      <c r="O443" s="26" t="s">
        <v>872</v>
      </c>
      <c r="P443" s="26" t="s">
        <v>809</v>
      </c>
      <c r="Q443" s="26" t="s">
        <v>809</v>
      </c>
      <c r="R443" s="31">
        <v>135</v>
      </c>
    </row>
    <row r="444" spans="1:18" s="25" customFormat="1" ht="38.25" x14ac:dyDescent="0.2">
      <c r="A444" s="26" t="s">
        <v>216</v>
      </c>
      <c r="B444" s="28" t="s">
        <v>1305</v>
      </c>
      <c r="C444" s="26" t="s">
        <v>703</v>
      </c>
      <c r="D444" s="28" t="s">
        <v>1306</v>
      </c>
      <c r="E444" s="27" t="s">
        <v>480</v>
      </c>
      <c r="F444" s="28" t="s">
        <v>645</v>
      </c>
      <c r="G444" s="30">
        <v>866</v>
      </c>
      <c r="H444" s="30">
        <v>866</v>
      </c>
      <c r="I444" s="28" t="s">
        <v>659</v>
      </c>
      <c r="J444" s="29">
        <v>1</v>
      </c>
      <c r="K444" s="28"/>
      <c r="L444" s="30"/>
      <c r="M444" s="28"/>
      <c r="N444" s="29"/>
      <c r="O444" s="46" t="s">
        <v>872</v>
      </c>
      <c r="P444" s="46" t="s">
        <v>809</v>
      </c>
      <c r="Q444" s="46" t="s">
        <v>809</v>
      </c>
      <c r="R444" s="31">
        <v>213</v>
      </c>
    </row>
    <row r="445" spans="1:18" s="25" customFormat="1" ht="38.25" x14ac:dyDescent="0.2">
      <c r="A445" s="26" t="s">
        <v>216</v>
      </c>
      <c r="B445" s="28" t="s">
        <v>1307</v>
      </c>
      <c r="C445" s="26" t="s">
        <v>703</v>
      </c>
      <c r="D445" s="28" t="s">
        <v>1308</v>
      </c>
      <c r="E445" s="27" t="s">
        <v>480</v>
      </c>
      <c r="F445" s="28" t="s">
        <v>658</v>
      </c>
      <c r="G445" s="30">
        <v>5542</v>
      </c>
      <c r="H445" s="30">
        <v>2370</v>
      </c>
      <c r="I445" s="28" t="s">
        <v>659</v>
      </c>
      <c r="J445" s="29">
        <v>8</v>
      </c>
      <c r="K445" s="28"/>
      <c r="L445" s="30"/>
      <c r="M445" s="28"/>
      <c r="N445" s="29"/>
      <c r="O445" s="43" t="s">
        <v>872</v>
      </c>
      <c r="P445" s="43" t="s">
        <v>809</v>
      </c>
      <c r="Q445" s="43" t="s">
        <v>809</v>
      </c>
      <c r="R445" s="31">
        <v>1068</v>
      </c>
    </row>
    <row r="446" spans="1:18" s="25" customFormat="1" ht="63.75" x14ac:dyDescent="0.2">
      <c r="A446" s="26" t="s">
        <v>217</v>
      </c>
      <c r="B446" s="28" t="s">
        <v>1309</v>
      </c>
      <c r="C446" s="26" t="s">
        <v>703</v>
      </c>
      <c r="D446" s="28" t="s">
        <v>1310</v>
      </c>
      <c r="E446" s="27" t="s">
        <v>480</v>
      </c>
      <c r="F446" s="28" t="s">
        <v>645</v>
      </c>
      <c r="G446" s="30">
        <v>834</v>
      </c>
      <c r="H446" s="30">
        <v>834</v>
      </c>
      <c r="I446" s="28" t="s">
        <v>659</v>
      </c>
      <c r="J446" s="29">
        <v>3</v>
      </c>
      <c r="K446" s="28" t="s">
        <v>669</v>
      </c>
      <c r="L446" s="30">
        <v>6</v>
      </c>
      <c r="M446" s="28"/>
      <c r="N446" s="29"/>
      <c r="O446" s="51" t="s">
        <v>809</v>
      </c>
      <c r="P446" s="51" t="s">
        <v>809</v>
      </c>
      <c r="Q446" s="51" t="s">
        <v>809</v>
      </c>
      <c r="R446" s="31">
        <v>120</v>
      </c>
    </row>
    <row r="447" spans="1:18" s="25" customFormat="1" ht="51" x14ac:dyDescent="0.2">
      <c r="A447" s="26" t="s">
        <v>217</v>
      </c>
      <c r="B447" s="28" t="s">
        <v>1313</v>
      </c>
      <c r="C447" s="26" t="s">
        <v>703</v>
      </c>
      <c r="D447" s="28" t="s">
        <v>1311</v>
      </c>
      <c r="E447" s="27" t="s">
        <v>480</v>
      </c>
      <c r="F447" s="28" t="s">
        <v>658</v>
      </c>
      <c r="G447" s="30">
        <v>1518</v>
      </c>
      <c r="H447" s="30">
        <v>600</v>
      </c>
      <c r="I447" s="28" t="s">
        <v>659</v>
      </c>
      <c r="J447" s="29">
        <v>16</v>
      </c>
      <c r="K447" s="28"/>
      <c r="L447" s="30"/>
      <c r="M447" s="28"/>
      <c r="N447" s="29"/>
      <c r="O447" s="26" t="s">
        <v>872</v>
      </c>
      <c r="P447" s="26" t="s">
        <v>809</v>
      </c>
      <c r="Q447" s="26" t="s">
        <v>809</v>
      </c>
      <c r="R447" s="31">
        <v>1027</v>
      </c>
    </row>
    <row r="448" spans="1:18" s="25" customFormat="1" ht="38.25" x14ac:dyDescent="0.2">
      <c r="A448" s="26" t="s">
        <v>217</v>
      </c>
      <c r="B448" s="28" t="s">
        <v>1314</v>
      </c>
      <c r="C448" s="26" t="s">
        <v>703</v>
      </c>
      <c r="D448" s="28" t="s">
        <v>1312</v>
      </c>
      <c r="E448" s="27" t="s">
        <v>480</v>
      </c>
      <c r="F448" s="28" t="s">
        <v>658</v>
      </c>
      <c r="G448" s="30">
        <v>3400</v>
      </c>
      <c r="H448" s="30">
        <v>675</v>
      </c>
      <c r="I448" s="28" t="s">
        <v>659</v>
      </c>
      <c r="J448" s="29">
        <v>8</v>
      </c>
      <c r="K448" s="28"/>
      <c r="L448" s="30"/>
      <c r="M448" s="28"/>
      <c r="N448" s="29"/>
      <c r="O448" s="46" t="s">
        <v>872</v>
      </c>
      <c r="P448" s="46" t="s">
        <v>809</v>
      </c>
      <c r="Q448" s="46" t="s">
        <v>809</v>
      </c>
      <c r="R448" s="31">
        <v>1029</v>
      </c>
    </row>
    <row r="449" spans="1:18" s="25" customFormat="1" ht="38.25" x14ac:dyDescent="0.2">
      <c r="A449" s="26" t="s">
        <v>217</v>
      </c>
      <c r="B449" s="28" t="s">
        <v>1316</v>
      </c>
      <c r="C449" s="26" t="s">
        <v>703</v>
      </c>
      <c r="D449" s="28" t="s">
        <v>1315</v>
      </c>
      <c r="E449" s="27" t="s">
        <v>480</v>
      </c>
      <c r="F449" s="28" t="s">
        <v>645</v>
      </c>
      <c r="G449" s="30">
        <v>180</v>
      </c>
      <c r="H449" s="30">
        <v>180</v>
      </c>
      <c r="I449" s="28" t="s">
        <v>659</v>
      </c>
      <c r="J449" s="29">
        <v>1</v>
      </c>
      <c r="K449" s="28"/>
      <c r="L449" s="30"/>
      <c r="M449" s="28"/>
      <c r="N449" s="29"/>
      <c r="O449" s="26" t="s">
        <v>809</v>
      </c>
      <c r="P449" s="26" t="s">
        <v>809</v>
      </c>
      <c r="Q449" s="26" t="s">
        <v>809</v>
      </c>
      <c r="R449" s="31">
        <v>1350</v>
      </c>
    </row>
    <row r="450" spans="1:18" s="25" customFormat="1" ht="51" x14ac:dyDescent="0.2">
      <c r="A450" s="26" t="s">
        <v>218</v>
      </c>
      <c r="B450" s="28" t="s">
        <v>1317</v>
      </c>
      <c r="C450" s="26" t="s">
        <v>703</v>
      </c>
      <c r="D450" s="28" t="s">
        <v>1318</v>
      </c>
      <c r="E450" s="27" t="s">
        <v>480</v>
      </c>
      <c r="F450" s="28" t="s">
        <v>645</v>
      </c>
      <c r="G450" s="30">
        <v>300</v>
      </c>
      <c r="H450" s="30">
        <v>300</v>
      </c>
      <c r="I450" s="28" t="s">
        <v>659</v>
      </c>
      <c r="J450" s="29">
        <v>1</v>
      </c>
      <c r="K450" s="28"/>
      <c r="L450" s="30"/>
      <c r="M450" s="28"/>
      <c r="N450" s="29"/>
      <c r="O450" s="43" t="s">
        <v>872</v>
      </c>
      <c r="P450" s="43" t="s">
        <v>809</v>
      </c>
      <c r="Q450" s="43" t="s">
        <v>809</v>
      </c>
      <c r="R450" s="31">
        <v>123</v>
      </c>
    </row>
    <row r="451" spans="1:18" s="25" customFormat="1" ht="63.75" x14ac:dyDescent="0.2">
      <c r="A451" s="26" t="s">
        <v>218</v>
      </c>
      <c r="B451" s="28" t="s">
        <v>1319</v>
      </c>
      <c r="C451" s="26" t="s">
        <v>703</v>
      </c>
      <c r="D451" s="28" t="s">
        <v>1320</v>
      </c>
      <c r="E451" s="27" t="s">
        <v>1321</v>
      </c>
      <c r="F451" s="28" t="s">
        <v>1322</v>
      </c>
      <c r="G451" s="47">
        <v>5579</v>
      </c>
      <c r="H451" s="47">
        <v>837</v>
      </c>
      <c r="I451" s="28" t="s">
        <v>659</v>
      </c>
      <c r="J451" s="29">
        <v>1</v>
      </c>
      <c r="K451" s="28"/>
      <c r="L451" s="30"/>
      <c r="M451" s="28"/>
      <c r="N451" s="29"/>
      <c r="O451" s="46" t="s">
        <v>809</v>
      </c>
      <c r="P451" s="46" t="s">
        <v>809</v>
      </c>
      <c r="Q451" s="46" t="s">
        <v>872</v>
      </c>
      <c r="R451" s="31">
        <v>1037</v>
      </c>
    </row>
    <row r="452" spans="1:18" s="25" customFormat="1" ht="89.25" x14ac:dyDescent="0.2">
      <c r="A452" s="26" t="s">
        <v>223</v>
      </c>
      <c r="B452" s="28" t="s">
        <v>1390</v>
      </c>
      <c r="C452" s="26" t="s">
        <v>703</v>
      </c>
      <c r="D452" s="33" t="s">
        <v>1391</v>
      </c>
      <c r="E452" s="27" t="s">
        <v>476</v>
      </c>
      <c r="F452" s="28" t="s">
        <v>645</v>
      </c>
      <c r="G452" s="30">
        <v>473</v>
      </c>
      <c r="H452" s="30">
        <v>473</v>
      </c>
      <c r="I452" s="28" t="s">
        <v>659</v>
      </c>
      <c r="J452" s="29">
        <v>1</v>
      </c>
      <c r="K452" s="28"/>
      <c r="L452" s="30"/>
      <c r="M452" s="28"/>
      <c r="N452" s="29"/>
      <c r="O452" s="26" t="s">
        <v>809</v>
      </c>
      <c r="P452" s="26" t="s">
        <v>809</v>
      </c>
      <c r="Q452" s="26" t="s">
        <v>809</v>
      </c>
      <c r="R452" s="31">
        <v>1349</v>
      </c>
    </row>
    <row r="453" spans="1:18" s="25" customFormat="1" ht="102" x14ac:dyDescent="0.2">
      <c r="A453" s="26" t="s">
        <v>226</v>
      </c>
      <c r="B453" s="28" t="s">
        <v>1323</v>
      </c>
      <c r="C453" s="26" t="s">
        <v>703</v>
      </c>
      <c r="D453" s="33" t="s">
        <v>1392</v>
      </c>
      <c r="E453" s="27" t="s">
        <v>480</v>
      </c>
      <c r="F453" s="28" t="s">
        <v>645</v>
      </c>
      <c r="G453" s="30">
        <v>902</v>
      </c>
      <c r="H453" s="30">
        <v>902</v>
      </c>
      <c r="I453" s="28" t="s">
        <v>659</v>
      </c>
      <c r="J453" s="29">
        <v>2</v>
      </c>
      <c r="K453" s="28"/>
      <c r="L453" s="30"/>
      <c r="M453" s="28"/>
      <c r="N453" s="29"/>
      <c r="O453" s="46" t="s">
        <v>809</v>
      </c>
      <c r="P453" s="46" t="s">
        <v>809</v>
      </c>
      <c r="Q453" s="46" t="s">
        <v>809</v>
      </c>
      <c r="R453" s="31">
        <v>133</v>
      </c>
    </row>
    <row r="454" spans="1:18" s="25" customFormat="1" ht="89.25" x14ac:dyDescent="0.2">
      <c r="A454" s="26" t="s">
        <v>226</v>
      </c>
      <c r="B454" s="28" t="s">
        <v>1324</v>
      </c>
      <c r="C454" s="26" t="s">
        <v>703</v>
      </c>
      <c r="D454" s="28" t="s">
        <v>1325</v>
      </c>
      <c r="E454" s="27" t="s">
        <v>480</v>
      </c>
      <c r="F454" s="28" t="s">
        <v>645</v>
      </c>
      <c r="G454" s="30">
        <v>46</v>
      </c>
      <c r="H454" s="30">
        <v>46</v>
      </c>
      <c r="I454" s="28" t="s">
        <v>659</v>
      </c>
      <c r="J454" s="29">
        <v>1</v>
      </c>
      <c r="K454" s="28"/>
      <c r="L454" s="30"/>
      <c r="M454" s="28"/>
      <c r="N454" s="29"/>
      <c r="O454" s="26" t="s">
        <v>809</v>
      </c>
      <c r="P454" s="26" t="s">
        <v>809</v>
      </c>
      <c r="Q454" s="26" t="s">
        <v>809</v>
      </c>
      <c r="R454" s="31">
        <v>751</v>
      </c>
    </row>
    <row r="455" spans="1:18" s="25" customFormat="1" ht="51" x14ac:dyDescent="0.2">
      <c r="A455" s="26" t="s">
        <v>226</v>
      </c>
      <c r="B455" s="28" t="s">
        <v>1326</v>
      </c>
      <c r="C455" s="26" t="s">
        <v>703</v>
      </c>
      <c r="D455" s="28" t="s">
        <v>1327</v>
      </c>
      <c r="E455" s="27" t="s">
        <v>480</v>
      </c>
      <c r="F455" s="28" t="s">
        <v>645</v>
      </c>
      <c r="G455" s="30">
        <v>1320</v>
      </c>
      <c r="H455" s="30">
        <v>1320</v>
      </c>
      <c r="I455" s="28" t="s">
        <v>659</v>
      </c>
      <c r="J455" s="29">
        <v>1</v>
      </c>
      <c r="K455" s="28"/>
      <c r="L455" s="30"/>
      <c r="M455" s="28"/>
      <c r="N455" s="29"/>
      <c r="O455" s="26" t="s">
        <v>809</v>
      </c>
      <c r="P455" s="26" t="s">
        <v>809</v>
      </c>
      <c r="Q455" s="26" t="s">
        <v>809</v>
      </c>
      <c r="R455" s="31">
        <v>1353</v>
      </c>
    </row>
    <row r="456" spans="1:18" s="25" customFormat="1" ht="63.75" x14ac:dyDescent="0.2">
      <c r="A456" s="26" t="s">
        <v>229</v>
      </c>
      <c r="B456" s="28" t="s">
        <v>1328</v>
      </c>
      <c r="C456" s="26" t="s">
        <v>703</v>
      </c>
      <c r="D456" s="33" t="s">
        <v>1393</v>
      </c>
      <c r="E456" s="27" t="s">
        <v>480</v>
      </c>
      <c r="F456" s="28" t="s">
        <v>645</v>
      </c>
      <c r="G456" s="30">
        <v>754</v>
      </c>
      <c r="H456" s="30">
        <v>754</v>
      </c>
      <c r="I456" s="28" t="s">
        <v>659</v>
      </c>
      <c r="J456" s="29">
        <v>4</v>
      </c>
      <c r="K456" s="28"/>
      <c r="L456" s="30"/>
      <c r="M456" s="28"/>
      <c r="N456" s="29"/>
      <c r="O456" s="43" t="s">
        <v>809</v>
      </c>
      <c r="P456" s="43" t="s">
        <v>809</v>
      </c>
      <c r="Q456" s="43" t="s">
        <v>809</v>
      </c>
      <c r="R456" s="31">
        <v>132</v>
      </c>
    </row>
    <row r="457" spans="1:18" s="25" customFormat="1" ht="25.5" x14ac:dyDescent="0.2">
      <c r="A457" s="26" t="s">
        <v>230</v>
      </c>
      <c r="B457" s="28" t="s">
        <v>1329</v>
      </c>
      <c r="C457" s="26" t="s">
        <v>703</v>
      </c>
      <c r="D457" s="28" t="s">
        <v>1330</v>
      </c>
      <c r="E457" s="27" t="s">
        <v>480</v>
      </c>
      <c r="F457" s="28" t="s">
        <v>645</v>
      </c>
      <c r="G457" s="30">
        <v>333</v>
      </c>
      <c r="H457" s="30">
        <v>333</v>
      </c>
      <c r="I457" s="28" t="s">
        <v>659</v>
      </c>
      <c r="J457" s="29">
        <v>1</v>
      </c>
      <c r="K457" s="28"/>
      <c r="L457" s="30"/>
      <c r="M457" s="28"/>
      <c r="N457" s="29"/>
      <c r="O457" s="43" t="s">
        <v>872</v>
      </c>
      <c r="P457" s="43" t="s">
        <v>809</v>
      </c>
      <c r="Q457" s="43" t="s">
        <v>809</v>
      </c>
      <c r="R457" s="31">
        <v>127</v>
      </c>
    </row>
    <row r="458" spans="1:18" s="25" customFormat="1" ht="38.25" x14ac:dyDescent="0.2">
      <c r="A458" s="26" t="s">
        <v>230</v>
      </c>
      <c r="B458" s="28" t="s">
        <v>1343</v>
      </c>
      <c r="C458" s="26" t="s">
        <v>703</v>
      </c>
      <c r="D458" s="28" t="s">
        <v>1344</v>
      </c>
      <c r="E458" s="27">
        <v>2018</v>
      </c>
      <c r="F458" s="28" t="s">
        <v>645</v>
      </c>
      <c r="G458" s="30">
        <v>765</v>
      </c>
      <c r="H458" s="30">
        <v>765</v>
      </c>
      <c r="I458" s="28" t="s">
        <v>659</v>
      </c>
      <c r="J458" s="29">
        <v>1</v>
      </c>
      <c r="K458" s="28"/>
      <c r="L458" s="30"/>
      <c r="M458" s="28"/>
      <c r="N458" s="29"/>
      <c r="O458" s="43" t="s">
        <v>872</v>
      </c>
      <c r="P458" s="43" t="s">
        <v>809</v>
      </c>
      <c r="Q458" s="43" t="s">
        <v>809</v>
      </c>
      <c r="R458" s="31"/>
    </row>
    <row r="459" spans="1:18" s="25" customFormat="1" ht="25.5" x14ac:dyDescent="0.2">
      <c r="A459" s="26" t="s">
        <v>230</v>
      </c>
      <c r="B459" s="28" t="s">
        <v>1331</v>
      </c>
      <c r="C459" s="26" t="s">
        <v>703</v>
      </c>
      <c r="D459" s="28" t="s">
        <v>1332</v>
      </c>
      <c r="E459" s="27" t="s">
        <v>480</v>
      </c>
      <c r="F459" s="28" t="s">
        <v>645</v>
      </c>
      <c r="G459" s="30">
        <v>500</v>
      </c>
      <c r="H459" s="30">
        <v>500</v>
      </c>
      <c r="I459" s="28" t="s">
        <v>659</v>
      </c>
      <c r="J459" s="29">
        <v>2</v>
      </c>
      <c r="K459" s="28"/>
      <c r="L459" s="30"/>
      <c r="M459" s="28"/>
      <c r="N459" s="29"/>
      <c r="O459" s="43" t="s">
        <v>872</v>
      </c>
      <c r="P459" s="43" t="s">
        <v>809</v>
      </c>
      <c r="Q459" s="43" t="s">
        <v>809</v>
      </c>
      <c r="R459" s="31">
        <v>215</v>
      </c>
    </row>
    <row r="460" spans="1:18" s="25" customFormat="1" ht="38.25" x14ac:dyDescent="0.2">
      <c r="A460" s="26" t="s">
        <v>230</v>
      </c>
      <c r="B460" s="28" t="s">
        <v>1333</v>
      </c>
      <c r="C460" s="26" t="s">
        <v>703</v>
      </c>
      <c r="D460" s="28" t="s">
        <v>1334</v>
      </c>
      <c r="E460" s="27" t="s">
        <v>480</v>
      </c>
      <c r="F460" s="28" t="s">
        <v>645</v>
      </c>
      <c r="G460" s="30">
        <v>357</v>
      </c>
      <c r="H460" s="30">
        <v>357</v>
      </c>
      <c r="I460" s="28" t="s">
        <v>659</v>
      </c>
      <c r="J460" s="29">
        <v>1</v>
      </c>
      <c r="K460" s="28"/>
      <c r="L460" s="30"/>
      <c r="M460" s="28"/>
      <c r="N460" s="29"/>
      <c r="O460" s="43" t="s">
        <v>809</v>
      </c>
      <c r="P460" s="43" t="s">
        <v>809</v>
      </c>
      <c r="Q460" s="43" t="s">
        <v>809</v>
      </c>
      <c r="R460" s="31">
        <v>529</v>
      </c>
    </row>
    <row r="461" spans="1:18" s="25" customFormat="1" ht="38.25" x14ac:dyDescent="0.2">
      <c r="A461" s="26" t="s">
        <v>230</v>
      </c>
      <c r="B461" s="28" t="s">
        <v>1427</v>
      </c>
      <c r="C461" s="26" t="s">
        <v>703</v>
      </c>
      <c r="D461" s="28" t="s">
        <v>1335</v>
      </c>
      <c r="E461" s="27" t="s">
        <v>705</v>
      </c>
      <c r="F461" s="33" t="s">
        <v>1336</v>
      </c>
      <c r="G461" s="47">
        <v>1710</v>
      </c>
      <c r="H461" s="47">
        <v>0</v>
      </c>
      <c r="I461" s="28" t="s">
        <v>659</v>
      </c>
      <c r="J461" s="29">
        <v>1</v>
      </c>
      <c r="K461" s="33" t="s">
        <v>1426</v>
      </c>
      <c r="L461" s="47">
        <v>491</v>
      </c>
      <c r="M461" s="33" t="s">
        <v>1448</v>
      </c>
      <c r="N461" s="48">
        <v>17</v>
      </c>
      <c r="O461" s="43" t="s">
        <v>809</v>
      </c>
      <c r="P461" s="43" t="s">
        <v>809</v>
      </c>
      <c r="Q461" s="43" t="s">
        <v>872</v>
      </c>
      <c r="R461" s="31">
        <v>1035</v>
      </c>
    </row>
    <row r="462" spans="1:18" s="25" customFormat="1" ht="51" x14ac:dyDescent="0.2">
      <c r="A462" s="26" t="s">
        <v>230</v>
      </c>
      <c r="B462" s="28" t="s">
        <v>1337</v>
      </c>
      <c r="C462" s="26" t="s">
        <v>703</v>
      </c>
      <c r="D462" s="28" t="s">
        <v>1338</v>
      </c>
      <c r="E462" s="27" t="s">
        <v>1339</v>
      </c>
      <c r="F462" s="33" t="s">
        <v>1340</v>
      </c>
      <c r="G462" s="47">
        <v>534</v>
      </c>
      <c r="H462" s="47">
        <v>53</v>
      </c>
      <c r="I462" s="28" t="s">
        <v>659</v>
      </c>
      <c r="J462" s="29">
        <v>1</v>
      </c>
      <c r="K462" s="28"/>
      <c r="L462" s="30"/>
      <c r="M462" s="28"/>
      <c r="N462" s="29"/>
      <c r="O462" s="43" t="s">
        <v>809</v>
      </c>
      <c r="P462" s="43" t="s">
        <v>809</v>
      </c>
      <c r="Q462" s="43" t="s">
        <v>872</v>
      </c>
      <c r="R462" s="31">
        <v>1036</v>
      </c>
    </row>
    <row r="463" spans="1:18" s="25" customFormat="1" ht="51" x14ac:dyDescent="0.2">
      <c r="A463" s="26" t="s">
        <v>230</v>
      </c>
      <c r="B463" s="28" t="s">
        <v>1341</v>
      </c>
      <c r="C463" s="26" t="s">
        <v>703</v>
      </c>
      <c r="D463" s="28" t="s">
        <v>1342</v>
      </c>
      <c r="E463" s="27" t="s">
        <v>480</v>
      </c>
      <c r="F463" s="28" t="s">
        <v>645</v>
      </c>
      <c r="G463" s="30">
        <v>34</v>
      </c>
      <c r="H463" s="30">
        <v>34</v>
      </c>
      <c r="I463" s="28" t="s">
        <v>659</v>
      </c>
      <c r="J463" s="29">
        <v>4</v>
      </c>
      <c r="K463" s="28" t="s">
        <v>1425</v>
      </c>
      <c r="L463" s="30">
        <v>150</v>
      </c>
      <c r="M463" s="28"/>
      <c r="N463" s="29"/>
      <c r="O463" s="43" t="s">
        <v>809</v>
      </c>
      <c r="P463" s="43" t="s">
        <v>809</v>
      </c>
      <c r="Q463" s="43" t="s">
        <v>809</v>
      </c>
      <c r="R463" s="31">
        <v>1348</v>
      </c>
    </row>
    <row r="464" spans="1:18" s="25" customFormat="1" ht="76.5" x14ac:dyDescent="0.2">
      <c r="A464" s="26" t="s">
        <v>229</v>
      </c>
      <c r="B464" s="28" t="s">
        <v>1386</v>
      </c>
      <c r="C464" s="26" t="s">
        <v>703</v>
      </c>
      <c r="D464" s="28" t="s">
        <v>1387</v>
      </c>
      <c r="E464" s="27">
        <v>2018</v>
      </c>
      <c r="F464" s="28" t="s">
        <v>645</v>
      </c>
      <c r="G464" s="30">
        <v>55</v>
      </c>
      <c r="H464" s="30">
        <v>55</v>
      </c>
      <c r="I464" s="28" t="s">
        <v>659</v>
      </c>
      <c r="J464" s="29">
        <v>1</v>
      </c>
      <c r="K464" s="28"/>
      <c r="L464" s="30"/>
      <c r="M464" s="28"/>
      <c r="N464" s="29"/>
      <c r="O464" s="43" t="s">
        <v>809</v>
      </c>
      <c r="P464" s="43" t="s">
        <v>809</v>
      </c>
      <c r="Q464" s="43" t="s">
        <v>809</v>
      </c>
      <c r="R464" s="31"/>
    </row>
    <row r="465" spans="1:18" s="25" customFormat="1" ht="25.5" x14ac:dyDescent="0.2">
      <c r="A465" s="26" t="s">
        <v>229</v>
      </c>
      <c r="B465" s="28" t="s">
        <v>1345</v>
      </c>
      <c r="C465" s="26" t="s">
        <v>703</v>
      </c>
      <c r="D465" s="28" t="s">
        <v>1388</v>
      </c>
      <c r="E465" s="27">
        <v>2018</v>
      </c>
      <c r="F465" s="28" t="s">
        <v>645</v>
      </c>
      <c r="G465" s="30">
        <v>34</v>
      </c>
      <c r="H465" s="30">
        <v>34</v>
      </c>
      <c r="I465" s="28" t="s">
        <v>659</v>
      </c>
      <c r="J465" s="29">
        <v>1</v>
      </c>
      <c r="K465" s="28"/>
      <c r="L465" s="30"/>
      <c r="M465" s="28"/>
      <c r="N465" s="29"/>
      <c r="O465" s="43" t="s">
        <v>809</v>
      </c>
      <c r="P465" s="43" t="s">
        <v>809</v>
      </c>
      <c r="Q465" s="43" t="s">
        <v>809</v>
      </c>
      <c r="R465" s="31"/>
    </row>
    <row r="466" spans="1:18" s="25" customFormat="1" ht="38.25" x14ac:dyDescent="0.2">
      <c r="A466" s="26" t="s">
        <v>229</v>
      </c>
      <c r="B466" s="28" t="s">
        <v>1346</v>
      </c>
      <c r="C466" s="26" t="s">
        <v>703</v>
      </c>
      <c r="D466" s="28" t="s">
        <v>1389</v>
      </c>
      <c r="E466" s="27">
        <v>2018</v>
      </c>
      <c r="F466" s="28" t="s">
        <v>645</v>
      </c>
      <c r="G466" s="30">
        <v>500</v>
      </c>
      <c r="H466" s="30">
        <v>500</v>
      </c>
      <c r="I466" s="28" t="s">
        <v>659</v>
      </c>
      <c r="J466" s="29">
        <v>1</v>
      </c>
      <c r="K466" s="28"/>
      <c r="L466" s="30"/>
      <c r="M466" s="28"/>
      <c r="N466" s="29"/>
      <c r="O466" s="46" t="s">
        <v>809</v>
      </c>
      <c r="P466" s="46" t="s">
        <v>809</v>
      </c>
      <c r="Q466" s="46" t="s">
        <v>809</v>
      </c>
      <c r="R466" s="31"/>
    </row>
    <row r="467" spans="1:18" s="25" customFormat="1" ht="76.5" x14ac:dyDescent="0.2">
      <c r="A467" s="26" t="s">
        <v>219</v>
      </c>
      <c r="B467" s="28" t="s">
        <v>671</v>
      </c>
      <c r="C467" s="26" t="s">
        <v>1352</v>
      </c>
      <c r="D467" s="28" t="s">
        <v>672</v>
      </c>
      <c r="E467" s="27" t="s">
        <v>472</v>
      </c>
      <c r="F467" s="28" t="s">
        <v>1049</v>
      </c>
      <c r="G467" s="30">
        <v>1675</v>
      </c>
      <c r="H467" s="30">
        <v>776</v>
      </c>
      <c r="I467" s="28" t="s">
        <v>668</v>
      </c>
      <c r="J467" s="29">
        <v>14</v>
      </c>
      <c r="K467" s="28" t="s">
        <v>669</v>
      </c>
      <c r="L467" s="30">
        <v>1</v>
      </c>
      <c r="M467" s="28" t="s">
        <v>673</v>
      </c>
      <c r="N467" s="29">
        <v>2</v>
      </c>
      <c r="O467" s="43" t="s">
        <v>809</v>
      </c>
      <c r="P467" s="43" t="s">
        <v>809</v>
      </c>
      <c r="Q467" s="43" t="s">
        <v>872</v>
      </c>
      <c r="R467" s="31">
        <v>1236</v>
      </c>
    </row>
    <row r="468" spans="1:18" s="25" customFormat="1" ht="38.25" x14ac:dyDescent="0.2">
      <c r="A468" s="26" t="s">
        <v>219</v>
      </c>
      <c r="B468" s="28" t="s">
        <v>1204</v>
      </c>
      <c r="C468" s="26" t="s">
        <v>1352</v>
      </c>
      <c r="D468" s="28" t="s">
        <v>1371</v>
      </c>
      <c r="E468" s="27" t="s">
        <v>1205</v>
      </c>
      <c r="F468" s="28" t="s">
        <v>1420</v>
      </c>
      <c r="G468" s="30">
        <v>209</v>
      </c>
      <c r="H468" s="30">
        <v>0</v>
      </c>
      <c r="I468" s="28" t="s">
        <v>659</v>
      </c>
      <c r="J468" s="29">
        <v>1</v>
      </c>
      <c r="K468" s="28"/>
      <c r="L468" s="30"/>
      <c r="M468" s="28"/>
      <c r="N468" s="29"/>
      <c r="O468" s="43" t="s">
        <v>809</v>
      </c>
      <c r="P468" s="43" t="s">
        <v>809</v>
      </c>
      <c r="Q468" s="43" t="s">
        <v>872</v>
      </c>
      <c r="R468" s="31"/>
    </row>
    <row r="469" spans="1:18" s="10" customFormat="1" ht="63.75" x14ac:dyDescent="0.2">
      <c r="A469" s="20" t="s">
        <v>219</v>
      </c>
      <c r="B469" s="22" t="s">
        <v>1235</v>
      </c>
      <c r="C469" s="20" t="s">
        <v>1352</v>
      </c>
      <c r="D469" s="22" t="s">
        <v>1351</v>
      </c>
      <c r="E469" s="21" t="s">
        <v>1415</v>
      </c>
      <c r="F469" s="22" t="s">
        <v>1420</v>
      </c>
      <c r="G469" s="47">
        <v>0</v>
      </c>
      <c r="H469" s="47">
        <v>0</v>
      </c>
      <c r="I469" s="28" t="s">
        <v>659</v>
      </c>
      <c r="J469" s="23">
        <v>0</v>
      </c>
      <c r="K469" s="22"/>
      <c r="L469" s="24"/>
      <c r="M469" s="11"/>
      <c r="N469" s="13"/>
      <c r="O469" s="17" t="s">
        <v>809</v>
      </c>
      <c r="P469" s="17" t="s">
        <v>809</v>
      </c>
      <c r="Q469" s="17" t="s">
        <v>872</v>
      </c>
      <c r="R469" s="16"/>
    </row>
    <row r="470" spans="1:18" s="25" customFormat="1" ht="102" x14ac:dyDescent="0.2">
      <c r="A470" s="26" t="s">
        <v>233</v>
      </c>
      <c r="B470" s="28" t="s">
        <v>1206</v>
      </c>
      <c r="C470" s="26" t="s">
        <v>1207</v>
      </c>
      <c r="D470" s="28" t="s">
        <v>1370</v>
      </c>
      <c r="E470" s="27" t="s">
        <v>472</v>
      </c>
      <c r="F470" s="28" t="s">
        <v>890</v>
      </c>
      <c r="G470" s="30">
        <v>2160</v>
      </c>
      <c r="H470" s="30">
        <v>410</v>
      </c>
      <c r="I470" s="28" t="s">
        <v>659</v>
      </c>
      <c r="J470" s="29">
        <v>1</v>
      </c>
      <c r="K470" s="28" t="s">
        <v>1208</v>
      </c>
      <c r="L470" s="29">
        <v>34</v>
      </c>
      <c r="M470" s="28"/>
      <c r="N470" s="29"/>
      <c r="O470" s="26" t="s">
        <v>809</v>
      </c>
      <c r="P470" s="26" t="s">
        <v>810</v>
      </c>
      <c r="Q470" s="26" t="s">
        <v>872</v>
      </c>
      <c r="R470" s="31">
        <v>1223</v>
      </c>
    </row>
    <row r="471" spans="1:18" s="25" customFormat="1" ht="51" x14ac:dyDescent="0.2">
      <c r="A471" s="26" t="s">
        <v>224</v>
      </c>
      <c r="B471" s="28" t="s">
        <v>1234</v>
      </c>
      <c r="C471" s="26" t="s">
        <v>1207</v>
      </c>
      <c r="D471" s="28" t="s">
        <v>1350</v>
      </c>
      <c r="E471" s="27">
        <v>2018</v>
      </c>
      <c r="F471" s="28" t="s">
        <v>1419</v>
      </c>
      <c r="G471" s="30">
        <v>800</v>
      </c>
      <c r="H471" s="30">
        <v>580</v>
      </c>
      <c r="I471" s="28" t="s">
        <v>659</v>
      </c>
      <c r="J471" s="29">
        <v>1</v>
      </c>
      <c r="K471" s="28"/>
      <c r="L471" s="30"/>
      <c r="M471" s="28"/>
      <c r="N471" s="29"/>
      <c r="O471" s="46" t="s">
        <v>809</v>
      </c>
      <c r="P471" s="46" t="s">
        <v>810</v>
      </c>
      <c r="Q471" s="46" t="s">
        <v>872</v>
      </c>
      <c r="R471" s="31"/>
    </row>
    <row r="472" spans="1:18" s="25" customFormat="1" ht="102" x14ac:dyDescent="0.2">
      <c r="A472" s="26" t="s">
        <v>233</v>
      </c>
      <c r="B472" s="28" t="s">
        <v>1224</v>
      </c>
      <c r="C472" s="26" t="s">
        <v>1225</v>
      </c>
      <c r="D472" s="28" t="s">
        <v>1358</v>
      </c>
      <c r="E472" s="27" t="s">
        <v>1205</v>
      </c>
      <c r="F472" s="28" t="s">
        <v>1200</v>
      </c>
      <c r="G472" s="47">
        <v>482</v>
      </c>
      <c r="H472" s="47">
        <v>24</v>
      </c>
      <c r="I472" s="28" t="s">
        <v>659</v>
      </c>
      <c r="J472" s="29">
        <v>1</v>
      </c>
      <c r="K472" s="28"/>
      <c r="L472" s="30"/>
      <c r="M472" s="28"/>
      <c r="N472" s="29"/>
      <c r="O472" s="46" t="s">
        <v>809</v>
      </c>
      <c r="P472" s="46" t="s">
        <v>809</v>
      </c>
      <c r="Q472" s="46" t="s">
        <v>872</v>
      </c>
      <c r="R472" s="31"/>
    </row>
    <row r="473" spans="1:18" s="25" customFormat="1" ht="38.25" x14ac:dyDescent="0.2">
      <c r="A473" s="26" t="s">
        <v>215</v>
      </c>
      <c r="B473" s="28" t="s">
        <v>1197</v>
      </c>
      <c r="C473" s="26" t="s">
        <v>1198</v>
      </c>
      <c r="D473" s="28" t="s">
        <v>1373</v>
      </c>
      <c r="E473" s="27" t="s">
        <v>1199</v>
      </c>
      <c r="F473" s="28" t="s">
        <v>1200</v>
      </c>
      <c r="G473" s="30">
        <v>800</v>
      </c>
      <c r="H473" s="30">
        <v>59</v>
      </c>
      <c r="I473" s="28" t="s">
        <v>659</v>
      </c>
      <c r="J473" s="29">
        <v>22</v>
      </c>
      <c r="K473" s="28" t="s">
        <v>1201</v>
      </c>
      <c r="L473" s="29">
        <v>855</v>
      </c>
      <c r="M473" s="28"/>
      <c r="N473" s="29"/>
      <c r="O473" s="26" t="s">
        <v>809</v>
      </c>
      <c r="P473" s="26" t="s">
        <v>809</v>
      </c>
      <c r="Q473" s="26" t="s">
        <v>872</v>
      </c>
      <c r="R473" s="31"/>
    </row>
    <row r="474" spans="1:18" s="25" customFormat="1" ht="63.75" x14ac:dyDescent="0.2">
      <c r="A474" s="26" t="s">
        <v>214</v>
      </c>
      <c r="B474" s="28" t="s">
        <v>1214</v>
      </c>
      <c r="C474" s="26" t="s">
        <v>1198</v>
      </c>
      <c r="D474" s="28" t="s">
        <v>1366</v>
      </c>
      <c r="E474" s="27" t="s">
        <v>473</v>
      </c>
      <c r="F474" s="28" t="s">
        <v>1200</v>
      </c>
      <c r="G474" s="30">
        <v>6343</v>
      </c>
      <c r="H474" s="30">
        <v>499</v>
      </c>
      <c r="I474" s="28" t="s">
        <v>659</v>
      </c>
      <c r="J474" s="29">
        <v>1</v>
      </c>
      <c r="K474" s="28" t="s">
        <v>1215</v>
      </c>
      <c r="L474" s="29">
        <v>105</v>
      </c>
      <c r="M474" s="28"/>
      <c r="N474" s="29"/>
      <c r="O474" s="46" t="s">
        <v>809</v>
      </c>
      <c r="P474" s="46" t="s">
        <v>809</v>
      </c>
      <c r="Q474" s="46" t="s">
        <v>872</v>
      </c>
      <c r="R474" s="31">
        <v>1233</v>
      </c>
    </row>
    <row r="475" spans="1:18" s="25" customFormat="1" ht="38.25" x14ac:dyDescent="0.2">
      <c r="A475" s="26" t="s">
        <v>214</v>
      </c>
      <c r="B475" s="28" t="s">
        <v>1221</v>
      </c>
      <c r="C475" s="26" t="s">
        <v>1198</v>
      </c>
      <c r="D475" s="28" t="s">
        <v>1362</v>
      </c>
      <c r="E475" s="27" t="s">
        <v>1222</v>
      </c>
      <c r="F475" s="28" t="s">
        <v>1200</v>
      </c>
      <c r="G475" s="47">
        <v>57000</v>
      </c>
      <c r="H475" s="47">
        <v>5891</v>
      </c>
      <c r="I475" s="28" t="s">
        <v>1359</v>
      </c>
      <c r="J475" s="29">
        <v>64</v>
      </c>
      <c r="K475" s="28" t="s">
        <v>1215</v>
      </c>
      <c r="L475" s="30">
        <v>645</v>
      </c>
      <c r="M475" s="28" t="s">
        <v>1360</v>
      </c>
      <c r="N475" s="29">
        <v>744</v>
      </c>
      <c r="O475" s="31" t="s">
        <v>809</v>
      </c>
      <c r="P475" s="31" t="s">
        <v>809</v>
      </c>
      <c r="Q475" s="46" t="s">
        <v>872</v>
      </c>
      <c r="R475" s="77">
        <v>1018</v>
      </c>
    </row>
    <row r="476" spans="1:18" s="25" customFormat="1" ht="76.5" x14ac:dyDescent="0.2">
      <c r="A476" s="26" t="s">
        <v>231</v>
      </c>
      <c r="B476" s="28" t="s">
        <v>1202</v>
      </c>
      <c r="C476" s="26" t="s">
        <v>1219</v>
      </c>
      <c r="D476" s="28" t="s">
        <v>1372</v>
      </c>
      <c r="E476" s="27" t="s">
        <v>471</v>
      </c>
      <c r="F476" s="28" t="s">
        <v>890</v>
      </c>
      <c r="G476" s="30">
        <v>14216</v>
      </c>
      <c r="H476" s="30">
        <v>1732</v>
      </c>
      <c r="I476" s="28" t="s">
        <v>659</v>
      </c>
      <c r="J476" s="29">
        <v>1</v>
      </c>
      <c r="K476" s="28" t="s">
        <v>1203</v>
      </c>
      <c r="L476" s="29">
        <v>720</v>
      </c>
      <c r="M476" s="28"/>
      <c r="N476" s="29"/>
      <c r="O476" s="43" t="s">
        <v>809</v>
      </c>
      <c r="P476" s="43" t="s">
        <v>810</v>
      </c>
      <c r="Q476" s="43" t="s">
        <v>872</v>
      </c>
      <c r="R476" s="31">
        <v>1222</v>
      </c>
    </row>
    <row r="477" spans="1:18" s="25" customFormat="1" ht="76.5" x14ac:dyDescent="0.2">
      <c r="A477" s="26" t="s">
        <v>231</v>
      </c>
      <c r="B477" s="28" t="s">
        <v>1209</v>
      </c>
      <c r="C477" s="26" t="s">
        <v>1219</v>
      </c>
      <c r="D477" s="28" t="s">
        <v>1369</v>
      </c>
      <c r="E477" s="27" t="s">
        <v>471</v>
      </c>
      <c r="F477" s="28" t="s">
        <v>890</v>
      </c>
      <c r="G477" s="30">
        <v>12023</v>
      </c>
      <c r="H477" s="30">
        <v>239</v>
      </c>
      <c r="I477" s="28" t="s">
        <v>659</v>
      </c>
      <c r="J477" s="29">
        <v>1</v>
      </c>
      <c r="K477" s="28" t="s">
        <v>1203</v>
      </c>
      <c r="L477" s="29">
        <v>413</v>
      </c>
      <c r="M477" s="28"/>
      <c r="N477" s="29"/>
      <c r="O477" s="26" t="s">
        <v>809</v>
      </c>
      <c r="P477" s="26" t="s">
        <v>810</v>
      </c>
      <c r="Q477" s="26" t="s">
        <v>872</v>
      </c>
      <c r="R477" s="31">
        <v>1214</v>
      </c>
    </row>
    <row r="478" spans="1:18" s="25" customFormat="1" ht="127.5" x14ac:dyDescent="0.2">
      <c r="A478" s="26" t="s">
        <v>231</v>
      </c>
      <c r="B478" s="28" t="s">
        <v>1210</v>
      </c>
      <c r="C478" s="26" t="s">
        <v>1219</v>
      </c>
      <c r="D478" s="28" t="s">
        <v>1368</v>
      </c>
      <c r="E478" s="27" t="s">
        <v>471</v>
      </c>
      <c r="F478" s="33" t="s">
        <v>883</v>
      </c>
      <c r="G478" s="30">
        <v>38549</v>
      </c>
      <c r="H478" s="30">
        <v>12294</v>
      </c>
      <c r="I478" s="28" t="s">
        <v>659</v>
      </c>
      <c r="J478" s="29">
        <v>1</v>
      </c>
      <c r="K478" s="28" t="s">
        <v>1203</v>
      </c>
      <c r="L478" s="29">
        <v>1224</v>
      </c>
      <c r="M478" s="28"/>
      <c r="N478" s="29"/>
      <c r="O478" s="26" t="s">
        <v>809</v>
      </c>
      <c r="P478" s="26" t="s">
        <v>810</v>
      </c>
      <c r="Q478" s="26" t="s">
        <v>872</v>
      </c>
      <c r="R478" s="31">
        <v>1224</v>
      </c>
    </row>
    <row r="479" spans="1:18" s="25" customFormat="1" ht="76.5" x14ac:dyDescent="0.2">
      <c r="A479" s="26" t="s">
        <v>231</v>
      </c>
      <c r="B479" s="28" t="s">
        <v>1216</v>
      </c>
      <c r="C479" s="26" t="s">
        <v>1219</v>
      </c>
      <c r="D479" s="28" t="s">
        <v>1365</v>
      </c>
      <c r="E479" s="27" t="s">
        <v>471</v>
      </c>
      <c r="F479" s="28" t="s">
        <v>890</v>
      </c>
      <c r="G479" s="30">
        <v>7791</v>
      </c>
      <c r="H479" s="30">
        <v>804</v>
      </c>
      <c r="I479" s="28" t="s">
        <v>659</v>
      </c>
      <c r="J479" s="29">
        <v>1</v>
      </c>
      <c r="K479" s="28" t="s">
        <v>1203</v>
      </c>
      <c r="L479" s="29">
        <v>700</v>
      </c>
      <c r="M479" s="28"/>
      <c r="N479" s="29"/>
      <c r="O479" s="31" t="s">
        <v>809</v>
      </c>
      <c r="P479" s="31" t="s">
        <v>810</v>
      </c>
      <c r="Q479" s="26" t="s">
        <v>872</v>
      </c>
      <c r="R479" s="31">
        <v>1215</v>
      </c>
    </row>
    <row r="480" spans="1:18" s="25" customFormat="1" ht="165.75" x14ac:dyDescent="0.2">
      <c r="A480" s="26" t="s">
        <v>210</v>
      </c>
      <c r="B480" s="28" t="s">
        <v>1217</v>
      </c>
      <c r="C480" s="26" t="s">
        <v>1219</v>
      </c>
      <c r="D480" s="28" t="s">
        <v>1364</v>
      </c>
      <c r="E480" s="27">
        <v>2018</v>
      </c>
      <c r="F480" s="28" t="s">
        <v>890</v>
      </c>
      <c r="G480" s="30">
        <v>17668</v>
      </c>
      <c r="H480" s="30">
        <v>1618</v>
      </c>
      <c r="I480" s="28" t="s">
        <v>659</v>
      </c>
      <c r="J480" s="29">
        <v>1</v>
      </c>
      <c r="K480" s="28" t="s">
        <v>1203</v>
      </c>
      <c r="L480" s="29">
        <v>188</v>
      </c>
      <c r="M480" s="28"/>
      <c r="N480" s="29"/>
      <c r="O480" s="46" t="s">
        <v>809</v>
      </c>
      <c r="P480" s="46" t="s">
        <v>810</v>
      </c>
      <c r="Q480" s="46" t="s">
        <v>872</v>
      </c>
      <c r="R480" s="31"/>
    </row>
    <row r="481" spans="1:18" s="25" customFormat="1" ht="63.75" x14ac:dyDescent="0.2">
      <c r="A481" s="46" t="s">
        <v>231</v>
      </c>
      <c r="B481" s="28" t="s">
        <v>1218</v>
      </c>
      <c r="C481" s="26" t="s">
        <v>1219</v>
      </c>
      <c r="D481" s="28" t="s">
        <v>1363</v>
      </c>
      <c r="E481" s="27" t="s">
        <v>473</v>
      </c>
      <c r="F481" s="28" t="s">
        <v>1322</v>
      </c>
      <c r="G481" s="47">
        <v>39726</v>
      </c>
      <c r="H481" s="47">
        <v>1986</v>
      </c>
      <c r="I481" s="28" t="s">
        <v>659</v>
      </c>
      <c r="J481" s="29">
        <v>1</v>
      </c>
      <c r="K481" s="28" t="s">
        <v>1220</v>
      </c>
      <c r="L481" s="29">
        <v>1457</v>
      </c>
      <c r="M481" s="28"/>
      <c r="N481" s="29"/>
      <c r="O481" s="46" t="s">
        <v>809</v>
      </c>
      <c r="P481" s="46" t="s">
        <v>809</v>
      </c>
      <c r="Q481" s="46" t="s">
        <v>872</v>
      </c>
      <c r="R481" s="31">
        <v>1213</v>
      </c>
    </row>
    <row r="482" spans="1:18" s="25" customFormat="1" ht="76.5" x14ac:dyDescent="0.2">
      <c r="A482" s="26" t="s">
        <v>231</v>
      </c>
      <c r="B482" s="28" t="s">
        <v>1223</v>
      </c>
      <c r="C482" s="26" t="s">
        <v>1219</v>
      </c>
      <c r="D482" s="28" t="s">
        <v>1361</v>
      </c>
      <c r="E482" s="27" t="s">
        <v>471</v>
      </c>
      <c r="F482" s="33" t="s">
        <v>883</v>
      </c>
      <c r="G482" s="47">
        <v>21700</v>
      </c>
      <c r="H482" s="47">
        <v>5516</v>
      </c>
      <c r="I482" s="28" t="s">
        <v>659</v>
      </c>
      <c r="J482" s="29">
        <v>1</v>
      </c>
      <c r="K482" s="28" t="s">
        <v>1203</v>
      </c>
      <c r="L482" s="29">
        <v>680</v>
      </c>
      <c r="M482" s="28"/>
      <c r="N482" s="29"/>
      <c r="O482" s="46" t="s">
        <v>809</v>
      </c>
      <c r="P482" s="46" t="s">
        <v>810</v>
      </c>
      <c r="Q482" s="46" t="s">
        <v>872</v>
      </c>
      <c r="R482" s="31">
        <v>1216</v>
      </c>
    </row>
    <row r="483" spans="1:18" s="25" customFormat="1" ht="76.5" x14ac:dyDescent="0.2">
      <c r="A483" s="26" t="s">
        <v>231</v>
      </c>
      <c r="B483" s="28" t="s">
        <v>1229</v>
      </c>
      <c r="C483" s="26" t="s">
        <v>1219</v>
      </c>
      <c r="D483" s="28" t="s">
        <v>1355</v>
      </c>
      <c r="E483" s="27" t="s">
        <v>1230</v>
      </c>
      <c r="F483" s="28" t="s">
        <v>890</v>
      </c>
      <c r="G483" s="30">
        <v>6726</v>
      </c>
      <c r="H483" s="30">
        <v>1542</v>
      </c>
      <c r="I483" s="28" t="s">
        <v>659</v>
      </c>
      <c r="J483" s="29">
        <v>1</v>
      </c>
      <c r="K483" s="28" t="s">
        <v>1203</v>
      </c>
      <c r="L483" s="29">
        <v>3150</v>
      </c>
      <c r="M483" s="28"/>
      <c r="N483" s="29"/>
      <c r="O483" s="31" t="s">
        <v>809</v>
      </c>
      <c r="P483" s="31" t="s">
        <v>810</v>
      </c>
      <c r="Q483" s="46" t="s">
        <v>872</v>
      </c>
      <c r="R483" s="31"/>
    </row>
    <row r="484" spans="1:18" s="25" customFormat="1" ht="76.5" x14ac:dyDescent="0.2">
      <c r="A484" s="26" t="s">
        <v>231</v>
      </c>
      <c r="B484" s="28" t="s">
        <v>1231</v>
      </c>
      <c r="C484" s="26" t="s">
        <v>1219</v>
      </c>
      <c r="D484" s="28" t="s">
        <v>1354</v>
      </c>
      <c r="E484" s="27" t="s">
        <v>471</v>
      </c>
      <c r="F484" s="33" t="s">
        <v>883</v>
      </c>
      <c r="G484" s="30">
        <v>2500</v>
      </c>
      <c r="H484" s="30">
        <v>242</v>
      </c>
      <c r="I484" s="28" t="s">
        <v>659</v>
      </c>
      <c r="J484" s="29">
        <v>1</v>
      </c>
      <c r="K484" s="28" t="s">
        <v>1203</v>
      </c>
      <c r="L484" s="29">
        <v>12</v>
      </c>
      <c r="M484" s="28"/>
      <c r="N484" s="29"/>
      <c r="O484" s="31" t="s">
        <v>809</v>
      </c>
      <c r="P484" s="31" t="s">
        <v>810</v>
      </c>
      <c r="Q484" s="46" t="s">
        <v>872</v>
      </c>
      <c r="R484" s="31">
        <v>1217</v>
      </c>
    </row>
    <row r="485" spans="1:18" s="25" customFormat="1" ht="76.5" x14ac:dyDescent="0.2">
      <c r="A485" s="26" t="s">
        <v>231</v>
      </c>
      <c r="B485" s="28" t="s">
        <v>1347</v>
      </c>
      <c r="C485" s="26" t="s">
        <v>1219</v>
      </c>
      <c r="D485" s="28" t="s">
        <v>1348</v>
      </c>
      <c r="E485" s="27" t="s">
        <v>1349</v>
      </c>
      <c r="F485" s="28" t="s">
        <v>1322</v>
      </c>
      <c r="G485" s="47">
        <v>3069</v>
      </c>
      <c r="H485" s="47">
        <v>153</v>
      </c>
      <c r="I485" s="28" t="s">
        <v>659</v>
      </c>
      <c r="J485" s="29">
        <v>1</v>
      </c>
      <c r="K485" s="33" t="s">
        <v>1425</v>
      </c>
      <c r="L485" s="47">
        <v>904</v>
      </c>
      <c r="M485" s="33" t="s">
        <v>1429</v>
      </c>
      <c r="N485" s="48">
        <v>20</v>
      </c>
      <c r="O485" s="46" t="s">
        <v>809</v>
      </c>
      <c r="P485" s="46" t="s">
        <v>809</v>
      </c>
      <c r="Q485" s="46" t="s">
        <v>872</v>
      </c>
      <c r="R485" s="31">
        <v>1354</v>
      </c>
    </row>
    <row r="486" spans="1:18" s="25" customFormat="1" ht="89.25" x14ac:dyDescent="0.2">
      <c r="A486" s="26" t="s">
        <v>213</v>
      </c>
      <c r="B486" s="28" t="s">
        <v>1211</v>
      </c>
      <c r="C486" s="26" t="s">
        <v>1212</v>
      </c>
      <c r="D486" s="28" t="s">
        <v>1367</v>
      </c>
      <c r="E486" s="27" t="s">
        <v>474</v>
      </c>
      <c r="F486" s="28" t="s">
        <v>871</v>
      </c>
      <c r="G486" s="30">
        <v>1326</v>
      </c>
      <c r="H486" s="30">
        <v>518</v>
      </c>
      <c r="I486" s="28" t="s">
        <v>659</v>
      </c>
      <c r="J486" s="29">
        <v>1</v>
      </c>
      <c r="K486" s="28"/>
      <c r="L486" s="30"/>
      <c r="M486" s="28"/>
      <c r="N486" s="29"/>
      <c r="O486" s="46" t="s">
        <v>809</v>
      </c>
      <c r="P486" s="46" t="s">
        <v>810</v>
      </c>
      <c r="Q486" s="46" t="s">
        <v>872</v>
      </c>
      <c r="R486" s="31">
        <v>1219</v>
      </c>
    </row>
    <row r="487" spans="1:18" s="25" customFormat="1" ht="114.75" x14ac:dyDescent="0.2">
      <c r="A487" s="26" t="s">
        <v>213</v>
      </c>
      <c r="B487" s="28" t="s">
        <v>1226</v>
      </c>
      <c r="C487" s="26" t="s">
        <v>1212</v>
      </c>
      <c r="D487" s="28" t="s">
        <v>1356</v>
      </c>
      <c r="E487" s="27" t="s">
        <v>472</v>
      </c>
      <c r="F487" s="28" t="s">
        <v>890</v>
      </c>
      <c r="G487" s="30">
        <v>5384</v>
      </c>
      <c r="H487" s="30">
        <v>494</v>
      </c>
      <c r="I487" s="28" t="s">
        <v>659</v>
      </c>
      <c r="J487" s="29">
        <v>1</v>
      </c>
      <c r="K487" s="28" t="s">
        <v>1413</v>
      </c>
      <c r="L487" s="29">
        <v>610</v>
      </c>
      <c r="M487" s="28"/>
      <c r="N487" s="29"/>
      <c r="O487" s="46" t="s">
        <v>809</v>
      </c>
      <c r="P487" s="46" t="s">
        <v>810</v>
      </c>
      <c r="Q487" s="46" t="s">
        <v>872</v>
      </c>
      <c r="R487" s="31">
        <v>1211</v>
      </c>
    </row>
    <row r="488" spans="1:18" s="25" customFormat="1" ht="89.25" x14ac:dyDescent="0.2">
      <c r="A488" s="26" t="s">
        <v>213</v>
      </c>
      <c r="B488" s="28" t="s">
        <v>1227</v>
      </c>
      <c r="C488" s="26" t="s">
        <v>1212</v>
      </c>
      <c r="D488" s="28" t="s">
        <v>1357</v>
      </c>
      <c r="E488" s="27" t="s">
        <v>472</v>
      </c>
      <c r="F488" s="28" t="s">
        <v>890</v>
      </c>
      <c r="G488" s="47">
        <v>0</v>
      </c>
      <c r="H488" s="47">
        <v>0</v>
      </c>
      <c r="I488" s="28" t="s">
        <v>659</v>
      </c>
      <c r="J488" s="29">
        <v>1</v>
      </c>
      <c r="K488" s="28" t="s">
        <v>1228</v>
      </c>
      <c r="L488" s="29">
        <v>4</v>
      </c>
      <c r="M488" s="28"/>
      <c r="N488" s="29"/>
      <c r="O488" s="46" t="s">
        <v>809</v>
      </c>
      <c r="P488" s="46" t="s">
        <v>810</v>
      </c>
      <c r="Q488" s="46" t="s">
        <v>872</v>
      </c>
      <c r="R488" s="31">
        <v>1212</v>
      </c>
    </row>
    <row r="489" spans="1:18" s="25" customFormat="1" ht="51" x14ac:dyDescent="0.2">
      <c r="A489" s="26" t="s">
        <v>213</v>
      </c>
      <c r="B489" s="28" t="s">
        <v>1232</v>
      </c>
      <c r="C489" s="26" t="s">
        <v>1212</v>
      </c>
      <c r="D489" s="28" t="s">
        <v>1353</v>
      </c>
      <c r="E489" s="27" t="s">
        <v>474</v>
      </c>
      <c r="F489" s="28" t="s">
        <v>1213</v>
      </c>
      <c r="G489" s="47">
        <v>0</v>
      </c>
      <c r="H489" s="47">
        <v>0</v>
      </c>
      <c r="I489" s="28" t="s">
        <v>659</v>
      </c>
      <c r="J489" s="29">
        <v>1</v>
      </c>
      <c r="K489" s="28"/>
      <c r="L489" s="30"/>
      <c r="M489" s="28"/>
      <c r="N489" s="29"/>
      <c r="O489" s="46" t="s">
        <v>809</v>
      </c>
      <c r="P489" s="46" t="s">
        <v>810</v>
      </c>
      <c r="Q489" s="46" t="s">
        <v>872</v>
      </c>
      <c r="R489" s="31">
        <v>1218</v>
      </c>
    </row>
    <row r="490" spans="1:18" s="25" customFormat="1" ht="63.75" x14ac:dyDescent="0.2">
      <c r="A490" s="26" t="s">
        <v>215</v>
      </c>
      <c r="B490" s="28" t="s">
        <v>656</v>
      </c>
      <c r="C490" s="26" t="s">
        <v>657</v>
      </c>
      <c r="D490" s="28" t="s">
        <v>1282</v>
      </c>
      <c r="E490" s="27" t="s">
        <v>480</v>
      </c>
      <c r="F490" s="28" t="s">
        <v>658</v>
      </c>
      <c r="G490" s="30">
        <v>34052</v>
      </c>
      <c r="H490" s="30">
        <v>7854</v>
      </c>
      <c r="I490" s="28" t="s">
        <v>659</v>
      </c>
      <c r="J490" s="29">
        <v>89</v>
      </c>
      <c r="K490" s="28"/>
      <c r="L490" s="30"/>
      <c r="M490" s="28"/>
      <c r="N490" s="29"/>
      <c r="O490" s="46" t="s">
        <v>872</v>
      </c>
      <c r="P490" s="46" t="s">
        <v>809</v>
      </c>
      <c r="Q490" s="46" t="s">
        <v>809</v>
      </c>
      <c r="R490" s="31">
        <v>136</v>
      </c>
    </row>
    <row r="491" spans="1:18" s="25" customFormat="1" ht="25.5" x14ac:dyDescent="0.2">
      <c r="A491" s="26" t="s">
        <v>215</v>
      </c>
      <c r="B491" s="28" t="s">
        <v>660</v>
      </c>
      <c r="C491" s="26" t="s">
        <v>657</v>
      </c>
      <c r="D491" s="28" t="s">
        <v>1283</v>
      </c>
      <c r="E491" s="27" t="s">
        <v>480</v>
      </c>
      <c r="F491" s="28" t="s">
        <v>658</v>
      </c>
      <c r="G491" s="30">
        <v>2182</v>
      </c>
      <c r="H491" s="30">
        <v>1400</v>
      </c>
      <c r="I491" s="28" t="s">
        <v>659</v>
      </c>
      <c r="J491" s="29">
        <v>3</v>
      </c>
      <c r="K491" s="28"/>
      <c r="L491" s="30"/>
      <c r="M491" s="28"/>
      <c r="N491" s="29"/>
      <c r="O491" s="46" t="s">
        <v>872</v>
      </c>
      <c r="P491" s="46" t="s">
        <v>809</v>
      </c>
      <c r="Q491" s="46" t="s">
        <v>809</v>
      </c>
      <c r="R491" s="31">
        <v>886</v>
      </c>
    </row>
    <row r="492" spans="1:18" s="25" customFormat="1" ht="63.75" x14ac:dyDescent="0.2">
      <c r="A492" s="26" t="s">
        <v>214</v>
      </c>
      <c r="B492" s="28" t="s">
        <v>661</v>
      </c>
      <c r="C492" s="26" t="s">
        <v>657</v>
      </c>
      <c r="D492" s="28" t="s">
        <v>1284</v>
      </c>
      <c r="E492" s="27" t="s">
        <v>480</v>
      </c>
      <c r="F492" s="28" t="s">
        <v>645</v>
      </c>
      <c r="G492" s="30">
        <v>1112978</v>
      </c>
      <c r="H492" s="30">
        <v>1112978</v>
      </c>
      <c r="I492" s="28" t="s">
        <v>659</v>
      </c>
      <c r="J492" s="29">
        <v>112</v>
      </c>
      <c r="K492" s="28" t="s">
        <v>662</v>
      </c>
      <c r="L492" s="30">
        <v>247</v>
      </c>
      <c r="M492" s="28"/>
      <c r="N492" s="29"/>
      <c r="O492" s="46" t="s">
        <v>872</v>
      </c>
      <c r="P492" s="46" t="s">
        <v>809</v>
      </c>
      <c r="Q492" s="46" t="s">
        <v>809</v>
      </c>
      <c r="R492" s="31">
        <v>576</v>
      </c>
    </row>
    <row r="493" spans="1:18" s="25" customFormat="1" ht="76.5" x14ac:dyDescent="0.2">
      <c r="A493" s="26" t="s">
        <v>214</v>
      </c>
      <c r="B493" s="28" t="s">
        <v>661</v>
      </c>
      <c r="C493" s="26" t="s">
        <v>657</v>
      </c>
      <c r="D493" s="28" t="s">
        <v>1285</v>
      </c>
      <c r="E493" s="27" t="s">
        <v>480</v>
      </c>
      <c r="F493" s="28" t="s">
        <v>645</v>
      </c>
      <c r="G493" s="30">
        <v>16212</v>
      </c>
      <c r="H493" s="30">
        <v>16212</v>
      </c>
      <c r="I493" s="28" t="s">
        <v>659</v>
      </c>
      <c r="J493" s="29">
        <v>35</v>
      </c>
      <c r="K493" s="28" t="s">
        <v>662</v>
      </c>
      <c r="L493" s="30">
        <v>53</v>
      </c>
      <c r="M493" s="28"/>
      <c r="N493" s="29"/>
      <c r="O493" s="46" t="s">
        <v>872</v>
      </c>
      <c r="P493" s="46" t="s">
        <v>809</v>
      </c>
      <c r="Q493" s="46" t="s">
        <v>809</v>
      </c>
      <c r="R493" s="31">
        <v>139</v>
      </c>
    </row>
    <row r="494" spans="1:18" s="25" customFormat="1" ht="89.25" x14ac:dyDescent="0.2">
      <c r="A494" s="26" t="s">
        <v>211</v>
      </c>
      <c r="B494" s="28" t="s">
        <v>663</v>
      </c>
      <c r="C494" s="26" t="s">
        <v>657</v>
      </c>
      <c r="D494" s="28" t="s">
        <v>1286</v>
      </c>
      <c r="E494" s="27" t="s">
        <v>480</v>
      </c>
      <c r="F494" s="28" t="s">
        <v>1417</v>
      </c>
      <c r="G494" s="30">
        <v>992</v>
      </c>
      <c r="H494" s="30">
        <v>342</v>
      </c>
      <c r="I494" s="28" t="s">
        <v>659</v>
      </c>
      <c r="J494" s="29">
        <v>7</v>
      </c>
      <c r="K494" s="28"/>
      <c r="L494" s="30"/>
      <c r="M494" s="28"/>
      <c r="N494" s="29"/>
      <c r="O494" s="46" t="s">
        <v>809</v>
      </c>
      <c r="P494" s="46" t="s">
        <v>809</v>
      </c>
      <c r="Q494" s="46" t="s">
        <v>872</v>
      </c>
      <c r="R494" s="31">
        <v>1231</v>
      </c>
    </row>
    <row r="495" spans="1:18" s="25" customFormat="1" ht="153" x14ac:dyDescent="0.2">
      <c r="A495" s="26" t="s">
        <v>211</v>
      </c>
      <c r="B495" s="28" t="s">
        <v>664</v>
      </c>
      <c r="C495" s="26" t="s">
        <v>657</v>
      </c>
      <c r="D495" s="28" t="s">
        <v>1287</v>
      </c>
      <c r="E495" s="27" t="s">
        <v>480</v>
      </c>
      <c r="F495" s="28" t="s">
        <v>645</v>
      </c>
      <c r="G495" s="30" t="s">
        <v>665</v>
      </c>
      <c r="H495" s="30" t="s">
        <v>665</v>
      </c>
      <c r="I495" s="28" t="s">
        <v>659</v>
      </c>
      <c r="J495" s="29">
        <v>4</v>
      </c>
      <c r="K495" s="28" t="s">
        <v>666</v>
      </c>
      <c r="L495" s="30">
        <v>15000</v>
      </c>
      <c r="M495" s="28"/>
      <c r="N495" s="29"/>
      <c r="O495" s="46" t="s">
        <v>809</v>
      </c>
      <c r="P495" s="46" t="s">
        <v>809</v>
      </c>
      <c r="Q495" s="46" t="s">
        <v>809</v>
      </c>
      <c r="R495" s="31">
        <v>141</v>
      </c>
    </row>
    <row r="496" spans="1:18" s="25" customFormat="1" ht="76.5" x14ac:dyDescent="0.2">
      <c r="A496" s="26" t="s">
        <v>231</v>
      </c>
      <c r="B496" s="28" t="s">
        <v>728</v>
      </c>
      <c r="C496" s="26" t="s">
        <v>729</v>
      </c>
      <c r="D496" s="28" t="s">
        <v>730</v>
      </c>
      <c r="E496" s="27">
        <v>2018</v>
      </c>
      <c r="F496" s="28" t="s">
        <v>645</v>
      </c>
      <c r="G496" s="30">
        <v>226</v>
      </c>
      <c r="H496" s="30">
        <v>226</v>
      </c>
      <c r="I496" s="28" t="s">
        <v>659</v>
      </c>
      <c r="J496" s="29">
        <v>17</v>
      </c>
      <c r="K496" s="28"/>
      <c r="L496" s="30"/>
      <c r="M496" s="28"/>
      <c r="N496" s="29"/>
      <c r="O496" s="46" t="s">
        <v>872</v>
      </c>
      <c r="P496" s="46" t="s">
        <v>809</v>
      </c>
      <c r="Q496" s="46" t="s">
        <v>809</v>
      </c>
      <c r="R496" s="45">
        <v>144</v>
      </c>
    </row>
    <row r="497" spans="1:18" s="25" customFormat="1" ht="114.75" x14ac:dyDescent="0.2">
      <c r="A497" s="26" t="s">
        <v>231</v>
      </c>
      <c r="B497" s="28" t="s">
        <v>731</v>
      </c>
      <c r="C497" s="26" t="s">
        <v>729</v>
      </c>
      <c r="D497" s="28" t="s">
        <v>1408</v>
      </c>
      <c r="E497" s="27">
        <v>2018</v>
      </c>
      <c r="F497" s="28" t="s">
        <v>645</v>
      </c>
      <c r="G497" s="30">
        <v>589</v>
      </c>
      <c r="H497" s="30">
        <v>589</v>
      </c>
      <c r="I497" s="28" t="s">
        <v>659</v>
      </c>
      <c r="J497" s="29">
        <v>34</v>
      </c>
      <c r="K497" s="28"/>
      <c r="L497" s="30"/>
      <c r="M497" s="28"/>
      <c r="N497" s="29"/>
      <c r="O497" s="46" t="s">
        <v>872</v>
      </c>
      <c r="P497" s="46" t="s">
        <v>809</v>
      </c>
      <c r="Q497" s="46" t="s">
        <v>809</v>
      </c>
      <c r="R497" s="45">
        <v>146</v>
      </c>
    </row>
    <row r="498" spans="1:18" s="25" customFormat="1" ht="51" x14ac:dyDescent="0.2">
      <c r="A498" s="26" t="s">
        <v>231</v>
      </c>
      <c r="B498" s="28" t="s">
        <v>732</v>
      </c>
      <c r="C498" s="26" t="s">
        <v>729</v>
      </c>
      <c r="D498" s="28" t="s">
        <v>733</v>
      </c>
      <c r="E498" s="27">
        <v>2018</v>
      </c>
      <c r="F498" s="28" t="s">
        <v>645</v>
      </c>
      <c r="G498" s="30">
        <v>90</v>
      </c>
      <c r="H498" s="30">
        <v>90</v>
      </c>
      <c r="I498" s="28" t="s">
        <v>659</v>
      </c>
      <c r="J498" s="29">
        <v>1</v>
      </c>
      <c r="K498" s="28" t="s">
        <v>666</v>
      </c>
      <c r="L498" s="30">
        <v>200</v>
      </c>
      <c r="M498" s="28"/>
      <c r="N498" s="29"/>
      <c r="O498" s="46" t="s">
        <v>872</v>
      </c>
      <c r="P498" s="46" t="s">
        <v>809</v>
      </c>
      <c r="Q498" s="46" t="s">
        <v>809</v>
      </c>
      <c r="R498" s="45">
        <v>148</v>
      </c>
    </row>
    <row r="499" spans="1:18" s="25" customFormat="1" ht="102" x14ac:dyDescent="0.2">
      <c r="A499" s="26" t="s">
        <v>231</v>
      </c>
      <c r="B499" s="28" t="s">
        <v>734</v>
      </c>
      <c r="C499" s="26" t="s">
        <v>729</v>
      </c>
      <c r="D499" s="28" t="s">
        <v>735</v>
      </c>
      <c r="E499" s="27">
        <v>2018</v>
      </c>
      <c r="F499" s="28" t="s">
        <v>645</v>
      </c>
      <c r="G499" s="30">
        <v>580</v>
      </c>
      <c r="H499" s="30">
        <v>580</v>
      </c>
      <c r="I499" s="28" t="s">
        <v>659</v>
      </c>
      <c r="J499" s="29">
        <v>41</v>
      </c>
      <c r="K499" s="28"/>
      <c r="L499" s="30"/>
      <c r="M499" s="28"/>
      <c r="N499" s="29"/>
      <c r="O499" s="46" t="s">
        <v>872</v>
      </c>
      <c r="P499" s="46" t="s">
        <v>809</v>
      </c>
      <c r="Q499" s="46" t="s">
        <v>809</v>
      </c>
      <c r="R499" s="45">
        <v>149</v>
      </c>
    </row>
    <row r="500" spans="1:18" s="25" customFormat="1" ht="38.25" x14ac:dyDescent="0.2">
      <c r="A500" s="26" t="s">
        <v>231</v>
      </c>
      <c r="B500" s="28" t="s">
        <v>736</v>
      </c>
      <c r="C500" s="26" t="s">
        <v>729</v>
      </c>
      <c r="D500" s="28" t="s">
        <v>737</v>
      </c>
      <c r="E500" s="27">
        <v>2018</v>
      </c>
      <c r="F500" s="28" t="s">
        <v>645</v>
      </c>
      <c r="G500" s="30">
        <v>500</v>
      </c>
      <c r="H500" s="30">
        <v>500</v>
      </c>
      <c r="I500" s="28" t="s">
        <v>659</v>
      </c>
      <c r="J500" s="29">
        <v>13</v>
      </c>
      <c r="K500" s="28" t="s">
        <v>666</v>
      </c>
      <c r="L500" s="30">
        <v>75</v>
      </c>
      <c r="M500" s="28"/>
      <c r="N500" s="29"/>
      <c r="O500" s="46" t="s">
        <v>809</v>
      </c>
      <c r="P500" s="46" t="s">
        <v>809</v>
      </c>
      <c r="Q500" s="46" t="s">
        <v>809</v>
      </c>
      <c r="R500" s="45">
        <v>273</v>
      </c>
    </row>
    <row r="501" spans="1:18" s="25" customFormat="1" ht="89.25" x14ac:dyDescent="0.2">
      <c r="A501" s="26" t="s">
        <v>231</v>
      </c>
      <c r="B501" s="28" t="s">
        <v>738</v>
      </c>
      <c r="C501" s="26" t="s">
        <v>729</v>
      </c>
      <c r="D501" s="28" t="s">
        <v>739</v>
      </c>
      <c r="E501" s="27">
        <v>2018</v>
      </c>
      <c r="F501" s="28" t="s">
        <v>740</v>
      </c>
      <c r="G501" s="30">
        <v>597</v>
      </c>
      <c r="H501" s="30">
        <v>179</v>
      </c>
      <c r="I501" s="28" t="s">
        <v>659</v>
      </c>
      <c r="J501" s="29">
        <v>23</v>
      </c>
      <c r="K501" s="28"/>
      <c r="L501" s="30"/>
      <c r="M501" s="28"/>
      <c r="N501" s="29"/>
      <c r="O501" s="46" t="s">
        <v>872</v>
      </c>
      <c r="P501" s="46" t="s">
        <v>809</v>
      </c>
      <c r="Q501" s="46" t="s">
        <v>872</v>
      </c>
      <c r="R501" s="45">
        <v>910</v>
      </c>
    </row>
    <row r="502" spans="1:18" s="25" customFormat="1" ht="38.25" x14ac:dyDescent="0.2">
      <c r="A502" s="26" t="s">
        <v>231</v>
      </c>
      <c r="B502" s="28" t="s">
        <v>741</v>
      </c>
      <c r="C502" s="26" t="s">
        <v>729</v>
      </c>
      <c r="D502" s="28" t="s">
        <v>742</v>
      </c>
      <c r="E502" s="27">
        <v>2018</v>
      </c>
      <c r="F502" s="28" t="s">
        <v>645</v>
      </c>
      <c r="G502" s="30">
        <v>1520</v>
      </c>
      <c r="H502" s="30">
        <v>1520</v>
      </c>
      <c r="I502" s="28" t="s">
        <v>659</v>
      </c>
      <c r="J502" s="29">
        <v>8</v>
      </c>
      <c r="K502" s="28"/>
      <c r="L502" s="30"/>
      <c r="M502" s="28"/>
      <c r="N502" s="29"/>
      <c r="O502" s="46" t="s">
        <v>872</v>
      </c>
      <c r="P502" s="46" t="s">
        <v>809</v>
      </c>
      <c r="Q502" s="46" t="s">
        <v>809</v>
      </c>
      <c r="R502" s="45">
        <v>1066</v>
      </c>
    </row>
    <row r="503" spans="1:18" s="25" customFormat="1" ht="63.75" x14ac:dyDescent="0.2">
      <c r="A503" s="26" t="s">
        <v>231</v>
      </c>
      <c r="B503" s="28" t="s">
        <v>743</v>
      </c>
      <c r="C503" s="26" t="s">
        <v>729</v>
      </c>
      <c r="D503" s="28" t="s">
        <v>1409</v>
      </c>
      <c r="E503" s="27">
        <v>2018</v>
      </c>
      <c r="F503" s="28" t="s">
        <v>645</v>
      </c>
      <c r="G503" s="30">
        <v>50</v>
      </c>
      <c r="H503" s="30">
        <v>50</v>
      </c>
      <c r="I503" s="28" t="s">
        <v>659</v>
      </c>
      <c r="J503" s="29">
        <v>5</v>
      </c>
      <c r="K503" s="28"/>
      <c r="L503" s="30"/>
      <c r="M503" s="28"/>
      <c r="N503" s="29"/>
      <c r="O503" s="46" t="s">
        <v>809</v>
      </c>
      <c r="P503" s="46" t="s">
        <v>809</v>
      </c>
      <c r="Q503" s="46" t="s">
        <v>809</v>
      </c>
      <c r="R503" s="31">
        <v>1282</v>
      </c>
    </row>
    <row r="504" spans="1:18" s="25" customFormat="1" ht="153" x14ac:dyDescent="0.2">
      <c r="A504" s="26" t="s">
        <v>210</v>
      </c>
      <c r="B504" s="28" t="s">
        <v>744</v>
      </c>
      <c r="C504" s="26" t="s">
        <v>729</v>
      </c>
      <c r="D504" s="28" t="s">
        <v>1410</v>
      </c>
      <c r="E504" s="27">
        <v>2018</v>
      </c>
      <c r="F504" s="28" t="s">
        <v>645</v>
      </c>
      <c r="G504" s="30">
        <v>6308</v>
      </c>
      <c r="H504" s="30">
        <v>6308</v>
      </c>
      <c r="I504" s="28" t="s">
        <v>659</v>
      </c>
      <c r="J504" s="29">
        <v>33</v>
      </c>
      <c r="K504" s="28" t="s">
        <v>666</v>
      </c>
      <c r="L504" s="30">
        <v>4344</v>
      </c>
      <c r="M504" s="28"/>
      <c r="N504" s="29"/>
      <c r="O504" s="46" t="s">
        <v>872</v>
      </c>
      <c r="P504" s="46" t="s">
        <v>809</v>
      </c>
      <c r="Q504" s="46" t="s">
        <v>809</v>
      </c>
      <c r="R504" s="45">
        <v>145</v>
      </c>
    </row>
    <row r="505" spans="1:18" s="25" customFormat="1" ht="153" x14ac:dyDescent="0.2">
      <c r="A505" s="26" t="s">
        <v>210</v>
      </c>
      <c r="B505" s="28" t="s">
        <v>745</v>
      </c>
      <c r="C505" s="26" t="s">
        <v>729</v>
      </c>
      <c r="D505" s="28" t="s">
        <v>1411</v>
      </c>
      <c r="E505" s="27">
        <v>2018</v>
      </c>
      <c r="F505" s="28" t="s">
        <v>645</v>
      </c>
      <c r="G505" s="30">
        <v>10350</v>
      </c>
      <c r="H505" s="30">
        <v>10350</v>
      </c>
      <c r="I505" s="28" t="s">
        <v>659</v>
      </c>
      <c r="J505" s="29">
        <v>3</v>
      </c>
      <c r="K505" s="28"/>
      <c r="L505" s="30"/>
      <c r="M505" s="28"/>
      <c r="N505" s="29"/>
      <c r="O505" s="46" t="s">
        <v>872</v>
      </c>
      <c r="P505" s="46" t="s">
        <v>809</v>
      </c>
      <c r="Q505" s="46" t="s">
        <v>809</v>
      </c>
      <c r="R505" s="45">
        <v>147</v>
      </c>
    </row>
    <row r="506" spans="1:18" s="25" customFormat="1" ht="114.75" x14ac:dyDescent="0.2">
      <c r="A506" s="26" t="s">
        <v>210</v>
      </c>
      <c r="B506" s="28" t="s">
        <v>746</v>
      </c>
      <c r="C506" s="26" t="s">
        <v>729</v>
      </c>
      <c r="D506" s="28" t="s">
        <v>1412</v>
      </c>
      <c r="E506" s="27">
        <v>2018</v>
      </c>
      <c r="F506" s="28" t="s">
        <v>645</v>
      </c>
      <c r="G506" s="30">
        <v>6000</v>
      </c>
      <c r="H506" s="30">
        <v>6000</v>
      </c>
      <c r="I506" s="28" t="s">
        <v>659</v>
      </c>
      <c r="J506" s="29">
        <v>2</v>
      </c>
      <c r="K506" s="28"/>
      <c r="L506" s="30"/>
      <c r="M506" s="28"/>
      <c r="N506" s="29"/>
      <c r="O506" s="46" t="s">
        <v>872</v>
      </c>
      <c r="P506" s="46" t="s">
        <v>809</v>
      </c>
      <c r="Q506" s="46" t="s">
        <v>809</v>
      </c>
      <c r="R506" s="31"/>
    </row>
    <row r="507" spans="1:18" s="25" customFormat="1" ht="25.5" x14ac:dyDescent="0.2">
      <c r="A507" s="26" t="s">
        <v>210</v>
      </c>
      <c r="B507" s="28" t="s">
        <v>741</v>
      </c>
      <c r="C507" s="26" t="s">
        <v>729</v>
      </c>
      <c r="D507" s="28" t="s">
        <v>747</v>
      </c>
      <c r="E507" s="27">
        <v>2018</v>
      </c>
      <c r="F507" s="28" t="s">
        <v>645</v>
      </c>
      <c r="G507" s="30">
        <v>1714</v>
      </c>
      <c r="H507" s="30">
        <v>1714</v>
      </c>
      <c r="I507" s="28" t="s">
        <v>659</v>
      </c>
      <c r="J507" s="29">
        <v>6</v>
      </c>
      <c r="K507" s="28"/>
      <c r="L507" s="30"/>
      <c r="M507" s="28"/>
      <c r="N507" s="29"/>
      <c r="O507" s="46" t="s">
        <v>872</v>
      </c>
      <c r="P507" s="46" t="s">
        <v>809</v>
      </c>
      <c r="Q507" s="46" t="s">
        <v>809</v>
      </c>
      <c r="R507" s="31">
        <v>1284</v>
      </c>
    </row>
    <row r="508" spans="1:18" s="25" customFormat="1" ht="89.25" x14ac:dyDescent="0.2">
      <c r="A508" s="26" t="s">
        <v>215</v>
      </c>
      <c r="B508" s="28" t="s">
        <v>748</v>
      </c>
      <c r="C508" s="26" t="s">
        <v>729</v>
      </c>
      <c r="D508" s="28" t="s">
        <v>749</v>
      </c>
      <c r="E508" s="27">
        <v>2018</v>
      </c>
      <c r="F508" s="28" t="s">
        <v>645</v>
      </c>
      <c r="G508" s="30">
        <v>200</v>
      </c>
      <c r="H508" s="30">
        <v>200</v>
      </c>
      <c r="I508" s="28" t="s">
        <v>659</v>
      </c>
      <c r="J508" s="29">
        <v>1</v>
      </c>
      <c r="K508" s="28" t="s">
        <v>666</v>
      </c>
      <c r="L508" s="30">
        <v>150</v>
      </c>
      <c r="M508" s="28"/>
      <c r="N508" s="29"/>
      <c r="O508" s="46" t="s">
        <v>872</v>
      </c>
      <c r="P508" s="46" t="s">
        <v>809</v>
      </c>
      <c r="Q508" s="46" t="s">
        <v>809</v>
      </c>
      <c r="R508" s="45">
        <v>150</v>
      </c>
    </row>
    <row r="509" spans="1:18" s="25" customFormat="1" ht="127.5" x14ac:dyDescent="0.2">
      <c r="A509" s="26" t="s">
        <v>213</v>
      </c>
      <c r="B509" s="28" t="s">
        <v>643</v>
      </c>
      <c r="C509" s="26" t="s">
        <v>644</v>
      </c>
      <c r="D509" s="28" t="s">
        <v>1374</v>
      </c>
      <c r="E509" s="27">
        <v>2018</v>
      </c>
      <c r="F509" s="28" t="s">
        <v>658</v>
      </c>
      <c r="G509" s="30">
        <v>7055</v>
      </c>
      <c r="H509" s="30">
        <v>1755</v>
      </c>
      <c r="I509" s="28" t="s">
        <v>659</v>
      </c>
      <c r="J509" s="29">
        <v>35</v>
      </c>
      <c r="K509" s="28"/>
      <c r="L509" s="30"/>
      <c r="M509" s="28"/>
      <c r="N509" s="29"/>
      <c r="O509" s="46" t="s">
        <v>872</v>
      </c>
      <c r="P509" s="46" t="s">
        <v>809</v>
      </c>
      <c r="Q509" s="46" t="s">
        <v>809</v>
      </c>
      <c r="R509" s="45">
        <v>881</v>
      </c>
    </row>
    <row r="510" spans="1:18" s="25" customFormat="1" ht="38.25" x14ac:dyDescent="0.2">
      <c r="A510" s="26" t="s">
        <v>213</v>
      </c>
      <c r="B510" s="28" t="s">
        <v>646</v>
      </c>
      <c r="C510" s="26" t="s">
        <v>644</v>
      </c>
      <c r="D510" s="28" t="s">
        <v>1375</v>
      </c>
      <c r="E510" s="27">
        <v>2018</v>
      </c>
      <c r="F510" s="28" t="s">
        <v>658</v>
      </c>
      <c r="G510" s="30">
        <v>1092</v>
      </c>
      <c r="H510" s="30">
        <v>580</v>
      </c>
      <c r="I510" s="28" t="s">
        <v>659</v>
      </c>
      <c r="J510" s="29">
        <v>2</v>
      </c>
      <c r="K510" s="28"/>
      <c r="L510" s="30"/>
      <c r="M510" s="28"/>
      <c r="N510" s="29"/>
      <c r="O510" s="46" t="s">
        <v>872</v>
      </c>
      <c r="P510" s="46" t="s">
        <v>809</v>
      </c>
      <c r="Q510" s="46" t="s">
        <v>809</v>
      </c>
      <c r="R510" s="45">
        <v>157</v>
      </c>
    </row>
    <row r="511" spans="1:18" s="25" customFormat="1" ht="38.25" x14ac:dyDescent="0.2">
      <c r="A511" s="26" t="s">
        <v>213</v>
      </c>
      <c r="B511" s="28" t="s">
        <v>647</v>
      </c>
      <c r="C511" s="26" t="s">
        <v>644</v>
      </c>
      <c r="D511" s="28" t="s">
        <v>1376</v>
      </c>
      <c r="E511" s="27">
        <v>2018</v>
      </c>
      <c r="F511" s="28" t="s">
        <v>658</v>
      </c>
      <c r="G511" s="30">
        <v>30000</v>
      </c>
      <c r="H511" s="30">
        <v>2625</v>
      </c>
      <c r="I511" s="28" t="s">
        <v>659</v>
      </c>
      <c r="J511" s="29">
        <v>16</v>
      </c>
      <c r="K511" s="28"/>
      <c r="L511" s="30"/>
      <c r="M511" s="28"/>
      <c r="N511" s="29"/>
      <c r="O511" s="46" t="s">
        <v>872</v>
      </c>
      <c r="P511" s="46" t="s">
        <v>809</v>
      </c>
      <c r="Q511" s="46" t="s">
        <v>809</v>
      </c>
      <c r="R511" s="45">
        <v>155</v>
      </c>
    </row>
    <row r="512" spans="1:18" s="25" customFormat="1" ht="76.5" x14ac:dyDescent="0.2">
      <c r="A512" s="26" t="s">
        <v>213</v>
      </c>
      <c r="B512" s="28" t="s">
        <v>648</v>
      </c>
      <c r="C512" s="26" t="s">
        <v>644</v>
      </c>
      <c r="D512" s="28" t="s">
        <v>1377</v>
      </c>
      <c r="E512" s="27">
        <v>2018</v>
      </c>
      <c r="F512" s="28" t="s">
        <v>645</v>
      </c>
      <c r="G512" s="30">
        <v>300</v>
      </c>
      <c r="H512" s="30">
        <v>300</v>
      </c>
      <c r="I512" s="28" t="s">
        <v>659</v>
      </c>
      <c r="J512" s="29">
        <v>3</v>
      </c>
      <c r="K512" s="28" t="s">
        <v>649</v>
      </c>
      <c r="L512" s="30">
        <v>1669</v>
      </c>
      <c r="M512" s="28"/>
      <c r="N512" s="29"/>
      <c r="O512" s="46" t="s">
        <v>872</v>
      </c>
      <c r="P512" s="46" t="s">
        <v>809</v>
      </c>
      <c r="Q512" s="46" t="s">
        <v>809</v>
      </c>
      <c r="R512" s="45">
        <v>156</v>
      </c>
    </row>
    <row r="513" spans="1:18" s="25" customFormat="1" ht="102" x14ac:dyDescent="0.2">
      <c r="A513" s="26" t="s">
        <v>213</v>
      </c>
      <c r="B513" s="28" t="s">
        <v>650</v>
      </c>
      <c r="C513" s="26" t="s">
        <v>644</v>
      </c>
      <c r="D513" s="28" t="s">
        <v>1378</v>
      </c>
      <c r="E513" s="27">
        <v>2018</v>
      </c>
      <c r="F513" s="28" t="s">
        <v>658</v>
      </c>
      <c r="G513" s="30">
        <v>16552</v>
      </c>
      <c r="H513" s="30">
        <v>4098</v>
      </c>
      <c r="I513" s="28" t="s">
        <v>659</v>
      </c>
      <c r="J513" s="29">
        <v>16</v>
      </c>
      <c r="K513" s="28"/>
      <c r="L513" s="30"/>
      <c r="M513" s="28"/>
      <c r="N513" s="29"/>
      <c r="O513" s="46" t="s">
        <v>872</v>
      </c>
      <c r="P513" s="46" t="s">
        <v>809</v>
      </c>
      <c r="Q513" s="46" t="s">
        <v>809</v>
      </c>
      <c r="R513" s="31"/>
    </row>
    <row r="514" spans="1:18" s="25" customFormat="1" ht="38.25" x14ac:dyDescent="0.2">
      <c r="A514" s="26" t="s">
        <v>213</v>
      </c>
      <c r="B514" s="28" t="s">
        <v>651</v>
      </c>
      <c r="C514" s="26" t="s">
        <v>644</v>
      </c>
      <c r="D514" s="28" t="s">
        <v>1379</v>
      </c>
      <c r="E514" s="27">
        <v>2018</v>
      </c>
      <c r="F514" s="28" t="s">
        <v>658</v>
      </c>
      <c r="G514" s="30">
        <v>9300</v>
      </c>
      <c r="H514" s="30">
        <v>2500</v>
      </c>
      <c r="I514" s="28" t="s">
        <v>659</v>
      </c>
      <c r="J514" s="29">
        <v>6</v>
      </c>
      <c r="K514" s="28"/>
      <c r="L514" s="30"/>
      <c r="M514" s="28"/>
      <c r="N514" s="29"/>
      <c r="O514" s="46" t="s">
        <v>872</v>
      </c>
      <c r="P514" s="46" t="s">
        <v>809</v>
      </c>
      <c r="Q514" s="46" t="s">
        <v>809</v>
      </c>
      <c r="R514" s="31">
        <v>1240</v>
      </c>
    </row>
    <row r="515" spans="1:18" s="25" customFormat="1" ht="51" x14ac:dyDescent="0.2">
      <c r="A515" s="26" t="s">
        <v>213</v>
      </c>
      <c r="B515" s="28" t="s">
        <v>652</v>
      </c>
      <c r="C515" s="26" t="s">
        <v>644</v>
      </c>
      <c r="D515" s="28" t="s">
        <v>1380</v>
      </c>
      <c r="E515" s="27">
        <v>2018</v>
      </c>
      <c r="F515" s="28" t="s">
        <v>645</v>
      </c>
      <c r="G515" s="30">
        <v>180</v>
      </c>
      <c r="H515" s="30">
        <v>180</v>
      </c>
      <c r="I515" s="28" t="s">
        <v>659</v>
      </c>
      <c r="J515" s="29">
        <v>1</v>
      </c>
      <c r="K515" s="28"/>
      <c r="L515" s="30"/>
      <c r="M515" s="28"/>
      <c r="N515" s="29"/>
      <c r="O515" s="46" t="s">
        <v>872</v>
      </c>
      <c r="P515" s="46" t="s">
        <v>809</v>
      </c>
      <c r="Q515" s="46" t="s">
        <v>809</v>
      </c>
      <c r="R515" s="31"/>
    </row>
    <row r="516" spans="1:18" s="25" customFormat="1" ht="102" x14ac:dyDescent="0.2">
      <c r="A516" s="26" t="s">
        <v>224</v>
      </c>
      <c r="B516" s="28" t="s">
        <v>690</v>
      </c>
      <c r="C516" s="26" t="s">
        <v>691</v>
      </c>
      <c r="D516" s="28" t="s">
        <v>1399</v>
      </c>
      <c r="E516" s="27" t="s">
        <v>480</v>
      </c>
      <c r="F516" s="28" t="s">
        <v>658</v>
      </c>
      <c r="G516" s="47">
        <v>27124</v>
      </c>
      <c r="H516" s="47">
        <v>3000</v>
      </c>
      <c r="I516" s="28" t="s">
        <v>659</v>
      </c>
      <c r="J516" s="29">
        <v>12</v>
      </c>
      <c r="K516" s="28"/>
      <c r="L516" s="30"/>
      <c r="M516" s="28"/>
      <c r="N516" s="29"/>
      <c r="O516" s="46" t="s">
        <v>872</v>
      </c>
      <c r="P516" s="46" t="s">
        <v>810</v>
      </c>
      <c r="Q516" s="46" t="s">
        <v>809</v>
      </c>
      <c r="R516" s="45">
        <v>879</v>
      </c>
    </row>
    <row r="517" spans="1:18" s="25" customFormat="1" ht="114.75" x14ac:dyDescent="0.2">
      <c r="A517" s="26" t="s">
        <v>224</v>
      </c>
      <c r="B517" s="28" t="s">
        <v>692</v>
      </c>
      <c r="C517" s="26" t="s">
        <v>691</v>
      </c>
      <c r="D517" s="28" t="s">
        <v>1400</v>
      </c>
      <c r="E517" s="27" t="s">
        <v>480</v>
      </c>
      <c r="F517" s="28" t="s">
        <v>658</v>
      </c>
      <c r="G517" s="47">
        <v>60698</v>
      </c>
      <c r="H517" s="47">
        <v>30349</v>
      </c>
      <c r="I517" s="28" t="s">
        <v>659</v>
      </c>
      <c r="J517" s="29">
        <v>19</v>
      </c>
      <c r="K517" s="28"/>
      <c r="L517" s="30"/>
      <c r="M517" s="28"/>
      <c r="N517" s="29"/>
      <c r="O517" s="46" t="s">
        <v>872</v>
      </c>
      <c r="P517" s="46" t="s">
        <v>810</v>
      </c>
      <c r="Q517" s="46" t="s">
        <v>809</v>
      </c>
      <c r="R517" s="45">
        <v>165</v>
      </c>
    </row>
    <row r="518" spans="1:18" s="25" customFormat="1" ht="114.75" x14ac:dyDescent="0.2">
      <c r="A518" s="26" t="s">
        <v>224</v>
      </c>
      <c r="B518" s="28" t="s">
        <v>693</v>
      </c>
      <c r="C518" s="26" t="s">
        <v>691</v>
      </c>
      <c r="D518" s="28" t="s">
        <v>1401</v>
      </c>
      <c r="E518" s="27" t="s">
        <v>476</v>
      </c>
      <c r="F518" s="28" t="s">
        <v>645</v>
      </c>
      <c r="G518" s="30">
        <v>1150</v>
      </c>
      <c r="H518" s="30">
        <v>1150</v>
      </c>
      <c r="I518" s="28" t="s">
        <v>659</v>
      </c>
      <c r="J518" s="29">
        <v>1</v>
      </c>
      <c r="K518" s="28"/>
      <c r="L518" s="30"/>
      <c r="M518" s="28"/>
      <c r="N518" s="29"/>
      <c r="O518" s="46" t="s">
        <v>809</v>
      </c>
      <c r="P518" s="46" t="s">
        <v>809</v>
      </c>
      <c r="Q518" s="46" t="s">
        <v>809</v>
      </c>
      <c r="R518" s="45">
        <v>531</v>
      </c>
    </row>
    <row r="519" spans="1:18" s="25" customFormat="1" ht="127.5" x14ac:dyDescent="0.2">
      <c r="A519" s="26" t="s">
        <v>227</v>
      </c>
      <c r="B519" s="28" t="s">
        <v>694</v>
      </c>
      <c r="C519" s="26" t="s">
        <v>691</v>
      </c>
      <c r="D519" s="28" t="s">
        <v>1402</v>
      </c>
      <c r="E519" s="27" t="s">
        <v>480</v>
      </c>
      <c r="F519" s="28" t="s">
        <v>658</v>
      </c>
      <c r="G519" s="47">
        <v>2142</v>
      </c>
      <c r="H519" s="47">
        <v>1071</v>
      </c>
      <c r="I519" s="28" t="s">
        <v>659</v>
      </c>
      <c r="J519" s="29">
        <v>111</v>
      </c>
      <c r="K519" s="28"/>
      <c r="L519" s="30"/>
      <c r="M519" s="28"/>
      <c r="N519" s="29"/>
      <c r="O519" s="46" t="s">
        <v>872</v>
      </c>
      <c r="P519" s="46" t="s">
        <v>809</v>
      </c>
      <c r="Q519" s="46" t="s">
        <v>809</v>
      </c>
      <c r="R519" s="45">
        <v>160</v>
      </c>
    </row>
    <row r="520" spans="1:18" s="25" customFormat="1" ht="127.5" x14ac:dyDescent="0.2">
      <c r="A520" s="26" t="s">
        <v>228</v>
      </c>
      <c r="B520" s="28" t="s">
        <v>695</v>
      </c>
      <c r="C520" s="26" t="s">
        <v>691</v>
      </c>
      <c r="D520" s="28" t="s">
        <v>1403</v>
      </c>
      <c r="E520" s="27" t="s">
        <v>480</v>
      </c>
      <c r="F520" s="28" t="s">
        <v>658</v>
      </c>
      <c r="G520" s="47">
        <v>11119</v>
      </c>
      <c r="H520" s="47">
        <v>3500</v>
      </c>
      <c r="I520" s="28" t="s">
        <v>659</v>
      </c>
      <c r="J520" s="29">
        <v>86</v>
      </c>
      <c r="K520" s="28"/>
      <c r="L520" s="30"/>
      <c r="M520" s="28"/>
      <c r="N520" s="29"/>
      <c r="O520" s="46" t="s">
        <v>872</v>
      </c>
      <c r="P520" s="46" t="s">
        <v>809</v>
      </c>
      <c r="Q520" s="46" t="s">
        <v>809</v>
      </c>
      <c r="R520" s="45">
        <v>159</v>
      </c>
    </row>
    <row r="521" spans="1:18" s="25" customFormat="1" ht="76.5" x14ac:dyDescent="0.2">
      <c r="A521" s="26" t="s">
        <v>227</v>
      </c>
      <c r="B521" s="28" t="s">
        <v>696</v>
      </c>
      <c r="C521" s="26" t="s">
        <v>691</v>
      </c>
      <c r="D521" s="28" t="s">
        <v>1404</v>
      </c>
      <c r="E521" s="27" t="s">
        <v>480</v>
      </c>
      <c r="F521" s="28" t="s">
        <v>645</v>
      </c>
      <c r="G521" s="47">
        <v>1198</v>
      </c>
      <c r="H521" s="47">
        <v>1198</v>
      </c>
      <c r="I521" s="28" t="s">
        <v>659</v>
      </c>
      <c r="J521" s="29">
        <v>55</v>
      </c>
      <c r="K521" s="28"/>
      <c r="L521" s="30"/>
      <c r="M521" s="28"/>
      <c r="N521" s="29"/>
      <c r="O521" s="46" t="s">
        <v>872</v>
      </c>
      <c r="P521" s="46" t="s">
        <v>809</v>
      </c>
      <c r="Q521" s="46" t="s">
        <v>809</v>
      </c>
      <c r="R521" s="45"/>
    </row>
    <row r="522" spans="1:18" s="10" customFormat="1" ht="38.25" x14ac:dyDescent="0.2">
      <c r="A522" s="15" t="s">
        <v>228</v>
      </c>
      <c r="B522" s="11" t="s">
        <v>697</v>
      </c>
      <c r="C522" s="15" t="s">
        <v>691</v>
      </c>
      <c r="D522" s="11" t="s">
        <v>698</v>
      </c>
      <c r="E522" s="14" t="s">
        <v>480</v>
      </c>
      <c r="F522" s="11" t="s">
        <v>645</v>
      </c>
      <c r="G522" s="47">
        <v>3207</v>
      </c>
      <c r="H522" s="47">
        <v>3207</v>
      </c>
      <c r="I522" s="28" t="s">
        <v>659</v>
      </c>
      <c r="J522" s="13">
        <v>40</v>
      </c>
      <c r="K522" s="28"/>
      <c r="L522" s="30"/>
      <c r="M522" s="11"/>
      <c r="N522" s="13"/>
      <c r="O522" s="17" t="s">
        <v>809</v>
      </c>
      <c r="P522" s="17" t="s">
        <v>809</v>
      </c>
      <c r="Q522" s="17" t="s">
        <v>809</v>
      </c>
      <c r="R522" s="16">
        <v>162</v>
      </c>
    </row>
    <row r="523" spans="1:18" s="25" customFormat="1" ht="63.75" x14ac:dyDescent="0.2">
      <c r="A523" s="41" t="s">
        <v>225</v>
      </c>
      <c r="B523" s="28" t="s">
        <v>699</v>
      </c>
      <c r="C523" s="41" t="s">
        <v>691</v>
      </c>
      <c r="D523" s="28" t="s">
        <v>700</v>
      </c>
      <c r="E523" s="27" t="s">
        <v>480</v>
      </c>
      <c r="F523" s="28" t="s">
        <v>658</v>
      </c>
      <c r="G523" s="47">
        <v>2806</v>
      </c>
      <c r="H523" s="47">
        <v>325</v>
      </c>
      <c r="I523" s="28" t="s">
        <v>659</v>
      </c>
      <c r="J523" s="29">
        <v>3</v>
      </c>
      <c r="K523" s="28"/>
      <c r="L523" s="30"/>
      <c r="M523" s="28"/>
      <c r="N523" s="29"/>
      <c r="O523" s="41" t="s">
        <v>872</v>
      </c>
      <c r="P523" s="41" t="s">
        <v>809</v>
      </c>
      <c r="Q523" s="41" t="s">
        <v>809</v>
      </c>
      <c r="R523" s="31">
        <v>166</v>
      </c>
    </row>
    <row r="524" spans="1:18" s="25" customFormat="1" ht="51" x14ac:dyDescent="0.2">
      <c r="A524" s="41" t="s">
        <v>224</v>
      </c>
      <c r="B524" s="28" t="s">
        <v>701</v>
      </c>
      <c r="C524" s="41" t="s">
        <v>691</v>
      </c>
      <c r="D524" s="28" t="s">
        <v>1397</v>
      </c>
      <c r="E524" s="27" t="s">
        <v>480</v>
      </c>
      <c r="F524" s="28" t="s">
        <v>658</v>
      </c>
      <c r="G524" s="47">
        <v>380</v>
      </c>
      <c r="H524" s="47">
        <v>100</v>
      </c>
      <c r="I524" s="28" t="s">
        <v>659</v>
      </c>
      <c r="J524" s="29">
        <v>1</v>
      </c>
      <c r="K524" s="28"/>
      <c r="L524" s="30"/>
      <c r="M524" s="28"/>
      <c r="N524" s="29"/>
      <c r="O524" s="41" t="s">
        <v>872</v>
      </c>
      <c r="P524" s="41" t="s">
        <v>809</v>
      </c>
      <c r="Q524" s="41" t="s">
        <v>809</v>
      </c>
      <c r="R524" s="31">
        <v>1346</v>
      </c>
    </row>
    <row r="525" spans="1:18" s="25" customFormat="1" ht="38.25" x14ac:dyDescent="0.2">
      <c r="A525" s="41" t="s">
        <v>227</v>
      </c>
      <c r="B525" s="28" t="s">
        <v>1398</v>
      </c>
      <c r="C525" s="41" t="s">
        <v>691</v>
      </c>
      <c r="D525" s="33" t="s">
        <v>1405</v>
      </c>
      <c r="E525" s="27" t="s">
        <v>1199</v>
      </c>
      <c r="F525" s="33" t="s">
        <v>658</v>
      </c>
      <c r="G525" s="47">
        <v>10000</v>
      </c>
      <c r="H525" s="47">
        <v>500</v>
      </c>
      <c r="I525" s="33" t="s">
        <v>659</v>
      </c>
      <c r="J525" s="48">
        <v>1</v>
      </c>
      <c r="K525" s="28"/>
      <c r="L525" s="30"/>
      <c r="M525" s="28"/>
      <c r="N525" s="29"/>
      <c r="O525" s="41" t="s">
        <v>872</v>
      </c>
      <c r="P525" s="41" t="s">
        <v>810</v>
      </c>
      <c r="Q525" s="41" t="s">
        <v>809</v>
      </c>
      <c r="R525" s="31"/>
    </row>
    <row r="526" spans="1:18" s="25" customFormat="1" ht="38.25" x14ac:dyDescent="0.2">
      <c r="A526" s="41" t="s">
        <v>220</v>
      </c>
      <c r="B526" s="28" t="s">
        <v>759</v>
      </c>
      <c r="C526" s="41" t="s">
        <v>760</v>
      </c>
      <c r="D526" s="28" t="s">
        <v>1245</v>
      </c>
      <c r="E526" s="27" t="s">
        <v>471</v>
      </c>
      <c r="F526" s="33" t="s">
        <v>645</v>
      </c>
      <c r="G526" s="47">
        <v>32151</v>
      </c>
      <c r="H526" s="47">
        <v>32151</v>
      </c>
      <c r="I526" s="28" t="s">
        <v>761</v>
      </c>
      <c r="J526" s="29">
        <v>4.95</v>
      </c>
      <c r="K526" s="28" t="s">
        <v>762</v>
      </c>
      <c r="L526" s="30">
        <v>0</v>
      </c>
      <c r="M526" s="28"/>
      <c r="N526" s="29"/>
      <c r="O526" s="41" t="s">
        <v>809</v>
      </c>
      <c r="P526" s="41" t="s">
        <v>810</v>
      </c>
      <c r="Q526" s="41" t="s">
        <v>809</v>
      </c>
      <c r="R526" s="31">
        <v>1311</v>
      </c>
    </row>
    <row r="527" spans="1:18" s="25" customFormat="1" ht="38.25" x14ac:dyDescent="0.2">
      <c r="A527" s="46" t="s">
        <v>220</v>
      </c>
      <c r="B527" s="28" t="s">
        <v>763</v>
      </c>
      <c r="C527" s="46" t="s">
        <v>760</v>
      </c>
      <c r="D527" s="28" t="s">
        <v>1245</v>
      </c>
      <c r="E527" s="27">
        <v>2018</v>
      </c>
      <c r="F527" s="28" t="s">
        <v>645</v>
      </c>
      <c r="G527" s="30">
        <v>4348</v>
      </c>
      <c r="H527" s="30">
        <v>4348</v>
      </c>
      <c r="I527" s="28" t="s">
        <v>761</v>
      </c>
      <c r="J527" s="29">
        <v>4.2</v>
      </c>
      <c r="K527" s="28" t="s">
        <v>762</v>
      </c>
      <c r="L527" s="30">
        <v>0</v>
      </c>
      <c r="M527" s="28"/>
      <c r="N527" s="29"/>
      <c r="O527" s="46" t="s">
        <v>809</v>
      </c>
      <c r="P527" s="46" t="s">
        <v>810</v>
      </c>
      <c r="Q527" s="46" t="s">
        <v>809</v>
      </c>
      <c r="R527" s="31"/>
    </row>
    <row r="528" spans="1:18" s="25" customFormat="1" ht="38.25" x14ac:dyDescent="0.2">
      <c r="A528" s="46" t="s">
        <v>220</v>
      </c>
      <c r="B528" s="28" t="s">
        <v>764</v>
      </c>
      <c r="C528" s="46" t="s">
        <v>760</v>
      </c>
      <c r="D528" s="28" t="s">
        <v>1245</v>
      </c>
      <c r="E528" s="27">
        <v>2018</v>
      </c>
      <c r="F528" s="28" t="s">
        <v>645</v>
      </c>
      <c r="G528" s="30">
        <v>3393</v>
      </c>
      <c r="H528" s="30">
        <v>3393</v>
      </c>
      <c r="I528" s="28" t="s">
        <v>761</v>
      </c>
      <c r="J528" s="29">
        <v>3.3</v>
      </c>
      <c r="K528" s="28" t="s">
        <v>762</v>
      </c>
      <c r="L528" s="30">
        <v>0</v>
      </c>
      <c r="M528" s="28"/>
      <c r="N528" s="29"/>
      <c r="O528" s="46" t="s">
        <v>809</v>
      </c>
      <c r="P528" s="46" t="s">
        <v>810</v>
      </c>
      <c r="Q528" s="46" t="s">
        <v>809</v>
      </c>
      <c r="R528" s="31"/>
    </row>
    <row r="529" spans="1:18" s="25" customFormat="1" ht="38.25" x14ac:dyDescent="0.2">
      <c r="A529" s="46" t="s">
        <v>220</v>
      </c>
      <c r="B529" s="28" t="s">
        <v>766</v>
      </c>
      <c r="C529" s="46" t="s">
        <v>760</v>
      </c>
      <c r="D529" s="28" t="s">
        <v>1245</v>
      </c>
      <c r="E529" s="27">
        <v>2018</v>
      </c>
      <c r="F529" s="28" t="s">
        <v>645</v>
      </c>
      <c r="G529" s="30">
        <v>8938</v>
      </c>
      <c r="H529" s="30">
        <v>8938</v>
      </c>
      <c r="I529" s="28" t="s">
        <v>761</v>
      </c>
      <c r="J529" s="29">
        <v>1.35</v>
      </c>
      <c r="K529" s="28" t="s">
        <v>762</v>
      </c>
      <c r="L529" s="30">
        <v>0</v>
      </c>
      <c r="M529" s="28"/>
      <c r="N529" s="29"/>
      <c r="O529" s="46" t="s">
        <v>809</v>
      </c>
      <c r="P529" s="46" t="s">
        <v>810</v>
      </c>
      <c r="Q529" s="46" t="s">
        <v>809</v>
      </c>
      <c r="R529" s="31"/>
    </row>
    <row r="530" spans="1:18" s="25" customFormat="1" ht="38.25" x14ac:dyDescent="0.2">
      <c r="A530" s="46" t="s">
        <v>220</v>
      </c>
      <c r="B530" s="28" t="s">
        <v>767</v>
      </c>
      <c r="C530" s="46" t="s">
        <v>760</v>
      </c>
      <c r="D530" s="28" t="s">
        <v>1245</v>
      </c>
      <c r="E530" s="27" t="s">
        <v>474</v>
      </c>
      <c r="F530" s="28" t="s">
        <v>645</v>
      </c>
      <c r="G530" s="30">
        <v>10212</v>
      </c>
      <c r="H530" s="30">
        <v>10212</v>
      </c>
      <c r="I530" s="28" t="s">
        <v>761</v>
      </c>
      <c r="J530" s="29">
        <v>2.5499999999999998</v>
      </c>
      <c r="K530" s="28" t="s">
        <v>762</v>
      </c>
      <c r="L530" s="30">
        <v>0</v>
      </c>
      <c r="M530" s="28"/>
      <c r="N530" s="29"/>
      <c r="O530" s="77" t="s">
        <v>809</v>
      </c>
      <c r="P530" s="77" t="s">
        <v>810</v>
      </c>
      <c r="Q530" s="51" t="s">
        <v>809</v>
      </c>
      <c r="R530" s="31">
        <v>1303</v>
      </c>
    </row>
    <row r="531" spans="1:18" s="25" customFormat="1" ht="38.25" x14ac:dyDescent="0.2">
      <c r="A531" s="46" t="s">
        <v>220</v>
      </c>
      <c r="B531" s="28" t="s">
        <v>768</v>
      </c>
      <c r="C531" s="46" t="s">
        <v>760</v>
      </c>
      <c r="D531" s="28" t="s">
        <v>1245</v>
      </c>
      <c r="E531" s="27">
        <v>2018</v>
      </c>
      <c r="F531" s="28" t="s">
        <v>1418</v>
      </c>
      <c r="G531" s="30">
        <v>15298</v>
      </c>
      <c r="H531" s="30">
        <v>0</v>
      </c>
      <c r="I531" s="28" t="s">
        <v>761</v>
      </c>
      <c r="J531" s="29">
        <v>2.5</v>
      </c>
      <c r="K531" s="28" t="s">
        <v>762</v>
      </c>
      <c r="L531" s="30">
        <v>0</v>
      </c>
      <c r="M531" s="28"/>
      <c r="N531" s="29"/>
      <c r="O531" s="46" t="s">
        <v>809</v>
      </c>
      <c r="P531" s="46" t="s">
        <v>810</v>
      </c>
      <c r="Q531" s="46" t="s">
        <v>872</v>
      </c>
      <c r="R531" s="31"/>
    </row>
    <row r="532" spans="1:18" s="25" customFormat="1" ht="38.25" x14ac:dyDescent="0.2">
      <c r="A532" s="46" t="s">
        <v>220</v>
      </c>
      <c r="B532" s="28" t="s">
        <v>769</v>
      </c>
      <c r="C532" s="46" t="s">
        <v>760</v>
      </c>
      <c r="D532" s="28" t="s">
        <v>1245</v>
      </c>
      <c r="E532" s="27">
        <v>2018</v>
      </c>
      <c r="F532" s="28" t="s">
        <v>1418</v>
      </c>
      <c r="G532" s="30">
        <v>4139</v>
      </c>
      <c r="H532" s="30">
        <v>621</v>
      </c>
      <c r="I532" s="28" t="s">
        <v>761</v>
      </c>
      <c r="J532" s="29">
        <v>1.169</v>
      </c>
      <c r="K532" s="28" t="s">
        <v>762</v>
      </c>
      <c r="L532" s="30">
        <v>0</v>
      </c>
      <c r="M532" s="28"/>
      <c r="N532" s="29"/>
      <c r="O532" s="46" t="s">
        <v>809</v>
      </c>
      <c r="P532" s="46" t="s">
        <v>810</v>
      </c>
      <c r="Q532" s="46" t="s">
        <v>872</v>
      </c>
      <c r="R532" s="31"/>
    </row>
    <row r="533" spans="1:18" s="25" customFormat="1" ht="38.25" x14ac:dyDescent="0.2">
      <c r="A533" s="46" t="s">
        <v>220</v>
      </c>
      <c r="B533" s="28" t="s">
        <v>770</v>
      </c>
      <c r="C533" s="46" t="s">
        <v>760</v>
      </c>
      <c r="D533" s="28" t="s">
        <v>1245</v>
      </c>
      <c r="E533" s="27">
        <v>2018</v>
      </c>
      <c r="F533" s="28" t="s">
        <v>1418</v>
      </c>
      <c r="G533" s="30">
        <v>16515</v>
      </c>
      <c r="H533" s="30">
        <v>2443</v>
      </c>
      <c r="I533" s="28" t="s">
        <v>761</v>
      </c>
      <c r="J533" s="29">
        <v>2.0499999999999998</v>
      </c>
      <c r="K533" s="28" t="s">
        <v>762</v>
      </c>
      <c r="L533" s="30">
        <v>0</v>
      </c>
      <c r="M533" s="28"/>
      <c r="N533" s="29"/>
      <c r="O533" s="77" t="s">
        <v>809</v>
      </c>
      <c r="P533" s="77" t="s">
        <v>810</v>
      </c>
      <c r="Q533" s="51" t="s">
        <v>872</v>
      </c>
      <c r="R533" s="31"/>
    </row>
    <row r="534" spans="1:18" s="25" customFormat="1" ht="38.25" x14ac:dyDescent="0.2">
      <c r="A534" s="46" t="s">
        <v>220</v>
      </c>
      <c r="B534" s="28" t="s">
        <v>771</v>
      </c>
      <c r="C534" s="46" t="s">
        <v>760</v>
      </c>
      <c r="D534" s="28" t="s">
        <v>1245</v>
      </c>
      <c r="E534" s="27">
        <v>2018</v>
      </c>
      <c r="F534" s="28" t="s">
        <v>1418</v>
      </c>
      <c r="G534" s="30">
        <v>21809</v>
      </c>
      <c r="H534" s="30">
        <v>3193</v>
      </c>
      <c r="I534" s="28" t="s">
        <v>761</v>
      </c>
      <c r="J534" s="29">
        <v>2.3439999999999999</v>
      </c>
      <c r="K534" s="28" t="s">
        <v>762</v>
      </c>
      <c r="L534" s="30">
        <v>0</v>
      </c>
      <c r="M534" s="28"/>
      <c r="N534" s="29"/>
      <c r="O534" s="46" t="s">
        <v>809</v>
      </c>
      <c r="P534" s="46" t="s">
        <v>810</v>
      </c>
      <c r="Q534" s="46" t="s">
        <v>872</v>
      </c>
      <c r="R534" s="31"/>
    </row>
    <row r="535" spans="1:18" s="25" customFormat="1" ht="38.25" x14ac:dyDescent="0.2">
      <c r="A535" s="46" t="s">
        <v>220</v>
      </c>
      <c r="B535" s="28" t="s">
        <v>772</v>
      </c>
      <c r="C535" s="46" t="s">
        <v>760</v>
      </c>
      <c r="D535" s="28" t="s">
        <v>1245</v>
      </c>
      <c r="E535" s="27">
        <v>2018</v>
      </c>
      <c r="F535" s="28" t="s">
        <v>1418</v>
      </c>
      <c r="G535" s="30">
        <v>13648</v>
      </c>
      <c r="H535" s="30">
        <v>2151</v>
      </c>
      <c r="I535" s="28" t="s">
        <v>761</v>
      </c>
      <c r="J535" s="29">
        <v>2.6349999999999998</v>
      </c>
      <c r="K535" s="28" t="s">
        <v>762</v>
      </c>
      <c r="L535" s="30">
        <v>0</v>
      </c>
      <c r="M535" s="28"/>
      <c r="N535" s="29"/>
      <c r="O535" s="51" t="s">
        <v>809</v>
      </c>
      <c r="P535" s="51" t="s">
        <v>810</v>
      </c>
      <c r="Q535" s="51" t="s">
        <v>872</v>
      </c>
      <c r="R535" s="31"/>
    </row>
    <row r="536" spans="1:18" s="25" customFormat="1" ht="38.25" x14ac:dyDescent="0.2">
      <c r="A536" s="46" t="s">
        <v>220</v>
      </c>
      <c r="B536" s="28" t="s">
        <v>773</v>
      </c>
      <c r="C536" s="46" t="s">
        <v>760</v>
      </c>
      <c r="D536" s="28" t="s">
        <v>1245</v>
      </c>
      <c r="E536" s="27" t="s">
        <v>474</v>
      </c>
      <c r="F536" s="28" t="s">
        <v>1418</v>
      </c>
      <c r="G536" s="30">
        <v>11174</v>
      </c>
      <c r="H536" s="30">
        <v>3110</v>
      </c>
      <c r="I536" s="28" t="s">
        <v>761</v>
      </c>
      <c r="J536" s="29">
        <v>0.9</v>
      </c>
      <c r="K536" s="28" t="s">
        <v>762</v>
      </c>
      <c r="L536" s="30">
        <v>0</v>
      </c>
      <c r="M536" s="28"/>
      <c r="N536" s="29"/>
      <c r="O536" s="46" t="s">
        <v>809</v>
      </c>
      <c r="P536" s="46" t="s">
        <v>810</v>
      </c>
      <c r="Q536" s="46" t="s">
        <v>872</v>
      </c>
      <c r="R536" s="31"/>
    </row>
    <row r="537" spans="1:18" s="25" customFormat="1" ht="38.25" x14ac:dyDescent="0.2">
      <c r="A537" s="46" t="s">
        <v>220</v>
      </c>
      <c r="B537" s="28" t="s">
        <v>774</v>
      </c>
      <c r="C537" s="46" t="s">
        <v>760</v>
      </c>
      <c r="D537" s="28" t="s">
        <v>1245</v>
      </c>
      <c r="E537" s="27">
        <v>2018</v>
      </c>
      <c r="F537" s="28" t="s">
        <v>1418</v>
      </c>
      <c r="G537" s="30">
        <v>15056</v>
      </c>
      <c r="H537" s="30">
        <v>1314</v>
      </c>
      <c r="I537" s="28" t="s">
        <v>761</v>
      </c>
      <c r="J537" s="29">
        <v>1.5920000000000001</v>
      </c>
      <c r="K537" s="28" t="s">
        <v>762</v>
      </c>
      <c r="L537" s="30">
        <v>0</v>
      </c>
      <c r="M537" s="28"/>
      <c r="N537" s="29"/>
      <c r="O537" s="46" t="s">
        <v>809</v>
      </c>
      <c r="P537" s="46" t="s">
        <v>810</v>
      </c>
      <c r="Q537" s="46" t="s">
        <v>872</v>
      </c>
      <c r="R537" s="31"/>
    </row>
    <row r="538" spans="1:18" s="25" customFormat="1" ht="38.25" x14ac:dyDescent="0.2">
      <c r="A538" s="46" t="s">
        <v>220</v>
      </c>
      <c r="B538" s="28" t="s">
        <v>775</v>
      </c>
      <c r="C538" s="46" t="s">
        <v>760</v>
      </c>
      <c r="D538" s="28" t="s">
        <v>1246</v>
      </c>
      <c r="E538" s="27">
        <v>2018</v>
      </c>
      <c r="F538" s="28" t="s">
        <v>890</v>
      </c>
      <c r="G538" s="30">
        <v>34871</v>
      </c>
      <c r="H538" s="30">
        <v>3611</v>
      </c>
      <c r="I538" s="28" t="s">
        <v>761</v>
      </c>
      <c r="J538" s="29">
        <v>2.0510000000000002</v>
      </c>
      <c r="K538" s="28" t="s">
        <v>762</v>
      </c>
      <c r="L538" s="30">
        <v>1</v>
      </c>
      <c r="M538" s="28"/>
      <c r="N538" s="29"/>
      <c r="O538" s="77" t="s">
        <v>809</v>
      </c>
      <c r="P538" s="77" t="s">
        <v>810</v>
      </c>
      <c r="Q538" s="51" t="s">
        <v>872</v>
      </c>
      <c r="R538" s="31"/>
    </row>
    <row r="539" spans="1:18" s="25" customFormat="1" ht="38.25" x14ac:dyDescent="0.2">
      <c r="A539" s="46" t="s">
        <v>220</v>
      </c>
      <c r="B539" s="28" t="s">
        <v>776</v>
      </c>
      <c r="C539" s="46" t="s">
        <v>760</v>
      </c>
      <c r="D539" s="28" t="s">
        <v>1247</v>
      </c>
      <c r="E539" s="27" t="s">
        <v>471</v>
      </c>
      <c r="F539" s="28" t="s">
        <v>890</v>
      </c>
      <c r="G539" s="30">
        <v>100111</v>
      </c>
      <c r="H539" s="30">
        <v>25097</v>
      </c>
      <c r="I539" s="28" t="s">
        <v>761</v>
      </c>
      <c r="J539" s="29">
        <v>4.0999999999999996</v>
      </c>
      <c r="K539" s="28" t="s">
        <v>762</v>
      </c>
      <c r="L539" s="30">
        <v>2</v>
      </c>
      <c r="M539" s="28"/>
      <c r="N539" s="29"/>
      <c r="O539" s="77" t="s">
        <v>809</v>
      </c>
      <c r="P539" s="77" t="s">
        <v>810</v>
      </c>
      <c r="Q539" s="51" t="s">
        <v>872</v>
      </c>
      <c r="R539" s="31"/>
    </row>
    <row r="540" spans="1:18" s="25" customFormat="1" ht="38.25" x14ac:dyDescent="0.2">
      <c r="A540" s="46" t="s">
        <v>220</v>
      </c>
      <c r="B540" s="28" t="s">
        <v>777</v>
      </c>
      <c r="C540" s="46" t="s">
        <v>760</v>
      </c>
      <c r="D540" s="28" t="s">
        <v>1248</v>
      </c>
      <c r="E540" s="27">
        <v>2018</v>
      </c>
      <c r="F540" s="28" t="s">
        <v>645</v>
      </c>
      <c r="G540" s="30">
        <v>3274</v>
      </c>
      <c r="H540" s="30">
        <v>3274</v>
      </c>
      <c r="I540" s="28" t="s">
        <v>761</v>
      </c>
      <c r="J540" s="29">
        <v>0</v>
      </c>
      <c r="K540" s="28" t="s">
        <v>762</v>
      </c>
      <c r="L540" s="30">
        <v>1</v>
      </c>
      <c r="M540" s="28"/>
      <c r="N540" s="29"/>
      <c r="O540" s="46" t="s">
        <v>809</v>
      </c>
      <c r="P540" s="46" t="s">
        <v>810</v>
      </c>
      <c r="Q540" s="46" t="s">
        <v>809</v>
      </c>
      <c r="R540" s="31"/>
    </row>
    <row r="541" spans="1:18" s="25" customFormat="1" ht="38.25" x14ac:dyDescent="0.2">
      <c r="A541" s="46" t="s">
        <v>220</v>
      </c>
      <c r="B541" s="28" t="s">
        <v>778</v>
      </c>
      <c r="C541" s="46" t="s">
        <v>760</v>
      </c>
      <c r="D541" s="28" t="s">
        <v>1249</v>
      </c>
      <c r="E541" s="27">
        <v>2018</v>
      </c>
      <c r="F541" s="28" t="s">
        <v>645</v>
      </c>
      <c r="G541" s="30">
        <v>7184</v>
      </c>
      <c r="H541" s="30">
        <v>7184</v>
      </c>
      <c r="I541" s="28" t="s">
        <v>761</v>
      </c>
      <c r="J541" s="29">
        <v>0</v>
      </c>
      <c r="K541" s="28" t="s">
        <v>762</v>
      </c>
      <c r="L541" s="30">
        <v>1</v>
      </c>
      <c r="M541" s="28"/>
      <c r="N541" s="29"/>
      <c r="O541" s="46" t="s">
        <v>809</v>
      </c>
      <c r="P541" s="46" t="s">
        <v>810</v>
      </c>
      <c r="Q541" s="46" t="s">
        <v>809</v>
      </c>
      <c r="R541" s="31"/>
    </row>
    <row r="542" spans="1:18" s="25" customFormat="1" ht="38.25" x14ac:dyDescent="0.2">
      <c r="A542" s="46" t="s">
        <v>220</v>
      </c>
      <c r="B542" s="28" t="s">
        <v>779</v>
      </c>
      <c r="C542" s="46" t="s">
        <v>760</v>
      </c>
      <c r="D542" s="28" t="s">
        <v>1249</v>
      </c>
      <c r="E542" s="27">
        <v>2018</v>
      </c>
      <c r="F542" s="28" t="s">
        <v>1418</v>
      </c>
      <c r="G542" s="30">
        <v>24241</v>
      </c>
      <c r="H542" s="30">
        <v>1203</v>
      </c>
      <c r="I542" s="28" t="s">
        <v>761</v>
      </c>
      <c r="J542" s="29">
        <v>0</v>
      </c>
      <c r="K542" s="28" t="s">
        <v>762</v>
      </c>
      <c r="L542" s="30">
        <v>1</v>
      </c>
      <c r="M542" s="28"/>
      <c r="N542" s="29"/>
      <c r="O542" s="46" t="s">
        <v>809</v>
      </c>
      <c r="P542" s="46" t="s">
        <v>810</v>
      </c>
      <c r="Q542" s="46" t="s">
        <v>872</v>
      </c>
      <c r="R542" s="31"/>
    </row>
    <row r="543" spans="1:18" s="25" customFormat="1" ht="38.25" x14ac:dyDescent="0.2">
      <c r="A543" s="46" t="s">
        <v>220</v>
      </c>
      <c r="B543" s="28" t="s">
        <v>780</v>
      </c>
      <c r="C543" s="46" t="s">
        <v>760</v>
      </c>
      <c r="D543" s="28" t="s">
        <v>1245</v>
      </c>
      <c r="E543" s="27">
        <v>2018</v>
      </c>
      <c r="F543" s="28" t="s">
        <v>645</v>
      </c>
      <c r="G543" s="30">
        <v>2719</v>
      </c>
      <c r="H543" s="30">
        <v>2719</v>
      </c>
      <c r="I543" s="28" t="s">
        <v>761</v>
      </c>
      <c r="J543" s="29">
        <v>1.113</v>
      </c>
      <c r="K543" s="28" t="s">
        <v>762</v>
      </c>
      <c r="L543" s="30">
        <v>0</v>
      </c>
      <c r="M543" s="28"/>
      <c r="N543" s="29"/>
      <c r="O543" s="46" t="s">
        <v>809</v>
      </c>
      <c r="P543" s="46" t="s">
        <v>810</v>
      </c>
      <c r="Q543" s="46" t="s">
        <v>809</v>
      </c>
      <c r="R543" s="31"/>
    </row>
    <row r="544" spans="1:18" s="25" customFormat="1" ht="38.25" x14ac:dyDescent="0.2">
      <c r="A544" s="46" t="s">
        <v>220</v>
      </c>
      <c r="B544" s="28" t="s">
        <v>781</v>
      </c>
      <c r="C544" s="46" t="s">
        <v>760</v>
      </c>
      <c r="D544" s="28" t="s">
        <v>1245</v>
      </c>
      <c r="E544" s="27">
        <v>2018</v>
      </c>
      <c r="F544" s="28" t="s">
        <v>645</v>
      </c>
      <c r="G544" s="30">
        <v>3887</v>
      </c>
      <c r="H544" s="30">
        <v>3887</v>
      </c>
      <c r="I544" s="28" t="s">
        <v>761</v>
      </c>
      <c r="J544" s="29">
        <v>5.5449999999999999</v>
      </c>
      <c r="K544" s="28" t="s">
        <v>762</v>
      </c>
      <c r="L544" s="30">
        <v>0</v>
      </c>
      <c r="M544" s="28"/>
      <c r="N544" s="29"/>
      <c r="O544" s="46" t="s">
        <v>809</v>
      </c>
      <c r="P544" s="46" t="s">
        <v>810</v>
      </c>
      <c r="Q544" s="46" t="s">
        <v>809</v>
      </c>
      <c r="R544" s="31"/>
    </row>
    <row r="545" spans="1:18" s="25" customFormat="1" ht="38.25" x14ac:dyDescent="0.2">
      <c r="A545" s="46" t="s">
        <v>220</v>
      </c>
      <c r="B545" s="28" t="s">
        <v>782</v>
      </c>
      <c r="C545" s="46" t="s">
        <v>760</v>
      </c>
      <c r="D545" s="28" t="s">
        <v>1245</v>
      </c>
      <c r="E545" s="27">
        <v>2018</v>
      </c>
      <c r="F545" s="28" t="s">
        <v>645</v>
      </c>
      <c r="G545" s="30">
        <v>7194</v>
      </c>
      <c r="H545" s="30">
        <v>7194</v>
      </c>
      <c r="I545" s="28" t="s">
        <v>761</v>
      </c>
      <c r="J545" s="29">
        <v>0.60799999999999998</v>
      </c>
      <c r="K545" s="28" t="s">
        <v>762</v>
      </c>
      <c r="L545" s="30">
        <v>0</v>
      </c>
      <c r="M545" s="28"/>
      <c r="N545" s="29"/>
      <c r="O545" s="46" t="s">
        <v>809</v>
      </c>
      <c r="P545" s="46" t="s">
        <v>810</v>
      </c>
      <c r="Q545" s="46" t="s">
        <v>809</v>
      </c>
      <c r="R545" s="31"/>
    </row>
    <row r="546" spans="1:18" s="25" customFormat="1" ht="38.25" x14ac:dyDescent="0.2">
      <c r="A546" s="46" t="s">
        <v>220</v>
      </c>
      <c r="B546" s="28" t="s">
        <v>783</v>
      </c>
      <c r="C546" s="46" t="s">
        <v>760</v>
      </c>
      <c r="D546" s="28" t="s">
        <v>1248</v>
      </c>
      <c r="E546" s="27">
        <v>2018</v>
      </c>
      <c r="F546" s="28" t="s">
        <v>645</v>
      </c>
      <c r="G546" s="30">
        <v>2644</v>
      </c>
      <c r="H546" s="30">
        <v>2644</v>
      </c>
      <c r="I546" s="28" t="s">
        <v>761</v>
      </c>
      <c r="J546" s="29">
        <v>0</v>
      </c>
      <c r="K546" s="28" t="s">
        <v>762</v>
      </c>
      <c r="L546" s="30">
        <v>1</v>
      </c>
      <c r="M546" s="28"/>
      <c r="N546" s="29"/>
      <c r="O546" s="46" t="s">
        <v>809</v>
      </c>
      <c r="P546" s="46" t="s">
        <v>810</v>
      </c>
      <c r="Q546" s="46" t="s">
        <v>809</v>
      </c>
      <c r="R546" s="31"/>
    </row>
    <row r="547" spans="1:18" s="25" customFormat="1" ht="38.25" x14ac:dyDescent="0.2">
      <c r="A547" s="46" t="s">
        <v>220</v>
      </c>
      <c r="B547" s="28" t="s">
        <v>784</v>
      </c>
      <c r="C547" s="46" t="s">
        <v>760</v>
      </c>
      <c r="D547" s="28" t="s">
        <v>1248</v>
      </c>
      <c r="E547" s="27">
        <v>2018</v>
      </c>
      <c r="F547" s="28" t="s">
        <v>1418</v>
      </c>
      <c r="G547" s="30">
        <v>12979</v>
      </c>
      <c r="H547" s="30">
        <v>10951</v>
      </c>
      <c r="I547" s="28" t="s">
        <v>761</v>
      </c>
      <c r="J547" s="29">
        <v>0</v>
      </c>
      <c r="K547" s="28" t="s">
        <v>762</v>
      </c>
      <c r="L547" s="30">
        <v>1</v>
      </c>
      <c r="M547" s="28"/>
      <c r="N547" s="29"/>
      <c r="O547" s="46" t="s">
        <v>809</v>
      </c>
      <c r="P547" s="46" t="s">
        <v>810</v>
      </c>
      <c r="Q547" s="46" t="s">
        <v>872</v>
      </c>
      <c r="R547" s="31"/>
    </row>
    <row r="548" spans="1:18" s="25" customFormat="1" ht="38.25" x14ac:dyDescent="0.2">
      <c r="A548" s="46" t="s">
        <v>220</v>
      </c>
      <c r="B548" s="28" t="s">
        <v>785</v>
      </c>
      <c r="C548" s="46" t="s">
        <v>760</v>
      </c>
      <c r="D548" s="28" t="s">
        <v>1245</v>
      </c>
      <c r="E548" s="27">
        <v>2018</v>
      </c>
      <c r="F548" s="28" t="s">
        <v>645</v>
      </c>
      <c r="G548" s="30">
        <v>2355</v>
      </c>
      <c r="H548" s="30">
        <v>2355</v>
      </c>
      <c r="I548" s="28" t="s">
        <v>761</v>
      </c>
      <c r="J548" s="29">
        <v>0.78300000000000003</v>
      </c>
      <c r="K548" s="28" t="s">
        <v>762</v>
      </c>
      <c r="L548" s="30">
        <v>0</v>
      </c>
      <c r="M548" s="28"/>
      <c r="N548" s="29"/>
      <c r="O548" s="46" t="s">
        <v>809</v>
      </c>
      <c r="P548" s="46" t="s">
        <v>810</v>
      </c>
      <c r="Q548" s="46" t="s">
        <v>809</v>
      </c>
      <c r="R548" s="31"/>
    </row>
    <row r="549" spans="1:18" s="25" customFormat="1" ht="38.25" x14ac:dyDescent="0.2">
      <c r="A549" s="46" t="s">
        <v>220</v>
      </c>
      <c r="B549" s="28" t="s">
        <v>786</v>
      </c>
      <c r="C549" s="46" t="s">
        <v>760</v>
      </c>
      <c r="D549" s="28" t="s">
        <v>1245</v>
      </c>
      <c r="E549" s="27">
        <v>2018</v>
      </c>
      <c r="F549" s="28" t="s">
        <v>1418</v>
      </c>
      <c r="G549" s="30">
        <v>9949</v>
      </c>
      <c r="H549" s="30">
        <v>0</v>
      </c>
      <c r="I549" s="28" t="s">
        <v>761</v>
      </c>
      <c r="J549" s="29">
        <v>1.8</v>
      </c>
      <c r="K549" s="28" t="s">
        <v>762</v>
      </c>
      <c r="L549" s="30">
        <v>0</v>
      </c>
      <c r="M549" s="28"/>
      <c r="N549" s="29"/>
      <c r="O549" s="46" t="s">
        <v>809</v>
      </c>
      <c r="P549" s="46" t="s">
        <v>810</v>
      </c>
      <c r="Q549" s="46" t="s">
        <v>872</v>
      </c>
      <c r="R549" s="31"/>
    </row>
    <row r="550" spans="1:18" s="25" customFormat="1" ht="38.25" x14ac:dyDescent="0.2">
      <c r="A550" s="41" t="s">
        <v>220</v>
      </c>
      <c r="B550" s="28" t="s">
        <v>787</v>
      </c>
      <c r="C550" s="41" t="s">
        <v>760</v>
      </c>
      <c r="D550" s="28" t="s">
        <v>1245</v>
      </c>
      <c r="E550" s="27">
        <v>2018</v>
      </c>
      <c r="F550" s="28" t="s">
        <v>1418</v>
      </c>
      <c r="G550" s="30">
        <v>25979</v>
      </c>
      <c r="H550" s="30">
        <v>3827</v>
      </c>
      <c r="I550" s="28" t="s">
        <v>761</v>
      </c>
      <c r="J550" s="29">
        <v>1.246</v>
      </c>
      <c r="K550" s="28" t="s">
        <v>762</v>
      </c>
      <c r="L550" s="30">
        <v>0</v>
      </c>
      <c r="M550" s="28"/>
      <c r="N550" s="29"/>
      <c r="O550" s="41" t="s">
        <v>809</v>
      </c>
      <c r="P550" s="41" t="s">
        <v>810</v>
      </c>
      <c r="Q550" s="41" t="s">
        <v>872</v>
      </c>
      <c r="R550" s="31"/>
    </row>
    <row r="551" spans="1:18" s="25" customFormat="1" ht="38.25" x14ac:dyDescent="0.2">
      <c r="A551" s="41" t="s">
        <v>220</v>
      </c>
      <c r="B551" s="28" t="s">
        <v>788</v>
      </c>
      <c r="C551" s="41" t="s">
        <v>760</v>
      </c>
      <c r="D551" s="28" t="s">
        <v>1250</v>
      </c>
      <c r="E551" s="27">
        <v>2018</v>
      </c>
      <c r="F551" s="28" t="s">
        <v>890</v>
      </c>
      <c r="G551" s="30">
        <v>159010</v>
      </c>
      <c r="H551" s="30">
        <v>20262</v>
      </c>
      <c r="I551" s="28" t="s">
        <v>761</v>
      </c>
      <c r="J551" s="29">
        <v>11.56</v>
      </c>
      <c r="K551" s="28" t="s">
        <v>762</v>
      </c>
      <c r="L551" s="30">
        <v>2</v>
      </c>
      <c r="M551" s="28"/>
      <c r="N551" s="29"/>
      <c r="O551" s="41" t="s">
        <v>809</v>
      </c>
      <c r="P551" s="41" t="s">
        <v>810</v>
      </c>
      <c r="Q551" s="41" t="s">
        <v>872</v>
      </c>
      <c r="R551" s="31"/>
    </row>
    <row r="552" spans="1:18" s="25" customFormat="1" ht="38.25" x14ac:dyDescent="0.2">
      <c r="A552" s="41" t="s">
        <v>220</v>
      </c>
      <c r="B552" s="28" t="s">
        <v>789</v>
      </c>
      <c r="C552" s="41" t="s">
        <v>760</v>
      </c>
      <c r="D552" s="28" t="s">
        <v>1245</v>
      </c>
      <c r="E552" s="27">
        <v>2018</v>
      </c>
      <c r="F552" s="28" t="s">
        <v>645</v>
      </c>
      <c r="G552" s="30">
        <v>2892</v>
      </c>
      <c r="H552" s="30">
        <v>2892</v>
      </c>
      <c r="I552" s="28" t="s">
        <v>761</v>
      </c>
      <c r="J552" s="29">
        <v>0.72499999999999998</v>
      </c>
      <c r="K552" s="28" t="s">
        <v>762</v>
      </c>
      <c r="L552" s="30">
        <v>0</v>
      </c>
      <c r="M552" s="28"/>
      <c r="N552" s="29"/>
      <c r="O552" s="41" t="s">
        <v>809</v>
      </c>
      <c r="P552" s="41" t="s">
        <v>810</v>
      </c>
      <c r="Q552" s="41" t="s">
        <v>809</v>
      </c>
      <c r="R552" s="31"/>
    </row>
    <row r="553" spans="1:18" s="25" customFormat="1" ht="38.25" x14ac:dyDescent="0.2">
      <c r="A553" s="41" t="s">
        <v>220</v>
      </c>
      <c r="B553" s="28" t="s">
        <v>790</v>
      </c>
      <c r="C553" s="41" t="s">
        <v>760</v>
      </c>
      <c r="D553" s="28" t="s">
        <v>1245</v>
      </c>
      <c r="E553" s="27">
        <v>2018</v>
      </c>
      <c r="F553" s="28" t="s">
        <v>645</v>
      </c>
      <c r="G553" s="30">
        <v>7078</v>
      </c>
      <c r="H553" s="30">
        <v>7078</v>
      </c>
      <c r="I553" s="28" t="s">
        <v>761</v>
      </c>
      <c r="J553" s="29">
        <v>3.25</v>
      </c>
      <c r="K553" s="28" t="s">
        <v>762</v>
      </c>
      <c r="L553" s="30">
        <v>0</v>
      </c>
      <c r="M553" s="28"/>
      <c r="N553" s="29"/>
      <c r="O553" s="41" t="s">
        <v>809</v>
      </c>
      <c r="P553" s="41" t="s">
        <v>810</v>
      </c>
      <c r="Q553" s="41" t="s">
        <v>809</v>
      </c>
      <c r="R553" s="31">
        <v>1339</v>
      </c>
    </row>
    <row r="554" spans="1:18" s="25" customFormat="1" ht="38.25" x14ac:dyDescent="0.2">
      <c r="A554" s="41" t="s">
        <v>220</v>
      </c>
      <c r="B554" s="28" t="s">
        <v>791</v>
      </c>
      <c r="C554" s="41" t="s">
        <v>760</v>
      </c>
      <c r="D554" s="28" t="s">
        <v>1245</v>
      </c>
      <c r="E554" s="27">
        <v>2018</v>
      </c>
      <c r="F554" s="28" t="s">
        <v>645</v>
      </c>
      <c r="G554" s="30">
        <v>2463</v>
      </c>
      <c r="H554" s="30">
        <v>2463</v>
      </c>
      <c r="I554" s="28" t="s">
        <v>761</v>
      </c>
      <c r="J554" s="29">
        <v>0.72199999999999998</v>
      </c>
      <c r="K554" s="28" t="s">
        <v>762</v>
      </c>
      <c r="L554" s="30">
        <v>0</v>
      </c>
      <c r="M554" s="28"/>
      <c r="N554" s="29"/>
      <c r="O554" s="41" t="s">
        <v>809</v>
      </c>
      <c r="P554" s="41" t="s">
        <v>810</v>
      </c>
      <c r="Q554" s="41" t="s">
        <v>809</v>
      </c>
      <c r="R554" s="31"/>
    </row>
    <row r="555" spans="1:18" s="25" customFormat="1" ht="38.25" x14ac:dyDescent="0.2">
      <c r="A555" s="41" t="s">
        <v>220</v>
      </c>
      <c r="B555" s="28" t="s">
        <v>792</v>
      </c>
      <c r="C555" s="41" t="s">
        <v>760</v>
      </c>
      <c r="D555" s="28" t="s">
        <v>1245</v>
      </c>
      <c r="E555" s="27">
        <v>2018</v>
      </c>
      <c r="F555" s="28" t="s">
        <v>645</v>
      </c>
      <c r="G555" s="30">
        <v>3548</v>
      </c>
      <c r="H555" s="30">
        <v>3548</v>
      </c>
      <c r="I555" s="28" t="s">
        <v>761</v>
      </c>
      <c r="J555" s="29">
        <v>4.2210000000000001</v>
      </c>
      <c r="K555" s="28" t="s">
        <v>762</v>
      </c>
      <c r="L555" s="30">
        <v>0</v>
      </c>
      <c r="M555" s="28"/>
      <c r="N555" s="29"/>
      <c r="O555" s="41" t="s">
        <v>809</v>
      </c>
      <c r="P555" s="41" t="s">
        <v>810</v>
      </c>
      <c r="Q555" s="41" t="s">
        <v>809</v>
      </c>
      <c r="R555" s="31"/>
    </row>
    <row r="556" spans="1:18" s="25" customFormat="1" ht="38.25" x14ac:dyDescent="0.2">
      <c r="A556" s="41" t="s">
        <v>220</v>
      </c>
      <c r="B556" s="28" t="s">
        <v>793</v>
      </c>
      <c r="C556" s="41" t="s">
        <v>760</v>
      </c>
      <c r="D556" s="28" t="s">
        <v>1245</v>
      </c>
      <c r="E556" s="27">
        <v>2018</v>
      </c>
      <c r="F556" s="28" t="s">
        <v>1418</v>
      </c>
      <c r="G556" s="30">
        <v>10440</v>
      </c>
      <c r="H556" s="30">
        <v>1579</v>
      </c>
      <c r="I556" s="28" t="s">
        <v>761</v>
      </c>
      <c r="J556" s="29">
        <v>1.65</v>
      </c>
      <c r="K556" s="28" t="s">
        <v>762</v>
      </c>
      <c r="L556" s="30">
        <v>0</v>
      </c>
      <c r="M556" s="28"/>
      <c r="N556" s="29"/>
      <c r="O556" s="41" t="s">
        <v>809</v>
      </c>
      <c r="P556" s="41" t="s">
        <v>810</v>
      </c>
      <c r="Q556" s="41" t="s">
        <v>872</v>
      </c>
      <c r="R556" s="31"/>
    </row>
    <row r="557" spans="1:18" s="25" customFormat="1" ht="38.25" x14ac:dyDescent="0.2">
      <c r="A557" s="41" t="s">
        <v>220</v>
      </c>
      <c r="B557" s="28" t="s">
        <v>794</v>
      </c>
      <c r="C557" s="41" t="s">
        <v>760</v>
      </c>
      <c r="D557" s="28" t="s">
        <v>1245</v>
      </c>
      <c r="E557" s="27">
        <v>2018</v>
      </c>
      <c r="F557" s="28" t="s">
        <v>1418</v>
      </c>
      <c r="G557" s="30">
        <v>15746</v>
      </c>
      <c r="H557" s="30">
        <v>2490</v>
      </c>
      <c r="I557" s="28" t="s">
        <v>761</v>
      </c>
      <c r="J557" s="29">
        <v>1.99</v>
      </c>
      <c r="K557" s="28" t="s">
        <v>762</v>
      </c>
      <c r="L557" s="30">
        <v>0</v>
      </c>
      <c r="M557" s="28"/>
      <c r="N557" s="29"/>
      <c r="O557" s="41" t="s">
        <v>809</v>
      </c>
      <c r="P557" s="41" t="s">
        <v>810</v>
      </c>
      <c r="Q557" s="41" t="s">
        <v>872</v>
      </c>
      <c r="R557" s="31"/>
    </row>
    <row r="558" spans="1:18" s="25" customFormat="1" ht="38.25" x14ac:dyDescent="0.2">
      <c r="A558" s="41" t="s">
        <v>220</v>
      </c>
      <c r="B558" s="28" t="s">
        <v>795</v>
      </c>
      <c r="C558" s="41" t="s">
        <v>760</v>
      </c>
      <c r="D558" s="28" t="s">
        <v>1245</v>
      </c>
      <c r="E558" s="27">
        <v>2018</v>
      </c>
      <c r="F558" s="28" t="s">
        <v>1418</v>
      </c>
      <c r="G558" s="30">
        <v>22858</v>
      </c>
      <c r="H558" s="30">
        <v>3750</v>
      </c>
      <c r="I558" s="28" t="s">
        <v>761</v>
      </c>
      <c r="J558" s="29">
        <v>3.6520000000000001</v>
      </c>
      <c r="K558" s="28" t="s">
        <v>762</v>
      </c>
      <c r="L558" s="30">
        <v>0</v>
      </c>
      <c r="M558" s="28"/>
      <c r="N558" s="29"/>
      <c r="O558" s="41" t="s">
        <v>809</v>
      </c>
      <c r="P558" s="41" t="s">
        <v>810</v>
      </c>
      <c r="Q558" s="41" t="s">
        <v>872</v>
      </c>
      <c r="R558" s="31">
        <v>1330</v>
      </c>
    </row>
    <row r="559" spans="1:18" s="25" customFormat="1" ht="38.25" x14ac:dyDescent="0.2">
      <c r="A559" s="41" t="s">
        <v>220</v>
      </c>
      <c r="B559" s="28" t="s">
        <v>796</v>
      </c>
      <c r="C559" s="41" t="s">
        <v>760</v>
      </c>
      <c r="D559" s="28" t="s">
        <v>1245</v>
      </c>
      <c r="E559" s="27">
        <v>2018</v>
      </c>
      <c r="F559" s="28" t="s">
        <v>1418</v>
      </c>
      <c r="G559" s="30">
        <v>8462</v>
      </c>
      <c r="H559" s="30">
        <v>1269</v>
      </c>
      <c r="I559" s="28" t="s">
        <v>761</v>
      </c>
      <c r="J559" s="29">
        <v>1.4</v>
      </c>
      <c r="K559" s="28" t="s">
        <v>762</v>
      </c>
      <c r="L559" s="30">
        <v>0</v>
      </c>
      <c r="M559" s="28"/>
      <c r="N559" s="29"/>
      <c r="O559" s="41" t="s">
        <v>809</v>
      </c>
      <c r="P559" s="41" t="s">
        <v>810</v>
      </c>
      <c r="Q559" s="41" t="s">
        <v>872</v>
      </c>
      <c r="R559" s="31"/>
    </row>
    <row r="560" spans="1:18" s="25" customFormat="1" ht="38.25" x14ac:dyDescent="0.2">
      <c r="A560" s="46" t="s">
        <v>220</v>
      </c>
      <c r="B560" s="28" t="s">
        <v>797</v>
      </c>
      <c r="C560" s="46" t="s">
        <v>760</v>
      </c>
      <c r="D560" s="28" t="s">
        <v>1245</v>
      </c>
      <c r="E560" s="27">
        <v>2018</v>
      </c>
      <c r="F560" s="28" t="s">
        <v>1418</v>
      </c>
      <c r="G560" s="30">
        <v>4823</v>
      </c>
      <c r="H560" s="30">
        <v>711</v>
      </c>
      <c r="I560" s="28" t="s">
        <v>761</v>
      </c>
      <c r="J560" s="29">
        <v>1.476</v>
      </c>
      <c r="K560" s="28" t="s">
        <v>762</v>
      </c>
      <c r="L560" s="30">
        <v>0</v>
      </c>
      <c r="M560" s="28"/>
      <c r="N560" s="29"/>
      <c r="O560" s="46" t="s">
        <v>809</v>
      </c>
      <c r="P560" s="46" t="s">
        <v>810</v>
      </c>
      <c r="Q560" s="46" t="s">
        <v>872</v>
      </c>
      <c r="R560" s="31"/>
    </row>
    <row r="561" spans="1:18" s="25" customFormat="1" ht="38.25" x14ac:dyDescent="0.2">
      <c r="A561" s="51" t="s">
        <v>220</v>
      </c>
      <c r="B561" s="28" t="s">
        <v>798</v>
      </c>
      <c r="C561" s="51" t="s">
        <v>760</v>
      </c>
      <c r="D561" s="28" t="s">
        <v>1248</v>
      </c>
      <c r="E561" s="27">
        <v>2018</v>
      </c>
      <c r="F561" s="28" t="s">
        <v>1418</v>
      </c>
      <c r="G561" s="30">
        <v>3738</v>
      </c>
      <c r="H561" s="30">
        <v>181</v>
      </c>
      <c r="I561" s="28" t="s">
        <v>761</v>
      </c>
      <c r="J561" s="29">
        <v>0</v>
      </c>
      <c r="K561" s="28" t="s">
        <v>762</v>
      </c>
      <c r="L561" s="30">
        <v>1</v>
      </c>
      <c r="M561" s="28"/>
      <c r="N561" s="29"/>
      <c r="O561" s="51" t="s">
        <v>809</v>
      </c>
      <c r="P561" s="51" t="s">
        <v>810</v>
      </c>
      <c r="Q561" s="51" t="s">
        <v>872</v>
      </c>
      <c r="R561" s="31"/>
    </row>
    <row r="562" spans="1:18" s="25" customFormat="1" ht="38.25" x14ac:dyDescent="0.2">
      <c r="A562" s="46" t="s">
        <v>220</v>
      </c>
      <c r="B562" s="28" t="s">
        <v>799</v>
      </c>
      <c r="C562" s="46" t="s">
        <v>760</v>
      </c>
      <c r="D562" s="28" t="s">
        <v>1249</v>
      </c>
      <c r="E562" s="27">
        <v>2018</v>
      </c>
      <c r="F562" s="28" t="s">
        <v>645</v>
      </c>
      <c r="G562" s="30">
        <v>2534</v>
      </c>
      <c r="H562" s="30">
        <v>2534</v>
      </c>
      <c r="I562" s="28" t="s">
        <v>761</v>
      </c>
      <c r="J562" s="29">
        <v>0</v>
      </c>
      <c r="K562" s="28" t="s">
        <v>762</v>
      </c>
      <c r="L562" s="30">
        <v>1</v>
      </c>
      <c r="M562" s="28"/>
      <c r="N562" s="29"/>
      <c r="O562" s="46" t="s">
        <v>809</v>
      </c>
      <c r="P562" s="46" t="s">
        <v>810</v>
      </c>
      <c r="Q562" s="46" t="s">
        <v>809</v>
      </c>
      <c r="R562" s="31"/>
    </row>
    <row r="563" spans="1:18" s="25" customFormat="1" ht="38.25" x14ac:dyDescent="0.2">
      <c r="A563" s="46" t="s">
        <v>220</v>
      </c>
      <c r="B563" s="28" t="s">
        <v>800</v>
      </c>
      <c r="C563" s="46" t="s">
        <v>760</v>
      </c>
      <c r="D563" s="28" t="s">
        <v>1249</v>
      </c>
      <c r="E563" s="27">
        <v>2018</v>
      </c>
      <c r="F563" s="28" t="s">
        <v>645</v>
      </c>
      <c r="G563" s="30">
        <v>2647</v>
      </c>
      <c r="H563" s="30">
        <v>2647</v>
      </c>
      <c r="I563" s="28" t="s">
        <v>761</v>
      </c>
      <c r="J563" s="29">
        <v>0</v>
      </c>
      <c r="K563" s="28" t="s">
        <v>762</v>
      </c>
      <c r="L563" s="30">
        <v>1</v>
      </c>
      <c r="M563" s="28"/>
      <c r="N563" s="29"/>
      <c r="O563" s="46" t="s">
        <v>809</v>
      </c>
      <c r="P563" s="46" t="s">
        <v>810</v>
      </c>
      <c r="Q563" s="46" t="s">
        <v>809</v>
      </c>
      <c r="R563" s="31"/>
    </row>
    <row r="564" spans="1:18" s="25" customFormat="1" ht="38.25" x14ac:dyDescent="0.2">
      <c r="A564" s="46" t="s">
        <v>220</v>
      </c>
      <c r="B564" s="28" t="s">
        <v>801</v>
      </c>
      <c r="C564" s="46" t="s">
        <v>760</v>
      </c>
      <c r="D564" s="28" t="s">
        <v>1249</v>
      </c>
      <c r="E564" s="27">
        <v>2018</v>
      </c>
      <c r="F564" s="28" t="s">
        <v>645</v>
      </c>
      <c r="G564" s="30">
        <v>5158</v>
      </c>
      <c r="H564" s="30">
        <v>5158</v>
      </c>
      <c r="I564" s="28" t="s">
        <v>761</v>
      </c>
      <c r="J564" s="29">
        <v>0</v>
      </c>
      <c r="K564" s="28" t="s">
        <v>762</v>
      </c>
      <c r="L564" s="30">
        <v>1</v>
      </c>
      <c r="M564" s="28"/>
      <c r="N564" s="29"/>
      <c r="O564" s="46" t="s">
        <v>809</v>
      </c>
      <c r="P564" s="46" t="s">
        <v>810</v>
      </c>
      <c r="Q564" s="46" t="s">
        <v>809</v>
      </c>
      <c r="R564" s="31"/>
    </row>
    <row r="565" spans="1:18" s="25" customFormat="1" ht="38.25" x14ac:dyDescent="0.2">
      <c r="A565" s="46" t="s">
        <v>220</v>
      </c>
      <c r="B565" s="28" t="s">
        <v>802</v>
      </c>
      <c r="C565" s="46" t="s">
        <v>760</v>
      </c>
      <c r="D565" s="28" t="s">
        <v>1251</v>
      </c>
      <c r="E565" s="27" t="s">
        <v>476</v>
      </c>
      <c r="F565" s="28" t="s">
        <v>645</v>
      </c>
      <c r="G565" s="30">
        <v>3281</v>
      </c>
      <c r="H565" s="30">
        <v>3281</v>
      </c>
      <c r="I565" s="28" t="s">
        <v>761</v>
      </c>
      <c r="J565" s="29">
        <v>0.11899999999999999</v>
      </c>
      <c r="K565" s="28" t="s">
        <v>762</v>
      </c>
      <c r="L565" s="30">
        <v>1</v>
      </c>
      <c r="M565" s="28"/>
      <c r="N565" s="29"/>
      <c r="O565" s="46" t="s">
        <v>809</v>
      </c>
      <c r="P565" s="46" t="s">
        <v>810</v>
      </c>
      <c r="Q565" s="46" t="s">
        <v>809</v>
      </c>
      <c r="R565" s="31"/>
    </row>
    <row r="566" spans="1:18" s="25" customFormat="1" ht="38.25" x14ac:dyDescent="0.2">
      <c r="A566" s="46" t="s">
        <v>220</v>
      </c>
      <c r="B566" s="28" t="s">
        <v>803</v>
      </c>
      <c r="C566" s="46" t="s">
        <v>760</v>
      </c>
      <c r="D566" s="28" t="s">
        <v>1245</v>
      </c>
      <c r="E566" s="27">
        <v>2018</v>
      </c>
      <c r="F566" s="28" t="s">
        <v>1418</v>
      </c>
      <c r="G566" s="30">
        <v>35026</v>
      </c>
      <c r="H566" s="30">
        <v>5234</v>
      </c>
      <c r="I566" s="28" t="s">
        <v>761</v>
      </c>
      <c r="J566" s="29">
        <v>3.5950000000000002</v>
      </c>
      <c r="K566" s="28" t="s">
        <v>762</v>
      </c>
      <c r="L566" s="30">
        <v>0</v>
      </c>
      <c r="M566" s="28"/>
      <c r="N566" s="29"/>
      <c r="O566" s="46" t="s">
        <v>809</v>
      </c>
      <c r="P566" s="46" t="s">
        <v>810</v>
      </c>
      <c r="Q566" s="46" t="s">
        <v>872</v>
      </c>
      <c r="R566" s="31"/>
    </row>
    <row r="567" spans="1:18" s="25" customFormat="1" ht="38.25" x14ac:dyDescent="0.2">
      <c r="A567" s="46" t="s">
        <v>220</v>
      </c>
      <c r="B567" s="28" t="s">
        <v>804</v>
      </c>
      <c r="C567" s="51" t="s">
        <v>760</v>
      </c>
      <c r="D567" s="28" t="s">
        <v>1245</v>
      </c>
      <c r="E567" s="27">
        <v>2018</v>
      </c>
      <c r="F567" s="28" t="s">
        <v>1418</v>
      </c>
      <c r="G567" s="30">
        <v>13237</v>
      </c>
      <c r="H567" s="30">
        <v>1879</v>
      </c>
      <c r="I567" s="28" t="s">
        <v>761</v>
      </c>
      <c r="J567" s="29" t="s">
        <v>805</v>
      </c>
      <c r="K567" s="28" t="s">
        <v>762</v>
      </c>
      <c r="L567" s="30">
        <v>0</v>
      </c>
      <c r="M567" s="28"/>
      <c r="N567" s="29"/>
      <c r="O567" s="51" t="s">
        <v>809</v>
      </c>
      <c r="P567" s="51" t="s">
        <v>810</v>
      </c>
      <c r="Q567" s="51" t="s">
        <v>872</v>
      </c>
      <c r="R567" s="31"/>
    </row>
    <row r="568" spans="1:18" s="25" customFormat="1" ht="38.25" x14ac:dyDescent="0.2">
      <c r="A568" s="46" t="s">
        <v>220</v>
      </c>
      <c r="B568" s="28" t="s">
        <v>806</v>
      </c>
      <c r="C568" s="51" t="s">
        <v>760</v>
      </c>
      <c r="D568" s="28" t="s">
        <v>1252</v>
      </c>
      <c r="E568" s="27" t="s">
        <v>474</v>
      </c>
      <c r="F568" s="28" t="s">
        <v>1418</v>
      </c>
      <c r="G568" s="30">
        <v>8180</v>
      </c>
      <c r="H568" s="30">
        <v>3280</v>
      </c>
      <c r="I568" s="28" t="s">
        <v>761</v>
      </c>
      <c r="J568" s="29">
        <v>0.30499999999999999</v>
      </c>
      <c r="K568" s="28" t="s">
        <v>762</v>
      </c>
      <c r="L568" s="30">
        <v>0</v>
      </c>
      <c r="M568" s="28"/>
      <c r="N568" s="29"/>
      <c r="O568" s="51" t="s">
        <v>809</v>
      </c>
      <c r="P568" s="51" t="s">
        <v>810</v>
      </c>
      <c r="Q568" s="51" t="s">
        <v>872</v>
      </c>
      <c r="R568" s="31"/>
    </row>
    <row r="569" spans="1:18" s="25" customFormat="1" ht="38.25" x14ac:dyDescent="0.2">
      <c r="A569" s="46" t="s">
        <v>220</v>
      </c>
      <c r="B569" s="28" t="s">
        <v>807</v>
      </c>
      <c r="C569" s="51" t="s">
        <v>760</v>
      </c>
      <c r="D569" s="28" t="s">
        <v>1245</v>
      </c>
      <c r="E569" s="27">
        <v>2018</v>
      </c>
      <c r="F569" s="28" t="s">
        <v>1418</v>
      </c>
      <c r="G569" s="30">
        <v>3434</v>
      </c>
      <c r="H569" s="30">
        <v>645</v>
      </c>
      <c r="I569" s="28" t="s">
        <v>761</v>
      </c>
      <c r="J569" s="29">
        <v>0.504</v>
      </c>
      <c r="K569" s="28" t="s">
        <v>762</v>
      </c>
      <c r="L569" s="30">
        <v>0</v>
      </c>
      <c r="M569" s="28"/>
      <c r="N569" s="29"/>
      <c r="O569" s="51" t="s">
        <v>809</v>
      </c>
      <c r="P569" s="51" t="s">
        <v>810</v>
      </c>
      <c r="Q569" s="51" t="s">
        <v>872</v>
      </c>
      <c r="R569" s="31"/>
    </row>
    <row r="570" spans="1:18" s="25" customFormat="1" ht="38.25" x14ac:dyDescent="0.2">
      <c r="A570" s="46" t="s">
        <v>220</v>
      </c>
      <c r="B570" s="28" t="s">
        <v>808</v>
      </c>
      <c r="C570" s="46" t="s">
        <v>760</v>
      </c>
      <c r="D570" s="28" t="s">
        <v>1248</v>
      </c>
      <c r="E570" s="27">
        <v>2018</v>
      </c>
      <c r="F570" s="28" t="s">
        <v>1418</v>
      </c>
      <c r="G570" s="30">
        <v>2240</v>
      </c>
      <c r="H570" s="30">
        <v>363</v>
      </c>
      <c r="I570" s="28" t="s">
        <v>761</v>
      </c>
      <c r="J570" s="29">
        <v>0</v>
      </c>
      <c r="K570" s="28" t="s">
        <v>762</v>
      </c>
      <c r="L570" s="30">
        <v>1</v>
      </c>
      <c r="M570" s="28"/>
      <c r="N570" s="29"/>
      <c r="O570" s="46" t="s">
        <v>809</v>
      </c>
      <c r="P570" s="46" t="s">
        <v>810</v>
      </c>
      <c r="Q570" s="46" t="s">
        <v>872</v>
      </c>
      <c r="R570" s="31"/>
    </row>
    <row r="571" spans="1:18" s="25" customFormat="1" x14ac:dyDescent="0.2">
      <c r="A571" s="46"/>
      <c r="B571" s="28"/>
      <c r="C571" s="46"/>
      <c r="D571" s="28"/>
      <c r="E571" s="27"/>
      <c r="F571" s="28"/>
      <c r="G571" s="30"/>
      <c r="H571" s="30"/>
      <c r="I571" s="28"/>
      <c r="J571" s="29"/>
      <c r="K571" s="28"/>
      <c r="L571" s="30"/>
      <c r="M571" s="28"/>
      <c r="N571" s="29"/>
      <c r="O571" s="46"/>
      <c r="P571" s="46"/>
      <c r="Q571" s="46"/>
      <c r="R571" s="31"/>
    </row>
    <row r="572" spans="1:18" s="25" customFormat="1" x14ac:dyDescent="0.2">
      <c r="A572" s="46"/>
      <c r="B572" s="28"/>
      <c r="C572" s="46"/>
      <c r="D572" s="28"/>
      <c r="E572" s="27"/>
      <c r="F572" s="28"/>
      <c r="G572" s="30"/>
      <c r="H572" s="30"/>
      <c r="I572" s="28"/>
      <c r="J572" s="29"/>
      <c r="K572" s="28"/>
      <c r="L572" s="30"/>
      <c r="M572" s="28"/>
      <c r="N572" s="29"/>
      <c r="O572" s="46"/>
      <c r="P572" s="46"/>
      <c r="Q572" s="46"/>
      <c r="R572" s="31"/>
    </row>
    <row r="573" spans="1:18" s="25" customFormat="1" x14ac:dyDescent="0.2">
      <c r="A573" s="46"/>
      <c r="B573" s="28"/>
      <c r="C573" s="46"/>
      <c r="D573" s="28"/>
      <c r="E573" s="27"/>
      <c r="F573" s="28"/>
      <c r="G573" s="30"/>
      <c r="H573" s="30"/>
      <c r="I573" s="28"/>
      <c r="J573" s="29"/>
      <c r="K573" s="28"/>
      <c r="L573" s="30"/>
      <c r="M573" s="28"/>
      <c r="N573" s="29"/>
      <c r="O573" s="46"/>
      <c r="P573" s="46"/>
      <c r="Q573" s="46"/>
      <c r="R573" s="31"/>
    </row>
    <row r="574" spans="1:18" s="25" customFormat="1" x14ac:dyDescent="0.2">
      <c r="A574" s="46"/>
      <c r="B574" s="28"/>
      <c r="C574" s="46"/>
      <c r="D574" s="28"/>
      <c r="E574" s="27"/>
      <c r="F574" s="28"/>
      <c r="G574" s="30"/>
      <c r="H574" s="30"/>
      <c r="I574" s="28"/>
      <c r="J574" s="29"/>
      <c r="K574" s="28"/>
      <c r="L574" s="30"/>
      <c r="M574" s="28"/>
      <c r="N574" s="29"/>
      <c r="O574" s="46"/>
      <c r="P574" s="46"/>
      <c r="Q574" s="46"/>
      <c r="R574" s="31"/>
    </row>
    <row r="575" spans="1:18" s="25" customFormat="1" x14ac:dyDescent="0.2">
      <c r="A575" s="46"/>
      <c r="B575" s="28"/>
      <c r="C575" s="46"/>
      <c r="D575" s="28"/>
      <c r="E575" s="27"/>
      <c r="F575" s="28"/>
      <c r="G575" s="30"/>
      <c r="H575" s="30"/>
      <c r="I575" s="28"/>
      <c r="J575" s="29"/>
      <c r="K575" s="28"/>
      <c r="L575" s="30"/>
      <c r="M575" s="28"/>
      <c r="N575" s="29"/>
      <c r="O575" s="46"/>
      <c r="P575" s="46"/>
      <c r="Q575" s="46"/>
      <c r="R575" s="31"/>
    </row>
    <row r="576" spans="1:18" s="25" customFormat="1" x14ac:dyDescent="0.2">
      <c r="A576" s="46"/>
      <c r="B576" s="28"/>
      <c r="C576" s="46"/>
      <c r="D576" s="28"/>
      <c r="E576" s="27"/>
      <c r="F576" s="28"/>
      <c r="G576" s="30"/>
      <c r="H576" s="30"/>
      <c r="I576" s="28"/>
      <c r="J576" s="29"/>
      <c r="K576" s="28"/>
      <c r="L576" s="30"/>
      <c r="M576" s="28"/>
      <c r="N576" s="29"/>
      <c r="O576" s="46"/>
      <c r="P576" s="46"/>
      <c r="Q576" s="46"/>
      <c r="R576" s="31"/>
    </row>
    <row r="577" spans="1:18" s="25" customFormat="1" x14ac:dyDescent="0.2">
      <c r="A577" s="46"/>
      <c r="B577" s="28"/>
      <c r="C577" s="46"/>
      <c r="D577" s="28"/>
      <c r="E577" s="27"/>
      <c r="F577" s="28"/>
      <c r="G577" s="30"/>
      <c r="H577" s="30"/>
      <c r="I577" s="28"/>
      <c r="J577" s="29"/>
      <c r="K577" s="28"/>
      <c r="L577" s="30"/>
      <c r="M577" s="28"/>
      <c r="N577" s="29"/>
      <c r="O577" s="46"/>
      <c r="P577" s="46"/>
      <c r="Q577" s="46"/>
      <c r="R577" s="31"/>
    </row>
    <row r="578" spans="1:18" s="25" customFormat="1" x14ac:dyDescent="0.2">
      <c r="A578" s="46"/>
      <c r="B578" s="28"/>
      <c r="C578" s="46"/>
      <c r="D578" s="28"/>
      <c r="E578" s="27"/>
      <c r="F578" s="28"/>
      <c r="G578" s="30"/>
      <c r="H578" s="30"/>
      <c r="I578" s="28"/>
      <c r="J578" s="29"/>
      <c r="K578" s="28"/>
      <c r="L578" s="30"/>
      <c r="M578" s="28"/>
      <c r="N578" s="29"/>
      <c r="O578" s="46"/>
      <c r="P578" s="46"/>
      <c r="Q578" s="46"/>
      <c r="R578" s="31"/>
    </row>
    <row r="579" spans="1:18" s="25" customFormat="1" x14ac:dyDescent="0.2">
      <c r="A579" s="46"/>
      <c r="B579" s="28"/>
      <c r="C579" s="46"/>
      <c r="D579" s="28"/>
      <c r="E579" s="27"/>
      <c r="F579" s="28"/>
      <c r="G579" s="30"/>
      <c r="H579" s="30"/>
      <c r="I579" s="28"/>
      <c r="J579" s="29"/>
      <c r="K579" s="28"/>
      <c r="L579" s="30"/>
      <c r="M579" s="28"/>
      <c r="N579" s="29"/>
      <c r="O579" s="46"/>
      <c r="P579" s="46"/>
      <c r="Q579" s="46"/>
      <c r="R579" s="31"/>
    </row>
    <row r="580" spans="1:18" s="25" customFormat="1" x14ac:dyDescent="0.2">
      <c r="A580" s="46"/>
      <c r="B580" s="28"/>
      <c r="C580" s="46"/>
      <c r="D580" s="28"/>
      <c r="E580" s="27"/>
      <c r="F580" s="28"/>
      <c r="G580" s="30"/>
      <c r="H580" s="30"/>
      <c r="I580" s="28"/>
      <c r="J580" s="29"/>
      <c r="K580" s="28"/>
      <c r="L580" s="30"/>
      <c r="M580" s="28"/>
      <c r="N580" s="29"/>
      <c r="O580" s="46"/>
      <c r="P580" s="46"/>
      <c r="Q580" s="46"/>
      <c r="R580" s="31"/>
    </row>
    <row r="581" spans="1:18" s="25" customFormat="1" x14ac:dyDescent="0.2">
      <c r="A581" s="46"/>
      <c r="B581" s="28"/>
      <c r="C581" s="46"/>
      <c r="D581" s="28"/>
      <c r="E581" s="27"/>
      <c r="F581" s="28"/>
      <c r="G581" s="30"/>
      <c r="H581" s="30"/>
      <c r="I581" s="28"/>
      <c r="J581" s="29"/>
      <c r="K581" s="28"/>
      <c r="L581" s="30"/>
      <c r="M581" s="28"/>
      <c r="N581" s="29"/>
      <c r="O581" s="46"/>
      <c r="P581" s="46"/>
      <c r="Q581" s="46"/>
      <c r="R581" s="31"/>
    </row>
    <row r="582" spans="1:18" s="25" customFormat="1" x14ac:dyDescent="0.2">
      <c r="A582" s="46"/>
      <c r="B582" s="28"/>
      <c r="C582" s="46"/>
      <c r="D582" s="28"/>
      <c r="E582" s="27"/>
      <c r="F582" s="28"/>
      <c r="G582" s="30"/>
      <c r="H582" s="30"/>
      <c r="I582" s="28"/>
      <c r="J582" s="29"/>
      <c r="K582" s="28"/>
      <c r="L582" s="30"/>
      <c r="M582" s="28"/>
      <c r="N582" s="29"/>
      <c r="O582" s="46"/>
      <c r="P582" s="46"/>
      <c r="Q582" s="46"/>
      <c r="R582" s="31"/>
    </row>
    <row r="583" spans="1:18" s="25" customFormat="1" x14ac:dyDescent="0.2">
      <c r="A583" s="46"/>
      <c r="B583" s="28"/>
      <c r="C583" s="46"/>
      <c r="D583" s="28"/>
      <c r="E583" s="27"/>
      <c r="F583" s="28"/>
      <c r="G583" s="30"/>
      <c r="H583" s="30"/>
      <c r="I583" s="28"/>
      <c r="J583" s="29"/>
      <c r="K583" s="28"/>
      <c r="L583" s="30"/>
      <c r="M583" s="28"/>
      <c r="N583" s="29"/>
      <c r="O583" s="46"/>
      <c r="P583" s="46"/>
      <c r="Q583" s="46"/>
      <c r="R583" s="31"/>
    </row>
    <row r="584" spans="1:18" s="25" customFormat="1" x14ac:dyDescent="0.2">
      <c r="A584" s="46"/>
      <c r="B584" s="28"/>
      <c r="C584" s="46"/>
      <c r="D584" s="28"/>
      <c r="E584" s="27"/>
      <c r="F584" s="28"/>
      <c r="G584" s="30"/>
      <c r="H584" s="30"/>
      <c r="I584" s="28"/>
      <c r="J584" s="29"/>
      <c r="K584" s="28"/>
      <c r="L584" s="30"/>
      <c r="M584" s="28"/>
      <c r="N584" s="29"/>
      <c r="O584" s="46"/>
      <c r="P584" s="46"/>
      <c r="Q584" s="46"/>
      <c r="R584" s="31"/>
    </row>
    <row r="585" spans="1:18" s="25" customFormat="1" x14ac:dyDescent="0.2">
      <c r="A585" s="41"/>
      <c r="B585" s="28"/>
      <c r="C585" s="41"/>
      <c r="D585" s="28"/>
      <c r="E585" s="27"/>
      <c r="F585" s="28"/>
      <c r="G585" s="30"/>
      <c r="H585" s="30"/>
      <c r="I585" s="28"/>
      <c r="J585" s="29"/>
      <c r="K585" s="28"/>
      <c r="L585" s="30"/>
      <c r="M585" s="28"/>
      <c r="N585" s="29"/>
      <c r="O585" s="41"/>
      <c r="P585" s="41"/>
      <c r="Q585" s="41"/>
      <c r="R585" s="31"/>
    </row>
    <row r="586" spans="1:18" s="10" customFormat="1" x14ac:dyDescent="0.2">
      <c r="A586" s="15"/>
      <c r="B586" s="11"/>
      <c r="C586" s="15"/>
      <c r="D586" s="11"/>
      <c r="E586" s="14"/>
      <c r="F586" s="11"/>
      <c r="G586" s="12"/>
      <c r="H586" s="12"/>
      <c r="I586" s="11"/>
      <c r="J586" s="13"/>
      <c r="K586" s="11"/>
      <c r="L586" s="12"/>
      <c r="M586" s="11"/>
      <c r="N586" s="13"/>
      <c r="O586" s="17"/>
      <c r="P586" s="17"/>
      <c r="Q586" s="17"/>
      <c r="R586" s="16"/>
    </row>
    <row r="587" spans="1:18" s="10" customFormat="1" x14ac:dyDescent="0.2">
      <c r="A587" s="15"/>
      <c r="B587" s="11"/>
      <c r="C587" s="15"/>
      <c r="D587" s="11"/>
      <c r="E587" s="14"/>
      <c r="F587" s="11"/>
      <c r="G587" s="12"/>
      <c r="H587" s="12"/>
      <c r="I587" s="11"/>
      <c r="J587" s="13"/>
      <c r="K587" s="11"/>
      <c r="L587" s="12"/>
      <c r="M587" s="11"/>
      <c r="N587" s="13"/>
      <c r="O587" s="17"/>
      <c r="P587" s="17"/>
      <c r="Q587" s="17"/>
      <c r="R587" s="16"/>
    </row>
    <row r="588" spans="1:18" s="10" customFormat="1" x14ac:dyDescent="0.2">
      <c r="A588" s="15"/>
      <c r="B588" s="11"/>
      <c r="C588" s="15"/>
      <c r="D588" s="11"/>
      <c r="E588" s="14"/>
      <c r="F588" s="11"/>
      <c r="G588" s="12"/>
      <c r="H588" s="12"/>
      <c r="I588" s="11"/>
      <c r="J588" s="13"/>
      <c r="K588" s="11"/>
      <c r="L588" s="12"/>
      <c r="M588" s="11"/>
      <c r="N588" s="13"/>
      <c r="O588" s="17"/>
      <c r="P588" s="17"/>
      <c r="Q588" s="17"/>
      <c r="R588" s="16"/>
    </row>
    <row r="589" spans="1:18" s="10" customFormat="1" x14ac:dyDescent="0.2">
      <c r="A589" s="15"/>
      <c r="B589" s="11"/>
      <c r="C589" s="15"/>
      <c r="D589" s="11"/>
      <c r="E589" s="14"/>
      <c r="F589" s="11"/>
      <c r="G589" s="12"/>
      <c r="H589" s="12"/>
      <c r="I589" s="11"/>
      <c r="J589" s="13"/>
      <c r="K589" s="11"/>
      <c r="L589" s="12"/>
      <c r="M589" s="11"/>
      <c r="N589" s="13"/>
      <c r="O589" s="17"/>
      <c r="P589" s="17"/>
      <c r="Q589" s="17"/>
      <c r="R589" s="16"/>
    </row>
    <row r="590" spans="1:18" s="10" customFormat="1" x14ac:dyDescent="0.2">
      <c r="A590" s="15"/>
      <c r="B590" s="11"/>
      <c r="C590" s="15"/>
      <c r="D590" s="11"/>
      <c r="E590" s="14"/>
      <c r="F590" s="11"/>
      <c r="G590" s="12"/>
      <c r="H590" s="12"/>
      <c r="I590" s="11"/>
      <c r="J590" s="13"/>
      <c r="K590" s="11"/>
      <c r="L590" s="12"/>
      <c r="M590" s="11"/>
      <c r="N590" s="13"/>
      <c r="O590" s="17"/>
      <c r="P590" s="17"/>
      <c r="Q590" s="17"/>
      <c r="R590" s="16"/>
    </row>
    <row r="591" spans="1:18" s="10" customFormat="1" x14ac:dyDescent="0.2">
      <c r="A591" s="15"/>
      <c r="B591" s="11"/>
      <c r="C591" s="15"/>
      <c r="D591" s="11"/>
      <c r="E591" s="14"/>
      <c r="F591" s="11"/>
      <c r="G591" s="12"/>
      <c r="H591" s="12"/>
      <c r="I591" s="11"/>
      <c r="J591" s="13"/>
      <c r="K591" s="11"/>
      <c r="L591" s="12"/>
      <c r="M591" s="11"/>
      <c r="N591" s="13"/>
      <c r="O591" s="17"/>
      <c r="P591" s="17"/>
      <c r="Q591" s="17"/>
      <c r="R591" s="16"/>
    </row>
    <row r="592" spans="1:18" s="10" customFormat="1" x14ac:dyDescent="0.2">
      <c r="A592" s="15"/>
      <c r="B592" s="11"/>
      <c r="C592" s="15"/>
      <c r="D592" s="11"/>
      <c r="E592" s="14"/>
      <c r="F592" s="11"/>
      <c r="G592" s="12"/>
      <c r="H592" s="12"/>
      <c r="I592" s="11"/>
      <c r="J592" s="13"/>
      <c r="K592" s="11"/>
      <c r="L592" s="12"/>
      <c r="M592" s="11"/>
      <c r="N592" s="13"/>
      <c r="O592" s="17"/>
      <c r="P592" s="17"/>
      <c r="Q592" s="17"/>
      <c r="R592" s="16"/>
    </row>
    <row r="593" spans="1:18" s="10" customFormat="1" x14ac:dyDescent="0.2">
      <c r="A593" s="15"/>
      <c r="B593" s="11"/>
      <c r="C593" s="15"/>
      <c r="D593" s="11"/>
      <c r="E593" s="14"/>
      <c r="F593" s="11"/>
      <c r="G593" s="12"/>
      <c r="H593" s="12"/>
      <c r="I593" s="11"/>
      <c r="J593" s="13"/>
      <c r="K593" s="11"/>
      <c r="L593" s="12"/>
      <c r="M593" s="11"/>
      <c r="N593" s="13"/>
      <c r="O593" s="17"/>
      <c r="P593" s="17"/>
      <c r="Q593" s="17"/>
      <c r="R593" s="16"/>
    </row>
    <row r="594" spans="1:18" s="10" customFormat="1" x14ac:dyDescent="0.2">
      <c r="A594" s="15"/>
      <c r="B594" s="11"/>
      <c r="C594" s="15"/>
      <c r="D594" s="11"/>
      <c r="E594" s="14"/>
      <c r="F594" s="11"/>
      <c r="G594" s="12"/>
      <c r="H594" s="12"/>
      <c r="I594" s="11"/>
      <c r="J594" s="13"/>
      <c r="K594" s="11"/>
      <c r="L594" s="12"/>
      <c r="M594" s="11"/>
      <c r="N594" s="13"/>
      <c r="O594" s="17"/>
      <c r="P594" s="17"/>
      <c r="Q594" s="17"/>
      <c r="R594" s="16"/>
    </row>
    <row r="595" spans="1:18" s="10" customFormat="1" x14ac:dyDescent="0.2">
      <c r="A595" s="15"/>
      <c r="B595" s="11"/>
      <c r="C595" s="15"/>
      <c r="D595" s="11"/>
      <c r="E595" s="14"/>
      <c r="F595" s="11"/>
      <c r="G595" s="12"/>
      <c r="H595" s="12"/>
      <c r="I595" s="11"/>
      <c r="J595" s="13"/>
      <c r="K595" s="11"/>
      <c r="L595" s="12"/>
      <c r="M595" s="11"/>
      <c r="N595" s="13"/>
      <c r="O595" s="17"/>
      <c r="P595" s="17"/>
      <c r="Q595" s="17"/>
      <c r="R595" s="16"/>
    </row>
    <row r="596" spans="1:18" s="10" customFormat="1" x14ac:dyDescent="0.2">
      <c r="A596" s="15"/>
      <c r="B596" s="11"/>
      <c r="C596" s="15"/>
      <c r="D596" s="11"/>
      <c r="E596" s="14"/>
      <c r="F596" s="11"/>
      <c r="G596" s="12"/>
      <c r="H596" s="12"/>
      <c r="I596" s="11"/>
      <c r="J596" s="13"/>
      <c r="K596" s="11"/>
      <c r="L596" s="12"/>
      <c r="M596" s="11"/>
      <c r="N596" s="13"/>
      <c r="O596" s="17"/>
      <c r="P596" s="17"/>
      <c r="Q596" s="17"/>
      <c r="R596" s="16"/>
    </row>
    <row r="597" spans="1:18" s="10" customFormat="1" x14ac:dyDescent="0.2">
      <c r="A597" s="15"/>
      <c r="B597" s="11"/>
      <c r="C597" s="15"/>
      <c r="D597" s="11"/>
      <c r="E597" s="14"/>
      <c r="F597" s="11"/>
      <c r="G597" s="12"/>
      <c r="H597" s="12"/>
      <c r="I597" s="11"/>
      <c r="J597" s="13"/>
      <c r="K597" s="11"/>
      <c r="L597" s="12"/>
      <c r="M597" s="11"/>
      <c r="N597" s="13"/>
      <c r="O597" s="17"/>
      <c r="P597" s="17"/>
      <c r="Q597" s="17"/>
      <c r="R597" s="16"/>
    </row>
    <row r="598" spans="1:18" s="10" customFormat="1" x14ac:dyDescent="0.2">
      <c r="A598" s="15"/>
      <c r="B598" s="11"/>
      <c r="C598" s="15"/>
      <c r="D598" s="11"/>
      <c r="E598" s="14"/>
      <c r="F598" s="11"/>
      <c r="G598" s="12"/>
      <c r="H598" s="12"/>
      <c r="I598" s="11"/>
      <c r="J598" s="13"/>
      <c r="K598" s="11"/>
      <c r="L598" s="12"/>
      <c r="M598" s="11"/>
      <c r="N598" s="13"/>
      <c r="O598" s="17"/>
      <c r="P598" s="17"/>
      <c r="Q598" s="17"/>
      <c r="R598" s="16"/>
    </row>
    <row r="599" spans="1:18" s="10" customFormat="1" x14ac:dyDescent="0.2">
      <c r="A599" s="15"/>
      <c r="B599" s="11"/>
      <c r="C599" s="15"/>
      <c r="D599" s="11"/>
      <c r="E599" s="14"/>
      <c r="F599" s="11"/>
      <c r="G599" s="12"/>
      <c r="H599" s="12"/>
      <c r="I599" s="11"/>
      <c r="J599" s="13"/>
      <c r="K599" s="11"/>
      <c r="L599" s="12"/>
      <c r="M599" s="11"/>
      <c r="N599" s="13"/>
      <c r="O599" s="17"/>
      <c r="P599" s="17"/>
      <c r="Q599" s="17"/>
      <c r="R599" s="16"/>
    </row>
    <row r="600" spans="1:18" s="10" customFormat="1" x14ac:dyDescent="0.2">
      <c r="A600" s="15"/>
      <c r="B600" s="11"/>
      <c r="C600" s="15"/>
      <c r="D600" s="11"/>
      <c r="E600" s="14"/>
      <c r="F600" s="11"/>
      <c r="G600" s="12"/>
      <c r="H600" s="12"/>
      <c r="I600" s="11"/>
      <c r="J600" s="13"/>
      <c r="K600" s="11"/>
      <c r="L600" s="12"/>
      <c r="M600" s="11"/>
      <c r="N600" s="13"/>
      <c r="O600" s="17"/>
      <c r="P600" s="17"/>
      <c r="Q600" s="17"/>
      <c r="R600" s="16"/>
    </row>
    <row r="601" spans="1:18" s="10" customFormat="1" x14ac:dyDescent="0.2">
      <c r="A601" s="15"/>
      <c r="B601" s="11"/>
      <c r="C601" s="15"/>
      <c r="D601" s="11"/>
      <c r="E601" s="14"/>
      <c r="F601" s="11"/>
      <c r="G601" s="12"/>
      <c r="H601" s="12"/>
      <c r="I601" s="11"/>
      <c r="J601" s="13"/>
      <c r="K601" s="11"/>
      <c r="L601" s="12"/>
      <c r="M601" s="11"/>
      <c r="N601" s="13"/>
      <c r="O601" s="17"/>
      <c r="P601" s="17"/>
      <c r="Q601" s="17"/>
      <c r="R601" s="16"/>
    </row>
  </sheetData>
  <autoFilter ref="A3:R570">
    <sortState ref="A4:R570">
      <sortCondition ref="C3:C570"/>
    </sortState>
  </autoFilter>
  <mergeCells count="6">
    <mergeCell ref="A1:C1"/>
    <mergeCell ref="O2:Q2"/>
    <mergeCell ref="F2:H2"/>
    <mergeCell ref="I2:J2"/>
    <mergeCell ref="K2:L2"/>
    <mergeCell ref="M2:N2"/>
  </mergeCells>
  <phoneticPr fontId="0" type="noConversion"/>
  <pageMargins left="0.31496062992125984" right="0.31496062992125984" top="0.78740157480314965" bottom="0.78740157480314965" header="0.31496062992125984" footer="0.31496062992125984"/>
  <pageSetup paperSize="9" scale="61" fitToHeight="0" orientation="landscape" r:id="rId1"/>
  <headerFooter alignWithMargins="0">
    <oddFooter>&amp;LHodnocení plnění SROK 2018&amp;R&amp;P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'Seznam priorit'!$A$2:$A$26</xm:f>
          </x14:formula1>
          <xm:sqref>A4:A601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5" sqref="A5"/>
    </sheetView>
  </sheetViews>
  <sheetFormatPr defaultRowHeight="12.75" x14ac:dyDescent="0.2"/>
  <cols>
    <col min="1" max="1" width="43.42578125" customWidth="1"/>
    <col min="2" max="2" width="9.28515625" customWidth="1"/>
  </cols>
  <sheetData>
    <row r="1" spans="1:2" x14ac:dyDescent="0.2">
      <c r="A1" s="19" t="s">
        <v>12</v>
      </c>
      <c r="B1" s="19"/>
    </row>
    <row r="2" spans="1:2" x14ac:dyDescent="0.2">
      <c r="A2" t="s">
        <v>231</v>
      </c>
      <c r="B2" s="2"/>
    </row>
    <row r="3" spans="1:2" x14ac:dyDescent="0.2">
      <c r="A3" t="s">
        <v>210</v>
      </c>
      <c r="B3" s="2"/>
    </row>
    <row r="4" spans="1:2" x14ac:dyDescent="0.2">
      <c r="A4" t="s">
        <v>211</v>
      </c>
      <c r="B4" s="2"/>
    </row>
    <row r="5" spans="1:2" x14ac:dyDescent="0.2">
      <c r="A5" t="s">
        <v>232</v>
      </c>
      <c r="B5" s="2"/>
    </row>
    <row r="6" spans="1:2" x14ac:dyDescent="0.2">
      <c r="A6" t="s">
        <v>212</v>
      </c>
      <c r="B6" s="2"/>
    </row>
    <row r="7" spans="1:2" x14ac:dyDescent="0.2">
      <c r="A7" t="s">
        <v>213</v>
      </c>
      <c r="B7" s="2"/>
    </row>
    <row r="8" spans="1:2" x14ac:dyDescent="0.2">
      <c r="A8" t="s">
        <v>214</v>
      </c>
      <c r="B8" s="2"/>
    </row>
    <row r="9" spans="1:2" x14ac:dyDescent="0.2">
      <c r="A9" t="s">
        <v>215</v>
      </c>
      <c r="B9" s="2"/>
    </row>
    <row r="10" spans="1:2" x14ac:dyDescent="0.2">
      <c r="A10" t="s">
        <v>216</v>
      </c>
      <c r="B10" s="2"/>
    </row>
    <row r="11" spans="1:2" x14ac:dyDescent="0.2">
      <c r="A11" t="s">
        <v>217</v>
      </c>
      <c r="B11" s="2"/>
    </row>
    <row r="12" spans="1:2" x14ac:dyDescent="0.2">
      <c r="A12" t="s">
        <v>218</v>
      </c>
      <c r="B12" s="2"/>
    </row>
    <row r="13" spans="1:2" x14ac:dyDescent="0.2">
      <c r="A13" t="s">
        <v>219</v>
      </c>
      <c r="B13" s="2"/>
    </row>
    <row r="14" spans="1:2" x14ac:dyDescent="0.2">
      <c r="A14" t="s">
        <v>220</v>
      </c>
      <c r="B14" s="2"/>
    </row>
    <row r="15" spans="1:2" x14ac:dyDescent="0.2">
      <c r="A15" t="s">
        <v>221</v>
      </c>
      <c r="B15" s="2"/>
    </row>
    <row r="16" spans="1:2" x14ac:dyDescent="0.2">
      <c r="A16" t="s">
        <v>222</v>
      </c>
      <c r="B16" s="2"/>
    </row>
    <row r="17" spans="1:2" x14ac:dyDescent="0.2">
      <c r="A17" t="s">
        <v>223</v>
      </c>
      <c r="B17" s="2"/>
    </row>
    <row r="18" spans="1:2" x14ac:dyDescent="0.2">
      <c r="A18" t="s">
        <v>224</v>
      </c>
      <c r="B18" s="2"/>
    </row>
    <row r="19" spans="1:2" x14ac:dyDescent="0.2">
      <c r="A19" t="s">
        <v>225</v>
      </c>
      <c r="B19" s="2"/>
    </row>
    <row r="20" spans="1:2" x14ac:dyDescent="0.2">
      <c r="A20" t="s">
        <v>226</v>
      </c>
      <c r="B20" s="2"/>
    </row>
    <row r="21" spans="1:2" x14ac:dyDescent="0.2">
      <c r="A21" t="s">
        <v>227</v>
      </c>
      <c r="B21" s="2"/>
    </row>
    <row r="22" spans="1:2" x14ac:dyDescent="0.2">
      <c r="A22" t="s">
        <v>228</v>
      </c>
      <c r="B22" s="2"/>
    </row>
    <row r="23" spans="1:2" x14ac:dyDescent="0.2">
      <c r="A23" t="s">
        <v>233</v>
      </c>
      <c r="B23" s="2"/>
    </row>
    <row r="24" spans="1:2" x14ac:dyDescent="0.2">
      <c r="A24" t="s">
        <v>229</v>
      </c>
      <c r="B24" s="2"/>
    </row>
    <row r="25" spans="1:2" x14ac:dyDescent="0.2">
      <c r="A25" t="s">
        <v>230</v>
      </c>
      <c r="B25" s="2"/>
    </row>
    <row r="26" spans="1:2" x14ac:dyDescent="0.2">
      <c r="A26" t="s">
        <v>234</v>
      </c>
      <c r="B26" s="1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"/>
  <sheetViews>
    <sheetView topLeftCell="A85" workbookViewId="0">
      <selection activeCell="A186" sqref="A186"/>
    </sheetView>
  </sheetViews>
  <sheetFormatPr defaultRowHeight="12.75" x14ac:dyDescent="0.2"/>
  <sheetData>
    <row r="1" spans="1:2" x14ac:dyDescent="0.2">
      <c r="A1" s="19" t="s">
        <v>13</v>
      </c>
    </row>
    <row r="2" spans="1:2" x14ac:dyDescent="0.2">
      <c r="A2" t="s">
        <v>14</v>
      </c>
    </row>
    <row r="3" spans="1:2" x14ac:dyDescent="0.2">
      <c r="A3" t="s">
        <v>15</v>
      </c>
    </row>
    <row r="4" spans="1:2" x14ac:dyDescent="0.2">
      <c r="A4" t="s">
        <v>16</v>
      </c>
    </row>
    <row r="5" spans="1:2" x14ac:dyDescent="0.2">
      <c r="A5" t="s">
        <v>17</v>
      </c>
    </row>
    <row r="6" spans="1:2" x14ac:dyDescent="0.2">
      <c r="A6" t="s">
        <v>18</v>
      </c>
    </row>
    <row r="7" spans="1:2" x14ac:dyDescent="0.2">
      <c r="A7" t="s">
        <v>19</v>
      </c>
      <c r="B7" s="19"/>
    </row>
    <row r="8" spans="1:2" x14ac:dyDescent="0.2">
      <c r="A8" t="s">
        <v>20</v>
      </c>
    </row>
    <row r="9" spans="1:2" x14ac:dyDescent="0.2">
      <c r="A9" t="s">
        <v>21</v>
      </c>
    </row>
    <row r="10" spans="1:2" x14ac:dyDescent="0.2">
      <c r="A10" t="s">
        <v>22</v>
      </c>
    </row>
    <row r="11" spans="1:2" x14ac:dyDescent="0.2">
      <c r="A11" t="s">
        <v>23</v>
      </c>
    </row>
    <row r="12" spans="1:2" x14ac:dyDescent="0.2">
      <c r="A12" t="s">
        <v>24</v>
      </c>
    </row>
    <row r="13" spans="1:2" x14ac:dyDescent="0.2">
      <c r="A13" t="s">
        <v>25</v>
      </c>
    </row>
    <row r="14" spans="1:2" x14ac:dyDescent="0.2">
      <c r="A14" t="s">
        <v>26</v>
      </c>
    </row>
    <row r="15" spans="1:2" x14ac:dyDescent="0.2">
      <c r="A15" t="s">
        <v>27</v>
      </c>
    </row>
    <row r="16" spans="1:2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  <row r="33" spans="1:1" x14ac:dyDescent="0.2">
      <c r="A33" t="s">
        <v>45</v>
      </c>
    </row>
    <row r="34" spans="1:1" x14ac:dyDescent="0.2">
      <c r="A34" t="s">
        <v>46</v>
      </c>
    </row>
    <row r="35" spans="1:1" x14ac:dyDescent="0.2">
      <c r="A35" t="s">
        <v>47</v>
      </c>
    </row>
    <row r="36" spans="1:1" x14ac:dyDescent="0.2">
      <c r="A36" t="s">
        <v>48</v>
      </c>
    </row>
    <row r="37" spans="1:1" x14ac:dyDescent="0.2">
      <c r="A37" t="s">
        <v>49</v>
      </c>
    </row>
    <row r="38" spans="1:1" x14ac:dyDescent="0.2">
      <c r="A38" t="s">
        <v>50</v>
      </c>
    </row>
    <row r="39" spans="1:1" x14ac:dyDescent="0.2">
      <c r="A39" t="s">
        <v>51</v>
      </c>
    </row>
    <row r="40" spans="1:1" x14ac:dyDescent="0.2">
      <c r="A40" t="s">
        <v>52</v>
      </c>
    </row>
    <row r="41" spans="1:1" x14ac:dyDescent="0.2">
      <c r="A41" t="s">
        <v>53</v>
      </c>
    </row>
    <row r="42" spans="1:1" x14ac:dyDescent="0.2">
      <c r="A42" t="s">
        <v>54</v>
      </c>
    </row>
    <row r="43" spans="1:1" x14ac:dyDescent="0.2">
      <c r="A43" t="s">
        <v>55</v>
      </c>
    </row>
    <row r="44" spans="1:1" x14ac:dyDescent="0.2">
      <c r="A44" t="s">
        <v>56</v>
      </c>
    </row>
    <row r="45" spans="1:1" x14ac:dyDescent="0.2">
      <c r="A45" t="s">
        <v>57</v>
      </c>
    </row>
    <row r="46" spans="1:1" x14ac:dyDescent="0.2">
      <c r="A46" t="s">
        <v>58</v>
      </c>
    </row>
    <row r="47" spans="1:1" x14ac:dyDescent="0.2">
      <c r="A47" t="s">
        <v>59</v>
      </c>
    </row>
    <row r="48" spans="1:1" x14ac:dyDescent="0.2">
      <c r="A48" t="s">
        <v>60</v>
      </c>
    </row>
    <row r="49" spans="1:1" x14ac:dyDescent="0.2">
      <c r="A49" t="s">
        <v>61</v>
      </c>
    </row>
    <row r="50" spans="1:1" x14ac:dyDescent="0.2">
      <c r="A50" t="s">
        <v>62</v>
      </c>
    </row>
    <row r="51" spans="1:1" x14ac:dyDescent="0.2">
      <c r="A51" t="s">
        <v>63</v>
      </c>
    </row>
    <row r="52" spans="1:1" x14ac:dyDescent="0.2">
      <c r="A52" t="s">
        <v>64</v>
      </c>
    </row>
    <row r="53" spans="1:1" x14ac:dyDescent="0.2">
      <c r="A53" t="s">
        <v>65</v>
      </c>
    </row>
    <row r="54" spans="1:1" x14ac:dyDescent="0.2">
      <c r="A54" t="s">
        <v>66</v>
      </c>
    </row>
    <row r="55" spans="1:1" x14ac:dyDescent="0.2">
      <c r="A55" t="s">
        <v>67</v>
      </c>
    </row>
    <row r="56" spans="1:1" x14ac:dyDescent="0.2">
      <c r="A56" t="s">
        <v>68</v>
      </c>
    </row>
    <row r="57" spans="1:1" x14ac:dyDescent="0.2">
      <c r="A57" t="s">
        <v>69</v>
      </c>
    </row>
    <row r="58" spans="1:1" x14ac:dyDescent="0.2">
      <c r="A58" t="s">
        <v>70</v>
      </c>
    </row>
    <row r="59" spans="1:1" x14ac:dyDescent="0.2">
      <c r="A59" t="s">
        <v>71</v>
      </c>
    </row>
    <row r="60" spans="1:1" x14ac:dyDescent="0.2">
      <c r="A60" t="s">
        <v>72</v>
      </c>
    </row>
    <row r="61" spans="1:1" x14ac:dyDescent="0.2">
      <c r="A61" t="s">
        <v>73</v>
      </c>
    </row>
    <row r="62" spans="1:1" x14ac:dyDescent="0.2">
      <c r="A62" t="s">
        <v>74</v>
      </c>
    </row>
    <row r="63" spans="1:1" x14ac:dyDescent="0.2">
      <c r="A63" t="s">
        <v>75</v>
      </c>
    </row>
    <row r="64" spans="1:1" x14ac:dyDescent="0.2">
      <c r="A64" t="s">
        <v>76</v>
      </c>
    </row>
    <row r="65" spans="1:1" x14ac:dyDescent="0.2">
      <c r="A65" t="s">
        <v>77</v>
      </c>
    </row>
    <row r="66" spans="1:1" x14ac:dyDescent="0.2">
      <c r="A66" t="s">
        <v>78</v>
      </c>
    </row>
    <row r="67" spans="1:1" x14ac:dyDescent="0.2">
      <c r="A67" t="s">
        <v>79</v>
      </c>
    </row>
    <row r="68" spans="1:1" x14ac:dyDescent="0.2">
      <c r="A68" t="s">
        <v>80</v>
      </c>
    </row>
    <row r="69" spans="1:1" x14ac:dyDescent="0.2">
      <c r="A69" t="s">
        <v>81</v>
      </c>
    </row>
    <row r="70" spans="1:1" x14ac:dyDescent="0.2">
      <c r="A70" t="s">
        <v>82</v>
      </c>
    </row>
    <row r="71" spans="1:1" x14ac:dyDescent="0.2">
      <c r="A71" t="s">
        <v>83</v>
      </c>
    </row>
    <row r="72" spans="1:1" x14ac:dyDescent="0.2">
      <c r="A72" t="s">
        <v>84</v>
      </c>
    </row>
    <row r="73" spans="1:1" x14ac:dyDescent="0.2">
      <c r="A73" t="s">
        <v>85</v>
      </c>
    </row>
    <row r="74" spans="1:1" x14ac:dyDescent="0.2">
      <c r="A74" t="s">
        <v>86</v>
      </c>
    </row>
    <row r="75" spans="1:1" x14ac:dyDescent="0.2">
      <c r="A75" t="s">
        <v>87</v>
      </c>
    </row>
    <row r="76" spans="1:1" x14ac:dyDescent="0.2">
      <c r="A76" t="s">
        <v>88</v>
      </c>
    </row>
    <row r="77" spans="1:1" x14ac:dyDescent="0.2">
      <c r="A77" t="s">
        <v>89</v>
      </c>
    </row>
    <row r="78" spans="1:1" x14ac:dyDescent="0.2">
      <c r="A78" t="s">
        <v>90</v>
      </c>
    </row>
    <row r="79" spans="1:1" x14ac:dyDescent="0.2">
      <c r="A79" t="s">
        <v>91</v>
      </c>
    </row>
    <row r="80" spans="1:1" x14ac:dyDescent="0.2">
      <c r="A80" t="s">
        <v>92</v>
      </c>
    </row>
    <row r="81" spans="1:1" x14ac:dyDescent="0.2">
      <c r="A81" t="s">
        <v>93</v>
      </c>
    </row>
    <row r="82" spans="1:1" x14ac:dyDescent="0.2">
      <c r="A82" t="s">
        <v>94</v>
      </c>
    </row>
    <row r="83" spans="1:1" x14ac:dyDescent="0.2">
      <c r="A83" t="s">
        <v>95</v>
      </c>
    </row>
    <row r="84" spans="1:1" x14ac:dyDescent="0.2">
      <c r="A84" t="s">
        <v>96</v>
      </c>
    </row>
    <row r="85" spans="1:1" x14ac:dyDescent="0.2">
      <c r="A85" t="s">
        <v>97</v>
      </c>
    </row>
    <row r="86" spans="1:1" x14ac:dyDescent="0.2">
      <c r="A86" t="s">
        <v>98</v>
      </c>
    </row>
    <row r="87" spans="1:1" x14ac:dyDescent="0.2">
      <c r="A87" t="s">
        <v>99</v>
      </c>
    </row>
    <row r="88" spans="1:1" x14ac:dyDescent="0.2">
      <c r="A88" t="s">
        <v>100</v>
      </c>
    </row>
    <row r="89" spans="1:1" x14ac:dyDescent="0.2">
      <c r="A89" t="s">
        <v>101</v>
      </c>
    </row>
    <row r="90" spans="1:1" x14ac:dyDescent="0.2">
      <c r="A90" t="s">
        <v>102</v>
      </c>
    </row>
    <row r="91" spans="1:1" x14ac:dyDescent="0.2">
      <c r="A91" t="s">
        <v>103</v>
      </c>
    </row>
    <row r="92" spans="1:1" x14ac:dyDescent="0.2">
      <c r="A92" t="s">
        <v>104</v>
      </c>
    </row>
    <row r="93" spans="1:1" x14ac:dyDescent="0.2">
      <c r="A93" t="s">
        <v>105</v>
      </c>
    </row>
    <row r="94" spans="1:1" x14ac:dyDescent="0.2">
      <c r="A94" t="s">
        <v>106</v>
      </c>
    </row>
    <row r="95" spans="1:1" x14ac:dyDescent="0.2">
      <c r="A95" t="s">
        <v>107</v>
      </c>
    </row>
    <row r="96" spans="1:1" x14ac:dyDescent="0.2">
      <c r="A96" t="s">
        <v>108</v>
      </c>
    </row>
    <row r="97" spans="1:1" x14ac:dyDescent="0.2">
      <c r="A97" t="s">
        <v>109</v>
      </c>
    </row>
    <row r="98" spans="1:1" x14ac:dyDescent="0.2">
      <c r="A98" t="s">
        <v>110</v>
      </c>
    </row>
    <row r="99" spans="1:1" x14ac:dyDescent="0.2">
      <c r="A99" t="s">
        <v>111</v>
      </c>
    </row>
    <row r="100" spans="1:1" x14ac:dyDescent="0.2">
      <c r="A100" t="s">
        <v>112</v>
      </c>
    </row>
    <row r="101" spans="1:1" x14ac:dyDescent="0.2">
      <c r="A101" t="s">
        <v>113</v>
      </c>
    </row>
    <row r="102" spans="1:1" x14ac:dyDescent="0.2">
      <c r="A102" t="s">
        <v>114</v>
      </c>
    </row>
    <row r="103" spans="1:1" x14ac:dyDescent="0.2">
      <c r="A103" t="s">
        <v>115</v>
      </c>
    </row>
    <row r="104" spans="1:1" x14ac:dyDescent="0.2">
      <c r="A104" t="s">
        <v>116</v>
      </c>
    </row>
    <row r="105" spans="1:1" x14ac:dyDescent="0.2">
      <c r="A105" t="s">
        <v>117</v>
      </c>
    </row>
    <row r="106" spans="1:1" x14ac:dyDescent="0.2">
      <c r="A106" t="s">
        <v>118</v>
      </c>
    </row>
    <row r="107" spans="1:1" x14ac:dyDescent="0.2">
      <c r="A107" t="s">
        <v>119</v>
      </c>
    </row>
    <row r="108" spans="1:1" x14ac:dyDescent="0.2">
      <c r="A108" t="s">
        <v>120</v>
      </c>
    </row>
    <row r="109" spans="1:1" x14ac:dyDescent="0.2">
      <c r="A109" t="s">
        <v>121</v>
      </c>
    </row>
    <row r="110" spans="1:1" x14ac:dyDescent="0.2">
      <c r="A110" t="s">
        <v>122</v>
      </c>
    </row>
    <row r="111" spans="1:1" x14ac:dyDescent="0.2">
      <c r="A111" t="s">
        <v>123</v>
      </c>
    </row>
    <row r="112" spans="1:1" x14ac:dyDescent="0.2">
      <c r="A112" t="s">
        <v>124</v>
      </c>
    </row>
    <row r="113" spans="1:1" x14ac:dyDescent="0.2">
      <c r="A113" t="s">
        <v>125</v>
      </c>
    </row>
    <row r="114" spans="1:1" x14ac:dyDescent="0.2">
      <c r="A114" t="s">
        <v>126</v>
      </c>
    </row>
    <row r="115" spans="1:1" x14ac:dyDescent="0.2">
      <c r="A115" t="s">
        <v>127</v>
      </c>
    </row>
    <row r="116" spans="1:1" x14ac:dyDescent="0.2">
      <c r="A116" t="s">
        <v>128</v>
      </c>
    </row>
    <row r="117" spans="1:1" x14ac:dyDescent="0.2">
      <c r="A117" t="s">
        <v>129</v>
      </c>
    </row>
    <row r="118" spans="1:1" x14ac:dyDescent="0.2">
      <c r="A118" t="s">
        <v>130</v>
      </c>
    </row>
    <row r="119" spans="1:1" x14ac:dyDescent="0.2">
      <c r="A119" t="s">
        <v>131</v>
      </c>
    </row>
    <row r="120" spans="1:1" x14ac:dyDescent="0.2">
      <c r="A120" t="s">
        <v>132</v>
      </c>
    </row>
    <row r="121" spans="1:1" x14ac:dyDescent="0.2">
      <c r="A121" t="s">
        <v>133</v>
      </c>
    </row>
    <row r="122" spans="1:1" x14ac:dyDescent="0.2">
      <c r="A122" t="s">
        <v>134</v>
      </c>
    </row>
    <row r="123" spans="1:1" x14ac:dyDescent="0.2">
      <c r="A123" t="s">
        <v>135</v>
      </c>
    </row>
    <row r="124" spans="1:1" x14ac:dyDescent="0.2">
      <c r="A124" t="s">
        <v>136</v>
      </c>
    </row>
    <row r="125" spans="1:1" x14ac:dyDescent="0.2">
      <c r="A125" t="s">
        <v>137</v>
      </c>
    </row>
    <row r="126" spans="1:1" x14ac:dyDescent="0.2">
      <c r="A126" t="s">
        <v>138</v>
      </c>
    </row>
    <row r="127" spans="1:1" x14ac:dyDescent="0.2">
      <c r="A127" t="s">
        <v>139</v>
      </c>
    </row>
    <row r="128" spans="1:1" x14ac:dyDescent="0.2">
      <c r="A128" t="s">
        <v>140</v>
      </c>
    </row>
    <row r="129" spans="1:1" x14ac:dyDescent="0.2">
      <c r="A129" t="s">
        <v>141</v>
      </c>
    </row>
    <row r="130" spans="1:1" x14ac:dyDescent="0.2">
      <c r="A130" t="s">
        <v>142</v>
      </c>
    </row>
    <row r="131" spans="1:1" x14ac:dyDescent="0.2">
      <c r="A131" t="s">
        <v>143</v>
      </c>
    </row>
    <row r="132" spans="1:1" x14ac:dyDescent="0.2">
      <c r="A132" t="s">
        <v>144</v>
      </c>
    </row>
    <row r="133" spans="1:1" x14ac:dyDescent="0.2">
      <c r="A133" t="s">
        <v>145</v>
      </c>
    </row>
    <row r="134" spans="1:1" x14ac:dyDescent="0.2">
      <c r="A134" t="s">
        <v>146</v>
      </c>
    </row>
    <row r="135" spans="1:1" x14ac:dyDescent="0.2">
      <c r="A135" t="s">
        <v>147</v>
      </c>
    </row>
    <row r="136" spans="1:1" x14ac:dyDescent="0.2">
      <c r="A136" t="s">
        <v>148</v>
      </c>
    </row>
    <row r="137" spans="1:1" x14ac:dyDescent="0.2">
      <c r="A137" t="s">
        <v>149</v>
      </c>
    </row>
    <row r="138" spans="1:1" x14ac:dyDescent="0.2">
      <c r="A138" t="s">
        <v>150</v>
      </c>
    </row>
    <row r="139" spans="1:1" x14ac:dyDescent="0.2">
      <c r="A139" t="s">
        <v>151</v>
      </c>
    </row>
    <row r="140" spans="1:1" x14ac:dyDescent="0.2">
      <c r="A140" t="s">
        <v>152</v>
      </c>
    </row>
    <row r="141" spans="1:1" x14ac:dyDescent="0.2">
      <c r="A141" t="s">
        <v>153</v>
      </c>
    </row>
    <row r="142" spans="1:1" x14ac:dyDescent="0.2">
      <c r="A142" t="s">
        <v>154</v>
      </c>
    </row>
    <row r="143" spans="1:1" x14ac:dyDescent="0.2">
      <c r="A143" t="s">
        <v>155</v>
      </c>
    </row>
    <row r="144" spans="1:1" x14ac:dyDescent="0.2">
      <c r="A144" t="s">
        <v>156</v>
      </c>
    </row>
    <row r="145" spans="1:1" x14ac:dyDescent="0.2">
      <c r="A145" t="s">
        <v>157</v>
      </c>
    </row>
    <row r="146" spans="1:1" x14ac:dyDescent="0.2">
      <c r="A146" t="s">
        <v>158</v>
      </c>
    </row>
    <row r="147" spans="1:1" x14ac:dyDescent="0.2">
      <c r="A147" t="s">
        <v>159</v>
      </c>
    </row>
    <row r="148" spans="1:1" x14ac:dyDescent="0.2">
      <c r="A148" t="s">
        <v>160</v>
      </c>
    </row>
    <row r="149" spans="1:1" x14ac:dyDescent="0.2">
      <c r="A149" t="s">
        <v>161</v>
      </c>
    </row>
    <row r="150" spans="1:1" x14ac:dyDescent="0.2">
      <c r="A150" t="s">
        <v>162</v>
      </c>
    </row>
    <row r="151" spans="1:1" x14ac:dyDescent="0.2">
      <c r="A151" t="s">
        <v>163</v>
      </c>
    </row>
    <row r="152" spans="1:1" x14ac:dyDescent="0.2">
      <c r="A152" t="s">
        <v>164</v>
      </c>
    </row>
    <row r="153" spans="1:1" x14ac:dyDescent="0.2">
      <c r="A153" t="s">
        <v>165</v>
      </c>
    </row>
    <row r="154" spans="1:1" x14ac:dyDescent="0.2">
      <c r="A154" t="s">
        <v>166</v>
      </c>
    </row>
    <row r="155" spans="1:1" x14ac:dyDescent="0.2">
      <c r="A155" t="s">
        <v>167</v>
      </c>
    </row>
    <row r="156" spans="1:1" x14ac:dyDescent="0.2">
      <c r="A156" t="s">
        <v>168</v>
      </c>
    </row>
    <row r="157" spans="1:1" x14ac:dyDescent="0.2">
      <c r="A157" t="s">
        <v>169</v>
      </c>
    </row>
    <row r="158" spans="1:1" x14ac:dyDescent="0.2">
      <c r="A158" t="s">
        <v>170</v>
      </c>
    </row>
    <row r="159" spans="1:1" x14ac:dyDescent="0.2">
      <c r="A159" t="s">
        <v>171</v>
      </c>
    </row>
    <row r="160" spans="1:1" x14ac:dyDescent="0.2">
      <c r="A160" t="s">
        <v>172</v>
      </c>
    </row>
    <row r="161" spans="1:1" x14ac:dyDescent="0.2">
      <c r="A161" t="s">
        <v>173</v>
      </c>
    </row>
    <row r="162" spans="1:1" x14ac:dyDescent="0.2">
      <c r="A162" t="s">
        <v>174</v>
      </c>
    </row>
    <row r="163" spans="1:1" x14ac:dyDescent="0.2">
      <c r="A163" t="s">
        <v>175</v>
      </c>
    </row>
    <row r="164" spans="1:1" x14ac:dyDescent="0.2">
      <c r="A164" t="s">
        <v>176</v>
      </c>
    </row>
    <row r="165" spans="1:1" x14ac:dyDescent="0.2">
      <c r="A165" t="s">
        <v>177</v>
      </c>
    </row>
    <row r="166" spans="1:1" x14ac:dyDescent="0.2">
      <c r="A166" t="s">
        <v>178</v>
      </c>
    </row>
    <row r="167" spans="1:1" x14ac:dyDescent="0.2">
      <c r="A167" t="s">
        <v>179</v>
      </c>
    </row>
    <row r="168" spans="1:1" x14ac:dyDescent="0.2">
      <c r="A168" t="s">
        <v>180</v>
      </c>
    </row>
    <row r="169" spans="1:1" x14ac:dyDescent="0.2">
      <c r="A169" t="s">
        <v>181</v>
      </c>
    </row>
    <row r="170" spans="1:1" x14ac:dyDescent="0.2">
      <c r="A170" t="s">
        <v>182</v>
      </c>
    </row>
    <row r="171" spans="1:1" x14ac:dyDescent="0.2">
      <c r="A171" t="s">
        <v>183</v>
      </c>
    </row>
    <row r="172" spans="1:1" x14ac:dyDescent="0.2">
      <c r="A172" t="s">
        <v>184</v>
      </c>
    </row>
    <row r="173" spans="1:1" x14ac:dyDescent="0.2">
      <c r="A173" t="s">
        <v>185</v>
      </c>
    </row>
    <row r="174" spans="1:1" x14ac:dyDescent="0.2">
      <c r="A174" t="s">
        <v>204</v>
      </c>
    </row>
    <row r="175" spans="1:1" x14ac:dyDescent="0.2">
      <c r="A175" t="s">
        <v>186</v>
      </c>
    </row>
    <row r="176" spans="1:1" x14ac:dyDescent="0.2">
      <c r="A176" t="s">
        <v>187</v>
      </c>
    </row>
    <row r="177" spans="1:1" x14ac:dyDescent="0.2">
      <c r="A177" t="s">
        <v>188</v>
      </c>
    </row>
    <row r="178" spans="1:1" x14ac:dyDescent="0.2">
      <c r="A178" t="s">
        <v>189</v>
      </c>
    </row>
    <row r="179" spans="1:1" x14ac:dyDescent="0.2">
      <c r="A179" t="s">
        <v>190</v>
      </c>
    </row>
    <row r="180" spans="1:1" x14ac:dyDescent="0.2">
      <c r="A180" t="s">
        <v>191</v>
      </c>
    </row>
    <row r="181" spans="1:1" x14ac:dyDescent="0.2">
      <c r="A181" t="s">
        <v>192</v>
      </c>
    </row>
    <row r="182" spans="1:1" x14ac:dyDescent="0.2">
      <c r="A182" t="s">
        <v>193</v>
      </c>
    </row>
    <row r="183" spans="1:1" x14ac:dyDescent="0.2">
      <c r="A183" t="s">
        <v>194</v>
      </c>
    </row>
    <row r="184" spans="1:1" x14ac:dyDescent="0.2">
      <c r="A184" t="s">
        <v>195</v>
      </c>
    </row>
    <row r="185" spans="1:1" x14ac:dyDescent="0.2">
      <c r="A185" t="s">
        <v>196</v>
      </c>
    </row>
    <row r="186" spans="1:1" x14ac:dyDescent="0.2">
      <c r="A186" t="s">
        <v>197</v>
      </c>
    </row>
    <row r="187" spans="1:1" x14ac:dyDescent="0.2">
      <c r="A187" t="s">
        <v>198</v>
      </c>
    </row>
    <row r="188" spans="1:1" x14ac:dyDescent="0.2">
      <c r="A188" t="s">
        <v>199</v>
      </c>
    </row>
    <row r="189" spans="1:1" x14ac:dyDescent="0.2">
      <c r="A189" t="s">
        <v>200</v>
      </c>
    </row>
    <row r="190" spans="1:1" x14ac:dyDescent="0.2">
      <c r="A190" t="s">
        <v>201</v>
      </c>
    </row>
    <row r="191" spans="1:1" x14ac:dyDescent="0.2">
      <c r="A191" t="s">
        <v>202</v>
      </c>
    </row>
    <row r="192" spans="1:1" x14ac:dyDescent="0.2">
      <c r="A192" t="s">
        <v>203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26"/>
  <sheetViews>
    <sheetView zoomScaleNormal="100" workbookViewId="0">
      <selection activeCell="I24" sqref="I24"/>
    </sheetView>
  </sheetViews>
  <sheetFormatPr defaultRowHeight="12.75" x14ac:dyDescent="0.2"/>
  <cols>
    <col min="1" max="1" width="46.42578125" customWidth="1"/>
    <col min="3" max="3" width="9.85546875" customWidth="1"/>
    <col min="5" max="5" width="10.5703125" customWidth="1"/>
  </cols>
  <sheetData>
    <row r="4" spans="1:9" x14ac:dyDescent="0.2">
      <c r="H4" s="18"/>
      <c r="I4" s="18"/>
    </row>
    <row r="5" spans="1:9" x14ac:dyDescent="0.2">
      <c r="A5" s="18"/>
    </row>
    <row r="6" spans="1:9" x14ac:dyDescent="0.2">
      <c r="A6" s="18"/>
    </row>
    <row r="7" spans="1:9" x14ac:dyDescent="0.2">
      <c r="A7" s="18"/>
    </row>
    <row r="8" spans="1:9" x14ac:dyDescent="0.2">
      <c r="A8" s="18"/>
    </row>
    <row r="9" spans="1:9" x14ac:dyDescent="0.2">
      <c r="A9" s="18"/>
    </row>
    <row r="10" spans="1:9" x14ac:dyDescent="0.2">
      <c r="A10" s="18"/>
      <c r="I10">
        <f>I31-I24</f>
        <v>4031709</v>
      </c>
    </row>
    <row r="14" spans="1:9" x14ac:dyDescent="0.2">
      <c r="B14">
        <v>2011</v>
      </c>
      <c r="C14">
        <v>2012</v>
      </c>
      <c r="D14">
        <v>2013</v>
      </c>
      <c r="E14">
        <v>2014</v>
      </c>
      <c r="F14" t="s">
        <v>1439</v>
      </c>
      <c r="G14" t="s">
        <v>1440</v>
      </c>
      <c r="H14" t="s">
        <v>1441</v>
      </c>
      <c r="I14" s="18" t="s">
        <v>1500</v>
      </c>
    </row>
    <row r="15" spans="1:9" x14ac:dyDescent="0.2">
      <c r="A15" s="18" t="s">
        <v>1442</v>
      </c>
      <c r="B15">
        <v>4727662</v>
      </c>
      <c r="C15">
        <v>5094852</v>
      </c>
      <c r="D15">
        <v>4951484</v>
      </c>
      <c r="E15">
        <v>5145525</v>
      </c>
      <c r="F15">
        <v>5500000</v>
      </c>
      <c r="G15">
        <v>4400000</v>
      </c>
      <c r="H15">
        <v>4362850</v>
      </c>
      <c r="I15">
        <v>5590302</v>
      </c>
    </row>
    <row r="16" spans="1:9" x14ac:dyDescent="0.2">
      <c r="A16" s="18" t="s">
        <v>1443</v>
      </c>
      <c r="B16">
        <v>1607638</v>
      </c>
      <c r="C16">
        <v>1685842</v>
      </c>
      <c r="D16">
        <v>1472887</v>
      </c>
      <c r="E16">
        <v>2033395</v>
      </c>
      <c r="F16">
        <v>2195630</v>
      </c>
      <c r="G16">
        <v>1634844</v>
      </c>
      <c r="H16">
        <v>1726818</v>
      </c>
      <c r="I16">
        <f>I31-I24-I26</f>
        <v>2918731</v>
      </c>
    </row>
    <row r="17" spans="1:9" x14ac:dyDescent="0.2">
      <c r="A17" s="18" t="s">
        <v>1444</v>
      </c>
      <c r="B17">
        <v>658857</v>
      </c>
      <c r="C17">
        <v>547978</v>
      </c>
      <c r="D17">
        <v>380398</v>
      </c>
      <c r="E17">
        <v>1319504</v>
      </c>
      <c r="F17">
        <v>1535890</v>
      </c>
      <c r="G17">
        <v>458560</v>
      </c>
      <c r="H17">
        <v>594696</v>
      </c>
      <c r="I17">
        <f>I25-I27</f>
        <v>1609974</v>
      </c>
    </row>
    <row r="18" spans="1:9" x14ac:dyDescent="0.2">
      <c r="A18" s="18" t="s">
        <v>1445</v>
      </c>
      <c r="B18">
        <v>153000</v>
      </c>
      <c r="C18">
        <v>129389</v>
      </c>
      <c r="D18">
        <v>93890</v>
      </c>
      <c r="E18">
        <v>441759</v>
      </c>
      <c r="F18">
        <v>392299</v>
      </c>
      <c r="G18">
        <v>75075</v>
      </c>
      <c r="H18">
        <v>115561</v>
      </c>
      <c r="I18">
        <v>388311</v>
      </c>
    </row>
    <row r="19" spans="1:9" x14ac:dyDescent="0.2">
      <c r="A19" s="18" t="s">
        <v>1446</v>
      </c>
      <c r="B19">
        <v>505857</v>
      </c>
      <c r="C19">
        <v>418589</v>
      </c>
      <c r="D19">
        <v>286508</v>
      </c>
      <c r="E19">
        <v>877745</v>
      </c>
      <c r="F19">
        <f>F17-F18</f>
        <v>1143591</v>
      </c>
      <c r="G19">
        <f>G17-G18</f>
        <v>383485</v>
      </c>
      <c r="H19">
        <f>H17-H18</f>
        <v>479135</v>
      </c>
      <c r="I19">
        <f>I17-I18</f>
        <v>1221663</v>
      </c>
    </row>
    <row r="20" spans="1:9" x14ac:dyDescent="0.2">
      <c r="A20" s="18" t="s">
        <v>1447</v>
      </c>
      <c r="B20">
        <v>318555</v>
      </c>
      <c r="C20">
        <v>345101</v>
      </c>
      <c r="D20">
        <v>313709</v>
      </c>
      <c r="E20">
        <v>398848</v>
      </c>
      <c r="F20">
        <v>410739</v>
      </c>
      <c r="G20">
        <v>473283</v>
      </c>
      <c r="H20">
        <v>459998</v>
      </c>
      <c r="I20">
        <v>534714</v>
      </c>
    </row>
    <row r="22" spans="1:9" x14ac:dyDescent="0.2">
      <c r="H22" s="18" t="s">
        <v>1498</v>
      </c>
      <c r="I22">
        <v>1242364</v>
      </c>
    </row>
    <row r="23" spans="1:9" x14ac:dyDescent="0.2">
      <c r="H23" s="18" t="s">
        <v>1499</v>
      </c>
    </row>
    <row r="24" spans="1:9" x14ac:dyDescent="0.2">
      <c r="H24" s="18" t="s">
        <v>1505</v>
      </c>
      <c r="I24">
        <f>I29-I30</f>
        <v>1755971</v>
      </c>
    </row>
    <row r="25" spans="1:9" x14ac:dyDescent="0.2">
      <c r="H25" s="56" t="s">
        <v>1506</v>
      </c>
      <c r="I25">
        <v>1739360</v>
      </c>
    </row>
    <row r="26" spans="1:9" x14ac:dyDescent="0.2">
      <c r="H26" s="18" t="s">
        <v>1494</v>
      </c>
      <c r="I26">
        <v>1112978</v>
      </c>
    </row>
    <row r="27" spans="1:9" x14ac:dyDescent="0.2">
      <c r="H27" s="18" t="s">
        <v>1495</v>
      </c>
      <c r="I27">
        <v>129386</v>
      </c>
    </row>
    <row r="29" spans="1:9" x14ac:dyDescent="0.2">
      <c r="H29" t="s">
        <v>1503</v>
      </c>
      <c r="I29">
        <v>3403663</v>
      </c>
    </row>
    <row r="30" spans="1:9" x14ac:dyDescent="0.2">
      <c r="H30" s="56" t="s">
        <v>1502</v>
      </c>
      <c r="I30">
        <v>1647692</v>
      </c>
    </row>
    <row r="31" spans="1:9" x14ac:dyDescent="0.2">
      <c r="H31" t="s">
        <v>1504</v>
      </c>
      <c r="I31">
        <v>5787680</v>
      </c>
    </row>
    <row r="33" spans="1:9" x14ac:dyDescent="0.2">
      <c r="I33">
        <v>2810464</v>
      </c>
    </row>
    <row r="45" spans="1:9" ht="13.5" thickBot="1" x14ac:dyDescent="0.25"/>
    <row r="46" spans="1:9" x14ac:dyDescent="0.2">
      <c r="A46" s="57" t="s">
        <v>1451</v>
      </c>
      <c r="B46" s="84" t="s">
        <v>1453</v>
      </c>
      <c r="C46" s="57" t="s">
        <v>1454</v>
      </c>
      <c r="D46" s="57" t="s">
        <v>1456</v>
      </c>
    </row>
    <row r="47" spans="1:9" ht="13.5" thickBot="1" x14ac:dyDescent="0.25">
      <c r="A47" s="58" t="s">
        <v>1452</v>
      </c>
      <c r="B47" s="85"/>
      <c r="C47" s="58" t="s">
        <v>1455</v>
      </c>
      <c r="D47" s="58" t="s">
        <v>1455</v>
      </c>
    </row>
    <row r="48" spans="1:9" x14ac:dyDescent="0.2">
      <c r="A48" s="59" t="s">
        <v>1457</v>
      </c>
      <c r="B48" s="60">
        <v>2</v>
      </c>
      <c r="C48" s="61">
        <v>7897</v>
      </c>
      <c r="D48" s="61">
        <v>36930</v>
      </c>
    </row>
    <row r="49" spans="1:4" x14ac:dyDescent="0.2">
      <c r="A49" s="62" t="s">
        <v>1458</v>
      </c>
      <c r="B49" s="63">
        <v>13</v>
      </c>
      <c r="C49" s="63">
        <v>388</v>
      </c>
      <c r="D49" s="64">
        <v>9453</v>
      </c>
    </row>
    <row r="50" spans="1:4" ht="15.75" x14ac:dyDescent="0.2">
      <c r="A50" s="59" t="s">
        <v>1459</v>
      </c>
      <c r="B50" s="60">
        <v>33</v>
      </c>
      <c r="C50" s="60">
        <v>0</v>
      </c>
      <c r="D50" s="61">
        <v>21968</v>
      </c>
    </row>
    <row r="51" spans="1:4" x14ac:dyDescent="0.2">
      <c r="A51" s="62" t="s">
        <v>1460</v>
      </c>
      <c r="B51" s="63">
        <v>14</v>
      </c>
      <c r="C51" s="64">
        <v>99620</v>
      </c>
      <c r="D51" s="64">
        <v>233006</v>
      </c>
    </row>
    <row r="52" spans="1:4" x14ac:dyDescent="0.2">
      <c r="A52" s="59" t="s">
        <v>1461</v>
      </c>
      <c r="B52" s="60">
        <v>39</v>
      </c>
      <c r="C52" s="61">
        <v>208706</v>
      </c>
      <c r="D52" s="61">
        <v>875071</v>
      </c>
    </row>
    <row r="53" spans="1:4" x14ac:dyDescent="0.2">
      <c r="A53" s="62" t="s">
        <v>1462</v>
      </c>
      <c r="B53" s="63">
        <v>21</v>
      </c>
      <c r="C53" s="64">
        <v>73527</v>
      </c>
      <c r="D53" s="64">
        <v>353134</v>
      </c>
    </row>
    <row r="54" spans="1:4" x14ac:dyDescent="0.2">
      <c r="A54" s="59" t="s">
        <v>1463</v>
      </c>
      <c r="B54" s="60">
        <v>12</v>
      </c>
      <c r="C54" s="61">
        <v>2161</v>
      </c>
      <c r="D54" s="61">
        <v>6328</v>
      </c>
    </row>
    <row r="55" spans="1:4" ht="13.5" thickBot="1" x14ac:dyDescent="0.25">
      <c r="A55" s="65" t="s">
        <v>1432</v>
      </c>
      <c r="B55" s="66">
        <v>134</v>
      </c>
      <c r="C55" s="67">
        <v>392299</v>
      </c>
      <c r="D55" s="66" t="s">
        <v>1464</v>
      </c>
    </row>
    <row r="57" spans="1:4" ht="13.5" thickBot="1" x14ac:dyDescent="0.25"/>
    <row r="58" spans="1:4" x14ac:dyDescent="0.2">
      <c r="A58" s="57" t="s">
        <v>1465</v>
      </c>
      <c r="B58" s="84" t="s">
        <v>1466</v>
      </c>
      <c r="C58" s="57" t="s">
        <v>1454</v>
      </c>
      <c r="D58" s="57" t="s">
        <v>1456</v>
      </c>
    </row>
    <row r="59" spans="1:4" ht="13.5" thickBot="1" x14ac:dyDescent="0.25">
      <c r="A59" s="58" t="s">
        <v>1452</v>
      </c>
      <c r="B59" s="85"/>
      <c r="C59" s="58" t="s">
        <v>1455</v>
      </c>
      <c r="D59" s="58" t="s">
        <v>1455</v>
      </c>
    </row>
    <row r="60" spans="1:4" x14ac:dyDescent="0.2">
      <c r="A60" s="59" t="s">
        <v>1467</v>
      </c>
      <c r="B60" s="60">
        <v>6</v>
      </c>
      <c r="C60" s="61">
        <v>5916</v>
      </c>
      <c r="D60" s="61">
        <v>14998</v>
      </c>
    </row>
    <row r="61" spans="1:4" ht="15.75" x14ac:dyDescent="0.2">
      <c r="A61" s="62" t="s">
        <v>1468</v>
      </c>
      <c r="B61" s="63">
        <v>1</v>
      </c>
      <c r="C61" s="63">
        <v>610</v>
      </c>
      <c r="D61" s="64">
        <v>3458</v>
      </c>
    </row>
    <row r="62" spans="1:4" x14ac:dyDescent="0.2">
      <c r="A62" s="59" t="s">
        <v>1469</v>
      </c>
      <c r="B62" s="60">
        <v>64</v>
      </c>
      <c r="C62" s="61">
        <v>4028</v>
      </c>
      <c r="D62" s="61">
        <v>80556</v>
      </c>
    </row>
    <row r="63" spans="1:4" x14ac:dyDescent="0.2">
      <c r="A63" s="62" t="s">
        <v>1460</v>
      </c>
      <c r="B63" s="63">
        <v>244</v>
      </c>
      <c r="C63" s="63">
        <v>41</v>
      </c>
      <c r="D63" s="64">
        <v>28541</v>
      </c>
    </row>
    <row r="64" spans="1:4" x14ac:dyDescent="0.2">
      <c r="A64" s="59" t="s">
        <v>1470</v>
      </c>
      <c r="B64" s="60">
        <v>3</v>
      </c>
      <c r="C64" s="61">
        <v>8696</v>
      </c>
      <c r="D64" s="61">
        <v>47050</v>
      </c>
    </row>
    <row r="65" spans="1:4" x14ac:dyDescent="0.2">
      <c r="A65" s="62" t="s">
        <v>1462</v>
      </c>
      <c r="B65" s="63">
        <v>15</v>
      </c>
      <c r="C65" s="64">
        <v>37331</v>
      </c>
      <c r="D65" s="64">
        <v>246054</v>
      </c>
    </row>
    <row r="66" spans="1:4" x14ac:dyDescent="0.2">
      <c r="A66" s="59" t="s">
        <v>1471</v>
      </c>
      <c r="B66" s="60">
        <v>161</v>
      </c>
      <c r="C66" s="61">
        <v>18517</v>
      </c>
      <c r="D66" s="61">
        <v>66650</v>
      </c>
    </row>
    <row r="67" spans="1:4" ht="13.5" thickBot="1" x14ac:dyDescent="0.25">
      <c r="A67" s="65" t="s">
        <v>1432</v>
      </c>
      <c r="B67" s="66">
        <v>494</v>
      </c>
      <c r="C67" s="67">
        <v>75539</v>
      </c>
      <c r="D67" s="67">
        <v>489307</v>
      </c>
    </row>
    <row r="69" spans="1:4" ht="13.5" thickBot="1" x14ac:dyDescent="0.25"/>
    <row r="70" spans="1:4" x14ac:dyDescent="0.2">
      <c r="A70" s="57" t="s">
        <v>1472</v>
      </c>
      <c r="B70" s="84" t="s">
        <v>1466</v>
      </c>
      <c r="C70" s="57" t="s">
        <v>1454</v>
      </c>
      <c r="D70" s="57" t="s">
        <v>1456</v>
      </c>
    </row>
    <row r="71" spans="1:4" ht="13.5" thickBot="1" x14ac:dyDescent="0.25">
      <c r="A71" s="58" t="s">
        <v>1452</v>
      </c>
      <c r="B71" s="85"/>
      <c r="C71" s="58" t="s">
        <v>1455</v>
      </c>
      <c r="D71" s="58" t="s">
        <v>1455</v>
      </c>
    </row>
    <row r="72" spans="1:4" x14ac:dyDescent="0.2">
      <c r="A72" s="59" t="s">
        <v>1467</v>
      </c>
      <c r="B72" s="60">
        <v>22</v>
      </c>
      <c r="C72" s="61">
        <v>35983</v>
      </c>
      <c r="D72" s="61">
        <v>149427</v>
      </c>
    </row>
    <row r="73" spans="1:4" ht="15.75" x14ac:dyDescent="0.2">
      <c r="A73" s="62" t="s">
        <v>1468</v>
      </c>
      <c r="B73" s="63">
        <v>2</v>
      </c>
      <c r="C73" s="64">
        <v>1274</v>
      </c>
      <c r="D73" s="64">
        <v>13664</v>
      </c>
    </row>
    <row r="74" spans="1:4" x14ac:dyDescent="0.2">
      <c r="A74" s="59" t="s">
        <v>1469</v>
      </c>
      <c r="B74" s="60">
        <v>70</v>
      </c>
      <c r="C74" s="61">
        <v>5969</v>
      </c>
      <c r="D74" s="61">
        <v>116373</v>
      </c>
    </row>
    <row r="75" spans="1:4" x14ac:dyDescent="0.2">
      <c r="A75" s="62" t="s">
        <v>1460</v>
      </c>
      <c r="B75" s="64">
        <v>1268</v>
      </c>
      <c r="C75" s="64">
        <v>33847</v>
      </c>
      <c r="D75" s="64">
        <v>190348</v>
      </c>
    </row>
    <row r="76" spans="1:4" x14ac:dyDescent="0.2">
      <c r="A76" s="59" t="s">
        <v>1470</v>
      </c>
      <c r="B76" s="60">
        <v>4</v>
      </c>
      <c r="C76" s="61">
        <v>1719</v>
      </c>
      <c r="D76" s="61">
        <v>13142</v>
      </c>
    </row>
    <row r="77" spans="1:4" x14ac:dyDescent="0.2">
      <c r="A77" s="62" t="s">
        <v>1462</v>
      </c>
      <c r="B77" s="63">
        <v>16</v>
      </c>
      <c r="C77" s="64">
        <v>35516</v>
      </c>
      <c r="D77" s="64">
        <v>250191</v>
      </c>
    </row>
    <row r="78" spans="1:4" x14ac:dyDescent="0.2">
      <c r="A78" s="59" t="s">
        <v>1471</v>
      </c>
      <c r="B78" s="60">
        <v>43</v>
      </c>
      <c r="C78" s="61">
        <v>1253</v>
      </c>
      <c r="D78" s="61">
        <v>22018</v>
      </c>
    </row>
    <row r="79" spans="1:4" ht="13.5" thickBot="1" x14ac:dyDescent="0.25">
      <c r="A79" s="65" t="s">
        <v>1432</v>
      </c>
      <c r="B79" s="67">
        <v>1425</v>
      </c>
      <c r="C79" s="67">
        <v>115561</v>
      </c>
      <c r="D79" s="67">
        <v>755163</v>
      </c>
    </row>
    <row r="82" spans="1:5" ht="13.5" thickBot="1" x14ac:dyDescent="0.25"/>
    <row r="83" spans="1:5" x14ac:dyDescent="0.2">
      <c r="A83" s="57" t="s">
        <v>1473</v>
      </c>
      <c r="B83" s="84" t="s">
        <v>1466</v>
      </c>
      <c r="C83" s="57" t="s">
        <v>1454</v>
      </c>
      <c r="D83" s="57" t="s">
        <v>1456</v>
      </c>
    </row>
    <row r="84" spans="1:5" ht="13.5" thickBot="1" x14ac:dyDescent="0.25">
      <c r="A84" s="58" t="s">
        <v>1452</v>
      </c>
      <c r="B84" s="85"/>
      <c r="C84" s="58" t="s">
        <v>1455</v>
      </c>
      <c r="D84" s="58" t="s">
        <v>1455</v>
      </c>
    </row>
    <row r="85" spans="1:5" ht="13.5" thickBot="1" x14ac:dyDescent="0.25">
      <c r="A85" s="59" t="s">
        <v>1467</v>
      </c>
      <c r="B85" s="70">
        <v>28</v>
      </c>
      <c r="C85" s="70">
        <v>199732</v>
      </c>
      <c r="D85" s="70">
        <v>984548</v>
      </c>
    </row>
    <row r="86" spans="1:5" ht="15.75" x14ac:dyDescent="0.2">
      <c r="A86" s="62" t="s">
        <v>1468</v>
      </c>
      <c r="B86" s="60">
        <v>3</v>
      </c>
      <c r="C86" s="60">
        <v>2976</v>
      </c>
      <c r="D86" s="60">
        <v>48374</v>
      </c>
    </row>
    <row r="87" spans="1:5" x14ac:dyDescent="0.2">
      <c r="A87" s="59" t="s">
        <v>1469</v>
      </c>
      <c r="B87" s="63">
        <v>88</v>
      </c>
      <c r="C87" s="63">
        <v>6473</v>
      </c>
      <c r="D87" s="63">
        <v>64625</v>
      </c>
    </row>
    <row r="88" spans="1:5" x14ac:dyDescent="0.2">
      <c r="A88" s="62" t="s">
        <v>1460</v>
      </c>
      <c r="B88" s="61">
        <v>1260</v>
      </c>
      <c r="C88" s="61">
        <v>75093</v>
      </c>
      <c r="D88" s="61">
        <v>253816</v>
      </c>
      <c r="E88" s="56"/>
    </row>
    <row r="89" spans="1:5" x14ac:dyDescent="0.2">
      <c r="A89" s="59" t="s">
        <v>1470</v>
      </c>
      <c r="B89" s="63">
        <v>5</v>
      </c>
      <c r="C89" s="63">
        <v>51966</v>
      </c>
      <c r="D89" s="63">
        <v>84962</v>
      </c>
    </row>
    <row r="90" spans="1:5" x14ac:dyDescent="0.2">
      <c r="A90" s="62" t="s">
        <v>1462</v>
      </c>
      <c r="B90" s="60">
        <v>22</v>
      </c>
      <c r="C90" s="60">
        <v>50194</v>
      </c>
      <c r="D90" s="60">
        <v>298971</v>
      </c>
    </row>
    <row r="91" spans="1:5" x14ac:dyDescent="0.2">
      <c r="A91" s="59" t="s">
        <v>1471</v>
      </c>
      <c r="B91" s="63">
        <v>4</v>
      </c>
      <c r="C91" s="63">
        <v>1877</v>
      </c>
      <c r="D91" s="63">
        <v>4064</v>
      </c>
    </row>
    <row r="92" spans="1:5" ht="13.5" thickBot="1" x14ac:dyDescent="0.25">
      <c r="A92" s="65" t="s">
        <v>1432</v>
      </c>
      <c r="B92" s="71">
        <v>1410</v>
      </c>
      <c r="C92" s="71">
        <v>388311</v>
      </c>
      <c r="D92" s="71">
        <v>1739360</v>
      </c>
    </row>
    <row r="96" spans="1:5" ht="13.5" thickBot="1" x14ac:dyDescent="0.25"/>
    <row r="97" spans="1:17" x14ac:dyDescent="0.2">
      <c r="A97" s="57" t="s">
        <v>1474</v>
      </c>
      <c r="B97" s="86" t="s">
        <v>1475</v>
      </c>
      <c r="C97" s="86"/>
      <c r="D97" s="86"/>
      <c r="E97" s="86"/>
    </row>
    <row r="98" spans="1:17" ht="13.5" thickBot="1" x14ac:dyDescent="0.25">
      <c r="A98" s="58" t="s">
        <v>1452</v>
      </c>
      <c r="B98" s="58">
        <v>2015</v>
      </c>
      <c r="C98" s="58">
        <v>2016</v>
      </c>
      <c r="D98" s="58">
        <v>2017</v>
      </c>
      <c r="E98" s="58">
        <v>2018</v>
      </c>
    </row>
    <row r="99" spans="1:17" x14ac:dyDescent="0.2">
      <c r="A99" s="59" t="s">
        <v>1476</v>
      </c>
      <c r="B99" s="61">
        <f>D48+D52-C48-C52</f>
        <v>695398</v>
      </c>
      <c r="C99" s="61">
        <f>D60-C60</f>
        <v>9082</v>
      </c>
      <c r="D99" s="61">
        <f>D72-C72</f>
        <v>113444</v>
      </c>
      <c r="E99" s="61">
        <f>D85-C85</f>
        <v>784816</v>
      </c>
    </row>
    <row r="100" spans="1:17" x14ac:dyDescent="0.2">
      <c r="A100" s="62" t="s">
        <v>1477</v>
      </c>
      <c r="B100" s="64">
        <f>D49+D50-C49-C50</f>
        <v>31033</v>
      </c>
      <c r="C100" s="64">
        <f>D61+D62-C61-C62</f>
        <v>79376</v>
      </c>
      <c r="D100" s="64">
        <f>D73+D74-C73-C74</f>
        <v>122794</v>
      </c>
      <c r="E100" s="64">
        <f>D86+D87-C86-C87</f>
        <v>103550</v>
      </c>
    </row>
    <row r="101" spans="1:17" x14ac:dyDescent="0.2">
      <c r="A101" s="59" t="s">
        <v>1213</v>
      </c>
      <c r="B101" s="61">
        <f>D51-C51</f>
        <v>133386</v>
      </c>
      <c r="C101" s="61">
        <f>D63-C63</f>
        <v>28500</v>
      </c>
      <c r="D101" s="61">
        <f>D75-C75</f>
        <v>156501</v>
      </c>
      <c r="E101" s="61">
        <f>D88-C88</f>
        <v>178723</v>
      </c>
    </row>
    <row r="102" spans="1:17" x14ac:dyDescent="0.2">
      <c r="A102" s="62" t="s">
        <v>1480</v>
      </c>
      <c r="B102" s="64">
        <f>D54-C54</f>
        <v>4167</v>
      </c>
      <c r="C102" s="64">
        <f>D64-C64</f>
        <v>38354</v>
      </c>
      <c r="D102" s="64">
        <f>D76-C76</f>
        <v>11423</v>
      </c>
      <c r="E102" s="64">
        <f>D89-C89</f>
        <v>32996</v>
      </c>
    </row>
    <row r="103" spans="1:17" x14ac:dyDescent="0.2">
      <c r="A103" s="59" t="s">
        <v>1479</v>
      </c>
      <c r="B103" s="61">
        <f>D53-C53</f>
        <v>279607</v>
      </c>
      <c r="C103" s="61">
        <f>D65-C65</f>
        <v>208723</v>
      </c>
      <c r="D103" s="61">
        <f>D77-C77</f>
        <v>214675</v>
      </c>
      <c r="E103" s="61">
        <f>D90-C90</f>
        <v>248777</v>
      </c>
    </row>
    <row r="104" spans="1:17" x14ac:dyDescent="0.2">
      <c r="A104" s="62" t="s">
        <v>1478</v>
      </c>
      <c r="B104" s="63">
        <v>0</v>
      </c>
      <c r="C104" s="64">
        <f>D66-C66</f>
        <v>48133</v>
      </c>
      <c r="D104" s="64">
        <f>D78-C78</f>
        <v>20765</v>
      </c>
      <c r="E104" s="64">
        <f>D91-C91</f>
        <v>2187</v>
      </c>
    </row>
    <row r="105" spans="1:17" ht="13.5" thickBot="1" x14ac:dyDescent="0.25">
      <c r="A105" s="65" t="s">
        <v>1432</v>
      </c>
      <c r="B105" s="67">
        <f>SUM(B99:B104)</f>
        <v>1143591</v>
      </c>
      <c r="C105" s="67">
        <f>SUM(C99:C104)</f>
        <v>412168</v>
      </c>
      <c r="D105" s="67">
        <f t="shared" ref="D105:E105" si="0">SUM(D99:D104)</f>
        <v>639602</v>
      </c>
      <c r="E105" s="67">
        <f t="shared" si="0"/>
        <v>1351049</v>
      </c>
    </row>
    <row r="109" spans="1:17" ht="13.5" thickBot="1" x14ac:dyDescent="0.25"/>
    <row r="110" spans="1:17" x14ac:dyDescent="0.2">
      <c r="A110" s="57" t="s">
        <v>1451</v>
      </c>
      <c r="B110" s="84" t="s">
        <v>1453</v>
      </c>
      <c r="C110" s="57" t="s">
        <v>1454</v>
      </c>
      <c r="D110" s="57" t="s">
        <v>1456</v>
      </c>
      <c r="F110" s="84" t="s">
        <v>1466</v>
      </c>
      <c r="G110" s="57" t="s">
        <v>1454</v>
      </c>
      <c r="H110" s="57" t="s">
        <v>1456</v>
      </c>
      <c r="J110" s="84" t="s">
        <v>1466</v>
      </c>
      <c r="K110" s="57" t="s">
        <v>1454</v>
      </c>
      <c r="L110" s="57" t="s">
        <v>1456</v>
      </c>
      <c r="N110" s="84" t="s">
        <v>1466</v>
      </c>
      <c r="O110" s="57" t="s">
        <v>1454</v>
      </c>
      <c r="P110" s="57" t="s">
        <v>1456</v>
      </c>
    </row>
    <row r="111" spans="1:17" ht="13.5" thickBot="1" x14ac:dyDescent="0.25">
      <c r="A111" s="58" t="s">
        <v>1452</v>
      </c>
      <c r="B111" s="85"/>
      <c r="C111" s="58" t="s">
        <v>1455</v>
      </c>
      <c r="D111" s="58" t="s">
        <v>1455</v>
      </c>
      <c r="F111" s="85"/>
      <c r="G111" s="58" t="s">
        <v>1455</v>
      </c>
      <c r="H111" s="58" t="s">
        <v>1455</v>
      </c>
      <c r="J111" s="85"/>
      <c r="K111" s="58" t="s">
        <v>1455</v>
      </c>
      <c r="L111" s="58" t="s">
        <v>1455</v>
      </c>
      <c r="N111" s="85"/>
      <c r="O111" s="58" t="s">
        <v>1455</v>
      </c>
      <c r="P111" s="58" t="s">
        <v>1455</v>
      </c>
    </row>
    <row r="112" spans="1:17" x14ac:dyDescent="0.2">
      <c r="A112" s="59" t="s">
        <v>231</v>
      </c>
      <c r="B112" s="60">
        <v>6</v>
      </c>
      <c r="C112" s="61">
        <v>28798</v>
      </c>
      <c r="D112" s="61">
        <v>93915</v>
      </c>
      <c r="E112" s="75"/>
      <c r="F112" s="72">
        <v>1</v>
      </c>
      <c r="G112" s="60">
        <v>479</v>
      </c>
      <c r="H112" s="61">
        <v>1540</v>
      </c>
      <c r="I112" s="75"/>
      <c r="J112" s="72">
        <v>33</v>
      </c>
      <c r="K112" s="61">
        <v>3399</v>
      </c>
      <c r="L112" s="61">
        <v>11193</v>
      </c>
      <c r="M112" s="75"/>
      <c r="N112" s="60">
        <v>16</v>
      </c>
      <c r="O112" s="61">
        <v>94929</v>
      </c>
      <c r="P112" s="61">
        <v>309138</v>
      </c>
      <c r="Q112" s="75"/>
    </row>
    <row r="113" spans="1:17" x14ac:dyDescent="0.2">
      <c r="A113" s="62" t="s">
        <v>210</v>
      </c>
      <c r="B113" s="63">
        <v>33</v>
      </c>
      <c r="C113" s="63">
        <v>0</v>
      </c>
      <c r="D113" s="64">
        <v>21968</v>
      </c>
      <c r="E113" s="75"/>
      <c r="F113" s="73">
        <v>0</v>
      </c>
      <c r="G113" s="63">
        <v>0</v>
      </c>
      <c r="H113" s="63">
        <v>0</v>
      </c>
      <c r="I113" s="75"/>
      <c r="J113" s="73">
        <v>0</v>
      </c>
      <c r="K113" s="63">
        <v>0</v>
      </c>
      <c r="L113" s="63">
        <v>0</v>
      </c>
      <c r="M113" s="75"/>
      <c r="N113" s="63">
        <v>1</v>
      </c>
      <c r="O113" s="64">
        <v>1618</v>
      </c>
      <c r="P113" s="64">
        <v>17668</v>
      </c>
      <c r="Q113" s="75"/>
    </row>
    <row r="114" spans="1:17" x14ac:dyDescent="0.2">
      <c r="A114" s="59" t="s">
        <v>211</v>
      </c>
      <c r="B114" s="60">
        <v>10</v>
      </c>
      <c r="C114" s="60">
        <v>0</v>
      </c>
      <c r="D114" s="60">
        <v>720</v>
      </c>
      <c r="E114" s="75"/>
      <c r="F114" s="72">
        <v>5</v>
      </c>
      <c r="G114" s="60">
        <v>282</v>
      </c>
      <c r="H114" s="60">
        <v>903</v>
      </c>
      <c r="I114" s="75"/>
      <c r="J114" s="72">
        <v>0</v>
      </c>
      <c r="K114" s="60">
        <v>0</v>
      </c>
      <c r="L114" s="60">
        <v>0</v>
      </c>
      <c r="M114" s="75"/>
      <c r="N114" s="60">
        <v>1</v>
      </c>
      <c r="O114" s="60">
        <v>342</v>
      </c>
      <c r="P114" s="60">
        <v>992</v>
      </c>
      <c r="Q114" s="75"/>
    </row>
    <row r="115" spans="1:17" x14ac:dyDescent="0.2">
      <c r="A115" s="62" t="s">
        <v>712</v>
      </c>
      <c r="B115" s="63">
        <v>0</v>
      </c>
      <c r="C115" s="63">
        <v>0</v>
      </c>
      <c r="D115" s="63">
        <v>0</v>
      </c>
      <c r="F115" s="73">
        <v>129</v>
      </c>
      <c r="G115" s="63">
        <v>202</v>
      </c>
      <c r="H115" s="64">
        <v>6631</v>
      </c>
      <c r="J115" s="73">
        <v>0</v>
      </c>
      <c r="K115" s="63">
        <v>0</v>
      </c>
      <c r="L115" s="63">
        <v>0</v>
      </c>
      <c r="N115" s="63">
        <v>0</v>
      </c>
      <c r="O115" s="63">
        <v>0</v>
      </c>
      <c r="P115" s="63">
        <v>0</v>
      </c>
    </row>
    <row r="116" spans="1:17" x14ac:dyDescent="0.2">
      <c r="A116" s="59" t="s">
        <v>212</v>
      </c>
      <c r="B116" s="60">
        <v>1</v>
      </c>
      <c r="C116" s="61">
        <v>8381</v>
      </c>
      <c r="D116" s="61">
        <v>27937</v>
      </c>
      <c r="E116" s="75"/>
      <c r="F116" s="72">
        <v>2</v>
      </c>
      <c r="G116" s="61">
        <v>3771</v>
      </c>
      <c r="H116" s="61">
        <v>7869</v>
      </c>
      <c r="I116" s="75"/>
      <c r="J116" s="72">
        <v>3</v>
      </c>
      <c r="K116" s="61">
        <v>3616</v>
      </c>
      <c r="L116" s="61">
        <v>26128</v>
      </c>
      <c r="M116" s="75"/>
      <c r="N116" s="60">
        <v>3</v>
      </c>
      <c r="O116" s="61">
        <v>19394</v>
      </c>
      <c r="P116" s="61">
        <v>135415</v>
      </c>
      <c r="Q116" s="75"/>
    </row>
    <row r="117" spans="1:17" x14ac:dyDescent="0.2">
      <c r="A117" s="62" t="s">
        <v>213</v>
      </c>
      <c r="B117" s="63">
        <v>4</v>
      </c>
      <c r="C117" s="64">
        <v>25291</v>
      </c>
      <c r="D117" s="64">
        <v>84914</v>
      </c>
      <c r="E117" s="75"/>
      <c r="F117" s="73">
        <v>15</v>
      </c>
      <c r="G117" s="64">
        <v>26059</v>
      </c>
      <c r="H117" s="64">
        <v>105360</v>
      </c>
      <c r="I117" s="75"/>
      <c r="J117" s="73">
        <v>11</v>
      </c>
      <c r="K117" s="63">
        <v>0</v>
      </c>
      <c r="L117" s="64">
        <v>15975</v>
      </c>
      <c r="M117" s="75"/>
      <c r="N117" s="63">
        <v>3</v>
      </c>
      <c r="O117" s="64">
        <v>1012</v>
      </c>
      <c r="P117" s="64">
        <v>6710</v>
      </c>
      <c r="Q117" s="75"/>
    </row>
    <row r="118" spans="1:17" x14ac:dyDescent="0.2">
      <c r="A118" s="59" t="s">
        <v>214</v>
      </c>
      <c r="B118" s="60">
        <v>6</v>
      </c>
      <c r="C118" s="61">
        <v>21643</v>
      </c>
      <c r="D118" s="61">
        <v>90459</v>
      </c>
      <c r="E118" s="75"/>
      <c r="F118" s="72">
        <v>66</v>
      </c>
      <c r="G118" s="61">
        <v>4828</v>
      </c>
      <c r="H118" s="61">
        <v>81356</v>
      </c>
      <c r="I118" s="75"/>
      <c r="J118" s="72">
        <v>72</v>
      </c>
      <c r="K118" s="61">
        <v>6644</v>
      </c>
      <c r="L118" s="61">
        <v>120383</v>
      </c>
      <c r="M118" s="75"/>
      <c r="N118" s="60">
        <v>66</v>
      </c>
      <c r="O118" s="61">
        <v>6491</v>
      </c>
      <c r="P118" s="61">
        <v>70153</v>
      </c>
      <c r="Q118" s="75"/>
    </row>
    <row r="119" spans="1:17" x14ac:dyDescent="0.2">
      <c r="A119" s="62" t="s">
        <v>215</v>
      </c>
      <c r="B119" s="63">
        <v>3</v>
      </c>
      <c r="C119" s="63">
        <v>49</v>
      </c>
      <c r="D119" s="64">
        <v>5767</v>
      </c>
      <c r="E119" s="75"/>
      <c r="F119" s="73">
        <v>11</v>
      </c>
      <c r="G119" s="63">
        <v>64</v>
      </c>
      <c r="H119" s="63">
        <v>247</v>
      </c>
      <c r="I119" s="75"/>
      <c r="J119" s="73">
        <v>7</v>
      </c>
      <c r="K119" s="63">
        <v>476</v>
      </c>
      <c r="L119" s="64">
        <v>1292</v>
      </c>
      <c r="M119" s="75"/>
      <c r="N119" s="63">
        <v>22</v>
      </c>
      <c r="O119" s="64">
        <v>59</v>
      </c>
      <c r="P119" s="64">
        <v>800</v>
      </c>
      <c r="Q119" s="75"/>
    </row>
    <row r="120" spans="1:17" x14ac:dyDescent="0.2">
      <c r="A120" s="59" t="s">
        <v>216</v>
      </c>
      <c r="B120" s="60">
        <v>0</v>
      </c>
      <c r="C120" s="60">
        <v>0</v>
      </c>
      <c r="D120" s="60">
        <v>0</v>
      </c>
      <c r="F120" s="72">
        <v>0</v>
      </c>
      <c r="G120" s="60">
        <v>0</v>
      </c>
      <c r="H120" s="60">
        <v>0</v>
      </c>
      <c r="J120" s="72">
        <v>0</v>
      </c>
      <c r="K120" s="60">
        <v>0</v>
      </c>
      <c r="L120" s="60">
        <v>0</v>
      </c>
      <c r="N120" s="60">
        <v>0</v>
      </c>
      <c r="O120" s="60">
        <v>0</v>
      </c>
      <c r="P120" s="60">
        <v>0</v>
      </c>
    </row>
    <row r="121" spans="1:17" x14ac:dyDescent="0.2">
      <c r="A121" s="62" t="s">
        <v>217</v>
      </c>
      <c r="B121" s="63">
        <v>0</v>
      </c>
      <c r="C121" s="63">
        <v>0</v>
      </c>
      <c r="D121" s="63">
        <v>0</v>
      </c>
      <c r="F121" s="73">
        <v>0</v>
      </c>
      <c r="G121" s="63">
        <v>0</v>
      </c>
      <c r="H121" s="63">
        <v>0</v>
      </c>
      <c r="J121" s="73">
        <v>0</v>
      </c>
      <c r="K121" s="63">
        <v>0</v>
      </c>
      <c r="L121" s="63">
        <v>0</v>
      </c>
      <c r="N121" s="63">
        <v>0</v>
      </c>
      <c r="O121" s="63">
        <v>0</v>
      </c>
      <c r="P121" s="63">
        <v>0</v>
      </c>
    </row>
    <row r="122" spans="1:17" x14ac:dyDescent="0.2">
      <c r="A122" s="59" t="s">
        <v>218</v>
      </c>
      <c r="B122" s="60">
        <v>0</v>
      </c>
      <c r="C122" s="60">
        <v>0</v>
      </c>
      <c r="D122" s="60">
        <v>0</v>
      </c>
      <c r="F122" s="72">
        <v>1</v>
      </c>
      <c r="G122" s="60">
        <v>610</v>
      </c>
      <c r="H122" s="61">
        <v>3458</v>
      </c>
      <c r="J122" s="72">
        <v>1</v>
      </c>
      <c r="K122" s="60">
        <v>886</v>
      </c>
      <c r="L122" s="61">
        <v>5905</v>
      </c>
      <c r="N122" s="60">
        <v>1</v>
      </c>
      <c r="O122" s="60">
        <v>837</v>
      </c>
      <c r="P122" s="61">
        <v>5579</v>
      </c>
    </row>
    <row r="123" spans="1:17" x14ac:dyDescent="0.2">
      <c r="A123" s="62" t="s">
        <v>219</v>
      </c>
      <c r="B123" s="63">
        <v>3</v>
      </c>
      <c r="C123" s="63">
        <v>896</v>
      </c>
      <c r="D123" s="64">
        <v>5303</v>
      </c>
      <c r="F123" s="73">
        <v>0</v>
      </c>
      <c r="G123" s="63">
        <v>0</v>
      </c>
      <c r="H123" s="63">
        <v>0</v>
      </c>
      <c r="J123" s="73">
        <v>2</v>
      </c>
      <c r="K123" s="63">
        <v>737</v>
      </c>
      <c r="L123" s="64">
        <v>4291</v>
      </c>
      <c r="N123" s="63">
        <v>2</v>
      </c>
      <c r="O123" s="63">
        <v>776</v>
      </c>
      <c r="P123" s="64">
        <v>1884</v>
      </c>
    </row>
    <row r="124" spans="1:17" x14ac:dyDescent="0.2">
      <c r="A124" s="59" t="s">
        <v>220</v>
      </c>
      <c r="B124" s="60">
        <v>43</v>
      </c>
      <c r="C124" s="61">
        <v>205272</v>
      </c>
      <c r="D124" s="61">
        <v>963888</v>
      </c>
      <c r="E124" s="75"/>
      <c r="F124" s="72">
        <v>16</v>
      </c>
      <c r="G124" s="61">
        <v>38474</v>
      </c>
      <c r="H124" s="61">
        <v>250364</v>
      </c>
      <c r="I124" s="75"/>
      <c r="J124" s="72">
        <v>23</v>
      </c>
      <c r="K124" s="61">
        <v>65408</v>
      </c>
      <c r="L124" s="61">
        <v>377094</v>
      </c>
      <c r="M124" s="75"/>
      <c r="N124" s="60">
        <v>30</v>
      </c>
      <c r="O124" s="61">
        <v>187149</v>
      </c>
      <c r="P124" s="61">
        <v>932731</v>
      </c>
      <c r="Q124" s="75"/>
    </row>
    <row r="125" spans="1:17" x14ac:dyDescent="0.2">
      <c r="A125" s="62" t="s">
        <v>221</v>
      </c>
      <c r="B125" s="63">
        <v>0</v>
      </c>
      <c r="C125" s="63">
        <v>0</v>
      </c>
      <c r="D125" s="63">
        <v>0</v>
      </c>
      <c r="F125" s="73">
        <v>0</v>
      </c>
      <c r="G125" s="63">
        <v>0</v>
      </c>
      <c r="H125" s="63">
        <v>0</v>
      </c>
      <c r="J125" s="73">
        <v>0</v>
      </c>
      <c r="K125" s="63">
        <v>0</v>
      </c>
      <c r="L125" s="63">
        <v>0</v>
      </c>
      <c r="N125" s="63">
        <v>0</v>
      </c>
      <c r="O125" s="63">
        <v>0</v>
      </c>
      <c r="P125" s="63">
        <v>0</v>
      </c>
    </row>
    <row r="126" spans="1:17" x14ac:dyDescent="0.2">
      <c r="A126" s="59" t="s">
        <v>222</v>
      </c>
      <c r="B126" s="60">
        <v>0</v>
      </c>
      <c r="C126" s="60">
        <v>0</v>
      </c>
      <c r="D126" s="60">
        <v>0</v>
      </c>
      <c r="F126" s="72">
        <v>0</v>
      </c>
      <c r="G126" s="60">
        <v>0</v>
      </c>
      <c r="H126" s="60">
        <v>0</v>
      </c>
      <c r="J126" s="72">
        <v>0</v>
      </c>
      <c r="K126" s="60">
        <v>0</v>
      </c>
      <c r="L126" s="60">
        <v>0</v>
      </c>
      <c r="N126" s="60">
        <v>0</v>
      </c>
      <c r="O126" s="60">
        <v>0</v>
      </c>
      <c r="P126" s="60">
        <v>0</v>
      </c>
    </row>
    <row r="127" spans="1:17" x14ac:dyDescent="0.2">
      <c r="A127" s="62" t="s">
        <v>223</v>
      </c>
      <c r="B127" s="63">
        <v>0</v>
      </c>
      <c r="C127" s="63">
        <v>0</v>
      </c>
      <c r="D127" s="63">
        <v>0</v>
      </c>
      <c r="F127" s="73">
        <v>0</v>
      </c>
      <c r="G127" s="63">
        <v>0</v>
      </c>
      <c r="H127" s="63">
        <v>0</v>
      </c>
      <c r="J127" s="73">
        <v>0</v>
      </c>
      <c r="K127" s="63">
        <v>0</v>
      </c>
      <c r="L127" s="63">
        <v>0</v>
      </c>
      <c r="N127" s="63">
        <v>0</v>
      </c>
      <c r="O127" s="63">
        <v>0</v>
      </c>
      <c r="P127" s="63">
        <v>0</v>
      </c>
    </row>
    <row r="128" spans="1:17" x14ac:dyDescent="0.2">
      <c r="A128" s="59" t="s">
        <v>224</v>
      </c>
      <c r="B128" s="60">
        <v>0</v>
      </c>
      <c r="C128" s="60">
        <v>0</v>
      </c>
      <c r="D128" s="60">
        <v>0</v>
      </c>
      <c r="E128" s="75"/>
      <c r="F128" s="72">
        <v>243</v>
      </c>
      <c r="G128" s="60">
        <v>0</v>
      </c>
      <c r="H128" s="61">
        <v>28500</v>
      </c>
      <c r="I128" s="75"/>
      <c r="J128" s="74">
        <v>1250</v>
      </c>
      <c r="K128" s="60">
        <v>0</v>
      </c>
      <c r="L128" s="61">
        <v>144492</v>
      </c>
      <c r="M128" s="75"/>
      <c r="N128" s="61">
        <v>1246</v>
      </c>
      <c r="O128" s="60">
        <v>580</v>
      </c>
      <c r="P128" s="61">
        <v>130186</v>
      </c>
      <c r="Q128" s="75"/>
    </row>
    <row r="129" spans="1:17" x14ac:dyDescent="0.2">
      <c r="A129" s="62" t="s">
        <v>225</v>
      </c>
      <c r="B129" s="63">
        <v>6</v>
      </c>
      <c r="C129" s="63">
        <v>755</v>
      </c>
      <c r="D129" s="64">
        <v>3644</v>
      </c>
      <c r="F129" s="73">
        <v>0</v>
      </c>
      <c r="G129" s="63">
        <v>0</v>
      </c>
      <c r="H129" s="63">
        <v>0</v>
      </c>
      <c r="J129" s="73">
        <v>0</v>
      </c>
      <c r="K129" s="63">
        <v>0</v>
      </c>
      <c r="L129" s="63">
        <v>0</v>
      </c>
      <c r="N129" s="63">
        <v>0</v>
      </c>
      <c r="O129" s="63">
        <v>0</v>
      </c>
      <c r="P129" s="63">
        <v>0</v>
      </c>
    </row>
    <row r="130" spans="1:17" x14ac:dyDescent="0.2">
      <c r="A130" s="59" t="s">
        <v>226</v>
      </c>
      <c r="B130" s="60">
        <v>12</v>
      </c>
      <c r="C130" s="61">
        <v>99330</v>
      </c>
      <c r="D130" s="61">
        <v>229573</v>
      </c>
      <c r="E130" s="75"/>
      <c r="F130" s="72">
        <v>0</v>
      </c>
      <c r="G130" s="60">
        <v>0</v>
      </c>
      <c r="H130" s="60">
        <v>0</v>
      </c>
      <c r="I130" s="75"/>
      <c r="J130" s="72">
        <v>16</v>
      </c>
      <c r="K130" s="61">
        <v>33769</v>
      </c>
      <c r="L130" s="61">
        <v>45778</v>
      </c>
      <c r="M130" s="75"/>
      <c r="N130" s="60">
        <v>15</v>
      </c>
      <c r="O130" s="61">
        <v>74637</v>
      </c>
      <c r="P130" s="61">
        <v>123198</v>
      </c>
      <c r="Q130" s="75"/>
    </row>
    <row r="131" spans="1:17" x14ac:dyDescent="0.2">
      <c r="A131" s="62" t="s">
        <v>227</v>
      </c>
      <c r="B131" s="63">
        <v>1</v>
      </c>
      <c r="C131" s="63">
        <v>290</v>
      </c>
      <c r="D131" s="64">
        <v>1160</v>
      </c>
      <c r="F131" s="73">
        <v>1</v>
      </c>
      <c r="G131" s="63">
        <v>41</v>
      </c>
      <c r="H131" s="63">
        <v>41</v>
      </c>
      <c r="J131" s="73">
        <v>2</v>
      </c>
      <c r="K131" s="63">
        <v>554</v>
      </c>
      <c r="L131" s="63">
        <v>554</v>
      </c>
      <c r="N131" s="63">
        <v>0</v>
      </c>
      <c r="O131" s="63">
        <v>0</v>
      </c>
      <c r="P131" s="63">
        <v>0</v>
      </c>
    </row>
    <row r="132" spans="1:17" x14ac:dyDescent="0.2">
      <c r="A132" s="59" t="s">
        <v>228</v>
      </c>
      <c r="B132" s="60">
        <v>1</v>
      </c>
      <c r="C132" s="60">
        <v>0</v>
      </c>
      <c r="D132" s="61">
        <v>2273</v>
      </c>
      <c r="F132" s="72">
        <v>0</v>
      </c>
      <c r="G132" s="60">
        <v>0</v>
      </c>
      <c r="H132" s="60">
        <v>0</v>
      </c>
      <c r="J132" s="72">
        <v>0</v>
      </c>
      <c r="K132" s="60">
        <v>0</v>
      </c>
      <c r="L132" s="60">
        <v>0</v>
      </c>
      <c r="N132" s="60">
        <v>0</v>
      </c>
      <c r="O132" s="60">
        <v>0</v>
      </c>
      <c r="P132" s="60">
        <v>0</v>
      </c>
    </row>
    <row r="133" spans="1:17" x14ac:dyDescent="0.2">
      <c r="A133" s="62" t="s">
        <v>233</v>
      </c>
      <c r="B133" s="63">
        <v>1</v>
      </c>
      <c r="C133" s="63">
        <v>388</v>
      </c>
      <c r="D133" s="64">
        <v>1939</v>
      </c>
      <c r="F133" s="73">
        <v>0</v>
      </c>
      <c r="G133" s="63">
        <v>0</v>
      </c>
      <c r="H133" s="63">
        <v>0</v>
      </c>
      <c r="J133" s="73">
        <v>1</v>
      </c>
      <c r="K133" s="63">
        <v>22</v>
      </c>
      <c r="L133" s="63">
        <v>22</v>
      </c>
      <c r="N133" s="63">
        <v>2</v>
      </c>
      <c r="O133" s="63">
        <v>434</v>
      </c>
      <c r="P133" s="64">
        <v>2642</v>
      </c>
    </row>
    <row r="134" spans="1:17" x14ac:dyDescent="0.2">
      <c r="A134" s="59" t="s">
        <v>229</v>
      </c>
      <c r="B134" s="60">
        <v>0</v>
      </c>
      <c r="C134" s="60">
        <v>0</v>
      </c>
      <c r="D134" s="60">
        <v>0</v>
      </c>
      <c r="F134" s="72">
        <v>1</v>
      </c>
      <c r="G134" s="60">
        <v>681</v>
      </c>
      <c r="H134" s="61">
        <v>1295</v>
      </c>
      <c r="J134" s="72">
        <v>0</v>
      </c>
      <c r="K134" s="60">
        <v>0</v>
      </c>
      <c r="L134" s="60">
        <v>0</v>
      </c>
      <c r="N134" s="60">
        <v>0</v>
      </c>
      <c r="O134" s="60">
        <v>0</v>
      </c>
      <c r="P134" s="60">
        <v>0</v>
      </c>
    </row>
    <row r="135" spans="1:17" x14ac:dyDescent="0.2">
      <c r="A135" s="62" t="s">
        <v>230</v>
      </c>
      <c r="B135" s="63">
        <v>4</v>
      </c>
      <c r="C135" s="63">
        <v>576</v>
      </c>
      <c r="D135" s="64">
        <v>2430</v>
      </c>
      <c r="F135" s="73">
        <v>2</v>
      </c>
      <c r="G135" s="63">
        <v>48</v>
      </c>
      <c r="H135" s="64">
        <v>1743</v>
      </c>
      <c r="J135" s="73">
        <v>2</v>
      </c>
      <c r="K135" s="63">
        <v>38</v>
      </c>
      <c r="L135" s="64">
        <v>1934</v>
      </c>
      <c r="N135" s="63">
        <v>2</v>
      </c>
      <c r="O135" s="63">
        <v>53</v>
      </c>
      <c r="P135" s="64">
        <v>2244</v>
      </c>
    </row>
    <row r="136" spans="1:17" x14ac:dyDescent="0.2">
      <c r="A136" s="59" t="s">
        <v>234</v>
      </c>
      <c r="B136" s="60">
        <v>0</v>
      </c>
      <c r="C136" s="60">
        <v>0</v>
      </c>
      <c r="D136" s="60">
        <v>0</v>
      </c>
      <c r="F136" s="72">
        <v>0</v>
      </c>
      <c r="G136" s="60">
        <v>0</v>
      </c>
      <c r="H136" s="60">
        <v>0</v>
      </c>
      <c r="J136" s="72">
        <v>2</v>
      </c>
      <c r="K136" s="60">
        <v>12</v>
      </c>
      <c r="L136" s="60">
        <v>122</v>
      </c>
      <c r="N136" s="60">
        <v>0</v>
      </c>
      <c r="O136" s="60">
        <v>0</v>
      </c>
      <c r="P136" s="60">
        <v>0</v>
      </c>
    </row>
    <row r="137" spans="1:17" ht="13.5" thickBot="1" x14ac:dyDescent="0.25">
      <c r="A137" s="65" t="s">
        <v>1432</v>
      </c>
      <c r="B137" s="66">
        <v>134</v>
      </c>
      <c r="C137" s="67">
        <v>392299</v>
      </c>
      <c r="D137" s="66" t="s">
        <v>1464</v>
      </c>
      <c r="F137" s="66">
        <v>494</v>
      </c>
      <c r="G137" s="67">
        <v>75539</v>
      </c>
      <c r="H137" s="67">
        <v>489307</v>
      </c>
      <c r="J137" s="66">
        <v>1425</v>
      </c>
      <c r="K137" s="67">
        <v>115561</v>
      </c>
      <c r="L137" s="67">
        <v>755163</v>
      </c>
      <c r="N137" s="67">
        <v>1407</v>
      </c>
      <c r="O137" s="67">
        <v>388311</v>
      </c>
      <c r="P137" s="67">
        <v>1739360</v>
      </c>
    </row>
    <row r="139" spans="1:17" x14ac:dyDescent="0.2">
      <c r="B139">
        <v>2015</v>
      </c>
      <c r="C139">
        <v>2016</v>
      </c>
      <c r="D139">
        <v>2017</v>
      </c>
      <c r="E139">
        <v>2018</v>
      </c>
    </row>
    <row r="140" spans="1:17" x14ac:dyDescent="0.2">
      <c r="A140" s="18" t="s">
        <v>1486</v>
      </c>
      <c r="B140" s="56">
        <f>D112+D113+D114-C112-C113-C114</f>
        <v>87805</v>
      </c>
      <c r="C140" s="56">
        <f>H112+H113+H114-G112-G113-G114</f>
        <v>1682</v>
      </c>
      <c r="D140" s="56">
        <f>L112-K112</f>
        <v>7794</v>
      </c>
      <c r="E140" s="56">
        <f>P112+P113+P114-O112-O113-O114</f>
        <v>230909</v>
      </c>
    </row>
    <row r="141" spans="1:17" x14ac:dyDescent="0.2">
      <c r="A141" s="59" t="s">
        <v>212</v>
      </c>
      <c r="B141" s="56">
        <f>D116-C116</f>
        <v>19556</v>
      </c>
      <c r="C141" s="56">
        <f>H116-G116</f>
        <v>4098</v>
      </c>
      <c r="D141" s="56">
        <f>L116-K116</f>
        <v>22512</v>
      </c>
      <c r="E141" s="56">
        <f>P116-O116</f>
        <v>116021</v>
      </c>
    </row>
    <row r="142" spans="1:17" x14ac:dyDescent="0.2">
      <c r="A142" s="62" t="s">
        <v>1482</v>
      </c>
      <c r="B142" s="56">
        <f>D117-C117</f>
        <v>59623</v>
      </c>
      <c r="C142" s="56">
        <f>H117-G117</f>
        <v>79301</v>
      </c>
      <c r="D142" s="56">
        <f>L117-K117</f>
        <v>15975</v>
      </c>
      <c r="E142" s="56">
        <f>P117-O117</f>
        <v>5698</v>
      </c>
    </row>
    <row r="143" spans="1:17" x14ac:dyDescent="0.2">
      <c r="A143" s="59" t="s">
        <v>1481</v>
      </c>
      <c r="B143" s="56">
        <f>D118+D119-C118-C119</f>
        <v>74534</v>
      </c>
      <c r="C143" s="56">
        <f>H118+H119-G118-G119</f>
        <v>76711</v>
      </c>
      <c r="D143" s="56">
        <f>L118+L119-K118-K119</f>
        <v>114555</v>
      </c>
      <c r="E143" s="56">
        <f>P118+P119-O118-O119</f>
        <v>64403</v>
      </c>
    </row>
    <row r="144" spans="1:17" x14ac:dyDescent="0.2">
      <c r="A144" s="59" t="s">
        <v>1483</v>
      </c>
      <c r="B144" s="56">
        <f>D124-C124</f>
        <v>758616</v>
      </c>
      <c r="C144" s="56">
        <f>H124-G124</f>
        <v>211890</v>
      </c>
      <c r="D144" s="56">
        <f>L124-K124</f>
        <v>311686</v>
      </c>
      <c r="E144" s="56">
        <f>P124-O124</f>
        <v>745582</v>
      </c>
    </row>
    <row r="145" spans="1:5" x14ac:dyDescent="0.2">
      <c r="A145" s="59" t="s">
        <v>1484</v>
      </c>
      <c r="B145">
        <f>D128-C128</f>
        <v>0</v>
      </c>
      <c r="C145" s="56">
        <f>H128-G128</f>
        <v>28500</v>
      </c>
      <c r="D145" s="56">
        <f>L128-K128</f>
        <v>144492</v>
      </c>
      <c r="E145" s="56">
        <f>P128-O128</f>
        <v>129606</v>
      </c>
    </row>
    <row r="146" spans="1:5" x14ac:dyDescent="0.2">
      <c r="A146" s="59" t="s">
        <v>1485</v>
      </c>
      <c r="B146" s="56">
        <f>D130-C130</f>
        <v>130243</v>
      </c>
      <c r="C146">
        <f>H130-G130</f>
        <v>0</v>
      </c>
      <c r="D146" s="56">
        <f>L130-K130</f>
        <v>12009</v>
      </c>
      <c r="E146" s="56">
        <f>P130-O130</f>
        <v>48561</v>
      </c>
    </row>
    <row r="147" spans="1:5" x14ac:dyDescent="0.2">
      <c r="A147" s="59" t="s">
        <v>1463</v>
      </c>
      <c r="B147" s="56">
        <f>D123+D129+D131+D132+D133+D135-C123-C129-C131-C132-C133-C135</f>
        <v>13844</v>
      </c>
      <c r="C147" s="56">
        <f>H115+H122+H131+H134+H135-G115-G122-G131-G134-G135</f>
        <v>11586</v>
      </c>
      <c r="D147" s="56">
        <f>L122+L123+L131+L133+L135+L136-K122-K123-K131-K133-K135-K136</f>
        <v>10579</v>
      </c>
      <c r="E147" s="56">
        <f>P122+P123+P133+P135-O122-O123-O133-O135</f>
        <v>10249</v>
      </c>
    </row>
    <row r="150" spans="1:5" x14ac:dyDescent="0.2">
      <c r="B150">
        <v>2015</v>
      </c>
      <c r="C150">
        <v>2016</v>
      </c>
      <c r="D150">
        <v>2017</v>
      </c>
      <c r="E150">
        <v>2018</v>
      </c>
    </row>
    <row r="151" spans="1:5" x14ac:dyDescent="0.2">
      <c r="A151" t="s">
        <v>1483</v>
      </c>
      <c r="B151">
        <v>758616</v>
      </c>
      <c r="C151">
        <v>211890</v>
      </c>
      <c r="D151">
        <v>311686</v>
      </c>
      <c r="E151">
        <v>745582</v>
      </c>
    </row>
    <row r="162" spans="1:14" ht="13.5" thickBot="1" x14ac:dyDescent="0.25"/>
    <row r="163" spans="1:14" x14ac:dyDescent="0.2">
      <c r="A163" s="68" t="s">
        <v>1473</v>
      </c>
      <c r="B163" s="84" t="s">
        <v>1453</v>
      </c>
      <c r="C163" s="68" t="s">
        <v>1488</v>
      </c>
      <c r="F163" s="84" t="s">
        <v>1453</v>
      </c>
      <c r="G163" s="68" t="s">
        <v>1488</v>
      </c>
      <c r="I163" s="84" t="s">
        <v>1453</v>
      </c>
      <c r="J163" s="68" t="s">
        <v>1488</v>
      </c>
      <c r="L163" s="84" t="s">
        <v>1453</v>
      </c>
      <c r="M163" s="68" t="s">
        <v>1456</v>
      </c>
    </row>
    <row r="164" spans="1:14" ht="13.5" thickBot="1" x14ac:dyDescent="0.25">
      <c r="A164" s="69" t="s">
        <v>1487</v>
      </c>
      <c r="B164" s="85"/>
      <c r="C164" s="69" t="s">
        <v>1455</v>
      </c>
      <c r="F164" s="85"/>
      <c r="G164" s="69" t="s">
        <v>1455</v>
      </c>
      <c r="I164" s="85"/>
      <c r="J164" s="69" t="s">
        <v>1455</v>
      </c>
      <c r="L164" s="85"/>
      <c r="M164" s="69" t="s">
        <v>1455</v>
      </c>
    </row>
    <row r="165" spans="1:14" x14ac:dyDescent="0.2">
      <c r="A165" s="59" t="s">
        <v>231</v>
      </c>
      <c r="B165" s="60">
        <v>124</v>
      </c>
      <c r="C165" s="61">
        <v>3184</v>
      </c>
      <c r="D165" s="54">
        <v>3602</v>
      </c>
      <c r="E165" s="75"/>
      <c r="F165" s="72">
        <v>103</v>
      </c>
      <c r="G165" s="61">
        <v>11767</v>
      </c>
      <c r="H165" s="75"/>
      <c r="I165" s="72">
        <v>120</v>
      </c>
      <c r="J165" s="60">
        <v>4043</v>
      </c>
      <c r="K165" s="75"/>
      <c r="L165" s="72">
        <v>87</v>
      </c>
      <c r="M165" s="61">
        <v>14838</v>
      </c>
      <c r="N165" s="75"/>
    </row>
    <row r="166" spans="1:14" x14ac:dyDescent="0.2">
      <c r="A166" s="62" t="s">
        <v>210</v>
      </c>
      <c r="B166" s="63">
        <v>44</v>
      </c>
      <c r="C166" s="64">
        <v>24372</v>
      </c>
      <c r="D166" s="54">
        <v>24372</v>
      </c>
      <c r="E166" s="75"/>
      <c r="F166" s="73">
        <v>37</v>
      </c>
      <c r="G166" s="64">
        <v>16627</v>
      </c>
      <c r="H166" s="75"/>
      <c r="I166" s="73">
        <v>33</v>
      </c>
      <c r="J166" s="63">
        <v>15087</v>
      </c>
      <c r="K166" s="75"/>
      <c r="L166" s="73">
        <v>174</v>
      </c>
      <c r="M166" s="64">
        <v>11656</v>
      </c>
      <c r="N166" s="75"/>
    </row>
    <row r="167" spans="1:14" x14ac:dyDescent="0.2">
      <c r="A167" s="59" t="s">
        <v>211</v>
      </c>
      <c r="B167" s="60">
        <v>0</v>
      </c>
      <c r="C167" s="60">
        <v>0</v>
      </c>
      <c r="E167" s="75"/>
      <c r="F167" s="72">
        <v>0</v>
      </c>
      <c r="G167" s="60">
        <v>0</v>
      </c>
      <c r="H167" s="75"/>
      <c r="I167" s="72">
        <v>0</v>
      </c>
      <c r="J167" s="60">
        <v>0</v>
      </c>
      <c r="K167" s="75"/>
      <c r="L167" s="72">
        <v>48</v>
      </c>
      <c r="M167" s="61">
        <v>1286</v>
      </c>
      <c r="N167" s="75"/>
    </row>
    <row r="168" spans="1:14" x14ac:dyDescent="0.2">
      <c r="A168" s="62" t="s">
        <v>712</v>
      </c>
      <c r="B168" s="63">
        <v>1646</v>
      </c>
      <c r="C168" s="64">
        <v>264387</v>
      </c>
      <c r="D168">
        <v>1401001</v>
      </c>
      <c r="E168" s="75"/>
      <c r="F168" s="73">
        <v>1183</v>
      </c>
      <c r="G168" s="64">
        <v>210974</v>
      </c>
      <c r="H168" s="75"/>
      <c r="I168" s="73">
        <v>1027</v>
      </c>
      <c r="J168" s="63">
        <v>198499</v>
      </c>
      <c r="K168" s="75"/>
      <c r="L168" s="73">
        <v>861</v>
      </c>
      <c r="M168" s="64">
        <v>104316</v>
      </c>
      <c r="N168" s="75"/>
    </row>
    <row r="169" spans="1:14" x14ac:dyDescent="0.2">
      <c r="A169" s="59" t="s">
        <v>212</v>
      </c>
      <c r="B169" s="60">
        <v>89</v>
      </c>
      <c r="C169" s="61">
        <v>40785</v>
      </c>
      <c r="D169">
        <v>53085</v>
      </c>
      <c r="E169" s="75"/>
      <c r="F169" s="72">
        <v>76</v>
      </c>
      <c r="G169" s="61">
        <v>40274</v>
      </c>
      <c r="H169" s="75"/>
      <c r="I169" s="72">
        <v>117</v>
      </c>
      <c r="J169" s="60">
        <v>36407</v>
      </c>
      <c r="K169" s="75"/>
      <c r="L169" s="72">
        <v>61</v>
      </c>
      <c r="M169" s="61">
        <v>32917</v>
      </c>
      <c r="N169" s="75"/>
    </row>
    <row r="170" spans="1:14" x14ac:dyDescent="0.2">
      <c r="A170" s="62" t="s">
        <v>213</v>
      </c>
      <c r="B170" s="63">
        <v>79</v>
      </c>
      <c r="C170" s="64">
        <v>12038</v>
      </c>
      <c r="D170">
        <v>64479</v>
      </c>
      <c r="E170" s="75"/>
      <c r="F170" s="73">
        <v>73</v>
      </c>
      <c r="G170" s="64">
        <v>24893</v>
      </c>
      <c r="H170" s="75"/>
      <c r="I170" s="73">
        <v>49</v>
      </c>
      <c r="J170" s="63">
        <v>4707</v>
      </c>
      <c r="K170" s="75"/>
      <c r="L170" s="73">
        <v>61</v>
      </c>
      <c r="M170" s="64">
        <v>29126</v>
      </c>
      <c r="N170" s="75"/>
    </row>
    <row r="171" spans="1:14" x14ac:dyDescent="0.2">
      <c r="A171" s="59" t="s">
        <v>214</v>
      </c>
      <c r="B171" s="60">
        <v>147</v>
      </c>
      <c r="C171" s="61">
        <v>1129190</v>
      </c>
      <c r="D171">
        <v>1129190</v>
      </c>
      <c r="E171" s="75"/>
      <c r="F171" s="72">
        <v>151</v>
      </c>
      <c r="G171" s="61">
        <v>853667</v>
      </c>
      <c r="H171" s="75"/>
      <c r="I171" s="72">
        <v>153</v>
      </c>
      <c r="J171" s="60">
        <v>717723</v>
      </c>
      <c r="K171" s="75"/>
      <c r="L171" s="72">
        <v>169</v>
      </c>
      <c r="M171" s="61">
        <v>668510</v>
      </c>
      <c r="N171" s="75"/>
    </row>
    <row r="172" spans="1:14" x14ac:dyDescent="0.2">
      <c r="A172" s="62" t="s">
        <v>215</v>
      </c>
      <c r="B172" s="63">
        <v>93</v>
      </c>
      <c r="C172" s="64">
        <v>9454</v>
      </c>
      <c r="D172">
        <v>36434</v>
      </c>
      <c r="E172" s="75"/>
      <c r="F172" s="73">
        <v>107</v>
      </c>
      <c r="G172" s="64">
        <v>7089</v>
      </c>
      <c r="H172" s="75"/>
      <c r="I172" s="73">
        <v>74</v>
      </c>
      <c r="J172" s="63">
        <v>6742</v>
      </c>
      <c r="K172" s="75"/>
      <c r="L172" s="73">
        <v>64</v>
      </c>
      <c r="M172" s="64">
        <v>43974</v>
      </c>
      <c r="N172" s="75"/>
    </row>
    <row r="173" spans="1:14" x14ac:dyDescent="0.2">
      <c r="A173" s="59" t="s">
        <v>216</v>
      </c>
      <c r="B173" s="60">
        <v>133</v>
      </c>
      <c r="C173" s="61">
        <v>45564</v>
      </c>
      <c r="D173">
        <v>152737</v>
      </c>
      <c r="E173" s="75"/>
      <c r="F173" s="72">
        <v>120</v>
      </c>
      <c r="G173" s="61">
        <v>32244</v>
      </c>
      <c r="H173" s="75"/>
      <c r="I173" s="72">
        <v>127</v>
      </c>
      <c r="J173" s="60">
        <v>29210</v>
      </c>
      <c r="K173" s="75"/>
      <c r="L173" s="72">
        <v>78</v>
      </c>
      <c r="M173" s="61">
        <v>17000</v>
      </c>
      <c r="N173" s="75"/>
    </row>
    <row r="174" spans="1:14" x14ac:dyDescent="0.2">
      <c r="A174" s="62" t="s">
        <v>217</v>
      </c>
      <c r="B174" s="63">
        <v>24</v>
      </c>
      <c r="C174" s="64">
        <v>1275</v>
      </c>
      <c r="D174">
        <v>4918</v>
      </c>
      <c r="F174" s="73">
        <v>16</v>
      </c>
      <c r="G174" s="64">
        <v>1279</v>
      </c>
      <c r="I174" s="73">
        <v>13</v>
      </c>
      <c r="J174" s="63">
        <v>1056</v>
      </c>
      <c r="L174" s="73">
        <v>12</v>
      </c>
      <c r="M174" s="64">
        <v>1320</v>
      </c>
    </row>
    <row r="175" spans="1:14" x14ac:dyDescent="0.2">
      <c r="A175" s="59" t="s">
        <v>218</v>
      </c>
      <c r="B175" s="60">
        <v>1</v>
      </c>
      <c r="C175" s="60">
        <v>300</v>
      </c>
      <c r="D175">
        <v>300</v>
      </c>
      <c r="F175" s="72">
        <v>1</v>
      </c>
      <c r="G175" s="60">
        <v>300</v>
      </c>
      <c r="I175" s="72">
        <v>2</v>
      </c>
      <c r="J175" s="60">
        <v>1000</v>
      </c>
      <c r="L175" s="72">
        <v>49</v>
      </c>
      <c r="M175" s="61">
        <v>6700</v>
      </c>
    </row>
    <row r="176" spans="1:14" x14ac:dyDescent="0.2">
      <c r="A176" s="62" t="s">
        <v>219</v>
      </c>
      <c r="B176" s="63">
        <v>78</v>
      </c>
      <c r="C176" s="64">
        <v>19347</v>
      </c>
      <c r="D176">
        <v>52508</v>
      </c>
      <c r="F176" s="73">
        <v>92</v>
      </c>
      <c r="G176" s="64">
        <v>19596</v>
      </c>
      <c r="I176" s="73">
        <v>78</v>
      </c>
      <c r="J176" s="63">
        <v>16570</v>
      </c>
      <c r="L176" s="73">
        <v>50</v>
      </c>
      <c r="M176" s="64">
        <v>7660</v>
      </c>
    </row>
    <row r="177" spans="1:14" x14ac:dyDescent="0.2">
      <c r="A177" s="59" t="s">
        <v>220</v>
      </c>
      <c r="B177" s="60">
        <v>11</v>
      </c>
      <c r="C177" s="61">
        <v>8234</v>
      </c>
      <c r="D177">
        <v>24619</v>
      </c>
      <c r="E177" s="75"/>
      <c r="F177" s="72">
        <v>14</v>
      </c>
      <c r="G177" s="61">
        <v>4927</v>
      </c>
      <c r="H177" s="75"/>
      <c r="I177" s="72">
        <v>12</v>
      </c>
      <c r="J177" s="60">
        <v>31994</v>
      </c>
      <c r="K177" s="75"/>
      <c r="L177" s="72">
        <v>33</v>
      </c>
      <c r="M177" s="61">
        <v>42142</v>
      </c>
      <c r="N177" s="75"/>
    </row>
    <row r="178" spans="1:14" x14ac:dyDescent="0.2">
      <c r="A178" s="62" t="s">
        <v>221</v>
      </c>
      <c r="B178" s="63">
        <v>0</v>
      </c>
      <c r="C178" s="63">
        <v>0</v>
      </c>
      <c r="F178" s="73">
        <v>0</v>
      </c>
      <c r="G178" s="63">
        <v>0</v>
      </c>
      <c r="I178" s="73">
        <v>0</v>
      </c>
      <c r="J178" s="63">
        <v>0</v>
      </c>
      <c r="L178" s="73">
        <v>0</v>
      </c>
      <c r="M178" s="63">
        <v>0</v>
      </c>
    </row>
    <row r="179" spans="1:14" x14ac:dyDescent="0.2">
      <c r="A179" s="59" t="s">
        <v>222</v>
      </c>
      <c r="B179" s="60">
        <v>0</v>
      </c>
      <c r="C179" s="60">
        <v>0</v>
      </c>
      <c r="F179" s="72">
        <v>0</v>
      </c>
      <c r="G179" s="60">
        <v>0</v>
      </c>
      <c r="I179" s="72">
        <v>2</v>
      </c>
      <c r="J179" s="60">
        <v>30</v>
      </c>
      <c r="L179" s="72">
        <v>0</v>
      </c>
      <c r="M179" s="60">
        <v>0</v>
      </c>
    </row>
    <row r="180" spans="1:14" x14ac:dyDescent="0.2">
      <c r="A180" s="62" t="s">
        <v>223</v>
      </c>
      <c r="B180" s="63">
        <v>8</v>
      </c>
      <c r="C180" s="64">
        <v>6587</v>
      </c>
      <c r="D180">
        <v>78451</v>
      </c>
      <c r="E180" s="75"/>
      <c r="F180" s="73">
        <v>9</v>
      </c>
      <c r="G180" s="64">
        <v>11378</v>
      </c>
      <c r="H180" s="75"/>
      <c r="I180" s="73">
        <v>18</v>
      </c>
      <c r="J180" s="63">
        <v>13226</v>
      </c>
      <c r="K180" s="75"/>
      <c r="L180" s="73">
        <v>6</v>
      </c>
      <c r="M180" s="64">
        <v>12268</v>
      </c>
      <c r="N180" s="75"/>
    </row>
    <row r="181" spans="1:14" x14ac:dyDescent="0.2">
      <c r="A181" s="59" t="s">
        <v>224</v>
      </c>
      <c r="B181" s="60">
        <v>1277</v>
      </c>
      <c r="C181" s="61">
        <v>162835</v>
      </c>
      <c r="D181">
        <v>217588</v>
      </c>
      <c r="E181" s="75"/>
      <c r="F181" s="72">
        <v>1279</v>
      </c>
      <c r="G181" s="61">
        <v>180588</v>
      </c>
      <c r="H181" s="75"/>
      <c r="I181" s="72">
        <v>269</v>
      </c>
      <c r="J181" s="60">
        <v>57158</v>
      </c>
      <c r="K181" s="75"/>
      <c r="L181" s="72">
        <v>34</v>
      </c>
      <c r="M181" s="61">
        <v>46250</v>
      </c>
      <c r="N181" s="75"/>
    </row>
    <row r="182" spans="1:14" x14ac:dyDescent="0.2">
      <c r="A182" s="62" t="s">
        <v>225</v>
      </c>
      <c r="B182" s="63">
        <v>3</v>
      </c>
      <c r="C182" s="64">
        <v>325</v>
      </c>
      <c r="D182">
        <v>2806</v>
      </c>
      <c r="E182" s="75"/>
      <c r="F182" s="73">
        <v>7</v>
      </c>
      <c r="G182" s="64">
        <v>2280</v>
      </c>
      <c r="H182" s="75"/>
      <c r="I182" s="73">
        <v>8</v>
      </c>
      <c r="J182" s="63">
        <v>563</v>
      </c>
      <c r="K182" s="75"/>
      <c r="L182" s="73">
        <v>0</v>
      </c>
      <c r="M182" s="63">
        <v>0</v>
      </c>
      <c r="N182" s="75"/>
    </row>
    <row r="183" spans="1:14" x14ac:dyDescent="0.2">
      <c r="A183" s="59" t="s">
        <v>226</v>
      </c>
      <c r="B183" s="60">
        <v>0</v>
      </c>
      <c r="C183" s="60">
        <v>0</v>
      </c>
      <c r="E183" s="75"/>
      <c r="F183" s="72">
        <v>0</v>
      </c>
      <c r="G183" s="60">
        <v>0</v>
      </c>
      <c r="H183" s="75"/>
      <c r="I183" s="72">
        <v>27</v>
      </c>
      <c r="J183" s="60">
        <v>477</v>
      </c>
      <c r="K183" s="75"/>
      <c r="L183" s="72">
        <v>0</v>
      </c>
      <c r="M183" s="60">
        <v>0</v>
      </c>
      <c r="N183" s="75"/>
    </row>
    <row r="184" spans="1:14" x14ac:dyDescent="0.2">
      <c r="A184" s="62" t="s">
        <v>227</v>
      </c>
      <c r="B184" s="63">
        <v>167</v>
      </c>
      <c r="C184" s="64">
        <v>2769</v>
      </c>
      <c r="D184">
        <v>13340</v>
      </c>
      <c r="E184" s="75"/>
      <c r="F184" s="73">
        <v>126</v>
      </c>
      <c r="G184" s="64">
        <v>4563</v>
      </c>
      <c r="H184" s="75"/>
      <c r="I184" s="73">
        <v>213</v>
      </c>
      <c r="J184" s="63">
        <v>10398</v>
      </c>
      <c r="K184" s="75"/>
      <c r="L184" s="73">
        <v>48</v>
      </c>
      <c r="M184" s="63">
        <v>412</v>
      </c>
      <c r="N184" s="76"/>
    </row>
    <row r="185" spans="1:14" x14ac:dyDescent="0.2">
      <c r="A185" s="59" t="s">
        <v>228</v>
      </c>
      <c r="B185" s="60">
        <v>86</v>
      </c>
      <c r="C185" s="60">
        <v>3500</v>
      </c>
      <c r="D185">
        <v>11119</v>
      </c>
      <c r="E185" s="75"/>
      <c r="F185" s="72">
        <v>60</v>
      </c>
      <c r="G185" s="60">
        <v>3000</v>
      </c>
      <c r="H185" s="75"/>
      <c r="I185" s="72">
        <v>69</v>
      </c>
      <c r="J185" s="60">
        <v>3000</v>
      </c>
      <c r="K185" s="75"/>
      <c r="L185" s="72">
        <v>201</v>
      </c>
      <c r="M185" s="61">
        <v>10446</v>
      </c>
      <c r="N185" s="76"/>
    </row>
    <row r="186" spans="1:14" x14ac:dyDescent="0.2">
      <c r="A186" s="62" t="s">
        <v>233</v>
      </c>
      <c r="B186" s="63">
        <v>0</v>
      </c>
      <c r="C186" s="63">
        <v>0</v>
      </c>
      <c r="F186" s="73">
        <v>0</v>
      </c>
      <c r="G186" s="63">
        <v>0</v>
      </c>
      <c r="I186" s="73">
        <v>0</v>
      </c>
      <c r="J186" s="63">
        <v>0</v>
      </c>
      <c r="L186" s="73">
        <v>0</v>
      </c>
      <c r="M186" s="63">
        <v>0</v>
      </c>
    </row>
    <row r="187" spans="1:14" x14ac:dyDescent="0.2">
      <c r="A187" s="59" t="s">
        <v>229</v>
      </c>
      <c r="B187" s="60">
        <v>0</v>
      </c>
      <c r="C187" s="60">
        <v>0</v>
      </c>
      <c r="F187" s="72">
        <v>0</v>
      </c>
      <c r="G187" s="60">
        <v>0</v>
      </c>
      <c r="I187" s="72">
        <v>0</v>
      </c>
      <c r="J187" s="60">
        <v>0</v>
      </c>
      <c r="L187" s="72">
        <v>0</v>
      </c>
      <c r="M187" s="60">
        <v>0</v>
      </c>
    </row>
    <row r="188" spans="1:14" x14ac:dyDescent="0.2">
      <c r="A188" s="62" t="s">
        <v>230</v>
      </c>
      <c r="B188" s="63">
        <v>41</v>
      </c>
      <c r="C188" s="64">
        <v>2848</v>
      </c>
      <c r="D188">
        <v>5184</v>
      </c>
      <c r="F188" s="73">
        <v>34</v>
      </c>
      <c r="G188" s="64">
        <v>2025</v>
      </c>
      <c r="I188" s="73">
        <v>45</v>
      </c>
      <c r="J188" s="63">
        <v>8830</v>
      </c>
      <c r="L188" s="73">
        <v>34</v>
      </c>
      <c r="M188" s="64">
        <v>5618</v>
      </c>
    </row>
    <row r="189" spans="1:14" x14ac:dyDescent="0.2">
      <c r="A189" s="59" t="s">
        <v>234</v>
      </c>
      <c r="B189" s="60">
        <v>366</v>
      </c>
      <c r="C189" s="61">
        <v>40084</v>
      </c>
      <c r="D189">
        <v>127930</v>
      </c>
      <c r="E189" s="75"/>
      <c r="F189" s="72">
        <v>315</v>
      </c>
      <c r="G189" s="61">
        <v>26661</v>
      </c>
      <c r="H189" s="75"/>
      <c r="I189" s="72">
        <v>331</v>
      </c>
      <c r="J189" s="60">
        <v>10076</v>
      </c>
      <c r="K189" s="75"/>
      <c r="L189" s="72">
        <v>300</v>
      </c>
      <c r="M189" s="61">
        <v>7300</v>
      </c>
      <c r="N189" s="75"/>
    </row>
    <row r="190" spans="1:14" ht="13.5" thickBot="1" x14ac:dyDescent="0.25">
      <c r="A190" s="65" t="s">
        <v>1432</v>
      </c>
      <c r="B190" s="67">
        <f>SUM(B165:B189)</f>
        <v>4417</v>
      </c>
      <c r="C190" s="67">
        <f>SUM(C165:C189)</f>
        <v>1777078</v>
      </c>
      <c r="D190">
        <v>3403663</v>
      </c>
      <c r="F190" s="67">
        <v>3803</v>
      </c>
      <c r="G190" s="66">
        <v>1454132</v>
      </c>
      <c r="I190" s="67">
        <v>2787</v>
      </c>
      <c r="J190" s="66">
        <v>1166796</v>
      </c>
      <c r="L190" s="67">
        <v>2370</v>
      </c>
      <c r="M190" s="66">
        <v>1063739</v>
      </c>
    </row>
    <row r="192" spans="1:14" x14ac:dyDescent="0.2">
      <c r="A192" s="18" t="s">
        <v>1494</v>
      </c>
      <c r="B192">
        <v>112</v>
      </c>
      <c r="C192">
        <v>1112978</v>
      </c>
      <c r="F192">
        <v>122</v>
      </c>
      <c r="G192">
        <v>833667</v>
      </c>
      <c r="I192">
        <v>114</v>
      </c>
      <c r="J192">
        <v>693513</v>
      </c>
      <c r="L192">
        <v>125</v>
      </c>
      <c r="M192">
        <v>652490</v>
      </c>
    </row>
    <row r="193" spans="1:13" x14ac:dyDescent="0.2">
      <c r="A193" s="18" t="s">
        <v>1495</v>
      </c>
      <c r="B193">
        <v>1245</v>
      </c>
      <c r="C193">
        <v>129386</v>
      </c>
      <c r="F193">
        <v>1250</v>
      </c>
      <c r="G193">
        <v>144492</v>
      </c>
      <c r="I193">
        <v>243</v>
      </c>
      <c r="J193">
        <v>28500</v>
      </c>
      <c r="L193">
        <v>0</v>
      </c>
      <c r="M193">
        <v>0</v>
      </c>
    </row>
    <row r="195" spans="1:13" x14ac:dyDescent="0.2">
      <c r="C195">
        <v>2015</v>
      </c>
      <c r="E195">
        <v>2016</v>
      </c>
      <c r="G195">
        <v>2017</v>
      </c>
      <c r="I195">
        <v>2018</v>
      </c>
    </row>
    <row r="196" spans="1:13" x14ac:dyDescent="0.2">
      <c r="A196" s="18" t="s">
        <v>1486</v>
      </c>
      <c r="B196" s="56">
        <f>L165+L166+L167</f>
        <v>309</v>
      </c>
      <c r="C196" s="56">
        <f>M165+M166+M167</f>
        <v>27780</v>
      </c>
      <c r="D196" s="56">
        <f>I165+I166</f>
        <v>153</v>
      </c>
      <c r="E196" s="56">
        <f>J165+J166</f>
        <v>19130</v>
      </c>
      <c r="F196" s="56">
        <f>F165+F166</f>
        <v>140</v>
      </c>
      <c r="G196" s="56">
        <f>G165+G166</f>
        <v>28394</v>
      </c>
      <c r="H196" s="56">
        <f>B165+B166</f>
        <v>168</v>
      </c>
      <c r="I196" s="56">
        <f>C165+C166</f>
        <v>27556</v>
      </c>
    </row>
    <row r="197" spans="1:13" x14ac:dyDescent="0.2">
      <c r="A197" s="18" t="s">
        <v>1491</v>
      </c>
      <c r="B197" s="56">
        <f t="shared" ref="B197:C199" si="1">L168</f>
        <v>861</v>
      </c>
      <c r="C197" s="56">
        <f t="shared" si="1"/>
        <v>104316</v>
      </c>
      <c r="D197" s="56">
        <f t="shared" ref="D197:E199" si="2">I168</f>
        <v>1027</v>
      </c>
      <c r="E197" s="56">
        <f t="shared" si="2"/>
        <v>198499</v>
      </c>
      <c r="F197" s="56">
        <f>F168</f>
        <v>1183</v>
      </c>
      <c r="G197" s="56">
        <f t="shared" ref="F197:G199" si="3">G168</f>
        <v>210974</v>
      </c>
      <c r="H197" s="56">
        <f t="shared" ref="H197:I199" si="4">B168</f>
        <v>1646</v>
      </c>
      <c r="I197" s="56">
        <f t="shared" si="4"/>
        <v>264387</v>
      </c>
    </row>
    <row r="198" spans="1:13" x14ac:dyDescent="0.2">
      <c r="A198" s="59" t="s">
        <v>212</v>
      </c>
      <c r="B198" s="56">
        <f t="shared" si="1"/>
        <v>61</v>
      </c>
      <c r="C198" s="56">
        <f t="shared" si="1"/>
        <v>32917</v>
      </c>
      <c r="D198" s="56">
        <f t="shared" si="2"/>
        <v>117</v>
      </c>
      <c r="E198" s="56">
        <f t="shared" si="2"/>
        <v>36407</v>
      </c>
      <c r="F198" s="56">
        <f t="shared" si="3"/>
        <v>76</v>
      </c>
      <c r="G198" s="56">
        <f t="shared" si="3"/>
        <v>40274</v>
      </c>
      <c r="H198" s="56">
        <f t="shared" si="4"/>
        <v>89</v>
      </c>
      <c r="I198" s="56">
        <f t="shared" si="4"/>
        <v>40785</v>
      </c>
    </row>
    <row r="199" spans="1:13" x14ac:dyDescent="0.2">
      <c r="A199" s="62" t="s">
        <v>1482</v>
      </c>
      <c r="B199" s="56">
        <f t="shared" si="1"/>
        <v>61</v>
      </c>
      <c r="C199" s="56">
        <f t="shared" si="1"/>
        <v>29126</v>
      </c>
      <c r="D199" s="56">
        <f t="shared" si="2"/>
        <v>49</v>
      </c>
      <c r="E199" s="56">
        <f t="shared" si="2"/>
        <v>4707</v>
      </c>
      <c r="F199" s="56">
        <f t="shared" si="3"/>
        <v>73</v>
      </c>
      <c r="G199" s="56">
        <f t="shared" si="3"/>
        <v>24893</v>
      </c>
      <c r="H199" s="56">
        <f t="shared" si="4"/>
        <v>79</v>
      </c>
      <c r="I199" s="56">
        <f t="shared" si="4"/>
        <v>12038</v>
      </c>
    </row>
    <row r="200" spans="1:13" x14ac:dyDescent="0.2">
      <c r="A200" s="59" t="s">
        <v>1481</v>
      </c>
      <c r="B200" s="56">
        <f>L171+L172-L192</f>
        <v>108</v>
      </c>
      <c r="C200" s="56">
        <f>M171+M172-M192</f>
        <v>59994</v>
      </c>
      <c r="D200" s="56">
        <f>I171+I172-I192</f>
        <v>113</v>
      </c>
      <c r="E200" s="56">
        <f>J171+J172-J192</f>
        <v>30952</v>
      </c>
      <c r="F200" s="56">
        <f>F171+F172-F192</f>
        <v>136</v>
      </c>
      <c r="G200" s="56">
        <f>G171+G172-G192</f>
        <v>27089</v>
      </c>
      <c r="H200" s="56">
        <f>B171+B172-B192</f>
        <v>128</v>
      </c>
      <c r="I200" s="56">
        <f>C171+C172-C192</f>
        <v>25666</v>
      </c>
    </row>
    <row r="201" spans="1:13" x14ac:dyDescent="0.2">
      <c r="A201" s="59" t="s">
        <v>1492</v>
      </c>
      <c r="B201" s="56">
        <f>L173</f>
        <v>78</v>
      </c>
      <c r="C201" s="56">
        <f>M173</f>
        <v>17000</v>
      </c>
      <c r="D201" s="56">
        <f>I173</f>
        <v>127</v>
      </c>
      <c r="E201" s="56">
        <f>J173</f>
        <v>29210</v>
      </c>
      <c r="F201" s="56">
        <f>F173</f>
        <v>120</v>
      </c>
      <c r="G201" s="56">
        <f>G173</f>
        <v>32244</v>
      </c>
      <c r="H201" s="56">
        <f>B173</f>
        <v>133</v>
      </c>
      <c r="I201" s="56">
        <f>C173</f>
        <v>45564</v>
      </c>
    </row>
    <row r="202" spans="1:13" x14ac:dyDescent="0.2">
      <c r="A202" s="59" t="s">
        <v>1496</v>
      </c>
      <c r="B202" s="56">
        <f>L176</f>
        <v>50</v>
      </c>
      <c r="C202" s="56">
        <f>M176</f>
        <v>7660</v>
      </c>
      <c r="D202" s="56">
        <f>I176</f>
        <v>78</v>
      </c>
      <c r="E202" s="56">
        <f>J176</f>
        <v>16570</v>
      </c>
      <c r="F202" s="56">
        <f>F176</f>
        <v>92</v>
      </c>
      <c r="G202" s="56">
        <f>G176</f>
        <v>19596</v>
      </c>
      <c r="H202" s="56">
        <f>B176</f>
        <v>78</v>
      </c>
      <c r="I202" s="56">
        <f>C176</f>
        <v>19347</v>
      </c>
    </row>
    <row r="203" spans="1:13" x14ac:dyDescent="0.2">
      <c r="A203" s="59" t="s">
        <v>1493</v>
      </c>
      <c r="B203" s="56">
        <f>L177+L180</f>
        <v>39</v>
      </c>
      <c r="C203" s="56">
        <f>M177+M180</f>
        <v>54410</v>
      </c>
      <c r="D203" s="56">
        <f>I177+I180</f>
        <v>30</v>
      </c>
      <c r="E203" s="56">
        <f>J177+J180</f>
        <v>45220</v>
      </c>
      <c r="F203" s="56">
        <f>F177+F180</f>
        <v>23</v>
      </c>
      <c r="G203" s="56">
        <f>G177+G180</f>
        <v>16305</v>
      </c>
      <c r="H203" s="56">
        <f>B177+B180</f>
        <v>19</v>
      </c>
      <c r="I203" s="56">
        <f>C177+C180</f>
        <v>14821</v>
      </c>
    </row>
    <row r="204" spans="1:13" x14ac:dyDescent="0.2">
      <c r="A204" s="59" t="s">
        <v>1489</v>
      </c>
      <c r="B204" s="56">
        <f>L181+L184+L185-L193</f>
        <v>283</v>
      </c>
      <c r="C204" s="56">
        <f>M181+M184+M185-M193</f>
        <v>57108</v>
      </c>
      <c r="D204" s="56">
        <f>I181+I182+I183+I184+I185-I193</f>
        <v>343</v>
      </c>
      <c r="E204" s="56">
        <f>J181+J182+J183+J184+J185-J193</f>
        <v>43096</v>
      </c>
      <c r="F204" s="56">
        <f>F181+F182+F184+F185-F193</f>
        <v>222</v>
      </c>
      <c r="G204" s="56">
        <f>G181+G182+G184+G185-G193</f>
        <v>45939</v>
      </c>
      <c r="H204" s="56">
        <f>B181+B182+B184+B185-B193</f>
        <v>288</v>
      </c>
      <c r="I204" s="56">
        <f>C181+C182+C184+C185-C193</f>
        <v>40043</v>
      </c>
    </row>
    <row r="205" spans="1:13" x14ac:dyDescent="0.2">
      <c r="A205" s="59" t="s">
        <v>1490</v>
      </c>
      <c r="B205" s="56">
        <f>L189</f>
        <v>300</v>
      </c>
      <c r="C205" s="56">
        <f>M189</f>
        <v>7300</v>
      </c>
      <c r="D205">
        <f>I189</f>
        <v>331</v>
      </c>
      <c r="E205">
        <f>J189</f>
        <v>10076</v>
      </c>
      <c r="F205" s="56">
        <f>F189</f>
        <v>315</v>
      </c>
      <c r="G205" s="56">
        <f>G189</f>
        <v>26661</v>
      </c>
      <c r="H205" s="56">
        <f>B189</f>
        <v>366</v>
      </c>
      <c r="I205" s="56">
        <f>C189</f>
        <v>40084</v>
      </c>
    </row>
    <row r="206" spans="1:13" x14ac:dyDescent="0.2">
      <c r="A206" s="59" t="s">
        <v>1463</v>
      </c>
      <c r="B206" s="56">
        <f>L174+L175+L188</f>
        <v>95</v>
      </c>
      <c r="C206" s="56">
        <f>M174+M175+M188</f>
        <v>13638</v>
      </c>
      <c r="D206" s="56">
        <f>I174+I175+I179+I188</f>
        <v>62</v>
      </c>
      <c r="E206" s="56">
        <f>J174+J175+J179+J188</f>
        <v>10916</v>
      </c>
      <c r="F206" s="56">
        <f>F174+F175+F188</f>
        <v>51</v>
      </c>
      <c r="G206" s="56">
        <f>G174+G175+G188</f>
        <v>3604</v>
      </c>
      <c r="H206" s="56">
        <f>B174+B175+B188</f>
        <v>66</v>
      </c>
      <c r="I206" s="56">
        <f>C174+C175+C188</f>
        <v>4423</v>
      </c>
    </row>
    <row r="207" spans="1:13" x14ac:dyDescent="0.2">
      <c r="B207" s="56">
        <f>SUM(B196:B206)</f>
        <v>2245</v>
      </c>
      <c r="C207" s="56">
        <f t="shared" ref="C207:I207" si="5">SUM(C196:C206)</f>
        <v>411249</v>
      </c>
      <c r="D207" s="56">
        <f t="shared" si="5"/>
        <v>2430</v>
      </c>
      <c r="E207" s="56">
        <f t="shared" si="5"/>
        <v>444783</v>
      </c>
      <c r="F207" s="56">
        <f t="shared" si="5"/>
        <v>2431</v>
      </c>
      <c r="G207" s="56">
        <f t="shared" si="5"/>
        <v>475973</v>
      </c>
      <c r="H207" s="56">
        <f t="shared" si="5"/>
        <v>3060</v>
      </c>
      <c r="I207" s="56">
        <f t="shared" si="5"/>
        <v>534714</v>
      </c>
    </row>
    <row r="209" spans="1:5" x14ac:dyDescent="0.2">
      <c r="B209">
        <v>2015</v>
      </c>
      <c r="C209">
        <v>2016</v>
      </c>
      <c r="D209">
        <v>2017</v>
      </c>
      <c r="E209">
        <v>2018</v>
      </c>
    </row>
    <row r="210" spans="1:5" x14ac:dyDescent="0.2">
      <c r="A210" s="18" t="s">
        <v>1497</v>
      </c>
      <c r="B210" s="56">
        <f>B207</f>
        <v>2245</v>
      </c>
      <c r="C210" s="56">
        <f>D207</f>
        <v>2430</v>
      </c>
      <c r="D210" s="56">
        <f>F207</f>
        <v>2431</v>
      </c>
      <c r="E210" s="56">
        <f>H207</f>
        <v>3060</v>
      </c>
    </row>
    <row r="211" spans="1:5" x14ac:dyDescent="0.2">
      <c r="A211" s="18" t="s">
        <v>1501</v>
      </c>
      <c r="B211" s="56">
        <f>C207</f>
        <v>411249</v>
      </c>
      <c r="C211" s="56">
        <f>E207</f>
        <v>444783</v>
      </c>
      <c r="D211" s="56">
        <f>G207</f>
        <v>475973</v>
      </c>
      <c r="E211" s="56">
        <f>I207</f>
        <v>534714</v>
      </c>
    </row>
    <row r="213" spans="1:5" x14ac:dyDescent="0.2">
      <c r="C213" s="56">
        <f>C190-C192-C193</f>
        <v>534714</v>
      </c>
    </row>
    <row r="215" spans="1:5" x14ac:dyDescent="0.2">
      <c r="B215">
        <v>2015</v>
      </c>
      <c r="C215">
        <v>2016</v>
      </c>
      <c r="D215">
        <v>2017</v>
      </c>
      <c r="E215">
        <v>2018</v>
      </c>
    </row>
    <row r="216" spans="1:5" x14ac:dyDescent="0.2">
      <c r="A216" t="s">
        <v>1486</v>
      </c>
      <c r="B216">
        <v>27780</v>
      </c>
      <c r="C216">
        <v>19130</v>
      </c>
      <c r="D216">
        <v>28394</v>
      </c>
      <c r="E216">
        <v>27556</v>
      </c>
    </row>
    <row r="217" spans="1:5" x14ac:dyDescent="0.2">
      <c r="A217" t="s">
        <v>1491</v>
      </c>
      <c r="B217">
        <v>104316</v>
      </c>
      <c r="C217">
        <v>198499</v>
      </c>
      <c r="D217">
        <v>210974</v>
      </c>
      <c r="E217">
        <v>264387</v>
      </c>
    </row>
    <row r="218" spans="1:5" x14ac:dyDescent="0.2">
      <c r="A218" t="s">
        <v>212</v>
      </c>
      <c r="B218">
        <v>32917</v>
      </c>
      <c r="C218">
        <v>36407</v>
      </c>
      <c r="D218">
        <v>40274</v>
      </c>
      <c r="E218">
        <v>40785</v>
      </c>
    </row>
    <row r="219" spans="1:5" x14ac:dyDescent="0.2">
      <c r="A219" t="s">
        <v>1482</v>
      </c>
      <c r="B219">
        <v>29126</v>
      </c>
      <c r="C219">
        <v>4707</v>
      </c>
      <c r="D219">
        <v>24893</v>
      </c>
      <c r="E219">
        <v>12038</v>
      </c>
    </row>
    <row r="220" spans="1:5" x14ac:dyDescent="0.2">
      <c r="A220" t="s">
        <v>1481</v>
      </c>
      <c r="B220">
        <v>59994</v>
      </c>
      <c r="C220">
        <v>30952</v>
      </c>
      <c r="D220">
        <v>27089</v>
      </c>
      <c r="E220">
        <v>25666</v>
      </c>
    </row>
    <row r="221" spans="1:5" x14ac:dyDescent="0.2">
      <c r="A221" t="s">
        <v>1492</v>
      </c>
      <c r="B221">
        <v>17000</v>
      </c>
      <c r="C221">
        <v>29210</v>
      </c>
      <c r="D221">
        <v>32244</v>
      </c>
      <c r="E221">
        <v>45564</v>
      </c>
    </row>
    <row r="222" spans="1:5" x14ac:dyDescent="0.2">
      <c r="A222" t="s">
        <v>1496</v>
      </c>
      <c r="B222">
        <v>7660</v>
      </c>
      <c r="C222">
        <v>16570</v>
      </c>
      <c r="D222">
        <v>19596</v>
      </c>
      <c r="E222">
        <v>19347</v>
      </c>
    </row>
    <row r="223" spans="1:5" x14ac:dyDescent="0.2">
      <c r="A223" t="s">
        <v>1493</v>
      </c>
      <c r="B223">
        <v>54410</v>
      </c>
      <c r="C223">
        <v>45220</v>
      </c>
      <c r="D223">
        <v>16305</v>
      </c>
      <c r="E223">
        <v>14821</v>
      </c>
    </row>
    <row r="224" spans="1:5" x14ac:dyDescent="0.2">
      <c r="A224" t="s">
        <v>1489</v>
      </c>
      <c r="B224">
        <v>57108</v>
      </c>
      <c r="C224">
        <v>43096</v>
      </c>
      <c r="D224">
        <v>45939</v>
      </c>
      <c r="E224">
        <v>40043</v>
      </c>
    </row>
    <row r="225" spans="1:5" x14ac:dyDescent="0.2">
      <c r="A225" t="s">
        <v>1490</v>
      </c>
      <c r="B225">
        <v>7300</v>
      </c>
      <c r="C225">
        <v>10076</v>
      </c>
      <c r="D225">
        <v>26661</v>
      </c>
      <c r="E225">
        <v>40084</v>
      </c>
    </row>
    <row r="226" spans="1:5" x14ac:dyDescent="0.2">
      <c r="A226" t="s">
        <v>1463</v>
      </c>
      <c r="B226">
        <v>13638</v>
      </c>
      <c r="C226">
        <v>10916</v>
      </c>
      <c r="D226">
        <v>3604</v>
      </c>
      <c r="E226">
        <v>4423</v>
      </c>
    </row>
  </sheetData>
  <mergeCells count="13">
    <mergeCell ref="B163:B164"/>
    <mergeCell ref="F163:F164"/>
    <mergeCell ref="I163:I164"/>
    <mergeCell ref="L163:L164"/>
    <mergeCell ref="B110:B111"/>
    <mergeCell ref="F110:F111"/>
    <mergeCell ref="J110:J111"/>
    <mergeCell ref="N110:N111"/>
    <mergeCell ref="B46:B47"/>
    <mergeCell ref="B58:B59"/>
    <mergeCell ref="B70:B71"/>
    <mergeCell ref="B83:B84"/>
    <mergeCell ref="B97:E9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Kontingenční tabulky</vt:lpstr>
      <vt:lpstr>Hodnocení 2018</vt:lpstr>
      <vt:lpstr>Seznam priorit</vt:lpstr>
      <vt:lpstr>Seznam oblastí podpory</vt:lpstr>
      <vt:lpstr>Vývoj</vt:lpstr>
      <vt:lpstr>'Hodnocení 2018'!Názvy_tisku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Juránek Jiří RNDr.</dc:creator>
  <cp:lastModifiedBy>Juránek Jiří</cp:lastModifiedBy>
  <cp:lastPrinted>2019-02-07T10:01:27Z</cp:lastPrinted>
  <dcterms:created xsi:type="dcterms:W3CDTF">2011-03-23T13:44:50Z</dcterms:created>
  <dcterms:modified xsi:type="dcterms:W3CDTF">2019-03-19T07:47:42Z</dcterms:modified>
</cp:coreProperties>
</file>