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355" windowWidth="15480" windowHeight="6510" tabRatio="837" firstSheet="1" activeTab="1"/>
  </bookViews>
  <sheets>
    <sheet name="Souhrn (2)" sheetId="46" state="hidden" r:id="rId1"/>
    <sheet name="Souhrn" sheetId="25" r:id="rId2"/>
    <sheet name="Š-opravy" sheetId="22" r:id="rId3"/>
    <sheet name="Š - ORJ 10" sheetId="47" r:id="rId4"/>
    <sheet name="Sociální-stavební" sheetId="32" r:id="rId5"/>
    <sheet name="Sociální-nestavební" sheetId="34" r:id="rId6"/>
    <sheet name="Sociální-opravy" sheetId="45" r:id="rId7"/>
    <sheet name="Kultura-stavební" sheetId="28" r:id="rId8"/>
    <sheet name="Kultura - ORJ 13" sheetId="52" r:id="rId9"/>
    <sheet name="Zdrav.-stavební" sheetId="49" r:id="rId10"/>
    <sheet name="Zdrav.-nestavební" sheetId="50" r:id="rId11"/>
    <sheet name="Zdrav.-opravy" sheetId="51" r:id="rId12"/>
  </sheets>
  <definedNames>
    <definedName name="_xlnm.Print_Titles" localSheetId="7">'Kultura-stavební'!$1:$11</definedName>
    <definedName name="_xlnm.Print_Titles" localSheetId="5">'Sociální-nestavební'!$1:$8</definedName>
    <definedName name="_xlnm.Print_Titles" localSheetId="6">'Sociální-opravy'!$5:$8</definedName>
    <definedName name="_xlnm.Print_Titles" localSheetId="4">'Sociální-stavební'!$1:$8</definedName>
    <definedName name="_xlnm.Print_Titles" localSheetId="3">'Š - ORJ 10'!$5:$8</definedName>
    <definedName name="_xlnm.Print_Titles" localSheetId="2">'Š-opravy'!$1:$8</definedName>
    <definedName name="_xlnm.Print_Area" localSheetId="7">'Kultura-stavební'!$A$1:$P$13</definedName>
    <definedName name="_xlnm.Print_Area" localSheetId="5">'Sociální-nestavební'!$A$1:$K$16</definedName>
    <definedName name="_xlnm.Print_Area" localSheetId="4">'Sociální-stavební'!$A$1:$P$24</definedName>
    <definedName name="_xlnm.Print_Area" localSheetId="1">Souhrn!$A$1:$G$25</definedName>
    <definedName name="_xlnm.Print_Area" localSheetId="0">'Souhrn (2)'!$A$1:$H$43</definedName>
    <definedName name="_xlnm.Print_Area" localSheetId="2">'Š-opravy'!$A$1:$P$15</definedName>
    <definedName name="_xlnm.Print_Area" localSheetId="9">'Zdrav.-stavební'!$A$1:$P$20</definedName>
  </definedNames>
  <calcPr calcId="145621"/>
</workbook>
</file>

<file path=xl/calcChain.xml><?xml version="1.0" encoding="utf-8"?>
<calcChain xmlns="http://schemas.openxmlformats.org/spreadsheetml/2006/main">
  <c r="O24" i="32" l="1"/>
  <c r="G14" i="25" l="1"/>
  <c r="G11" i="25"/>
  <c r="E11" i="25"/>
  <c r="P17" i="45"/>
  <c r="O17" i="45"/>
  <c r="E13" i="25"/>
  <c r="E17" i="25"/>
  <c r="E16" i="25"/>
  <c r="E15" i="25"/>
  <c r="F15" i="25"/>
  <c r="F16" i="25"/>
  <c r="F17" i="25"/>
  <c r="D15" i="25"/>
  <c r="D16" i="25"/>
  <c r="D17" i="25"/>
  <c r="H9" i="50" l="1"/>
  <c r="M14" i="49"/>
  <c r="D13" i="25"/>
  <c r="P14" i="52"/>
  <c r="F13" i="25" s="1"/>
  <c r="O14" i="52"/>
  <c r="N14" i="52"/>
  <c r="L14" i="52"/>
  <c r="J14" i="52"/>
  <c r="M13" i="52"/>
  <c r="M12" i="52"/>
  <c r="M14" i="52" s="1"/>
  <c r="M12" i="28" l="1"/>
  <c r="M10" i="45"/>
  <c r="M11" i="45"/>
  <c r="M12" i="45"/>
  <c r="M13" i="45"/>
  <c r="M14" i="45"/>
  <c r="M15" i="45"/>
  <c r="M16" i="45"/>
  <c r="M9" i="45"/>
  <c r="H10" i="34"/>
  <c r="H11" i="34"/>
  <c r="H12" i="34"/>
  <c r="H13" i="34"/>
  <c r="H14" i="34"/>
  <c r="H15" i="34"/>
  <c r="H9" i="34"/>
  <c r="M15" i="32"/>
  <c r="M16" i="32"/>
  <c r="M17" i="32"/>
  <c r="M18" i="32"/>
  <c r="M14" i="32"/>
  <c r="M10" i="47"/>
  <c r="M11" i="47"/>
  <c r="M12" i="47"/>
  <c r="M13" i="47"/>
  <c r="M14" i="47"/>
  <c r="M15" i="47"/>
  <c r="M16" i="47"/>
  <c r="M17" i="47"/>
  <c r="M18" i="47"/>
  <c r="M19" i="47"/>
  <c r="M20" i="47"/>
  <c r="M21" i="47"/>
  <c r="M22" i="47"/>
  <c r="M23" i="47"/>
  <c r="M24" i="47"/>
  <c r="M25" i="47"/>
  <c r="M9" i="47"/>
  <c r="M10" i="22"/>
  <c r="M11" i="22"/>
  <c r="M12" i="22"/>
  <c r="M13" i="22"/>
  <c r="M14" i="22"/>
  <c r="M9" i="22"/>
  <c r="P13" i="28" l="1"/>
  <c r="O13" i="28"/>
  <c r="N13" i="28"/>
  <c r="L13" i="28"/>
  <c r="J13" i="28"/>
  <c r="M13" i="28" l="1"/>
  <c r="M9" i="51" l="1"/>
  <c r="P10" i="51"/>
  <c r="O10" i="51"/>
  <c r="N10" i="51"/>
  <c r="L10" i="51"/>
  <c r="J10" i="51"/>
  <c r="P20" i="49"/>
  <c r="P19" i="49"/>
  <c r="L19" i="49"/>
  <c r="J19" i="49"/>
  <c r="M18" i="49"/>
  <c r="M17" i="49"/>
  <c r="M19" i="49" s="1"/>
  <c r="P15" i="49"/>
  <c r="O15" i="49"/>
  <c r="O20" i="49" s="1"/>
  <c r="N15" i="49"/>
  <c r="L15" i="49"/>
  <c r="J15" i="49"/>
  <c r="M15" i="49"/>
  <c r="P11" i="49"/>
  <c r="N11" i="49"/>
  <c r="L11" i="49"/>
  <c r="M10" i="49"/>
  <c r="J20" i="49" l="1"/>
  <c r="M11" i="49"/>
  <c r="M10" i="51"/>
  <c r="M20" i="49"/>
  <c r="L20" i="49"/>
  <c r="N20" i="49"/>
  <c r="K10" i="50" l="1"/>
  <c r="F18" i="25" s="1"/>
  <c r="J10" i="50"/>
  <c r="I10" i="50"/>
  <c r="G10" i="50"/>
  <c r="E18" i="25"/>
  <c r="D18" i="25"/>
  <c r="G17" i="25"/>
  <c r="G15" i="25"/>
  <c r="G16" i="25" l="1"/>
  <c r="G18" i="25" s="1"/>
  <c r="H10" i="50"/>
  <c r="P24" i="32" l="1"/>
  <c r="P26" i="47" l="1"/>
  <c r="F6" i="25" s="1"/>
  <c r="F7" i="25" s="1"/>
  <c r="O26" i="47"/>
  <c r="E6" i="25" s="1"/>
  <c r="E7" i="25" s="1"/>
  <c r="N26" i="47"/>
  <c r="D6" i="25" s="1"/>
  <c r="L26" i="47"/>
  <c r="J26" i="47"/>
  <c r="M26" i="47" l="1"/>
  <c r="G13" i="25"/>
  <c r="G6" i="25"/>
  <c r="G7" i="25" s="1"/>
  <c r="E12" i="25" l="1"/>
  <c r="F12" i="25"/>
  <c r="F15" i="46" l="1"/>
  <c r="E14" i="25"/>
  <c r="N17" i="45"/>
  <c r="E10" i="25"/>
  <c r="I16" i="34"/>
  <c r="J16" i="34"/>
  <c r="E9" i="25" s="1"/>
  <c r="K16" i="34"/>
  <c r="P19" i="32"/>
  <c r="N19" i="32"/>
  <c r="O19" i="32"/>
  <c r="O15" i="22"/>
  <c r="E5" i="25" s="1"/>
  <c r="M24" i="32" l="1"/>
  <c r="E8" i="25"/>
  <c r="M15" i="22"/>
  <c r="D41" i="46"/>
  <c r="H40" i="46"/>
  <c r="H39" i="46"/>
  <c r="H38" i="46"/>
  <c r="H37" i="46"/>
  <c r="G36" i="46"/>
  <c r="G41" i="46" s="1"/>
  <c r="F36" i="46"/>
  <c r="F41" i="46" s="1"/>
  <c r="E36" i="46"/>
  <c r="E41" i="46" s="1"/>
  <c r="H35" i="46"/>
  <c r="H34" i="46"/>
  <c r="H33" i="46"/>
  <c r="F26" i="46"/>
  <c r="E26" i="46"/>
  <c r="D24" i="46"/>
  <c r="F21" i="46"/>
  <c r="H20" i="46"/>
  <c r="F17" i="46"/>
  <c r="D16" i="46"/>
  <c r="D14" i="46"/>
  <c r="D12" i="46"/>
  <c r="D11" i="46"/>
  <c r="E6" i="46"/>
  <c r="E8" i="46" s="1"/>
  <c r="H18" i="46" l="1"/>
  <c r="H36" i="46"/>
  <c r="H41" i="46" s="1"/>
  <c r="H14" i="46" l="1"/>
  <c r="D10" i="25" l="1"/>
  <c r="L17" i="45"/>
  <c r="J17" i="45"/>
  <c r="F10" i="25" l="1"/>
  <c r="H12" i="46"/>
  <c r="M17" i="45"/>
  <c r="N11" i="32" l="1"/>
  <c r="M10" i="32"/>
  <c r="N24" i="32" l="1"/>
  <c r="D10" i="46" s="1"/>
  <c r="D13" i="46" s="1"/>
  <c r="M11" i="32"/>
  <c r="P23" i="32"/>
  <c r="E10" i="46" s="1"/>
  <c r="P11" i="32"/>
  <c r="M22" i="32"/>
  <c r="L19" i="32"/>
  <c r="L23" i="32"/>
  <c r="J19" i="32"/>
  <c r="J23" i="32"/>
  <c r="L11" i="32"/>
  <c r="N15" i="22"/>
  <c r="P15" i="22"/>
  <c r="D9" i="25"/>
  <c r="L15" i="22"/>
  <c r="J15" i="22"/>
  <c r="G16" i="34"/>
  <c r="G25" i="46" l="1"/>
  <c r="D25" i="46"/>
  <c r="H25" i="46" s="1"/>
  <c r="D5" i="25"/>
  <c r="D7" i="46"/>
  <c r="H7" i="46" s="1"/>
  <c r="D5" i="46"/>
  <c r="E9" i="46"/>
  <c r="E13" i="46" s="1"/>
  <c r="F6" i="46"/>
  <c r="F8" i="46" s="1"/>
  <c r="F10" i="46"/>
  <c r="F13" i="46" s="1"/>
  <c r="H29" i="46"/>
  <c r="H28" i="46"/>
  <c r="H27" i="46"/>
  <c r="H24" i="46"/>
  <c r="F14" i="25"/>
  <c r="H16" i="46"/>
  <c r="G17" i="46"/>
  <c r="E17" i="46"/>
  <c r="D12" i="25"/>
  <c r="D15" i="46"/>
  <c r="F9" i="25"/>
  <c r="G9" i="25" s="1"/>
  <c r="H11" i="46"/>
  <c r="F5" i="25"/>
  <c r="G21" i="46"/>
  <c r="E19" i="46"/>
  <c r="E21" i="46" s="1"/>
  <c r="D19" i="46"/>
  <c r="J24" i="32"/>
  <c r="E19" i="25"/>
  <c r="L24" i="32"/>
  <c r="G10" i="25"/>
  <c r="H16" i="34"/>
  <c r="M21" i="32"/>
  <c r="M19" i="32"/>
  <c r="G5" i="25" l="1"/>
  <c r="G12" i="25"/>
  <c r="E30" i="46"/>
  <c r="E43" i="46" s="1"/>
  <c r="F30" i="46"/>
  <c r="F43" i="46" s="1"/>
  <c r="D7" i="25"/>
  <c r="D6" i="46"/>
  <c r="F8" i="25"/>
  <c r="F11" i="25" s="1"/>
  <c r="H10" i="46"/>
  <c r="D23" i="46"/>
  <c r="H22" i="46"/>
  <c r="G26" i="46"/>
  <c r="H15" i="46"/>
  <c r="D17" i="46"/>
  <c r="H17" i="46" s="1"/>
  <c r="G13" i="46"/>
  <c r="H13" i="46" s="1"/>
  <c r="H9" i="46"/>
  <c r="G8" i="46"/>
  <c r="H5" i="46"/>
  <c r="D21" i="46"/>
  <c r="H19" i="46"/>
  <c r="M23" i="32"/>
  <c r="F19" i="25" l="1"/>
  <c r="D8" i="46"/>
  <c r="H8" i="46" s="1"/>
  <c r="H6" i="46"/>
  <c r="D26" i="46"/>
  <c r="H26" i="46" s="1"/>
  <c r="H23" i="46"/>
  <c r="G30" i="46"/>
  <c r="G43" i="46" s="1"/>
  <c r="H21" i="46"/>
  <c r="D30" i="46" l="1"/>
  <c r="D43" i="46" s="1"/>
  <c r="H30" i="46"/>
  <c r="H43" i="46" s="1"/>
  <c r="D8" i="25"/>
  <c r="D11" i="25" l="1"/>
  <c r="D19" i="25" s="1"/>
  <c r="G8" i="25"/>
  <c r="G19" i="25" l="1"/>
</calcChain>
</file>

<file path=xl/sharedStrings.xml><?xml version="1.0" encoding="utf-8"?>
<sst xmlns="http://schemas.openxmlformats.org/spreadsheetml/2006/main" count="599" uniqueCount="225">
  <si>
    <t>z toho spolufinan. PO z IF:</t>
  </si>
  <si>
    <t>z toho rozpočet OK:</t>
  </si>
  <si>
    <t>§</t>
  </si>
  <si>
    <t>ORG</t>
  </si>
  <si>
    <t>pol.</t>
  </si>
  <si>
    <t xml:space="preserve">Správce: </t>
  </si>
  <si>
    <t>Ing. Miroslav Kubín</t>
  </si>
  <si>
    <t>ORJ -  17</t>
  </si>
  <si>
    <t xml:space="preserve">vedoucí odboru </t>
  </si>
  <si>
    <t>v tis. Kč</t>
  </si>
  <si>
    <t>Nové investice</t>
  </si>
  <si>
    <t>Oblast:</t>
  </si>
  <si>
    <t>Název akce:</t>
  </si>
  <si>
    <t>Popis:</t>
  </si>
  <si>
    <t>Stávající dokumentace</t>
  </si>
  <si>
    <t>K zajištění</t>
  </si>
  <si>
    <t xml:space="preserve">Celkové náklady s DPH            </t>
  </si>
  <si>
    <t>Termín realizace</t>
  </si>
  <si>
    <t xml:space="preserve">Celkem:     </t>
  </si>
  <si>
    <t>Nová projektová dokumentace</t>
  </si>
  <si>
    <t>Oblast zdravotnictví</t>
  </si>
  <si>
    <t>Poř. číslo.</t>
  </si>
  <si>
    <t>Nové investice - stavební</t>
  </si>
  <si>
    <t>Nové investice - nestavební</t>
  </si>
  <si>
    <t>Oblast školství</t>
  </si>
  <si>
    <t xml:space="preserve">Celkem     </t>
  </si>
  <si>
    <t>Návrh na úvěrový rámec KB</t>
  </si>
  <si>
    <t>Návrh na úvěrový rámec EIB</t>
  </si>
  <si>
    <t>Nové investice - stavební KB</t>
  </si>
  <si>
    <t>Název přílohy</t>
  </si>
  <si>
    <t>Nové investice - stavební EIB</t>
  </si>
  <si>
    <t>Nové investice - stavební OK</t>
  </si>
  <si>
    <t>Nové investice - stavební - OK</t>
  </si>
  <si>
    <t xml:space="preserve">Nové investice - stavební KB </t>
  </si>
  <si>
    <t>Oblast školství - součet</t>
  </si>
  <si>
    <t>Oblast sociální - součet</t>
  </si>
  <si>
    <t>Oblast kultury - součet</t>
  </si>
  <si>
    <t>Oblast zdravotnictví - součet</t>
  </si>
  <si>
    <t>Oblast dopravy - součet</t>
  </si>
  <si>
    <t>Návrh na rozpočet OK</t>
  </si>
  <si>
    <t>Oblast zdrav. - nájemné SMN a.s.</t>
  </si>
  <si>
    <t>Oblast sociální</t>
  </si>
  <si>
    <t>Poř. číslo</t>
  </si>
  <si>
    <t>Odbor sociálních věcí</t>
  </si>
  <si>
    <t>ORJ -  11</t>
  </si>
  <si>
    <t>KŘ</t>
  </si>
  <si>
    <t>OIT</t>
  </si>
  <si>
    <t>Oblast kultury</t>
  </si>
  <si>
    <t>Oblast dopravy</t>
  </si>
  <si>
    <t>z toho spolufinan. PO z IF</t>
  </si>
  <si>
    <t>z toho rozpočet OK</t>
  </si>
  <si>
    <t>Oblast</t>
  </si>
  <si>
    <t>Nové opravy</t>
  </si>
  <si>
    <t>CELKEM</t>
  </si>
  <si>
    <t>Odbor investic a evropských programů</t>
  </si>
  <si>
    <t>Popis akce:</t>
  </si>
  <si>
    <t>položka</t>
  </si>
  <si>
    <t>PhDr. Markéta Čožíková</t>
  </si>
  <si>
    <t xml:space="preserve">Oblast sociální </t>
  </si>
  <si>
    <t xml:space="preserve">Oblast kultury  </t>
  </si>
  <si>
    <t>Celkem</t>
  </si>
  <si>
    <t>Nové investice OIEP</t>
  </si>
  <si>
    <t>Nové investice SSOK</t>
  </si>
  <si>
    <t xml:space="preserve">Nové investice </t>
  </si>
  <si>
    <t>KH - cestovní ruch</t>
  </si>
  <si>
    <t>Oblast školství  - nové opravy celkem</t>
  </si>
  <si>
    <t>Oblast sociální - nové investice stavební celkem</t>
  </si>
  <si>
    <t>Oblast sociální - nové investice nestavební celkem</t>
  </si>
  <si>
    <t xml:space="preserve">Spolufinancování PO z ivestičních fondů (IF) je zapojeno do rozpočtu příjmů Olomouckého kraje ve výši 8 046 tis.Kč (oblast školství ve výši 5 146 tis.Kč a oblast zdravotnictví ve výši 2 900 tis.Kč. Zbývající výše 4 089 tis.Kč (oblast kultury ve výši 39 tis.Kč a oblast zdravotnictví ve výši 4 050 tis.Kč) budou realizovat přímo příspěvkové organizace. V těchto případech se jedná o nové investice - nestavební, kdy bude příspěvkovým organizacím poskytnut příspěvek z rozpočtu Olomouckého kraje a akci budou příspěvkové organizace realizovat se zapojením svých investičních fondů. </t>
  </si>
  <si>
    <t xml:space="preserve">Financování investičních akcí </t>
  </si>
  <si>
    <t>b) Návrh nových investičních akcí v roce 2012</t>
  </si>
  <si>
    <t>Nové  opravy</t>
  </si>
  <si>
    <t xml:space="preserve">Z výše uvedeného vyplývá, že v návrhu rozpočtu výdajů Olomouckého kraje jsou nové investice v celkové výši 838 571 tis.Kč (celková výše nových investic 842 660 tis.Kč mínus 4 089 tis.Kč, což je podíl investičních fondů příspěvkových organizací  u akcí, které si  budou příspěvkové organizace realizovat přímo). </t>
  </si>
  <si>
    <t>Oblast sociální  - nové opravy celkem</t>
  </si>
  <si>
    <t>z toho KB</t>
  </si>
  <si>
    <t>změny:</t>
  </si>
  <si>
    <t>Spolufinan. PO z IF:</t>
  </si>
  <si>
    <t>oblast školství</t>
  </si>
  <si>
    <t>oblast sociální</t>
  </si>
  <si>
    <t>oblast kultury</t>
  </si>
  <si>
    <t>oblast dopravy</t>
  </si>
  <si>
    <t>oblast zdravotnictví</t>
  </si>
  <si>
    <t>Celkem po změnách financování</t>
  </si>
  <si>
    <t>Vynaloženo k 31. 12. 2012</t>
  </si>
  <si>
    <t>Návrh na rok 2013</t>
  </si>
  <si>
    <t>Nové investice stavební</t>
  </si>
  <si>
    <t xml:space="preserve">Nové investice nestavební </t>
  </si>
  <si>
    <t>Oblast kultury - nové investice stavební celkem</t>
  </si>
  <si>
    <t>Odbor školství, mládeže a tělovýchovy</t>
  </si>
  <si>
    <t>Mgr. Miroslav Gajdůšek, MBA</t>
  </si>
  <si>
    <t>Nové  investice a opravy - OŠMT</t>
  </si>
  <si>
    <t>Oblast školství  - nové investice a opravy OŠMT celkem</t>
  </si>
  <si>
    <t>ORJ - 10</t>
  </si>
  <si>
    <t>Nové investice a opravy OKPP</t>
  </si>
  <si>
    <t>Nové investice a opravy OŠMT</t>
  </si>
  <si>
    <t>PV</t>
  </si>
  <si>
    <t>SU</t>
  </si>
  <si>
    <t>PD, realizace</t>
  </si>
  <si>
    <t>PR</t>
  </si>
  <si>
    <t>JE</t>
  </si>
  <si>
    <t>OL</t>
  </si>
  <si>
    <t>Realizace</t>
  </si>
  <si>
    <t>realizace</t>
  </si>
  <si>
    <t>IZ</t>
  </si>
  <si>
    <t>-</t>
  </si>
  <si>
    <t>Gymnázium Jiřího Wolkera Prostějov, Kollárova 3 - Sociální zařízení a šatny u tělocvičny a sociální zařízení na budově "B" Kollárova 1</t>
  </si>
  <si>
    <t>SP, DPS</t>
  </si>
  <si>
    <t>Rekonstrukce obou kotelen spočívá v celkové výměně technologického zařízení s osazením měření a regulace a provedením výměny odtahů spalin</t>
  </si>
  <si>
    <t>6121</t>
  </si>
  <si>
    <t>PD, SP, realizace</t>
  </si>
  <si>
    <t>CN</t>
  </si>
  <si>
    <t>5171</t>
  </si>
  <si>
    <t>Výměna nevyhovující vzduchotechniky školní kuchyně.</t>
  </si>
  <si>
    <t>Výměna staré eternitové střešní krytiny za novou plechovou na objektu šaten a sociálního zařízení chlapců a skladu výrobků.</t>
  </si>
  <si>
    <t>Výměna střešní krytiny na dílnách OV Určická.</t>
  </si>
  <si>
    <t>Výměna rozvodů ústředního topení, včetně topných těles na budově "stará škola".</t>
  </si>
  <si>
    <t>Výměna stávající dlažby, hydroizolace, tepelné izolace, oplechování,  okapy, fasádní nátěr.</t>
  </si>
  <si>
    <t>PD</t>
  </si>
  <si>
    <t>V rámci rekonstrukce kuchyně stravovacího provozu, bylo naplánovano vybudování vlastní trafostanice na rok realizace 2015. Vzhledem ke zpracované projektové dokumentaci na rekonstrukci kuchyně, jejíž realizace byla plánována na rok 2012, a následně odložena, navrhuje ředitel p.o. alespoň přednostní vybudování  vlastní trafostanice, která umožní využít služeb centrálního dodavatele energie navrženého zřizovatelem. Současně je také nutné vybudování nové trafostanice v souvislosti s plánovaným zabudováním nových spotřebičů na kuchyni o větším výkonu, pro které je stávající stav trafostnice kapacitně nevyhovující. Už nyní dochází k výpadku elektřiny při větší zátěži používání spotřebiči.</t>
  </si>
  <si>
    <t xml:space="preserve">Dokončení celkové výměny původních dřevěných oken na budově </t>
  </si>
  <si>
    <t>PD, Realizace</t>
  </si>
  <si>
    <t>Domov důchodců Kobylá nad Vidnavkou - El. zvedák</t>
  </si>
  <si>
    <t>Do prádelny, původní je již nefunkční, teče olej oprava by byla nerentabilní a velmi drahá bez záruky delší funkčnosti.</t>
  </si>
  <si>
    <t>Domov důchodců Červenka - Elektrický sporák</t>
  </si>
  <si>
    <t>Čtyřplotýnkový elektrický sporák do kuchyně domova. Nahradí starý, velmi opotřebovaný, poruchový, částečně nefunkční a s vysokou energetickou spotřebou dosluhující sporák.</t>
  </si>
  <si>
    <t>Domov důchodců Šumperk - Šlehací a hnětací stroj</t>
  </si>
  <si>
    <t>Současný robot je rok výroby 1992, již po generální opravě, ale neustále poruchový. Opravy jsou již nerentabilní,  těžko se shání náhradní díly.</t>
  </si>
  <si>
    <t xml:space="preserve">Domov Paprsek Olšany - Ohřívač teplé vody </t>
  </si>
  <si>
    <t>Domov Na zámečku Rokytnice - 2 ks ohřívacích vozíků na jídlo</t>
  </si>
  <si>
    <t>Obměna z důvodu ukončení životnosti a technické zastaralosti</t>
  </si>
  <si>
    <t>Domov Na zámečku Rokytnice - změkčovač vody do prádelny</t>
  </si>
  <si>
    <t>Současný změkčovač máme zapůjčený, jeho životnost končí. Další zápůjčka nebude možná.</t>
  </si>
  <si>
    <t xml:space="preserve">Oprava části střechy na hlavní budově- zatéká a je zkorodovaná </t>
  </si>
  <si>
    <t>Vybudování nové ČOV.</t>
  </si>
  <si>
    <t>Oprava dlažby sociálních zařízení. Stávající dlažba netěsní a zatíká do nosné dřevokonstrukce, což zapříčiňuje odlupování dlažby a nemožnost používání tohoto zařízení. Jedná se celkem o 11 koupelen ve 2.NP.</t>
  </si>
  <si>
    <t>Vzhledem k havarijnímu  stavu stávající kotelny je třeba provést kompletní výměnu  stávající technologie. Budova bude zateplena v rámci projektu OPŽP.</t>
  </si>
  <si>
    <t>Havarijní stav balkónů, ze kterých padají kusy betonu na přístupovou cestu k městskému bazénu. Nebezpečí pádu osob po vstupu na balkon a zranění osob padajícím betonem. Navrženo odbourat všechny balkonové desky (56x), vybourat přináležející stávající balkonové okenní sestavy, blakonové dveře zrušit zazděním parapetu a osadit nové trojkřídlé plastové okno.</t>
  </si>
  <si>
    <t>Úprava elektroinstalace s instalací vzduchotechniky a digitálního zabezpečení školy. Jedná se o instalaci klimatizace v 5 učebnách a 3 kancelářch administrativy (ředitelna, sekretariát a pracovna ICT technika s umístěním serveru) z důvodu vysokých teplot při provozu výpočetní techniky, instalace kamerového systému u vchodů do budovy školy  ,,Zámečku" z důvodu kontroly vysokého pohybu lidí.</t>
  </si>
  <si>
    <t>Do části krovu a stropní kce sanované v rámci realizace I. etapy půdní vestavby hrozí migrace dřevokazných škůdců ze zbývajících částí krovu a stropní kce. Je proto navrženo pokračovat v další etapě bez zbytečných prodlev z důvodu znehodnocení I. etapy,</t>
  </si>
  <si>
    <t xml:space="preserve">Výměna výtahu ve čtyřpodlažní budově domova mládeže , Palečkova 1, Prostějov. Současný stav nevyhovuje ČSN. </t>
  </si>
  <si>
    <t>Výměna výtahu v osmi podlažním objektu, který nesplňuje bezpečnostní požadavky podle § 101 zák. 262/2006. Skončila výjimka platnosti splnění norem dle EU.</t>
  </si>
  <si>
    <t>Výměna 2 ks (duplex) výtahů osmipodlažní budovy domova mládeže. Odstranění závažných rizik na základě inspekční zprávy.</t>
  </si>
  <si>
    <t>Položení nové krytiny z poplastovaného plechu s doplněním laťování z důvodu častého zatékání do objektu, které již z hlediska degradovaného materiálu Undulin nelze řešit dílčími opravami.</t>
  </si>
  <si>
    <t>Položení nové splaškové kanalizace, která bude řešit havarijní stav části stávající kanalizace, která je prolámaná (došlo k výškovému posunu a propadu). Dále je navrženo zrušení septiku v provozu prádelny, který je v nevyhovujícím stavu.</t>
  </si>
  <si>
    <t>Jedná se o komplexní řešení vlhkosti zdiva v budově Domova „Na Zámku“ Nezamyslice pomocí gelových injektáží, elektroosmózy, drenáží a sančních omítek. Dne 29. 6. 2012 bylo vydáno Odborem stavebním, životního prostředí a investic při Městském úřadu Němčice nad Hanou stavební povolení na tuto akci.</t>
  </si>
  <si>
    <t>Vybourání stávajících rozvodů a nahrazení novými, osazení nových zařizovacích předmětů, úprava elektroinstalce, omítky, obklady, dlažby.</t>
  </si>
  <si>
    <t>Velmi špatný technický stav, okna jsou v havarijním stavu, nesplnění požadavků podle § 101 zák.č.262/2006 Sb. Jedná se o cca 14 ks oken a balkonových dveří. Zbytek objektu má již okna vyměněná.</t>
  </si>
  <si>
    <t>Výměna oken a dveří na severní a východní straně budovy školy, některé jsou v zastaralé zástavbě z roku 1936. Zbylé dvě strany již provedeny.</t>
  </si>
  <si>
    <t xml:space="preserve">Výstavba vlastní trafostanice včetně přípojky. V současné době odběr nesplňuje legislativní požadavky kladené na odběr z vysokého napětí a tím není umožněn výběr dodavatele silové elektřiny ani změna rezervovaného příkonu. Jakákoliv změna na odběrném místě vyvolá reakci ze strany distributora o sjednání nápravy (převod do kategorie maloodběr, nebo vybudování vlastní trafostanice). Zajištění provozu v souladu s podmínkami zákona 458/2000 Sb. </t>
  </si>
  <si>
    <t>2013 - 2014</t>
  </si>
  <si>
    <t>Výměna oken v celém objektu, která jsou v havarijním stavu kromě suterénu. Okna netěsní, křídla oken vypadávají, možnost úrazu</t>
  </si>
  <si>
    <t>Oprava venkovního kamenného schodiště a vstupních dvěří budovy, která je památkově chráněna. Schody se začínají propadat a hrozí nebezpečí úrazu, hlavní dvěře jsou stářím popraskané a puklé.</t>
  </si>
  <si>
    <t>2013-2014</t>
  </si>
  <si>
    <t>Detašované pracoviště na ulici Jílová 43a v Olomouci. V roce 2007 byl objekt rekolaudován na ZUŠ. Na severní stěně pavilonu došlo k odtržení panelů od vnitřních příčných stěn a stropních panelů. Objevily se trhliny. Výsledkem statického posudku je doporučení provést sanaci v co nejkratším termínu.</t>
  </si>
  <si>
    <t>Statický posudek</t>
  </si>
  <si>
    <t>Odbor zdravotnictví</t>
  </si>
  <si>
    <t>ORJ -  15</t>
  </si>
  <si>
    <t>Zdravotnická záchranná služba OK - Nákup 3 ks sanitních vozidel</t>
  </si>
  <si>
    <t>Mgr. Pavel Hanák</t>
  </si>
  <si>
    <t xml:space="preserve">pověřen zastupováním vedoucího odboru </t>
  </si>
  <si>
    <t>Oblast zdravotnictví- nové investice nestavební celkem</t>
  </si>
  <si>
    <t>Oblast zdravotnictví - nové investice stavební celkem</t>
  </si>
  <si>
    <t>Sdružená zařízení pro pěči o dítě v Olomouci - Přestavba dětského domova na zařízení rodinného typu, I.etapa, výměna oken a dveří</t>
  </si>
  <si>
    <t>Oblast zdravotnictví  - nové opravy celkem</t>
  </si>
  <si>
    <t>Zdravotnická záchranná služba OK, výjezdové stanoviště Šternberk - kotelna, přípojka, kanalizace</t>
  </si>
  <si>
    <t xml:space="preserve">Revizí konstatován havarijní stav plynové kotelny. </t>
  </si>
  <si>
    <t>Revizí zjištěn havarijní stav trafostanice ve vlastnictví OK.</t>
  </si>
  <si>
    <t>Pravidelná roční obměna.</t>
  </si>
  <si>
    <t>Nákup pozemku pod kotelnou školy z majetku TJ Jeseník byl schválen ZOK dne 21. 12. 2012.</t>
  </si>
  <si>
    <t>Nákup</t>
  </si>
  <si>
    <t>Střední odbborná škola a Střední odborné učiliště strojírenské a stavební, Jeseník, Dukelská 1240          - Nákup pozemku</t>
  </si>
  <si>
    <t>Střední škola železniční a stavební, Šumperk, Bulharská 8                                                                                              - Rekonstrukce a doplnění elektroinstalace</t>
  </si>
  <si>
    <t>Vyšší odborná škola a Střední škola automobilní, Zábřeh, U Dráhy 6 
- Rekonstrukce elektroinstalace</t>
  </si>
  <si>
    <t>Střední odborná škola, Šumperk, Zemědělská 3 
- Výměna vodovodního a odpadního řadu a protipožárních dveří</t>
  </si>
  <si>
    <t>Základní škola Jeseník, Fučíkova 312 
- Rekonstrukce kotelen na pracovišti Fučíkova a Rudná</t>
  </si>
  <si>
    <t>Střední škola polytechnická, Olomouc, Rooseveltova 79 
- Výměna vzduchotechniky ve školní kuchyni</t>
  </si>
  <si>
    <t>Střední škola logistiky a chemie, Olomouc, U Hradiska 29 
- Výměna oken v budově domova mládeže</t>
  </si>
  <si>
    <t>Základní umělecká škola Iši Krejčího, Olomuc, Na Vozovce 32 
- Statické zajištění budovy</t>
  </si>
  <si>
    <t>Střední průmyslová škola Hranice 
- Oprava sociálního zařízení v hlavní budově školy</t>
  </si>
  <si>
    <t>Střední zdravotnická škola, Hranice, Studentská 1095 
- Výměna oken a dveří</t>
  </si>
  <si>
    <t>Střední škola řezbářská, Tovačov, Nádražní 146 
- Výměna střešní krytiny</t>
  </si>
  <si>
    <t>Švehlova střední škola polytechnická Prostějov 
- Výměna střešní krytiny</t>
  </si>
  <si>
    <t>Gymnázium, Jeseník, Komenského 281 
- Sociální zařízení tělocvičny vyššího gymnázia</t>
  </si>
  <si>
    <t>Hotelová škola Vincenze Priessnitze, Jeseník, Dukelská 680 
-  Výměna ústředního topení</t>
  </si>
  <si>
    <t>Dětský domov a Školní jídelna, Jeseník, Priessnitzova 405 
- Balkóny a terasa</t>
  </si>
  <si>
    <t xml:space="preserve">Střední odbborná škola a Střední odborné učiliště strojírenské a stavební, Jeseník, Dukelská 1240              - Trafostanice (zpracování projektové dokumentace) </t>
  </si>
  <si>
    <t>Střední škola logistiky a chemie, Olomouc, U Hradiska 29 
- Výměna výtahu v budově domova mládeže</t>
  </si>
  <si>
    <t>Střední škola elektrotechnická, Lipník nad Bečvou, Tyršova 781 
- Oprava balkónů budovy domova mládeže, Bratrská 1114, Lipník nad Bečvou</t>
  </si>
  <si>
    <t>Střední škola designu a módy, Prostějov 
- Výměna výtahu v budově domova mládeže</t>
  </si>
  <si>
    <t>SCHOLA SERVIS - zařízení pro další vzdělávání pedagogických pracovníků a středisko služeb školám, Prostějov, příspěvková organizace 
- Výměna stupaček</t>
  </si>
  <si>
    <t>Střední odborná škola, Šumperk, Zemědělská 3 
- Plynová kotelna na domově mládeže</t>
  </si>
  <si>
    <t>Střední odborná škola a Střední odborné učiliště strojírenské a stavební, Jeseník, Dukelská 1240 
- Výměna výtahů v budově domova mládeže.</t>
  </si>
  <si>
    <t>Domov důchodců Kobylá nad Vidnavkou 
- Výstavba ČOV</t>
  </si>
  <si>
    <t xml:space="preserve">Domov „Na Zámku“ 
– Sanace vlhkého zdiva </t>
  </si>
  <si>
    <t>Domov Na zámečku Rokytnice 
- Rekonstrukce části kanalizace na nádvoří zámku</t>
  </si>
  <si>
    <t>Domov důchodců Prostějov 
- Vybudování vlastní trafostanice</t>
  </si>
  <si>
    <t>Domov důchodců Šumperk 
- Výstavba trafostanice</t>
  </si>
  <si>
    <t>Domov Na zámečku Rokytnice 
- Sanace krovu a stropní konstrukce</t>
  </si>
  <si>
    <t xml:space="preserve">Středisko sociální prevence Olomouc 
- Výměna oken </t>
  </si>
  <si>
    <t>Domov důchodců Kobylá nad Vidnavkou 
- Oprava venkovního schodiště na "Zámku"  a vstupu</t>
  </si>
  <si>
    <t>Domov důchodců Štíty 
- Oprava střechy</t>
  </si>
  <si>
    <t>Domov důchodců Jesenec 
- Oprava části  střechy na hlavní budově</t>
  </si>
  <si>
    <t xml:space="preserve">Centrum Dominika Kokory 
- Oprava oken </t>
  </si>
  <si>
    <t>Vincentinum - poskytovatel sociálních služem Šternberk 
- Výměna dřevěných oken za plastová (na ulici sadová Sadová)</t>
  </si>
  <si>
    <t>DD Červenka - Oddělení Litovel 
- Rekonstrukce sociálního zařízení na pokojích uživatelů</t>
  </si>
  <si>
    <t>Muzeum Komenského v Přerově 
- Sanace zdiva hradu Helfštýn</t>
  </si>
  <si>
    <t>Zámek Čechy pod Kosířem 
- Oprava plynové kotelny</t>
  </si>
  <si>
    <t xml:space="preserve">Vlastivědné muzeum v Olomouci  
- Rekonstrukce trafostanice </t>
  </si>
  <si>
    <t>Havarijní investiční akce a opravy v roce 2013</t>
  </si>
  <si>
    <t>Domov důchodců Prostějov - Nová vana do centrální koupelny IV. odd.</t>
  </si>
  <si>
    <t>Nutná je výměna velmi opotřebené, zastaralé a poruchové vany za novou.</t>
  </si>
  <si>
    <t>ORJ -  13</t>
  </si>
  <si>
    <t>PhDr. Jindřich Garčic</t>
  </si>
  <si>
    <t>Odbor kultury a památkové péče</t>
  </si>
  <si>
    <t>Oprava 153 dřevěných oken seřízením kování, výměnou těsnění, včetně nového nátěru.</t>
  </si>
  <si>
    <t>Jde o celkovou rekonstrukci z důvodu splnění hygienických předpisů. U budovy "B" se jedná o zajištění základních hygienických pravidel - oddělení toalety pro muže a ženy a zajištění úklidové komory.</t>
  </si>
  <si>
    <t>Výměna vodovodního a odpadního řádu z důvodu praskání vlivem stáří. Výměna protipožárních dveří z důvodů nesplnění požárních předpisů.</t>
  </si>
  <si>
    <t>Rekonstrukce elektroinstalace a vzduchotechniky bývalé výdejny stravy a jídelny na dílnu oboru vzdělání Autolakyrník.  Platnost SP do 5. 9. 2013.</t>
  </si>
  <si>
    <t>V souvislosti s centralizovaným nákupem energií pro Olomoucký kraj je nutné pro změny dodavatelů mít vlastní trafostanici pro odběr z úrovně VN.</t>
  </si>
  <si>
    <t>Výměna stupaček (odpadů na ubytovacím zařízení Schola servis, Marie Pujmanové 754, Prostějov - Vrahovice.</t>
  </si>
  <si>
    <t>Havárie stávajících (1 ze dvou již odstaven).</t>
  </si>
  <si>
    <t>Odstranění poškození vzniklých klimatickými vlivy.</t>
  </si>
  <si>
    <t>Vybudování plynové kotelny včetně přípojky a úprava kanalizace v budově výjezdové základny  ZZS OK ve Šternberku.</t>
  </si>
  <si>
    <t>I. etapa - výměna okenních a dveřních výplní obvodového pláště budovy dětského domova. Je i mezi projekty EU, ale zatím se hledá vhodný dotační titul.</t>
  </si>
  <si>
    <t xml:space="preserve">Celková oprava šaten, záchodů a sprch - včetně potrubí a rozvodů elektřiny.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</si>
</sst>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0" x14ac:knownFonts="1">
    <font>
      <sz val="10"/>
      <name val="Arial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b/>
      <u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sz val="10"/>
      <color indexed="48"/>
      <name val="Arial"/>
      <family val="2"/>
      <charset val="238"/>
    </font>
    <font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8"/>
      <name val="Arial"/>
      <family val="2"/>
      <charset val="238"/>
    </font>
    <font>
      <sz val="13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1" applyNumberFormat="0" applyFill="0" applyAlignment="0" applyProtection="0"/>
    <xf numFmtId="0" fontId="12" fillId="3" borderId="0" applyNumberFormat="0" applyBorder="0" applyAlignment="0" applyProtection="0"/>
    <xf numFmtId="0" fontId="13" fillId="16" borderId="2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18" borderId="6" applyNumberFormat="0" applyFont="0" applyAlignment="0" applyProtection="0"/>
    <xf numFmtId="0" fontId="19" fillId="0" borderId="7" applyNumberFormat="0" applyFill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7" borderId="8" applyNumberFormat="0" applyAlignment="0" applyProtection="0"/>
    <xf numFmtId="0" fontId="23" fillId="19" borderId="8" applyNumberFormat="0" applyAlignment="0" applyProtection="0"/>
    <xf numFmtId="0" fontId="24" fillId="19" borderId="9" applyNumberFormat="0" applyAlignment="0" applyProtection="0"/>
    <xf numFmtId="0" fontId="25" fillId="0" borderId="0" applyNumberFormat="0" applyFill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3" borderId="0" applyNumberFormat="0" applyBorder="0" applyAlignment="0" applyProtection="0"/>
    <xf numFmtId="0" fontId="6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08">
    <xf numFmtId="0" fontId="0" fillId="0" borderId="0" xfId="0"/>
    <xf numFmtId="0" fontId="2" fillId="0" borderId="10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 applyBorder="1" applyAlignment="1">
      <alignment vertical="center"/>
    </xf>
    <xf numFmtId="3" fontId="29" fillId="0" borderId="14" xfId="37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0" fillId="0" borderId="18" xfId="0" applyFill="1" applyBorder="1" applyAlignment="1">
      <alignment horizontal="left" vertical="center" indent="1"/>
    </xf>
    <xf numFmtId="0" fontId="6" fillId="0" borderId="19" xfId="0" applyFont="1" applyFill="1" applyBorder="1" applyAlignment="1">
      <alignment horizontal="center" vertical="center"/>
    </xf>
    <xf numFmtId="3" fontId="29" fillId="0" borderId="19" xfId="0" applyNumberFormat="1" applyFont="1" applyFill="1" applyBorder="1" applyAlignment="1">
      <alignment horizontal="right" vertical="center" indent="1"/>
    </xf>
    <xf numFmtId="3" fontId="26" fillId="0" borderId="0" xfId="36" applyNumberFormat="1" applyFont="1" applyFill="1" applyBorder="1" applyAlignment="1">
      <alignment vertical="center" wrapText="1"/>
    </xf>
    <xf numFmtId="0" fontId="2" fillId="0" borderId="0" xfId="35" applyFill="1"/>
    <xf numFmtId="0" fontId="27" fillId="0" borderId="20" xfId="34" applyFont="1" applyFill="1" applyBorder="1" applyAlignment="1">
      <alignment horizontal="center" vertical="center"/>
    </xf>
    <xf numFmtId="0" fontId="27" fillId="0" borderId="15" xfId="30" applyFont="1" applyFill="1" applyBorder="1" applyAlignment="1">
      <alignment horizontal="left" vertical="center"/>
    </xf>
    <xf numFmtId="0" fontId="27" fillId="0" borderId="11" xfId="30" applyFont="1" applyFill="1" applyBorder="1" applyAlignment="1">
      <alignment horizontal="left" vertical="center" wrapText="1"/>
    </xf>
    <xf numFmtId="0" fontId="32" fillId="0" borderId="22" xfId="34" applyFont="1" applyFill="1" applyBorder="1" applyAlignment="1">
      <alignment horizontal="left" vertical="center" indent="1"/>
    </xf>
    <xf numFmtId="0" fontId="32" fillId="0" borderId="23" xfId="34" applyFont="1" applyFill="1" applyBorder="1" applyAlignment="1">
      <alignment horizontal="left" vertical="center" indent="1"/>
    </xf>
    <xf numFmtId="0" fontId="27" fillId="0" borderId="24" xfId="34" applyFont="1" applyFill="1" applyBorder="1" applyAlignment="1">
      <alignment horizontal="center" vertical="center"/>
    </xf>
    <xf numFmtId="0" fontId="28" fillId="0" borderId="14" xfId="34" applyFont="1" applyFill="1" applyBorder="1" applyAlignment="1">
      <alignment horizontal="left" vertical="center" indent="1"/>
    </xf>
    <xf numFmtId="0" fontId="28" fillId="0" borderId="26" xfId="34" applyFont="1" applyFill="1" applyBorder="1" applyAlignment="1">
      <alignment horizontal="left" vertical="center" indent="1"/>
    </xf>
    <xf numFmtId="0" fontId="28" fillId="0" borderId="27" xfId="34" applyFont="1" applyFill="1" applyBorder="1" applyAlignment="1">
      <alignment horizontal="left" vertical="center" indent="1"/>
    </xf>
    <xf numFmtId="0" fontId="28" fillId="0" borderId="10" xfId="34" applyFont="1" applyFill="1" applyBorder="1" applyAlignment="1">
      <alignment horizontal="left" vertical="center" indent="1"/>
    </xf>
    <xf numFmtId="0" fontId="28" fillId="0" borderId="28" xfId="34" applyFont="1" applyFill="1" applyBorder="1" applyAlignment="1">
      <alignment horizontal="left" vertical="center" indent="1"/>
    </xf>
    <xf numFmtId="3" fontId="28" fillId="0" borderId="30" xfId="35" applyNumberFormat="1" applyFont="1" applyFill="1" applyBorder="1" applyAlignment="1">
      <alignment horizontal="right" vertical="center" indent="1"/>
    </xf>
    <xf numFmtId="3" fontId="28" fillId="0" borderId="31" xfId="35" applyNumberFormat="1" applyFont="1" applyFill="1" applyBorder="1" applyAlignment="1">
      <alignment horizontal="right" vertical="center" indent="1"/>
    </xf>
    <xf numFmtId="3" fontId="28" fillId="0" borderId="32" xfId="35" applyNumberFormat="1" applyFont="1" applyFill="1" applyBorder="1" applyAlignment="1">
      <alignment horizontal="right" vertical="center" indent="1"/>
    </xf>
    <xf numFmtId="3" fontId="28" fillId="0" borderId="33" xfId="35" applyNumberFormat="1" applyFont="1" applyFill="1" applyBorder="1" applyAlignment="1">
      <alignment horizontal="right" vertical="center" indent="1"/>
    </xf>
    <xf numFmtId="0" fontId="27" fillId="0" borderId="29" xfId="34" applyFont="1" applyFill="1" applyBorder="1" applyAlignment="1">
      <alignment horizontal="center" vertical="center" wrapText="1"/>
    </xf>
    <xf numFmtId="0" fontId="28" fillId="0" borderId="34" xfId="34" applyFont="1" applyFill="1" applyBorder="1" applyAlignment="1">
      <alignment horizontal="left" vertical="center" wrapText="1" indent="1"/>
    </xf>
    <xf numFmtId="0" fontId="6" fillId="0" borderId="0" xfId="36" applyFont="1" applyFill="1" applyBorder="1" applyAlignment="1">
      <alignment horizontal="left" vertical="center" wrapText="1"/>
    </xf>
    <xf numFmtId="0" fontId="27" fillId="0" borderId="29" xfId="30" applyFont="1" applyFill="1" applyBorder="1" applyAlignment="1">
      <alignment horizontal="left" vertical="center"/>
    </xf>
    <xf numFmtId="3" fontId="28" fillId="0" borderId="38" xfId="35" applyNumberFormat="1" applyFont="1" applyFill="1" applyBorder="1" applyAlignment="1">
      <alignment horizontal="right" vertical="center" indent="1"/>
    </xf>
    <xf numFmtId="3" fontId="2" fillId="0" borderId="0" xfId="35" applyNumberFormat="1" applyFill="1"/>
    <xf numFmtId="0" fontId="0" fillId="0" borderId="0" xfId="0" applyFill="1"/>
    <xf numFmtId="3" fontId="27" fillId="0" borderId="11" xfId="30" applyNumberFormat="1" applyFont="1" applyFill="1" applyBorder="1" applyAlignment="1">
      <alignment horizontal="right" vertical="center"/>
    </xf>
    <xf numFmtId="3" fontId="27" fillId="0" borderId="15" xfId="30" applyNumberFormat="1" applyFont="1" applyFill="1" applyBorder="1" applyAlignment="1">
      <alignment horizontal="right" vertical="center"/>
    </xf>
    <xf numFmtId="3" fontId="29" fillId="0" borderId="41" xfId="36" applyNumberFormat="1" applyFont="1" applyFill="1" applyBorder="1" applyAlignment="1">
      <alignment horizontal="right" vertical="center" wrapText="1" indent="1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/>
    <xf numFmtId="3" fontId="45" fillId="0" borderId="37" xfId="35" applyNumberFormat="1" applyFont="1" applyFill="1" applyBorder="1" applyAlignment="1">
      <alignment horizontal="right" vertical="center" indent="1"/>
    </xf>
    <xf numFmtId="3" fontId="45" fillId="0" borderId="30" xfId="35" applyNumberFormat="1" applyFont="1" applyFill="1" applyBorder="1" applyAlignment="1">
      <alignment horizontal="right" vertical="center" indent="1"/>
    </xf>
    <xf numFmtId="3" fontId="29" fillId="0" borderId="27" xfId="37" applyNumberFormat="1" applyFont="1" applyFill="1" applyBorder="1" applyAlignment="1">
      <alignment horizontal="right" vertical="center" indent="1"/>
    </xf>
    <xf numFmtId="0" fontId="6" fillId="0" borderId="27" xfId="0" applyFont="1" applyFill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0" fontId="26" fillId="0" borderId="14" xfId="0" applyFont="1" applyFill="1" applyBorder="1" applyAlignment="1">
      <alignment horizontal="left" vertical="center" wrapText="1"/>
    </xf>
    <xf numFmtId="0" fontId="28" fillId="0" borderId="50" xfId="34" applyFont="1" applyFill="1" applyBorder="1" applyAlignment="1">
      <alignment horizontal="left" vertical="center" wrapText="1" indent="1"/>
    </xf>
    <xf numFmtId="0" fontId="28" fillId="0" borderId="46" xfId="34" applyFont="1" applyFill="1" applyBorder="1" applyAlignment="1">
      <alignment horizontal="left" vertical="center" wrapText="1" indent="1"/>
    </xf>
    <xf numFmtId="0" fontId="28" fillId="0" borderId="45" xfId="34" applyFont="1" applyFill="1" applyBorder="1" applyAlignment="1">
      <alignment horizontal="left" vertical="center" wrapText="1" indent="1"/>
    </xf>
    <xf numFmtId="0" fontId="28" fillId="0" borderId="42" xfId="34" applyFont="1" applyFill="1" applyBorder="1" applyAlignment="1">
      <alignment horizontal="left" vertical="center" wrapText="1" indent="1"/>
    </xf>
    <xf numFmtId="0" fontId="28" fillId="0" borderId="40" xfId="34" applyFont="1" applyFill="1" applyBorder="1" applyAlignment="1">
      <alignment horizontal="left" vertical="center" wrapText="1" indent="1"/>
    </xf>
    <xf numFmtId="0" fontId="28" fillId="0" borderId="51" xfId="34" applyFont="1" applyFill="1" applyBorder="1" applyAlignment="1">
      <alignment horizontal="left" vertical="center" wrapText="1" indent="1"/>
    </xf>
    <xf numFmtId="0" fontId="28" fillId="0" borderId="47" xfId="34" applyFont="1" applyFill="1" applyBorder="1" applyAlignment="1">
      <alignment horizontal="left" vertical="center" wrapText="1" indent="1"/>
    </xf>
    <xf numFmtId="0" fontId="6" fillId="0" borderId="35" xfId="36" applyFont="1" applyFill="1" applyBorder="1" applyAlignment="1">
      <alignment horizontal="center" vertical="center"/>
    </xf>
    <xf numFmtId="0" fontId="6" fillId="0" borderId="27" xfId="36" applyFont="1" applyFill="1" applyBorder="1" applyAlignment="1">
      <alignment horizontal="center" vertical="center"/>
    </xf>
    <xf numFmtId="0" fontId="26" fillId="0" borderId="27" xfId="36" applyFont="1" applyFill="1" applyBorder="1" applyAlignment="1">
      <alignment horizontal="left" vertical="center" wrapText="1"/>
    </xf>
    <xf numFmtId="0" fontId="6" fillId="0" borderId="27" xfId="36" applyFont="1" applyFill="1" applyBorder="1" applyAlignment="1">
      <alignment horizontal="left" vertical="center" wrapText="1"/>
    </xf>
    <xf numFmtId="0" fontId="6" fillId="0" borderId="27" xfId="36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6" fillId="0" borderId="27" xfId="36" applyFont="1" applyFill="1" applyBorder="1" applyAlignment="1">
      <alignment horizontal="right" vertical="center" wrapText="1" indent="1"/>
    </xf>
    <xf numFmtId="3" fontId="26" fillId="0" borderId="16" xfId="0" applyNumberFormat="1" applyFont="1" applyFill="1" applyBorder="1" applyAlignment="1">
      <alignment horizontal="right" vertical="center" indent="1"/>
    </xf>
    <xf numFmtId="0" fontId="27" fillId="0" borderId="12" xfId="32" applyFont="1" applyFill="1" applyBorder="1" applyAlignment="1">
      <alignment horizontal="center" vertical="center" wrapText="1"/>
    </xf>
    <xf numFmtId="0" fontId="27" fillId="0" borderId="12" xfId="33" applyFont="1" applyFill="1" applyBorder="1" applyAlignment="1">
      <alignment horizontal="center" vertical="center" wrapText="1"/>
    </xf>
    <xf numFmtId="3" fontId="40" fillId="0" borderId="19" xfId="0" applyNumberFormat="1" applyFont="1" applyFill="1" applyBorder="1" applyAlignment="1">
      <alignment horizontal="right" vertical="center" indent="1"/>
    </xf>
    <xf numFmtId="3" fontId="29" fillId="0" borderId="33" xfId="36" applyNumberFormat="1" applyFont="1" applyFill="1" applyBorder="1" applyAlignment="1">
      <alignment horizontal="right" vertical="center" wrapText="1" indent="1"/>
    </xf>
    <xf numFmtId="3" fontId="29" fillId="0" borderId="42" xfId="36" applyNumberFormat="1" applyFont="1" applyFill="1" applyBorder="1" applyAlignment="1">
      <alignment horizontal="right" vertical="center" wrapText="1" indent="1"/>
    </xf>
    <xf numFmtId="3" fontId="26" fillId="0" borderId="33" xfId="37" applyNumberFormat="1" applyFont="1" applyFill="1" applyBorder="1" applyAlignment="1">
      <alignment horizontal="right" vertical="center" indent="1"/>
    </xf>
    <xf numFmtId="0" fontId="6" fillId="0" borderId="10" xfId="0" applyFont="1" applyFill="1" applyBorder="1" applyAlignment="1">
      <alignment horizontal="center" vertical="center" wrapText="1"/>
    </xf>
    <xf numFmtId="3" fontId="27" fillId="0" borderId="29" xfId="34" applyNumberFormat="1" applyFont="1" applyFill="1" applyBorder="1" applyAlignment="1">
      <alignment horizontal="center" vertical="center" wrapText="1"/>
    </xf>
    <xf numFmtId="3" fontId="26" fillId="0" borderId="52" xfId="0" applyNumberFormat="1" applyFont="1" applyFill="1" applyBorder="1" applyAlignment="1">
      <alignment horizontal="right" vertical="center" indent="1"/>
    </xf>
    <xf numFmtId="0" fontId="29" fillId="0" borderId="13" xfId="0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 wrapText="1"/>
    </xf>
    <xf numFmtId="0" fontId="6" fillId="0" borderId="14" xfId="36" applyFont="1" applyFill="1" applyBorder="1" applyAlignment="1">
      <alignment horizontal="center" vertical="center"/>
    </xf>
    <xf numFmtId="3" fontId="29" fillId="0" borderId="0" xfId="36" applyNumberFormat="1" applyFont="1" applyFill="1" applyBorder="1" applyAlignment="1">
      <alignment horizontal="right" vertical="center" wrapText="1" indent="1"/>
    </xf>
    <xf numFmtId="0" fontId="32" fillId="0" borderId="0" xfId="35" applyFont="1" applyFill="1"/>
    <xf numFmtId="0" fontId="26" fillId="0" borderId="0" xfId="35" applyFont="1" applyFill="1" applyAlignment="1">
      <alignment horizontal="center"/>
    </xf>
    <xf numFmtId="0" fontId="32" fillId="0" borderId="29" xfId="34" applyFont="1" applyFill="1" applyBorder="1" applyAlignment="1">
      <alignment horizontal="left" vertical="center" indent="1"/>
    </xf>
    <xf numFmtId="3" fontId="27" fillId="0" borderId="12" xfId="35" applyNumberFormat="1" applyFont="1" applyFill="1" applyBorder="1" applyAlignment="1">
      <alignment horizontal="right" vertical="center" indent="1"/>
    </xf>
    <xf numFmtId="0" fontId="2" fillId="0" borderId="11" xfId="35" applyFill="1" applyBorder="1"/>
    <xf numFmtId="0" fontId="27" fillId="0" borderId="11" xfId="34" applyFont="1" applyFill="1" applyBorder="1" applyAlignment="1">
      <alignment horizontal="left" vertical="center" wrapText="1" indent="1"/>
    </xf>
    <xf numFmtId="0" fontId="27" fillId="0" borderId="11" xfId="34" applyFont="1" applyFill="1" applyBorder="1" applyAlignment="1">
      <alignment horizontal="left" vertical="center" indent="1"/>
    </xf>
    <xf numFmtId="0" fontId="31" fillId="0" borderId="0" xfId="35" applyFont="1" applyFill="1"/>
    <xf numFmtId="0" fontId="5" fillId="0" borderId="0" xfId="35" applyFont="1" applyFill="1" applyAlignment="1">
      <alignment horizontal="justify"/>
    </xf>
    <xf numFmtId="3" fontId="0" fillId="0" borderId="0" xfId="0" applyNumberFormat="1" applyFill="1"/>
    <xf numFmtId="0" fontId="7" fillId="0" borderId="17" xfId="33" applyFont="1" applyFill="1" applyBorder="1" applyAlignment="1">
      <alignment horizontal="center" vertical="center" wrapText="1"/>
    </xf>
    <xf numFmtId="3" fontId="26" fillId="0" borderId="32" xfId="0" applyNumberFormat="1" applyFont="1" applyFill="1" applyBorder="1" applyAlignment="1">
      <alignment horizontal="right" vertical="center" indent="1"/>
    </xf>
    <xf numFmtId="3" fontId="26" fillId="0" borderId="33" xfId="0" applyNumberFormat="1" applyFont="1" applyFill="1" applyBorder="1" applyAlignment="1">
      <alignment horizontal="right" vertical="center" wrapText="1" indent="1"/>
    </xf>
    <xf numFmtId="3" fontId="26" fillId="0" borderId="12" xfId="0" applyNumberFormat="1" applyFont="1" applyFill="1" applyBorder="1" applyAlignment="1">
      <alignment horizontal="right" vertical="center" indent="1"/>
    </xf>
    <xf numFmtId="0" fontId="27" fillId="0" borderId="0" xfId="36" applyFont="1" applyFill="1"/>
    <xf numFmtId="3" fontId="29" fillId="0" borderId="49" xfId="0" applyNumberFormat="1" applyFont="1" applyFill="1" applyBorder="1" applyAlignment="1">
      <alignment horizontal="right" vertical="center" indent="1"/>
    </xf>
    <xf numFmtId="0" fontId="31" fillId="0" borderId="0" xfId="31" applyFont="1" applyFill="1"/>
    <xf numFmtId="0" fontId="26" fillId="0" borderId="0" xfId="31" applyFont="1" applyFill="1" applyAlignment="1">
      <alignment horizontal="center"/>
    </xf>
    <xf numFmtId="0" fontId="6" fillId="0" borderId="0" xfId="36" applyFill="1"/>
    <xf numFmtId="0" fontId="6" fillId="0" borderId="0" xfId="36" applyFill="1" applyAlignment="1"/>
    <xf numFmtId="0" fontId="0" fillId="0" borderId="0" xfId="0" applyFill="1" applyBorder="1" applyAlignment="1">
      <alignment horizontal="center" vertical="center"/>
    </xf>
    <xf numFmtId="0" fontId="6" fillId="0" borderId="0" xfId="36" applyFill="1" applyAlignment="1">
      <alignment horizontal="center"/>
    </xf>
    <xf numFmtId="3" fontId="6" fillId="0" borderId="0" xfId="36" applyNumberFormat="1" applyFill="1"/>
    <xf numFmtId="3" fontId="31" fillId="0" borderId="0" xfId="31" applyNumberFormat="1" applyFont="1" applyFill="1"/>
    <xf numFmtId="3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6" fillId="0" borderId="0" xfId="36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27" fillId="0" borderId="18" xfId="30" applyFont="1" applyFill="1" applyBorder="1" applyAlignment="1">
      <alignment horizontal="left" vertical="center"/>
    </xf>
    <xf numFmtId="0" fontId="36" fillId="0" borderId="0" xfId="0" applyFont="1" applyFill="1"/>
    <xf numFmtId="0" fontId="34" fillId="0" borderId="0" xfId="0" applyFont="1" applyFill="1"/>
    <xf numFmtId="0" fontId="38" fillId="0" borderId="0" xfId="0" applyFont="1" applyFill="1" applyAlignment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right" vertical="center"/>
    </xf>
    <xf numFmtId="3" fontId="6" fillId="0" borderId="0" xfId="36" applyNumberFormat="1" applyFill="1" applyAlignment="1">
      <alignment horizontal="right" vertical="center"/>
    </xf>
    <xf numFmtId="3" fontId="31" fillId="0" borderId="0" xfId="31" applyNumberFormat="1" applyFont="1" applyFill="1" applyAlignment="1">
      <alignment horizontal="right" vertical="center"/>
    </xf>
    <xf numFmtId="0" fontId="27" fillId="0" borderId="18" xfId="30" applyFont="1" applyFill="1" applyBorder="1" applyAlignment="1">
      <alignment horizontal="left" vertical="center" wrapText="1"/>
    </xf>
    <xf numFmtId="3" fontId="27" fillId="0" borderId="18" xfId="30" applyNumberFormat="1" applyFont="1" applyFill="1" applyBorder="1" applyAlignment="1">
      <alignment horizontal="right" vertical="center"/>
    </xf>
    <xf numFmtId="0" fontId="36" fillId="0" borderId="0" xfId="0" applyFont="1" applyFill="1" applyAlignment="1">
      <alignment wrapText="1"/>
    </xf>
    <xf numFmtId="0" fontId="37" fillId="0" borderId="0" xfId="0" applyFont="1" applyFill="1" applyBorder="1" applyAlignment="1">
      <alignment wrapText="1"/>
    </xf>
    <xf numFmtId="0" fontId="34" fillId="0" borderId="0" xfId="0" applyFont="1" applyFill="1" applyAlignment="1">
      <alignment horizontal="center"/>
    </xf>
    <xf numFmtId="3" fontId="34" fillId="0" borderId="0" xfId="0" applyNumberFormat="1" applyFont="1" applyFill="1" applyAlignment="1">
      <alignment horizontal="right" wrapText="1"/>
    </xf>
    <xf numFmtId="3" fontId="34" fillId="0" borderId="0" xfId="0" applyNumberFormat="1" applyFont="1" applyFill="1" applyAlignment="1">
      <alignment horizontal="right" vertical="center" indent="1"/>
    </xf>
    <xf numFmtId="3" fontId="34" fillId="0" borderId="0" xfId="0" applyNumberFormat="1" applyFont="1" applyFill="1" applyAlignment="1">
      <alignment horizontal="right" vertical="center"/>
    </xf>
    <xf numFmtId="3" fontId="37" fillId="0" borderId="0" xfId="0" applyNumberFormat="1" applyFont="1" applyFill="1" applyBorder="1" applyAlignment="1">
      <alignment horizontal="right" vertical="center"/>
    </xf>
    <xf numFmtId="0" fontId="38" fillId="0" borderId="0" xfId="0" applyFont="1" applyFill="1" applyAlignment="1">
      <alignment wrapText="1"/>
    </xf>
    <xf numFmtId="0" fontId="0" fillId="0" borderId="0" xfId="0" applyFill="1" applyAlignment="1">
      <alignment horizontal="center" wrapText="1"/>
    </xf>
    <xf numFmtId="3" fontId="36" fillId="0" borderId="0" xfId="0" applyNumberFormat="1" applyFont="1" applyFill="1" applyAlignment="1">
      <alignment horizontal="right" wrapText="1"/>
    </xf>
    <xf numFmtId="0" fontId="34" fillId="0" borderId="0" xfId="0" applyFont="1" applyFill="1" applyAlignment="1">
      <alignment wrapText="1"/>
    </xf>
    <xf numFmtId="0" fontId="37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0" fontId="29" fillId="0" borderId="40" xfId="0" applyNumberFormat="1" applyFont="1" applyFill="1" applyBorder="1" applyAlignment="1">
      <alignment horizontal="right" vertical="center" wrapText="1" indent="1"/>
    </xf>
    <xf numFmtId="0" fontId="27" fillId="0" borderId="53" xfId="30" applyFont="1" applyFill="1" applyBorder="1" applyAlignment="1">
      <alignment horizontal="left" vertical="center"/>
    </xf>
    <xf numFmtId="0" fontId="6" fillId="0" borderId="35" xfId="36" applyFill="1" applyBorder="1" applyAlignment="1">
      <alignment horizontal="center" vertical="center"/>
    </xf>
    <xf numFmtId="0" fontId="6" fillId="0" borderId="36" xfId="36" applyFill="1" applyBorder="1" applyAlignment="1">
      <alignment horizontal="center" vertical="center"/>
    </xf>
    <xf numFmtId="0" fontId="44" fillId="0" borderId="0" xfId="36" applyFont="1" applyFill="1" applyAlignment="1">
      <alignment horizontal="center"/>
    </xf>
    <xf numFmtId="3" fontId="26" fillId="0" borderId="52" xfId="36" applyNumberFormat="1" applyFont="1" applyFill="1" applyBorder="1" applyAlignment="1">
      <alignment horizontal="right" vertical="center" wrapText="1" indent="1"/>
    </xf>
    <xf numFmtId="0" fontId="29" fillId="0" borderId="42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vertical="top" wrapText="1"/>
    </xf>
    <xf numFmtId="0" fontId="7" fillId="0" borderId="37" xfId="33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29" fillId="0" borderId="51" xfId="0" applyNumberFormat="1" applyFont="1" applyFill="1" applyBorder="1" applyAlignment="1">
      <alignment horizontal="right" vertical="center" wrapText="1" indent="1"/>
    </xf>
    <xf numFmtId="0" fontId="6" fillId="0" borderId="0" xfId="0" applyFont="1" applyFill="1" applyBorder="1" applyAlignment="1">
      <alignment horizontal="center" vertical="center"/>
    </xf>
    <xf numFmtId="3" fontId="26" fillId="0" borderId="29" xfId="0" applyNumberFormat="1" applyFont="1" applyFill="1" applyBorder="1" applyAlignment="1">
      <alignment horizontal="right" vertical="center" indent="1"/>
    </xf>
    <xf numFmtId="3" fontId="29" fillId="0" borderId="14" xfId="0" applyNumberFormat="1" applyFont="1" applyFill="1" applyBorder="1" applyAlignment="1">
      <alignment horizontal="right" vertical="center" wrapText="1" indent="1"/>
    </xf>
    <xf numFmtId="0" fontId="7" fillId="0" borderId="54" xfId="33" applyFont="1" applyFill="1" applyBorder="1" applyAlignment="1">
      <alignment horizontal="center" vertical="center" wrapText="1"/>
    </xf>
    <xf numFmtId="0" fontId="27" fillId="0" borderId="67" xfId="30" applyFont="1" applyFill="1" applyBorder="1" applyAlignment="1">
      <alignment horizontal="left" vertical="center"/>
    </xf>
    <xf numFmtId="0" fontId="27" fillId="0" borderId="58" xfId="30" applyFont="1" applyFill="1" applyBorder="1" applyAlignment="1">
      <alignment horizontal="center" vertical="center"/>
    </xf>
    <xf numFmtId="0" fontId="6" fillId="0" borderId="13" xfId="36" applyFont="1" applyFill="1" applyBorder="1" applyAlignment="1">
      <alignment horizontal="center" vertical="center"/>
    </xf>
    <xf numFmtId="0" fontId="6" fillId="0" borderId="14" xfId="37" applyFont="1" applyFill="1" applyBorder="1" applyAlignment="1">
      <alignment horizontal="left" vertical="center" wrapText="1"/>
    </xf>
    <xf numFmtId="0" fontId="6" fillId="0" borderId="14" xfId="36" applyFont="1" applyFill="1" applyBorder="1" applyAlignment="1">
      <alignment horizontal="right" vertical="center" wrapText="1" indent="1"/>
    </xf>
    <xf numFmtId="3" fontId="29" fillId="0" borderId="51" xfId="36" applyNumberFormat="1" applyFont="1" applyFill="1" applyBorder="1" applyAlignment="1">
      <alignment horizontal="right" vertical="center" wrapText="1" indent="1"/>
    </xf>
    <xf numFmtId="0" fontId="6" fillId="0" borderId="0" xfId="0" applyFont="1" applyFill="1" applyBorder="1"/>
    <xf numFmtId="3" fontId="26" fillId="0" borderId="19" xfId="0" applyNumberFormat="1" applyFont="1" applyFill="1" applyBorder="1" applyAlignment="1">
      <alignment horizontal="right" vertical="center" indent="1"/>
    </xf>
    <xf numFmtId="3" fontId="26" fillId="0" borderId="49" xfId="0" applyNumberFormat="1" applyFont="1" applyFill="1" applyBorder="1" applyAlignment="1">
      <alignment horizontal="right" vertical="center" indent="1"/>
    </xf>
    <xf numFmtId="3" fontId="0" fillId="0" borderId="0" xfId="0" applyNumberFormat="1"/>
    <xf numFmtId="3" fontId="32" fillId="0" borderId="0" xfId="35" applyNumberFormat="1" applyFont="1" applyFill="1"/>
    <xf numFmtId="0" fontId="6" fillId="0" borderId="20" xfId="36" applyFont="1" applyFill="1" applyBorder="1" applyAlignment="1">
      <alignment horizontal="center" vertical="center"/>
    </xf>
    <xf numFmtId="0" fontId="6" fillId="0" borderId="21" xfId="36" applyFont="1" applyFill="1" applyBorder="1" applyAlignment="1">
      <alignment horizontal="center" vertical="center"/>
    </xf>
    <xf numFmtId="0" fontId="6" fillId="0" borderId="21" xfId="36" applyFont="1" applyFill="1" applyBorder="1" applyAlignment="1">
      <alignment horizontal="center" vertical="center" wrapText="1"/>
    </xf>
    <xf numFmtId="3" fontId="29" fillId="0" borderId="21" xfId="37" applyNumberFormat="1" applyFont="1" applyFill="1" applyBorder="1" applyAlignment="1">
      <alignment horizontal="right" vertical="center" indent="1"/>
    </xf>
    <xf numFmtId="0" fontId="6" fillId="0" borderId="21" xfId="36" applyFont="1" applyFill="1" applyBorder="1" applyAlignment="1">
      <alignment horizontal="right" vertical="center" wrapText="1" indent="1"/>
    </xf>
    <xf numFmtId="3" fontId="29" fillId="0" borderId="64" xfId="36" applyNumberFormat="1" applyFont="1" applyFill="1" applyBorder="1" applyAlignment="1">
      <alignment horizontal="right" vertical="center" wrapText="1" indent="1"/>
    </xf>
    <xf numFmtId="3" fontId="26" fillId="0" borderId="52" xfId="37" applyNumberFormat="1" applyFont="1" applyFill="1" applyBorder="1" applyAlignment="1">
      <alignment horizontal="right" vertical="center" indent="1"/>
    </xf>
    <xf numFmtId="3" fontId="26" fillId="0" borderId="63" xfId="36" applyNumberFormat="1" applyFont="1" applyFill="1" applyBorder="1" applyAlignment="1">
      <alignment horizontal="right" vertical="center" wrapText="1" indent="1"/>
    </xf>
    <xf numFmtId="0" fontId="6" fillId="0" borderId="49" xfId="0" applyFont="1" applyFill="1" applyBorder="1" applyAlignment="1">
      <alignment horizontal="center" vertical="center"/>
    </xf>
    <xf numFmtId="3" fontId="29" fillId="0" borderId="12" xfId="36" applyNumberFormat="1" applyFont="1" applyFill="1" applyBorder="1" applyAlignment="1">
      <alignment horizontal="right" vertical="center" wrapText="1" indent="1"/>
    </xf>
    <xf numFmtId="0" fontId="26" fillId="0" borderId="26" xfId="0" applyFont="1" applyFill="1" applyBorder="1" applyAlignment="1">
      <alignment horizontal="left" vertical="center" wrapText="1"/>
    </xf>
    <xf numFmtId="3" fontId="29" fillId="0" borderId="10" xfId="52" applyNumberFormat="1" applyFont="1" applyFill="1" applyBorder="1" applyAlignment="1">
      <alignment horizontal="right" vertical="center" indent="1"/>
    </xf>
    <xf numFmtId="3" fontId="27" fillId="24" borderId="12" xfId="35" applyNumberFormat="1" applyFont="1" applyFill="1" applyBorder="1" applyAlignment="1">
      <alignment horizontal="right" vertical="center" indent="1"/>
    </xf>
    <xf numFmtId="3" fontId="27" fillId="24" borderId="43" xfId="35" applyNumberFormat="1" applyFont="1" applyFill="1" applyBorder="1" applyAlignment="1">
      <alignment horizontal="right" vertical="center" indent="1"/>
    </xf>
    <xf numFmtId="0" fontId="0" fillId="0" borderId="0" xfId="0" applyFill="1"/>
    <xf numFmtId="0" fontId="0" fillId="0" borderId="0" xfId="0" applyFill="1"/>
    <xf numFmtId="3" fontId="29" fillId="0" borderId="14" xfId="52" applyNumberFormat="1" applyFont="1" applyFill="1" applyBorder="1" applyAlignment="1">
      <alignment horizontal="right" vertical="center" indent="1"/>
    </xf>
    <xf numFmtId="0" fontId="28" fillId="0" borderId="48" xfId="34" applyFont="1" applyFill="1" applyBorder="1" applyAlignment="1">
      <alignment horizontal="left" vertical="center" indent="1"/>
    </xf>
    <xf numFmtId="0" fontId="28" fillId="0" borderId="66" xfId="34" applyFont="1" applyFill="1" applyBorder="1" applyAlignment="1">
      <alignment horizontal="left" vertical="center" wrapText="1" indent="1"/>
    </xf>
    <xf numFmtId="3" fontId="28" fillId="0" borderId="52" xfId="35" applyNumberFormat="1" applyFont="1" applyFill="1" applyBorder="1" applyAlignment="1">
      <alignment horizontal="right" vertical="center" indent="1"/>
    </xf>
    <xf numFmtId="0" fontId="27" fillId="0" borderId="13" xfId="34" applyFont="1" applyFill="1" applyBorder="1" applyAlignment="1">
      <alignment horizontal="center" vertical="center"/>
    </xf>
    <xf numFmtId="3" fontId="45" fillId="0" borderId="31" xfId="35" applyNumberFormat="1" applyFont="1" applyFill="1" applyBorder="1" applyAlignment="1">
      <alignment horizontal="right" vertical="center" indent="1"/>
    </xf>
    <xf numFmtId="0" fontId="7" fillId="0" borderId="19" xfId="0" applyFont="1" applyFill="1" applyBorder="1" applyAlignment="1">
      <alignment horizontal="center" vertical="center"/>
    </xf>
    <xf numFmtId="3" fontId="28" fillId="0" borderId="19" xfId="0" applyNumberFormat="1" applyFont="1" applyFill="1" applyBorder="1" applyAlignment="1">
      <alignment horizontal="right" vertical="center" indent="1"/>
    </xf>
    <xf numFmtId="1" fontId="6" fillId="0" borderId="14" xfId="0" applyNumberFormat="1" applyFont="1" applyFill="1" applyBorder="1" applyAlignment="1">
      <alignment horizontal="center" vertical="center" wrapText="1"/>
    </xf>
    <xf numFmtId="0" fontId="2" fillId="0" borderId="14" xfId="36" applyFont="1" applyFill="1" applyBorder="1" applyAlignment="1">
      <alignment horizontal="center" vertical="center" wrapText="1"/>
    </xf>
    <xf numFmtId="3" fontId="7" fillId="0" borderId="17" xfId="33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27" fillId="0" borderId="11" xfId="30" applyFont="1" applyFill="1" applyBorder="1" applyAlignment="1">
      <alignment horizontal="left" vertical="center"/>
    </xf>
    <xf numFmtId="164" fontId="7" fillId="0" borderId="54" xfId="32" applyNumberFormat="1" applyFont="1" applyFill="1" applyBorder="1" applyAlignment="1">
      <alignment horizontal="center" vertical="center" wrapText="1"/>
    </xf>
    <xf numFmtId="3" fontId="7" fillId="0" borderId="54" xfId="32" applyNumberFormat="1" applyFont="1" applyFill="1" applyBorder="1" applyAlignment="1">
      <alignment horizontal="center" vertical="center" wrapText="1"/>
    </xf>
    <xf numFmtId="3" fontId="8" fillId="0" borderId="54" xfId="32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7" fillId="0" borderId="54" xfId="32" applyNumberFormat="1" applyFont="1" applyFill="1" applyBorder="1" applyAlignment="1">
      <alignment horizontal="center" vertical="center" textRotation="90" wrapText="1"/>
    </xf>
    <xf numFmtId="0" fontId="27" fillId="0" borderId="60" xfId="30" applyFont="1" applyFill="1" applyBorder="1" applyAlignment="1">
      <alignment horizontal="left" vertical="center"/>
    </xf>
    <xf numFmtId="0" fontId="27" fillId="0" borderId="29" xfId="30" applyFont="1" applyFill="1" applyBorder="1" applyAlignment="1">
      <alignment horizontal="left" vertical="center" indent="1"/>
    </xf>
    <xf numFmtId="0" fontId="27" fillId="0" borderId="53" xfId="30" applyFont="1" applyFill="1" applyBorder="1" applyAlignment="1">
      <alignment horizontal="left" vertical="center" indent="1"/>
    </xf>
    <xf numFmtId="0" fontId="2" fillId="0" borderId="14" xfId="36" applyFont="1" applyFill="1" applyBorder="1" applyAlignment="1">
      <alignment horizontal="center" vertical="center"/>
    </xf>
    <xf numFmtId="0" fontId="2" fillId="0" borderId="27" xfId="36" applyFont="1" applyFill="1" applyBorder="1" applyAlignment="1">
      <alignment horizontal="center" vertical="center" wrapText="1"/>
    </xf>
    <xf numFmtId="3" fontId="39" fillId="0" borderId="27" xfId="0" applyNumberFormat="1" applyFont="1" applyFill="1" applyBorder="1" applyAlignment="1">
      <alignment vertical="center"/>
    </xf>
    <xf numFmtId="0" fontId="2" fillId="0" borderId="27" xfId="36" applyFont="1" applyFill="1" applyBorder="1" applyAlignment="1">
      <alignment horizontal="center" vertical="center"/>
    </xf>
    <xf numFmtId="0" fontId="6" fillId="0" borderId="26" xfId="36" applyFont="1" applyFill="1" applyBorder="1" applyAlignment="1">
      <alignment horizontal="center" vertical="center"/>
    </xf>
    <xf numFmtId="3" fontId="29" fillId="0" borderId="26" xfId="37" applyNumberFormat="1" applyFont="1" applyFill="1" applyBorder="1" applyAlignment="1">
      <alignment horizontal="right" vertical="center" indent="1"/>
    </xf>
    <xf numFmtId="3" fontId="26" fillId="0" borderId="16" xfId="36" applyNumberFormat="1" applyFont="1" applyFill="1" applyBorder="1" applyAlignment="1">
      <alignment horizontal="right" vertical="center" wrapText="1" indent="1"/>
    </xf>
    <xf numFmtId="0" fontId="6" fillId="0" borderId="39" xfId="36" applyFont="1" applyFill="1" applyBorder="1" applyAlignment="1">
      <alignment horizontal="center" vertical="center"/>
    </xf>
    <xf numFmtId="0" fontId="0" fillId="0" borderId="26" xfId="0" applyFill="1" applyBorder="1" applyAlignment="1">
      <alignment vertical="center" wrapText="1"/>
    </xf>
    <xf numFmtId="0" fontId="6" fillId="0" borderId="26" xfId="36" applyFont="1" applyFill="1" applyBorder="1" applyAlignment="1">
      <alignment horizontal="center" vertical="center" wrapText="1"/>
    </xf>
    <xf numFmtId="3" fontId="26" fillId="0" borderId="38" xfId="37" applyNumberFormat="1" applyFont="1" applyFill="1" applyBorder="1" applyAlignment="1">
      <alignment horizontal="right" vertical="center" indent="1"/>
    </xf>
    <xf numFmtId="3" fontId="26" fillId="0" borderId="68" xfId="36" applyNumberFormat="1" applyFont="1" applyFill="1" applyBorder="1" applyAlignment="1">
      <alignment horizontal="right" vertical="center" wrapText="1" indent="1"/>
    </xf>
    <xf numFmtId="3" fontId="29" fillId="0" borderId="38" xfId="36" applyNumberFormat="1" applyFont="1" applyFill="1" applyBorder="1" applyAlignment="1">
      <alignment horizontal="right" vertical="center" wrapText="1" indent="1"/>
    </xf>
    <xf numFmtId="0" fontId="27" fillId="0" borderId="55" xfId="30" applyFont="1" applyFill="1" applyBorder="1" applyAlignment="1">
      <alignment horizontal="left" vertical="center"/>
    </xf>
    <xf numFmtId="3" fontId="27" fillId="0" borderId="55" xfId="30" applyNumberFormat="1" applyFont="1" applyFill="1" applyBorder="1" applyAlignment="1">
      <alignment horizontal="right" vertical="center"/>
    </xf>
    <xf numFmtId="0" fontId="27" fillId="0" borderId="11" xfId="34" applyFont="1" applyFill="1" applyBorder="1" applyAlignment="1">
      <alignment horizontal="left" vertical="center" indent="1"/>
    </xf>
    <xf numFmtId="0" fontId="0" fillId="0" borderId="0" xfId="0" applyFill="1"/>
    <xf numFmtId="0" fontId="5" fillId="0" borderId="0" xfId="35" applyFont="1" applyFill="1"/>
    <xf numFmtId="0" fontId="28" fillId="0" borderId="0" xfId="35" applyFont="1" applyFill="1"/>
    <xf numFmtId="3" fontId="28" fillId="0" borderId="0" xfId="35" applyNumberFormat="1" applyFont="1" applyFill="1"/>
    <xf numFmtId="0" fontId="28" fillId="0" borderId="57" xfId="35" applyFont="1" applyFill="1" applyBorder="1"/>
    <xf numFmtId="0" fontId="4" fillId="0" borderId="0" xfId="35" applyFont="1" applyFill="1"/>
    <xf numFmtId="0" fontId="28" fillId="0" borderId="69" xfId="35" applyFont="1" applyFill="1" applyBorder="1"/>
    <xf numFmtId="0" fontId="28" fillId="0" borderId="70" xfId="35" applyFont="1" applyFill="1" applyBorder="1"/>
    <xf numFmtId="3" fontId="28" fillId="0" borderId="37" xfId="35" applyNumberFormat="1" applyFont="1" applyFill="1" applyBorder="1"/>
    <xf numFmtId="3" fontId="28" fillId="0" borderId="30" xfId="35" applyNumberFormat="1" applyFont="1" applyFill="1" applyBorder="1"/>
    <xf numFmtId="0" fontId="28" fillId="0" borderId="60" xfId="35" applyFont="1" applyFill="1" applyBorder="1"/>
    <xf numFmtId="0" fontId="28" fillId="0" borderId="54" xfId="35" applyFont="1" applyFill="1" applyBorder="1"/>
    <xf numFmtId="0" fontId="28" fillId="0" borderId="56" xfId="35" applyFont="1" applyFill="1" applyBorder="1"/>
    <xf numFmtId="3" fontId="28" fillId="0" borderId="17" xfId="35" applyNumberFormat="1" applyFont="1" applyFill="1" applyBorder="1"/>
    <xf numFmtId="0" fontId="28" fillId="0" borderId="22" xfId="35" applyFont="1" applyFill="1" applyBorder="1"/>
    <xf numFmtId="0" fontId="28" fillId="0" borderId="0" xfId="35" applyFont="1" applyFill="1" applyBorder="1"/>
    <xf numFmtId="0" fontId="28" fillId="0" borderId="65" xfId="35" applyFont="1" applyFill="1" applyBorder="1"/>
    <xf numFmtId="0" fontId="27" fillId="0" borderId="53" xfId="35" applyFont="1" applyFill="1" applyBorder="1"/>
    <xf numFmtId="0" fontId="27" fillId="0" borderId="18" xfId="35" applyFont="1" applyFill="1" applyBorder="1"/>
    <xf numFmtId="0" fontId="27" fillId="0" borderId="55" xfId="35" applyFont="1" applyFill="1" applyBorder="1"/>
    <xf numFmtId="3" fontId="27" fillId="0" borderId="52" xfId="35" applyNumberFormat="1" applyFont="1" applyFill="1" applyBorder="1"/>
    <xf numFmtId="0" fontId="32" fillId="0" borderId="22" xfId="35" applyFont="1" applyFill="1" applyBorder="1"/>
    <xf numFmtId="0" fontId="42" fillId="0" borderId="29" xfId="35" applyFont="1" applyFill="1" applyBorder="1"/>
    <xf numFmtId="0" fontId="27" fillId="0" borderId="11" xfId="35" applyFont="1" applyFill="1" applyBorder="1"/>
    <xf numFmtId="3" fontId="32" fillId="0" borderId="29" xfId="35" applyNumberFormat="1" applyFont="1" applyFill="1" applyBorder="1"/>
    <xf numFmtId="3" fontId="32" fillId="0" borderId="12" xfId="35" applyNumberFormat="1" applyFont="1" applyFill="1" applyBorder="1"/>
    <xf numFmtId="3" fontId="32" fillId="0" borderId="11" xfId="35" applyNumberFormat="1" applyFont="1" applyFill="1" applyBorder="1"/>
    <xf numFmtId="0" fontId="32" fillId="0" borderId="29" xfId="35" applyFont="1" applyFill="1" applyBorder="1"/>
    <xf numFmtId="0" fontId="2" fillId="0" borderId="15" xfId="35" applyFill="1" applyBorder="1"/>
    <xf numFmtId="0" fontId="4" fillId="0" borderId="17" xfId="33" applyFont="1" applyFill="1" applyBorder="1" applyAlignment="1">
      <alignment horizontal="center" vertical="center" wrapText="1"/>
    </xf>
    <xf numFmtId="3" fontId="29" fillId="0" borderId="61" xfId="36" applyNumberFormat="1" applyFont="1" applyFill="1" applyBorder="1" applyAlignment="1">
      <alignment horizontal="right" vertical="center" wrapText="1" indent="1"/>
    </xf>
    <xf numFmtId="3" fontId="29" fillId="0" borderId="32" xfId="36" applyNumberFormat="1" applyFont="1" applyFill="1" applyBorder="1" applyAlignment="1">
      <alignment horizontal="right" vertical="center" wrapText="1" indent="1"/>
    </xf>
    <xf numFmtId="0" fontId="4" fillId="0" borderId="37" xfId="33" applyFont="1" applyFill="1" applyBorder="1" applyAlignment="1">
      <alignment horizontal="center" vertical="center" wrapText="1"/>
    </xf>
    <xf numFmtId="3" fontId="4" fillId="0" borderId="17" xfId="33" applyNumberFormat="1" applyFont="1" applyFill="1" applyBorder="1" applyAlignment="1">
      <alignment horizontal="center" vertical="center" wrapText="1"/>
    </xf>
    <xf numFmtId="0" fontId="4" fillId="0" borderId="29" xfId="33" applyFont="1" applyFill="1" applyBorder="1" applyAlignment="1">
      <alignment horizontal="center" vertical="center" wrapText="1"/>
    </xf>
    <xf numFmtId="0" fontId="32" fillId="0" borderId="19" xfId="36" applyFont="1" applyFill="1" applyBorder="1" applyAlignment="1">
      <alignment horizontal="center" vertical="center" wrapText="1"/>
    </xf>
    <xf numFmtId="3" fontId="26" fillId="0" borderId="19" xfId="36" applyNumberFormat="1" applyFont="1" applyFill="1" applyBorder="1" applyAlignment="1">
      <alignment horizontal="right" vertical="center" wrapText="1" indent="1"/>
    </xf>
    <xf numFmtId="0" fontId="6" fillId="0" borderId="42" xfId="36" applyFont="1" applyFill="1" applyBorder="1" applyAlignment="1">
      <alignment horizontal="right" vertical="center" wrapText="1" indent="1"/>
    </xf>
    <xf numFmtId="0" fontId="6" fillId="0" borderId="45" xfId="36" applyFont="1" applyFill="1" applyBorder="1" applyAlignment="1">
      <alignment horizontal="right" vertical="center" wrapText="1" indent="1"/>
    </xf>
    <xf numFmtId="3" fontId="27" fillId="0" borderId="16" xfId="36" applyNumberFormat="1" applyFont="1" applyFill="1" applyBorder="1" applyAlignment="1">
      <alignment horizontal="right" vertical="center" wrapText="1" indent="1"/>
    </xf>
    <xf numFmtId="0" fontId="26" fillId="0" borderId="14" xfId="0" applyFont="1" applyFill="1" applyBorder="1" applyAlignment="1" applyProtection="1">
      <alignment horizontal="left" vertical="center" wrapText="1" indent="1"/>
      <protection locked="0"/>
    </xf>
    <xf numFmtId="0" fontId="5" fillId="0" borderId="14" xfId="0" applyFont="1" applyFill="1" applyBorder="1" applyAlignment="1" applyProtection="1">
      <alignment horizontal="left" vertical="center" wrapText="1" indent="1"/>
      <protection locked="0"/>
    </xf>
    <xf numFmtId="0" fontId="26" fillId="0" borderId="27" xfId="0" applyFont="1" applyFill="1" applyBorder="1" applyAlignment="1" applyProtection="1">
      <alignment horizontal="left" vertical="center" wrapText="1"/>
      <protection locked="0"/>
    </xf>
    <xf numFmtId="0" fontId="46" fillId="0" borderId="14" xfId="28" applyFont="1" applyFill="1" applyBorder="1" applyAlignment="1" applyProtection="1">
      <alignment horizontal="left" vertical="center" wrapText="1"/>
      <protection locked="0"/>
    </xf>
    <xf numFmtId="0" fontId="46" fillId="0" borderId="10" xfId="28" applyFont="1" applyFill="1" applyBorder="1" applyAlignment="1" applyProtection="1">
      <alignment horizontal="left" vertical="center" wrapText="1"/>
      <protection locked="0"/>
    </xf>
    <xf numFmtId="0" fontId="28" fillId="0" borderId="0" xfId="35" applyFont="1" applyFill="1" applyAlignment="1">
      <alignment horizontal="justify"/>
    </xf>
    <xf numFmtId="0" fontId="27" fillId="0" borderId="60" xfId="30" applyFont="1" applyFill="1" applyBorder="1" applyAlignment="1">
      <alignment horizontal="left" vertical="center"/>
    </xf>
    <xf numFmtId="0" fontId="0" fillId="0" borderId="0" xfId="0" applyFill="1"/>
    <xf numFmtId="0" fontId="27" fillId="0" borderId="29" xfId="30" applyFont="1" applyFill="1" applyBorder="1" applyAlignment="1">
      <alignment horizontal="left" vertical="center" indent="1"/>
    </xf>
    <xf numFmtId="0" fontId="0" fillId="0" borderId="24" xfId="0" applyFill="1" applyBorder="1" applyAlignment="1">
      <alignment horizontal="center" vertical="center"/>
    </xf>
    <xf numFmtId="0" fontId="0" fillId="0" borderId="0" xfId="0" applyFill="1"/>
    <xf numFmtId="3" fontId="26" fillId="0" borderId="10" xfId="0" applyNumberFormat="1" applyFont="1" applyFill="1" applyBorder="1" applyAlignment="1">
      <alignment horizontal="right" vertical="center" wrapText="1" indent="1"/>
    </xf>
    <xf numFmtId="3" fontId="26" fillId="0" borderId="50" xfId="0" applyNumberFormat="1" applyFont="1" applyFill="1" applyBorder="1" applyAlignment="1">
      <alignment horizontal="right" vertical="center" wrapText="1" indent="1"/>
    </xf>
    <xf numFmtId="3" fontId="26" fillId="0" borderId="46" xfId="0" applyNumberFormat="1" applyFont="1" applyFill="1" applyBorder="1" applyAlignment="1">
      <alignment horizontal="right" vertical="center" wrapText="1" indent="1"/>
    </xf>
    <xf numFmtId="3" fontId="26" fillId="0" borderId="17" xfId="0" applyNumberFormat="1" applyFont="1" applyFill="1" applyBorder="1" applyAlignment="1">
      <alignment horizontal="right" vertical="center" indent="1"/>
    </xf>
    <xf numFmtId="3" fontId="26" fillId="0" borderId="43" xfId="0" applyNumberFormat="1" applyFont="1" applyFill="1" applyBorder="1" applyAlignment="1">
      <alignment horizontal="right" vertical="center" indent="1"/>
    </xf>
    <xf numFmtId="3" fontId="26" fillId="0" borderId="27" xfId="0" applyNumberFormat="1" applyFont="1" applyFill="1" applyBorder="1" applyAlignment="1">
      <alignment horizontal="right" vertical="center" wrapText="1" indent="1"/>
    </xf>
    <xf numFmtId="3" fontId="29" fillId="0" borderId="43" xfId="0" applyNumberFormat="1" applyFont="1" applyFill="1" applyBorder="1" applyAlignment="1">
      <alignment horizontal="right" vertical="center" indent="1"/>
    </xf>
    <xf numFmtId="3" fontId="26" fillId="0" borderId="27" xfId="0" applyNumberFormat="1" applyFont="1" applyFill="1" applyBorder="1" applyAlignment="1">
      <alignment horizontal="right" vertical="center" indent="1"/>
    </xf>
    <xf numFmtId="3" fontId="26" fillId="0" borderId="10" xfId="36" applyNumberFormat="1" applyFont="1" applyFill="1" applyBorder="1" applyAlignment="1">
      <alignment horizontal="right" vertical="center" wrapText="1" indent="1"/>
    </xf>
    <xf numFmtId="3" fontId="29" fillId="0" borderId="35" xfId="36" applyNumberFormat="1" applyFont="1" applyFill="1" applyBorder="1" applyAlignment="1">
      <alignment horizontal="right" vertical="center" wrapText="1" indent="1"/>
    </xf>
    <xf numFmtId="3" fontId="26" fillId="0" borderId="27" xfId="36" applyNumberFormat="1" applyFont="1" applyFill="1" applyBorder="1" applyAlignment="1">
      <alignment horizontal="right" vertical="center" wrapText="1" indent="1"/>
    </xf>
    <xf numFmtId="3" fontId="26" fillId="0" borderId="50" xfId="36" applyNumberFormat="1" applyFont="1" applyFill="1" applyBorder="1" applyAlignment="1">
      <alignment horizontal="right" vertical="center" wrapText="1" indent="1"/>
    </xf>
    <xf numFmtId="3" fontId="26" fillId="0" borderId="46" xfId="36" applyNumberFormat="1" applyFont="1" applyFill="1" applyBorder="1" applyAlignment="1">
      <alignment horizontal="right" vertical="center" wrapText="1" indent="1"/>
    </xf>
    <xf numFmtId="3" fontId="26" fillId="0" borderId="43" xfId="36" applyNumberFormat="1" applyFont="1" applyFill="1" applyBorder="1" applyAlignment="1">
      <alignment horizontal="right" vertical="center" wrapText="1" indent="1"/>
    </xf>
    <xf numFmtId="3" fontId="27" fillId="0" borderId="29" xfId="36" applyNumberFormat="1" applyFont="1" applyFill="1" applyBorder="1" applyAlignment="1">
      <alignment horizontal="right" vertical="center" wrapText="1" indent="1"/>
    </xf>
    <xf numFmtId="3" fontId="27" fillId="0" borderId="43" xfId="36" applyNumberFormat="1" applyFont="1" applyFill="1" applyBorder="1" applyAlignment="1">
      <alignment horizontal="right" vertical="center" wrapText="1" indent="1"/>
    </xf>
    <xf numFmtId="3" fontId="27" fillId="0" borderId="19" xfId="36" applyNumberFormat="1" applyFont="1" applyFill="1" applyBorder="1" applyAlignment="1">
      <alignment horizontal="right" vertical="center" wrapText="1" indent="1"/>
    </xf>
    <xf numFmtId="3" fontId="40" fillId="0" borderId="43" xfId="0" applyNumberFormat="1" applyFont="1" applyFill="1" applyBorder="1" applyAlignment="1">
      <alignment horizontal="right" vertical="center" indent="1"/>
    </xf>
    <xf numFmtId="3" fontId="40" fillId="0" borderId="16" xfId="0" applyNumberFormat="1" applyFont="1" applyFill="1" applyBorder="1" applyAlignment="1">
      <alignment horizontal="right" vertical="center" indent="1"/>
    </xf>
    <xf numFmtId="3" fontId="28" fillId="0" borderId="37" xfId="35" applyNumberFormat="1" applyFont="1" applyFill="1" applyBorder="1" applyAlignment="1">
      <alignment horizontal="right" vertical="center" indent="1"/>
    </xf>
    <xf numFmtId="0" fontId="27" fillId="0" borderId="22" xfId="34" applyFont="1" applyFill="1" applyBorder="1" applyAlignment="1">
      <alignment horizontal="center" vertical="center"/>
    </xf>
    <xf numFmtId="0" fontId="28" fillId="0" borderId="34" xfId="34" applyFont="1" applyFill="1" applyBorder="1" applyAlignment="1">
      <alignment horizontal="left" vertical="center" indent="1"/>
    </xf>
    <xf numFmtId="0" fontId="28" fillId="0" borderId="72" xfId="34" applyFont="1" applyFill="1" applyBorder="1" applyAlignment="1">
      <alignment horizontal="left" vertical="center" wrapText="1" indent="1"/>
    </xf>
    <xf numFmtId="0" fontId="0" fillId="0" borderId="0" xfId="0" applyFill="1"/>
    <xf numFmtId="0" fontId="6" fillId="0" borderId="13" xfId="36" applyFill="1" applyBorder="1" applyAlignment="1">
      <alignment horizontal="center" vertical="center"/>
    </xf>
    <xf numFmtId="0" fontId="6" fillId="0" borderId="25" xfId="36" applyFill="1" applyBorder="1" applyAlignment="1">
      <alignment horizontal="center" vertical="center"/>
    </xf>
    <xf numFmtId="3" fontId="26" fillId="0" borderId="12" xfId="36" applyNumberFormat="1" applyFont="1" applyFill="1" applyBorder="1" applyAlignment="1">
      <alignment horizontal="right" vertical="center" wrapText="1" indent="1"/>
    </xf>
    <xf numFmtId="0" fontId="33" fillId="0" borderId="19" xfId="36" applyFont="1" applyFill="1" applyBorder="1" applyAlignment="1">
      <alignment horizontal="center" vertical="center" wrapText="1"/>
    </xf>
    <xf numFmtId="0" fontId="26" fillId="0" borderId="27" xfId="36" applyFont="1" applyFill="1" applyBorder="1" applyAlignment="1" applyProtection="1">
      <alignment horizontal="left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3" fontId="5" fillId="0" borderId="27" xfId="37" applyNumberFormat="1" applyFont="1" applyFill="1" applyBorder="1" applyAlignment="1">
      <alignment horizontal="right" vertical="center" indent="1"/>
    </xf>
    <xf numFmtId="3" fontId="5" fillId="0" borderId="63" xfId="37" applyNumberFormat="1" applyFont="1" applyFill="1" applyBorder="1" applyAlignment="1">
      <alignment horizontal="right" vertical="center" indent="1"/>
    </xf>
    <xf numFmtId="3" fontId="5" fillId="0" borderId="35" xfId="36" applyNumberFormat="1" applyFont="1" applyFill="1" applyBorder="1" applyAlignment="1">
      <alignment horizontal="right" vertical="center" wrapText="1" indent="1"/>
    </xf>
    <xf numFmtId="3" fontId="5" fillId="0" borderId="50" xfId="37" applyNumberFormat="1" applyFont="1" applyFill="1" applyBorder="1" applyAlignment="1">
      <alignment horizontal="right" vertical="center" indent="1"/>
    </xf>
    <xf numFmtId="0" fontId="26" fillId="0" borderId="14" xfId="36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3" fontId="5" fillId="0" borderId="14" xfId="37" applyNumberFormat="1" applyFont="1" applyFill="1" applyBorder="1" applyAlignment="1">
      <alignment horizontal="right" vertical="center" indent="1"/>
    </xf>
    <xf numFmtId="3" fontId="5" fillId="0" borderId="71" xfId="37" applyNumberFormat="1" applyFont="1" applyFill="1" applyBorder="1" applyAlignment="1">
      <alignment horizontal="right" vertical="center" indent="1"/>
    </xf>
    <xf numFmtId="1" fontId="29" fillId="0" borderId="14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right" vertical="center" wrapText="1" indent="1"/>
    </xf>
    <xf numFmtId="3" fontId="26" fillId="0" borderId="71" xfId="0" applyNumberFormat="1" applyFont="1" applyFill="1" applyBorder="1" applyAlignment="1">
      <alignment horizontal="right" vertical="center" wrapText="1" indent="1"/>
    </xf>
    <xf numFmtId="0" fontId="34" fillId="0" borderId="19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14" xfId="0" applyFont="1" applyFill="1" applyBorder="1" applyAlignment="1" applyProtection="1">
      <alignment horizontal="left" vertical="center" wrapText="1"/>
      <protection locked="0"/>
    </xf>
    <xf numFmtId="3" fontId="26" fillId="0" borderId="31" xfId="37" applyNumberFormat="1" applyFont="1" applyFill="1" applyBorder="1" applyAlignment="1">
      <alignment horizontal="right" vertical="center" indent="1"/>
    </xf>
    <xf numFmtId="0" fontId="2" fillId="0" borderId="10" xfId="0" applyFont="1" applyFill="1" applyBorder="1" applyAlignment="1">
      <alignment horizontal="center" vertical="center"/>
    </xf>
    <xf numFmtId="3" fontId="5" fillId="0" borderId="14" xfId="37" applyNumberFormat="1" applyFont="1" applyFill="1" applyBorder="1" applyAlignment="1">
      <alignment horizontal="right" vertical="center" indent="1"/>
    </xf>
    <xf numFmtId="49" fontId="5" fillId="0" borderId="10" xfId="0" applyNumberFormat="1" applyFont="1" applyFill="1" applyBorder="1" applyAlignment="1">
      <alignment horizontal="center" vertical="center" wrapText="1"/>
    </xf>
    <xf numFmtId="3" fontId="5" fillId="0" borderId="27" xfId="37" applyNumberFormat="1" applyFont="1" applyFill="1" applyBorder="1" applyAlignment="1">
      <alignment horizontal="right" vertical="center" inden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4" xfId="36" applyFont="1" applyFill="1" applyBorder="1" applyAlignment="1">
      <alignment horizontal="right" vertical="center" wrapText="1" indent="1"/>
    </xf>
    <xf numFmtId="0" fontId="0" fillId="0" borderId="0" xfId="0" applyFill="1"/>
    <xf numFmtId="0" fontId="5" fillId="0" borderId="27" xfId="37" applyFont="1" applyFill="1" applyBorder="1" applyAlignment="1" applyProtection="1">
      <alignment horizontal="left" vertical="center" wrapText="1"/>
      <protection locked="0"/>
    </xf>
    <xf numFmtId="0" fontId="5" fillId="0" borderId="14" xfId="37" applyFont="1" applyFill="1" applyBorder="1" applyAlignment="1" applyProtection="1">
      <alignment horizontal="left" vertical="center" wrapText="1"/>
      <protection locked="0"/>
    </xf>
    <xf numFmtId="0" fontId="47" fillId="0" borderId="10" xfId="28" applyFont="1" applyBorder="1" applyAlignment="1" applyProtection="1">
      <alignment horizontal="left" vertical="center" wrapText="1"/>
      <protection locked="0"/>
    </xf>
    <xf numFmtId="0" fontId="47" fillId="0" borderId="14" xfId="28" applyFont="1" applyFill="1" applyBorder="1" applyAlignment="1" applyProtection="1">
      <alignment horizontal="left" vertical="center" wrapText="1"/>
      <protection locked="0"/>
    </xf>
    <xf numFmtId="1" fontId="5" fillId="0" borderId="27" xfId="0" applyNumberFormat="1" applyFont="1" applyFill="1" applyBorder="1" applyAlignment="1">
      <alignment horizontal="center" vertical="center" wrapText="1"/>
    </xf>
    <xf numFmtId="3" fontId="5" fillId="0" borderId="14" xfId="52" applyNumberFormat="1" applyFont="1" applyFill="1" applyBorder="1" applyAlignment="1">
      <alignment horizontal="right" vertical="center" wrapText="1" indent="1"/>
    </xf>
    <xf numFmtId="0" fontId="47" fillId="0" borderId="10" xfId="28" applyFont="1" applyFill="1" applyBorder="1" applyAlignment="1" applyProtection="1">
      <alignment horizontal="left" vertical="center" wrapText="1"/>
      <protection locked="0"/>
    </xf>
    <xf numFmtId="0" fontId="42" fillId="0" borderId="0" xfId="35" applyFont="1" applyFill="1"/>
    <xf numFmtId="0" fontId="48" fillId="0" borderId="0" xfId="35" applyFont="1" applyFill="1"/>
    <xf numFmtId="164" fontId="7" fillId="0" borderId="54" xfId="32" applyNumberFormat="1" applyFont="1" applyFill="1" applyBorder="1" applyAlignment="1">
      <alignment horizontal="center" vertical="center" textRotation="90" wrapText="1"/>
    </xf>
    <xf numFmtId="0" fontId="0" fillId="0" borderId="0" xfId="0" applyFill="1"/>
    <xf numFmtId="0" fontId="27" fillId="0" borderId="60" xfId="30" applyFont="1" applyFill="1" applyBorder="1" applyAlignment="1">
      <alignment horizontal="left" vertical="center"/>
    </xf>
    <xf numFmtId="0" fontId="27" fillId="0" borderId="54" xfId="30" applyFont="1" applyFill="1" applyBorder="1" applyAlignment="1">
      <alignment horizontal="left" vertical="center"/>
    </xf>
    <xf numFmtId="0" fontId="0" fillId="0" borderId="0" xfId="0" applyFill="1"/>
    <xf numFmtId="0" fontId="2" fillId="0" borderId="27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40" fillId="0" borderId="27" xfId="0" applyFont="1" applyFill="1" applyBorder="1" applyAlignment="1" applyProtection="1">
      <alignment vertical="center" wrapText="1"/>
      <protection locked="0"/>
    </xf>
    <xf numFmtId="3" fontId="26" fillId="0" borderId="33" xfId="0" applyNumberFormat="1" applyFont="1" applyFill="1" applyBorder="1" applyAlignment="1">
      <alignment horizontal="right" vertical="center" indent="1"/>
    </xf>
    <xf numFmtId="0" fontId="26" fillId="25" borderId="14" xfId="0" applyFont="1" applyFill="1" applyBorder="1" applyAlignment="1" applyProtection="1">
      <alignment horizontal="left" vertical="center" wrapText="1" indent="1"/>
      <protection locked="0"/>
    </xf>
    <xf numFmtId="0" fontId="5" fillId="25" borderId="14" xfId="0" applyFont="1" applyFill="1" applyBorder="1" applyAlignment="1" applyProtection="1">
      <alignment horizontal="left" vertical="center" wrapText="1" indent="1"/>
      <protection locked="0"/>
    </xf>
    <xf numFmtId="0" fontId="2" fillId="25" borderId="10" xfId="0" applyFont="1" applyFill="1" applyBorder="1" applyAlignment="1">
      <alignment horizontal="center" vertical="center" wrapText="1"/>
    </xf>
    <xf numFmtId="3" fontId="5" fillId="25" borderId="14" xfId="0" applyNumberFormat="1" applyFont="1" applyFill="1" applyBorder="1" applyAlignment="1">
      <alignment horizontal="right" vertical="center" wrapText="1" indent="1"/>
    </xf>
    <xf numFmtId="1" fontId="2" fillId="25" borderId="14" xfId="0" applyNumberFormat="1" applyFont="1" applyFill="1" applyBorder="1" applyAlignment="1">
      <alignment horizontal="center" vertical="center" wrapText="1"/>
    </xf>
    <xf numFmtId="0" fontId="5" fillId="25" borderId="51" xfId="0" applyNumberFormat="1" applyFont="1" applyFill="1" applyBorder="1" applyAlignment="1">
      <alignment horizontal="right" vertical="center" wrapText="1" indent="1"/>
    </xf>
    <xf numFmtId="3" fontId="26" fillId="25" borderId="10" xfId="0" applyNumberFormat="1" applyFont="1" applyFill="1" applyBorder="1" applyAlignment="1">
      <alignment horizontal="right" vertical="center" wrapText="1" indent="1"/>
    </xf>
    <xf numFmtId="3" fontId="26" fillId="25" borderId="46" xfId="0" applyNumberFormat="1" applyFont="1" applyFill="1" applyBorder="1" applyAlignment="1">
      <alignment horizontal="right" vertical="center" wrapText="1" indent="1"/>
    </xf>
    <xf numFmtId="0" fontId="2" fillId="0" borderId="27" xfId="36" applyFont="1" applyFill="1" applyBorder="1" applyAlignment="1">
      <alignment horizontal="right" vertical="center" wrapText="1" indent="1"/>
    </xf>
    <xf numFmtId="3" fontId="26" fillId="0" borderId="17" xfId="37" applyNumberFormat="1" applyFont="1" applyFill="1" applyBorder="1" applyAlignment="1">
      <alignment horizontal="right" vertical="center" indent="1"/>
    </xf>
    <xf numFmtId="0" fontId="29" fillId="0" borderId="43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46" fillId="0" borderId="19" xfId="28" applyFont="1" applyFill="1" applyBorder="1" applyAlignment="1" applyProtection="1">
      <alignment horizontal="left" vertical="center" wrapText="1"/>
      <protection locked="0"/>
    </xf>
    <xf numFmtId="0" fontId="47" fillId="0" borderId="19" xfId="28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3" fontId="29" fillId="0" borderId="19" xfId="52" applyNumberFormat="1" applyFont="1" applyFill="1" applyBorder="1" applyAlignment="1">
      <alignment horizontal="right" vertical="center" indent="1"/>
    </xf>
    <xf numFmtId="1" fontId="29" fillId="0" borderId="19" xfId="0" applyNumberFormat="1" applyFont="1" applyFill="1" applyBorder="1" applyAlignment="1">
      <alignment horizontal="center" vertical="center" wrapText="1"/>
    </xf>
    <xf numFmtId="0" fontId="29" fillId="0" borderId="49" xfId="0" applyNumberFormat="1" applyFont="1" applyFill="1" applyBorder="1" applyAlignment="1">
      <alignment horizontal="right" vertical="center" wrapText="1" indent="1"/>
    </xf>
    <xf numFmtId="3" fontId="26" fillId="0" borderId="29" xfId="0" applyNumberFormat="1" applyFont="1" applyFill="1" applyBorder="1" applyAlignment="1">
      <alignment horizontal="right" vertical="center" wrapText="1" indent="1"/>
    </xf>
    <xf numFmtId="3" fontId="29" fillId="0" borderId="43" xfId="0" applyNumberFormat="1" applyFont="1" applyFill="1" applyBorder="1" applyAlignment="1">
      <alignment horizontal="right" vertical="center" wrapText="1" indent="1"/>
    </xf>
    <xf numFmtId="3" fontId="26" fillId="0" borderId="19" xfId="0" applyNumberFormat="1" applyFont="1" applyFill="1" applyBorder="1" applyAlignment="1">
      <alignment horizontal="right" vertical="center" wrapText="1" indent="1"/>
    </xf>
    <xf numFmtId="3" fontId="26" fillId="0" borderId="16" xfId="0" applyNumberFormat="1" applyFont="1" applyFill="1" applyBorder="1" applyAlignment="1">
      <alignment horizontal="right" vertical="center" wrapText="1" indent="1"/>
    </xf>
    <xf numFmtId="0" fontId="0" fillId="0" borderId="0" xfId="0" applyFill="1"/>
    <xf numFmtId="0" fontId="0" fillId="0" borderId="0" xfId="0" applyFill="1"/>
    <xf numFmtId="0" fontId="27" fillId="0" borderId="60" xfId="30" applyFont="1" applyFill="1" applyBorder="1" applyAlignment="1">
      <alignment horizontal="left" vertical="center"/>
    </xf>
    <xf numFmtId="0" fontId="27" fillId="0" borderId="54" xfId="30" applyFont="1" applyFill="1" applyBorder="1" applyAlignment="1">
      <alignment horizontal="left" vertical="center"/>
    </xf>
    <xf numFmtId="0" fontId="27" fillId="0" borderId="56" xfId="30" applyFont="1" applyFill="1" applyBorder="1" applyAlignment="1">
      <alignment horizontal="left" vertical="center"/>
    </xf>
    <xf numFmtId="0" fontId="39" fillId="0" borderId="27" xfId="0" applyFont="1" applyFill="1" applyBorder="1" applyAlignment="1" applyProtection="1">
      <alignment horizontal="left" vertical="center" wrapText="1"/>
      <protection locked="0"/>
    </xf>
    <xf numFmtId="0" fontId="39" fillId="0" borderId="27" xfId="0" applyFont="1" applyFill="1" applyBorder="1" applyAlignment="1">
      <alignment horizontal="center" vertical="center" wrapText="1"/>
    </xf>
    <xf numFmtId="0" fontId="5" fillId="0" borderId="27" xfId="0" applyNumberFormat="1" applyFont="1" applyFill="1" applyBorder="1" applyAlignment="1">
      <alignment horizontal="center" vertical="center"/>
    </xf>
    <xf numFmtId="3" fontId="39" fillId="0" borderId="42" xfId="0" applyNumberFormat="1" applyFont="1" applyFill="1" applyBorder="1" applyAlignment="1">
      <alignment horizontal="right" vertical="center" indent="1"/>
    </xf>
    <xf numFmtId="3" fontId="39" fillId="0" borderId="36" xfId="0" applyNumberFormat="1" applyFont="1" applyFill="1" applyBorder="1" applyAlignment="1">
      <alignment horizontal="right" vertical="center" indent="1"/>
    </xf>
    <xf numFmtId="0" fontId="39" fillId="0" borderId="35" xfId="0" applyFont="1" applyFill="1" applyBorder="1" applyAlignment="1">
      <alignment horizontal="center" vertical="center" wrapText="1"/>
    </xf>
    <xf numFmtId="3" fontId="29" fillId="0" borderId="36" xfId="0" applyNumberFormat="1" applyFont="1" applyFill="1" applyBorder="1" applyAlignment="1">
      <alignment horizontal="right" vertical="center" wrapText="1" indent="1"/>
    </xf>
    <xf numFmtId="3" fontId="29" fillId="0" borderId="73" xfId="0" applyNumberFormat="1" applyFont="1" applyFill="1" applyBorder="1" applyAlignment="1">
      <alignment horizontal="right" vertical="center" wrapText="1" indent="1"/>
    </xf>
    <xf numFmtId="3" fontId="26" fillId="0" borderId="31" xfId="0" applyNumberFormat="1" applyFont="1" applyFill="1" applyBorder="1" applyAlignment="1">
      <alignment horizontal="right" vertical="center" wrapText="1" indent="1"/>
    </xf>
    <xf numFmtId="3" fontId="26" fillId="0" borderId="32" xfId="0" applyNumberFormat="1" applyFont="1" applyFill="1" applyBorder="1" applyAlignment="1">
      <alignment horizontal="right" vertical="center" wrapText="1" indent="1"/>
    </xf>
    <xf numFmtId="3" fontId="5" fillId="25" borderId="73" xfId="0" applyNumberFormat="1" applyFont="1" applyFill="1" applyBorder="1" applyAlignment="1">
      <alignment horizontal="right" vertical="center" wrapText="1" indent="1"/>
    </xf>
    <xf numFmtId="3" fontId="29" fillId="0" borderId="36" xfId="36" applyNumberFormat="1" applyFont="1" applyFill="1" applyBorder="1" applyAlignment="1">
      <alignment horizontal="right" vertical="center" wrapText="1" indent="1"/>
    </xf>
    <xf numFmtId="3" fontId="29" fillId="0" borderId="73" xfId="36" applyNumberFormat="1" applyFont="1" applyFill="1" applyBorder="1" applyAlignment="1">
      <alignment horizontal="right" vertical="center" wrapText="1" indent="1"/>
    </xf>
    <xf numFmtId="3" fontId="26" fillId="0" borderId="32" xfId="37" applyNumberFormat="1" applyFont="1" applyFill="1" applyBorder="1" applyAlignment="1">
      <alignment horizontal="right" vertical="center" indent="1"/>
    </xf>
    <xf numFmtId="0" fontId="2" fillId="0" borderId="0" xfId="36" applyFont="1" applyFill="1"/>
    <xf numFmtId="3" fontId="5" fillId="0" borderId="42" xfId="37" applyNumberFormat="1" applyFont="1" applyFill="1" applyBorder="1" applyAlignment="1">
      <alignment horizontal="right" vertical="center" indent="1"/>
    </xf>
    <xf numFmtId="3" fontId="5" fillId="0" borderId="51" xfId="37" applyNumberFormat="1" applyFont="1" applyFill="1" applyBorder="1" applyAlignment="1">
      <alignment horizontal="right" vertical="center" indent="1"/>
    </xf>
    <xf numFmtId="3" fontId="5" fillId="0" borderId="36" xfId="36" applyNumberFormat="1" applyFont="1" applyFill="1" applyBorder="1" applyAlignment="1">
      <alignment horizontal="right" vertical="center" wrapText="1" indent="1"/>
    </xf>
    <xf numFmtId="3" fontId="5" fillId="0" borderId="25" xfId="36" applyNumberFormat="1" applyFont="1" applyFill="1" applyBorder="1" applyAlignment="1">
      <alignment horizontal="right" vertical="center" wrapText="1" indent="1"/>
    </xf>
    <xf numFmtId="3" fontId="27" fillId="0" borderId="53" xfId="36" applyNumberFormat="1" applyFont="1" applyFill="1" applyBorder="1" applyAlignment="1">
      <alignment horizontal="right" vertical="center" wrapText="1" indent="1"/>
    </xf>
    <xf numFmtId="3" fontId="5" fillId="0" borderId="33" xfId="37" applyNumberFormat="1" applyFont="1" applyFill="1" applyBorder="1" applyAlignment="1">
      <alignment horizontal="right" vertical="center" indent="1"/>
    </xf>
    <xf numFmtId="3" fontId="5" fillId="0" borderId="31" xfId="37" applyNumberFormat="1" applyFont="1" applyFill="1" applyBorder="1" applyAlignment="1">
      <alignment horizontal="right" vertical="center" indent="1"/>
    </xf>
    <xf numFmtId="3" fontId="5" fillId="0" borderId="32" xfId="37" applyNumberFormat="1" applyFont="1" applyFill="1" applyBorder="1" applyAlignment="1">
      <alignment horizontal="right" vertical="center" indent="1"/>
    </xf>
    <xf numFmtId="3" fontId="29" fillId="0" borderId="25" xfId="0" applyNumberFormat="1" applyFont="1" applyFill="1" applyBorder="1" applyAlignment="1">
      <alignment horizontal="right" vertical="center" wrapText="1" indent="1"/>
    </xf>
    <xf numFmtId="3" fontId="26" fillId="0" borderId="53" xfId="0" applyNumberFormat="1" applyFont="1" applyFill="1" applyBorder="1" applyAlignment="1">
      <alignment horizontal="right" vertical="center" indent="1"/>
    </xf>
    <xf numFmtId="3" fontId="26" fillId="0" borderId="50" xfId="0" applyNumberFormat="1" applyFont="1" applyFill="1" applyBorder="1" applyAlignment="1">
      <alignment horizontal="right" vertical="center" indent="1"/>
    </xf>
    <xf numFmtId="3" fontId="40" fillId="0" borderId="53" xfId="0" applyNumberFormat="1" applyFont="1" applyFill="1" applyBorder="1" applyAlignment="1">
      <alignment horizontal="right" vertical="center" indent="1"/>
    </xf>
    <xf numFmtId="0" fontId="39" fillId="0" borderId="43" xfId="0" applyFont="1" applyFill="1" applyBorder="1" applyAlignment="1">
      <alignment horizontal="center" vertical="center" wrapText="1"/>
    </xf>
    <xf numFmtId="0" fontId="39" fillId="0" borderId="19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 applyProtection="1">
      <alignment vertical="center" wrapText="1"/>
      <protection locked="0"/>
    </xf>
    <xf numFmtId="0" fontId="39" fillId="0" borderId="19" xfId="0" applyFont="1" applyFill="1" applyBorder="1" applyAlignment="1" applyProtection="1">
      <alignment horizontal="left" vertical="center" wrapText="1"/>
      <protection locked="0"/>
    </xf>
    <xf numFmtId="3" fontId="39" fillId="0" borderId="19" xfId="0" applyNumberFormat="1" applyFont="1" applyFill="1" applyBorder="1" applyAlignment="1">
      <alignment vertical="center"/>
    </xf>
    <xf numFmtId="0" fontId="5" fillId="0" borderId="19" xfId="0" applyNumberFormat="1" applyFont="1" applyFill="1" applyBorder="1" applyAlignment="1">
      <alignment horizontal="center" vertical="center"/>
    </xf>
    <xf numFmtId="3" fontId="39" fillId="0" borderId="49" xfId="0" applyNumberFormat="1" applyFont="1" applyFill="1" applyBorder="1" applyAlignment="1">
      <alignment horizontal="right" vertical="center" indent="1"/>
    </xf>
    <xf numFmtId="3" fontId="39" fillId="0" borderId="62" xfId="0" applyNumberFormat="1" applyFont="1" applyFill="1" applyBorder="1" applyAlignment="1">
      <alignment horizontal="right" vertical="center" indent="1"/>
    </xf>
    <xf numFmtId="0" fontId="34" fillId="0" borderId="48" xfId="0" applyFont="1" applyFill="1" applyBorder="1" applyAlignment="1">
      <alignment horizontal="center" vertical="center" wrapText="1"/>
    </xf>
    <xf numFmtId="0" fontId="35" fillId="0" borderId="48" xfId="0" applyFont="1" applyFill="1" applyBorder="1" applyAlignment="1">
      <alignment horizontal="center" vertical="center" wrapText="1"/>
    </xf>
    <xf numFmtId="3" fontId="40" fillId="0" borderId="48" xfId="0" applyNumberFormat="1" applyFont="1" applyFill="1" applyBorder="1" applyAlignment="1">
      <alignment horizontal="right" vertical="center" indent="1"/>
    </xf>
    <xf numFmtId="3" fontId="40" fillId="0" borderId="72" xfId="0" applyNumberFormat="1" applyFont="1" applyFill="1" applyBorder="1" applyAlignment="1">
      <alignment horizontal="right" vertical="center" indent="1"/>
    </xf>
    <xf numFmtId="3" fontId="40" fillId="0" borderId="24" xfId="0" applyNumberFormat="1" applyFont="1" applyFill="1" applyBorder="1" applyAlignment="1">
      <alignment horizontal="right" vertical="center" indent="1"/>
    </xf>
    <xf numFmtId="0" fontId="39" fillId="0" borderId="75" xfId="0" applyFont="1" applyFill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center" vertical="center" wrapText="1"/>
    </xf>
    <xf numFmtId="0" fontId="40" fillId="0" borderId="48" xfId="0" applyFont="1" applyFill="1" applyBorder="1" applyAlignment="1" applyProtection="1">
      <alignment vertical="center" wrapText="1"/>
      <protection locked="0"/>
    </xf>
    <xf numFmtId="0" fontId="39" fillId="0" borderId="28" xfId="0" applyFont="1" applyFill="1" applyBorder="1" applyAlignment="1" applyProtection="1">
      <alignment horizontal="left" vertical="center" wrapText="1"/>
      <protection locked="0"/>
    </xf>
    <xf numFmtId="3" fontId="39" fillId="0" borderId="28" xfId="0" applyNumberFormat="1" applyFont="1" applyFill="1" applyBorder="1" applyAlignment="1">
      <alignment vertical="center"/>
    </xf>
    <xf numFmtId="0" fontId="5" fillId="0" borderId="28" xfId="0" applyNumberFormat="1" applyFont="1" applyFill="1" applyBorder="1" applyAlignment="1">
      <alignment horizontal="center" vertical="center"/>
    </xf>
    <xf numFmtId="3" fontId="39" fillId="0" borderId="34" xfId="0" applyNumberFormat="1" applyFont="1" applyFill="1" applyBorder="1" applyAlignment="1">
      <alignment horizontal="right" vertical="center" indent="1"/>
    </xf>
    <xf numFmtId="3" fontId="39" fillId="0" borderId="76" xfId="0" applyNumberFormat="1" applyFont="1" applyFill="1" applyBorder="1" applyAlignment="1">
      <alignment horizontal="right" vertical="center" indent="1"/>
    </xf>
    <xf numFmtId="3" fontId="26" fillId="0" borderId="28" xfId="0" applyNumberFormat="1" applyFont="1" applyFill="1" applyBorder="1" applyAlignment="1">
      <alignment horizontal="right" vertical="center" indent="1"/>
    </xf>
    <xf numFmtId="3" fontId="26" fillId="0" borderId="47" xfId="0" applyNumberFormat="1" applyFont="1" applyFill="1" applyBorder="1" applyAlignment="1">
      <alignment horizontal="right" vertical="center" indent="1"/>
    </xf>
    <xf numFmtId="0" fontId="28" fillId="0" borderId="0" xfId="0" applyFont="1" applyFill="1" applyAlignment="1"/>
    <xf numFmtId="4" fontId="27" fillId="0" borderId="0" xfId="35" applyNumberFormat="1" applyFont="1" applyFill="1" applyAlignment="1">
      <alignment horizontal="center" vertical="center"/>
    </xf>
    <xf numFmtId="4" fontId="27" fillId="0" borderId="0" xfId="0" applyNumberFormat="1" applyFont="1" applyFill="1" applyAlignment="1">
      <alignment horizontal="center" vertical="center"/>
    </xf>
    <xf numFmtId="0" fontId="49" fillId="0" borderId="0" xfId="0" applyFont="1" applyFill="1" applyAlignment="1"/>
    <xf numFmtId="0" fontId="32" fillId="24" borderId="29" xfId="34" applyFont="1" applyFill="1" applyBorder="1" applyAlignment="1">
      <alignment horizontal="left" vertical="center" indent="1"/>
    </xf>
    <xf numFmtId="0" fontId="32" fillId="24" borderId="11" xfId="34" applyFont="1" applyFill="1" applyBorder="1" applyAlignment="1">
      <alignment horizontal="left" vertical="center" indent="1"/>
    </xf>
    <xf numFmtId="0" fontId="32" fillId="24" borderId="15" xfId="34" applyFont="1" applyFill="1" applyBorder="1" applyAlignment="1">
      <alignment horizontal="left" vertical="center" indent="1"/>
    </xf>
    <xf numFmtId="0" fontId="27" fillId="0" borderId="29" xfId="34" applyFont="1" applyFill="1" applyBorder="1" applyAlignment="1">
      <alignment horizontal="left" vertical="center" indent="1"/>
    </xf>
    <xf numFmtId="0" fontId="27" fillId="0" borderId="11" xfId="34" applyFont="1" applyFill="1" applyBorder="1" applyAlignment="1">
      <alignment horizontal="left" vertical="center" indent="1"/>
    </xf>
    <xf numFmtId="0" fontId="5" fillId="0" borderId="0" xfId="35" applyFont="1" applyFill="1" applyAlignment="1">
      <alignment horizontal="justify" wrapText="1"/>
    </xf>
    <xf numFmtId="0" fontId="5" fillId="0" borderId="0" xfId="0" applyFont="1" applyFill="1" applyAlignment="1">
      <alignment horizontal="justify" wrapText="1"/>
    </xf>
    <xf numFmtId="0" fontId="29" fillId="0" borderId="0" xfId="35" applyFont="1" applyFill="1" applyAlignment="1">
      <alignment horizontal="justify" wrapText="1"/>
    </xf>
    <xf numFmtId="0" fontId="32" fillId="0" borderId="0" xfId="35" applyFont="1" applyFill="1" applyBorder="1" applyAlignment="1">
      <alignment horizontal="left" vertical="center"/>
    </xf>
    <xf numFmtId="0" fontId="27" fillId="0" borderId="12" xfId="34" applyFont="1" applyFill="1" applyBorder="1" applyAlignment="1">
      <alignment horizontal="center" vertical="center" wrapText="1"/>
    </xf>
    <xf numFmtId="0" fontId="27" fillId="0" borderId="23" xfId="34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3" fontId="28" fillId="0" borderId="0" xfId="35" applyNumberFormat="1" applyFont="1" applyFill="1" applyAlignment="1">
      <alignment horizontal="justify" wrapText="1"/>
    </xf>
    <xf numFmtId="0" fontId="28" fillId="0" borderId="0" xfId="0" applyFont="1" applyFill="1" applyAlignment="1">
      <alignment horizontal="justify" wrapText="1"/>
    </xf>
    <xf numFmtId="0" fontId="28" fillId="0" borderId="0" xfId="0" applyFont="1" applyFill="1" applyAlignment="1">
      <alignment horizontal="center" vertical="center" wrapText="1"/>
    </xf>
    <xf numFmtId="0" fontId="32" fillId="0" borderId="29" xfId="0" applyFont="1" applyFill="1" applyBorder="1" applyAlignment="1">
      <alignment horizontal="left" vertical="center"/>
    </xf>
    <xf numFmtId="0" fontId="32" fillId="0" borderId="11" xfId="0" applyFont="1" applyFill="1" applyBorder="1" applyAlignment="1">
      <alignment horizontal="left" vertical="center"/>
    </xf>
    <xf numFmtId="0" fontId="32" fillId="0" borderId="62" xfId="0" applyFont="1" applyFill="1" applyBorder="1" applyAlignment="1">
      <alignment horizontal="left" vertical="center"/>
    </xf>
    <xf numFmtId="3" fontId="7" fillId="0" borderId="33" xfId="32" applyNumberFormat="1" applyFont="1" applyFill="1" applyBorder="1" applyAlignment="1">
      <alignment horizontal="center" vertical="center" wrapText="1"/>
    </xf>
    <xf numFmtId="3" fontId="7" fillId="0" borderId="32" xfId="32" applyNumberFormat="1" applyFont="1" applyFill="1" applyBorder="1" applyAlignment="1">
      <alignment horizontal="center" vertical="center" wrapText="1"/>
    </xf>
    <xf numFmtId="3" fontId="4" fillId="0" borderId="63" xfId="32" applyNumberFormat="1" applyFont="1" applyFill="1" applyBorder="1" applyAlignment="1">
      <alignment horizontal="center" vertical="center" wrapText="1"/>
    </xf>
    <xf numFmtId="3" fontId="7" fillId="0" borderId="44" xfId="32" applyNumberFormat="1" applyFont="1" applyFill="1" applyBorder="1" applyAlignment="1">
      <alignment horizontal="center" vertical="center" wrapText="1"/>
    </xf>
    <xf numFmtId="0" fontId="43" fillId="0" borderId="29" xfId="31" applyFont="1" applyFill="1" applyBorder="1" applyAlignment="1">
      <alignment horizontal="center" vertical="center" wrapText="1"/>
    </xf>
    <xf numFmtId="0" fontId="43" fillId="0" borderId="11" xfId="31" applyFont="1" applyFill="1" applyBorder="1" applyAlignment="1">
      <alignment horizontal="center" vertical="center" wrapText="1"/>
    </xf>
    <xf numFmtId="0" fontId="43" fillId="0" borderId="15" xfId="31" applyFont="1" applyFill="1" applyBorder="1" applyAlignment="1">
      <alignment horizontal="center" vertical="center" wrapText="1"/>
    </xf>
    <xf numFmtId="164" fontId="7" fillId="0" borderId="33" xfId="32" applyNumberFormat="1" applyFont="1" applyFill="1" applyBorder="1" applyAlignment="1">
      <alignment horizontal="center" vertical="center" wrapText="1"/>
    </xf>
    <xf numFmtId="164" fontId="7" fillId="0" borderId="32" xfId="32" applyNumberFormat="1" applyFont="1" applyFill="1" applyBorder="1" applyAlignment="1">
      <alignment horizontal="center" vertical="center" wrapText="1"/>
    </xf>
    <xf numFmtId="164" fontId="7" fillId="0" borderId="17" xfId="32" applyNumberFormat="1" applyFont="1" applyFill="1" applyBorder="1" applyAlignment="1">
      <alignment horizontal="center" vertical="center" textRotation="90" wrapText="1"/>
    </xf>
    <xf numFmtId="164" fontId="7" fillId="0" borderId="52" xfId="32" applyNumberFormat="1" applyFont="1" applyFill="1" applyBorder="1" applyAlignment="1">
      <alignment horizontal="center" vertical="center" textRotation="90" wrapText="1"/>
    </xf>
    <xf numFmtId="0" fontId="7" fillId="0" borderId="17" xfId="32" applyFont="1" applyFill="1" applyBorder="1" applyAlignment="1">
      <alignment horizontal="center" vertical="center" wrapText="1"/>
    </xf>
    <xf numFmtId="0" fontId="7" fillId="0" borderId="52" xfId="32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left" vertical="center" indent="1"/>
    </xf>
    <xf numFmtId="0" fontId="0" fillId="0" borderId="11" xfId="0" applyFill="1" applyBorder="1" applyAlignment="1">
      <alignment horizontal="left" vertical="center" indent="1"/>
    </xf>
    <xf numFmtId="0" fontId="0" fillId="0" borderId="15" xfId="0" applyFill="1" applyBorder="1" applyAlignment="1">
      <alignment horizontal="left" vertical="center" indent="1"/>
    </xf>
    <xf numFmtId="0" fontId="7" fillId="0" borderId="33" xfId="32" applyFont="1" applyFill="1" applyBorder="1" applyAlignment="1">
      <alignment horizontal="center" vertical="center" textRotation="90" wrapText="1"/>
    </xf>
    <xf numFmtId="0" fontId="7" fillId="0" borderId="32" xfId="32" applyFont="1" applyFill="1" applyBorder="1" applyAlignment="1">
      <alignment horizontal="center" vertical="center" textRotation="90" wrapText="1"/>
    </xf>
    <xf numFmtId="0" fontId="7" fillId="0" borderId="41" xfId="32" applyFont="1" applyFill="1" applyBorder="1" applyAlignment="1">
      <alignment horizontal="center" vertical="center" wrapText="1"/>
    </xf>
    <xf numFmtId="0" fontId="7" fillId="0" borderId="59" xfId="32" applyFont="1" applyFill="1" applyBorder="1" applyAlignment="1">
      <alignment horizontal="center" vertical="center" wrapText="1"/>
    </xf>
    <xf numFmtId="0" fontId="4" fillId="0" borderId="29" xfId="31" applyFont="1" applyFill="1" applyBorder="1" applyAlignment="1">
      <alignment horizontal="center" vertical="center" wrapText="1"/>
    </xf>
    <xf numFmtId="0" fontId="4" fillId="0" borderId="11" xfId="31" applyFont="1" applyFill="1" applyBorder="1" applyAlignment="1">
      <alignment horizontal="center" vertical="center" wrapText="1"/>
    </xf>
    <xf numFmtId="0" fontId="4" fillId="0" borderId="15" xfId="31" applyFont="1" applyFill="1" applyBorder="1" applyAlignment="1">
      <alignment horizontal="center" vertical="center" wrapText="1"/>
    </xf>
    <xf numFmtId="0" fontId="27" fillId="0" borderId="43" xfId="36" applyFont="1" applyFill="1" applyBorder="1" applyAlignment="1">
      <alignment horizontal="left" vertical="center" indent="1"/>
    </xf>
    <xf numFmtId="0" fontId="27" fillId="0" borderId="19" xfId="36" applyFont="1" applyFill="1" applyBorder="1" applyAlignment="1">
      <alignment horizontal="left" vertical="center" indent="1"/>
    </xf>
    <xf numFmtId="0" fontId="0" fillId="0" borderId="0" xfId="0" applyFill="1"/>
    <xf numFmtId="0" fontId="27" fillId="0" borderId="60" xfId="30" applyFont="1" applyFill="1" applyBorder="1" applyAlignment="1">
      <alignment horizontal="left" vertical="center"/>
    </xf>
    <xf numFmtId="0" fontId="27" fillId="0" borderId="54" xfId="30" applyFont="1" applyFill="1" applyBorder="1" applyAlignment="1">
      <alignment horizontal="left" vertical="center"/>
    </xf>
    <xf numFmtId="0" fontId="27" fillId="0" borderId="29" xfId="32" applyFont="1" applyFill="1" applyBorder="1" applyAlignment="1">
      <alignment horizontal="left" vertical="center" indent="1"/>
    </xf>
    <xf numFmtId="0" fontId="27" fillId="0" borderId="11" xfId="32" applyFont="1" applyFill="1" applyBorder="1" applyAlignment="1">
      <alignment horizontal="left" vertical="center" indent="1"/>
    </xf>
    <xf numFmtId="0" fontId="43" fillId="0" borderId="29" xfId="0" applyFont="1" applyFill="1" applyBorder="1" applyAlignment="1">
      <alignment horizontal="justify" vertical="center"/>
    </xf>
    <xf numFmtId="0" fontId="43" fillId="0" borderId="11" xfId="0" applyFont="1" applyFill="1" applyBorder="1" applyAlignment="1">
      <alignment horizontal="justify" vertical="center"/>
    </xf>
    <xf numFmtId="164" fontId="7" fillId="0" borderId="17" xfId="32" applyNumberFormat="1" applyFont="1" applyFill="1" applyBorder="1" applyAlignment="1">
      <alignment horizontal="center" vertical="center" wrapText="1"/>
    </xf>
    <xf numFmtId="164" fontId="7" fillId="0" borderId="37" xfId="32" applyNumberFormat="1" applyFont="1" applyFill="1" applyBorder="1" applyAlignment="1">
      <alignment horizontal="center" vertical="center" wrapText="1"/>
    </xf>
    <xf numFmtId="164" fontId="7" fillId="0" borderId="12" xfId="32" applyNumberFormat="1" applyFont="1" applyFill="1" applyBorder="1" applyAlignment="1">
      <alignment horizontal="center" vertical="center" wrapText="1"/>
    </xf>
    <xf numFmtId="164" fontId="7" fillId="0" borderId="37" xfId="32" applyNumberFormat="1" applyFont="1" applyFill="1" applyBorder="1" applyAlignment="1">
      <alignment horizontal="center" vertical="center" textRotation="90" wrapText="1"/>
    </xf>
    <xf numFmtId="0" fontId="7" fillId="0" borderId="12" xfId="32" applyFont="1" applyFill="1" applyBorder="1" applyAlignment="1">
      <alignment horizontal="center" vertical="center" textRotation="90" wrapText="1"/>
    </xf>
    <xf numFmtId="0" fontId="7" fillId="0" borderId="17" xfId="32" applyFont="1" applyFill="1" applyBorder="1" applyAlignment="1">
      <alignment horizontal="center" vertical="center" textRotation="90" wrapText="1"/>
    </xf>
    <xf numFmtId="0" fontId="7" fillId="0" borderId="37" xfId="32" applyFont="1" applyFill="1" applyBorder="1" applyAlignment="1">
      <alignment horizontal="center" vertical="center" wrapText="1"/>
    </xf>
    <xf numFmtId="0" fontId="27" fillId="0" borderId="56" xfId="30" applyFont="1" applyFill="1" applyBorder="1" applyAlignment="1">
      <alignment horizontal="left" vertical="center"/>
    </xf>
    <xf numFmtId="3" fontId="7" fillId="0" borderId="17" xfId="32" applyNumberFormat="1" applyFont="1" applyFill="1" applyBorder="1" applyAlignment="1">
      <alignment horizontal="center" vertical="center" wrapText="1"/>
    </xf>
    <xf numFmtId="3" fontId="7" fillId="0" borderId="37" xfId="32" applyNumberFormat="1" applyFont="1" applyFill="1" applyBorder="1" applyAlignment="1">
      <alignment horizontal="center" vertical="center" wrapText="1"/>
    </xf>
    <xf numFmtId="3" fontId="7" fillId="0" borderId="12" xfId="32" applyNumberFormat="1" applyFont="1" applyFill="1" applyBorder="1" applyAlignment="1">
      <alignment horizontal="center" vertical="center" wrapText="1"/>
    </xf>
    <xf numFmtId="3" fontId="4" fillId="0" borderId="12" xfId="32" applyNumberFormat="1" applyFont="1" applyFill="1" applyBorder="1" applyAlignment="1">
      <alignment horizontal="center" vertical="center" wrapText="1"/>
    </xf>
    <xf numFmtId="3" fontId="7" fillId="0" borderId="60" xfId="32" applyNumberFormat="1" applyFont="1" applyFill="1" applyBorder="1" applyAlignment="1">
      <alignment horizontal="center" vertical="center" wrapText="1"/>
    </xf>
    <xf numFmtId="0" fontId="7" fillId="0" borderId="12" xfId="32" applyFont="1" applyFill="1" applyBorder="1" applyAlignment="1">
      <alignment horizontal="center" vertical="center" wrapText="1"/>
    </xf>
    <xf numFmtId="0" fontId="27" fillId="0" borderId="12" xfId="31" applyFont="1" applyFill="1" applyBorder="1" applyAlignment="1">
      <alignment horizontal="center" vertical="center"/>
    </xf>
    <xf numFmtId="0" fontId="26" fillId="0" borderId="43" xfId="36" applyFont="1" applyFill="1" applyBorder="1" applyAlignment="1">
      <alignment horizontal="left" vertical="center" indent="1"/>
    </xf>
    <xf numFmtId="0" fontId="26" fillId="0" borderId="62" xfId="36" applyFont="1" applyFill="1" applyBorder="1" applyAlignment="1">
      <alignment horizontal="left" vertical="center" indent="1"/>
    </xf>
    <xf numFmtId="0" fontId="26" fillId="0" borderId="19" xfId="36" applyFont="1" applyFill="1" applyBorder="1" applyAlignment="1">
      <alignment horizontal="left" vertical="center" indent="1"/>
    </xf>
    <xf numFmtId="0" fontId="7" fillId="0" borderId="38" xfId="32" applyFont="1" applyFill="1" applyBorder="1" applyAlignment="1">
      <alignment horizontal="center" vertical="center" textRotation="90" wrapText="1"/>
    </xf>
    <xf numFmtId="0" fontId="7" fillId="0" borderId="63" xfId="32" applyFont="1" applyFill="1" applyBorder="1" applyAlignment="1">
      <alignment horizontal="center" vertical="center" wrapText="1"/>
    </xf>
    <xf numFmtId="0" fontId="7" fillId="0" borderId="44" xfId="32" applyFont="1" applyFill="1" applyBorder="1" applyAlignment="1">
      <alignment horizontal="center" vertical="center" wrapText="1"/>
    </xf>
    <xf numFmtId="0" fontId="27" fillId="0" borderId="43" xfId="31" applyFont="1" applyFill="1" applyBorder="1" applyAlignment="1">
      <alignment horizontal="center" vertical="center"/>
    </xf>
    <xf numFmtId="0" fontId="27" fillId="0" borderId="19" xfId="31" applyFont="1" applyFill="1" applyBorder="1" applyAlignment="1">
      <alignment horizontal="center" vertical="center"/>
    </xf>
    <xf numFmtId="0" fontId="27" fillId="0" borderId="49" xfId="31" applyFont="1" applyFill="1" applyBorder="1" applyAlignment="1">
      <alignment horizontal="center" vertical="center"/>
    </xf>
    <xf numFmtId="0" fontId="27" fillId="0" borderId="16" xfId="31" applyFont="1" applyFill="1" applyBorder="1" applyAlignment="1">
      <alignment horizontal="center" vertical="center"/>
    </xf>
    <xf numFmtId="164" fontId="7" fillId="0" borderId="38" xfId="32" applyNumberFormat="1" applyFont="1" applyFill="1" applyBorder="1" applyAlignment="1">
      <alignment horizontal="center" vertical="center" wrapText="1"/>
    </xf>
    <xf numFmtId="3" fontId="7" fillId="0" borderId="38" xfId="32" applyNumberFormat="1" applyFont="1" applyFill="1" applyBorder="1" applyAlignment="1">
      <alignment horizontal="center" vertical="center" wrapText="1"/>
    </xf>
    <xf numFmtId="3" fontId="7" fillId="0" borderId="68" xfId="32" applyNumberFormat="1" applyFont="1" applyFill="1" applyBorder="1" applyAlignment="1">
      <alignment horizontal="center" vertical="center" wrapText="1"/>
    </xf>
    <xf numFmtId="3" fontId="27" fillId="0" borderId="12" xfId="31" applyNumberFormat="1" applyFont="1" applyFill="1" applyBorder="1" applyAlignment="1">
      <alignment horizontal="center" vertical="center"/>
    </xf>
    <xf numFmtId="0" fontId="41" fillId="0" borderId="29" xfId="0" applyFont="1" applyFill="1" applyBorder="1" applyAlignment="1">
      <alignment horizontal="left" vertical="center" wrapText="1" indent="1"/>
    </xf>
    <xf numFmtId="0" fontId="41" fillId="0" borderId="11" xfId="0" applyFont="1" applyFill="1" applyBorder="1" applyAlignment="1">
      <alignment horizontal="left" vertical="center" wrapText="1" indent="1"/>
    </xf>
    <xf numFmtId="0" fontId="41" fillId="0" borderId="62" xfId="0" applyFont="1" applyFill="1" applyBorder="1" applyAlignment="1">
      <alignment horizontal="left" vertical="center" wrapText="1" indent="1"/>
    </xf>
    <xf numFmtId="0" fontId="41" fillId="0" borderId="53" xfId="0" applyFont="1" applyFill="1" applyBorder="1" applyAlignment="1">
      <alignment horizontal="left" vertical="center" wrapText="1" indent="1"/>
    </xf>
    <xf numFmtId="0" fontId="41" fillId="0" borderId="18" xfId="0" applyFont="1" applyFill="1" applyBorder="1" applyAlignment="1">
      <alignment horizontal="left" vertical="center" wrapText="1" indent="1"/>
    </xf>
    <xf numFmtId="0" fontId="41" fillId="0" borderId="74" xfId="0" applyFont="1" applyFill="1" applyBorder="1" applyAlignment="1">
      <alignment horizontal="left" vertical="center" wrapText="1" indent="1"/>
    </xf>
    <xf numFmtId="0" fontId="7" fillId="0" borderId="68" xfId="32" applyFont="1" applyFill="1" applyBorder="1" applyAlignment="1">
      <alignment horizontal="center" vertical="center" wrapText="1"/>
    </xf>
  </cellXfs>
  <cellStyles count="57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10" xfId="56"/>
    <cellStyle name="Normální 12" xfId="54"/>
    <cellStyle name="normální 2" xfId="28"/>
    <cellStyle name="normální 4" xfId="29"/>
    <cellStyle name="Normální 6 2" xfId="53"/>
    <cellStyle name="Normální 8 2" xfId="55"/>
    <cellStyle name="normální_Investice - opravy 2007 - 14-11-06-HOL (3)1" xfId="30"/>
    <cellStyle name="normální_investice 2005- doprava-upravený2" xfId="31"/>
    <cellStyle name="normální_Investice 2005-školství - úprava (probráno se SEK)" xfId="32"/>
    <cellStyle name="normální_kultura2-upravené priority-3" xfId="33"/>
    <cellStyle name="normální_Požadavky na investice 2005 a plnění 2004-úprava" xfId="34"/>
    <cellStyle name="normální_Sešit1" xfId="35"/>
    <cellStyle name="normální_Sociální - investice a opravy 2009 - sumarizace vč. prior - 10-12-2008" xfId="36"/>
    <cellStyle name="normální_Studie IZ - silnice 2003" xfId="37"/>
    <cellStyle name="normální_Studie IZ - silnice 2003 3" xfId="52"/>
    <cellStyle name="Poznámka" xfId="38" builtinId="10" customBuiltin="1"/>
    <cellStyle name="Propojená buňka" xfId="39" builtinId="24" customBuiltin="1"/>
    <cellStyle name="Správně" xfId="40" builtinId="26" customBuiltin="1"/>
    <cellStyle name="Text upozornění" xfId="41" builtinId="11" customBuiltin="1"/>
    <cellStyle name="Vstup" xfId="42" builtinId="20" customBuiltin="1"/>
    <cellStyle name="Výpočet" xfId="43" builtinId="22" customBuiltin="1"/>
    <cellStyle name="Výstup" xfId="44" builtinId="21" customBuiltin="1"/>
    <cellStyle name="Vysvětlující text" xfId="45" builtinId="53" customBuiltin="1"/>
    <cellStyle name="Zvýraznění 1" xfId="46" builtinId="29" customBuiltin="1"/>
    <cellStyle name="Zvýraznění 2" xfId="47" builtinId="33" customBuiltin="1"/>
    <cellStyle name="Zvýraznění 3" xfId="48" builtinId="37" customBuiltin="1"/>
    <cellStyle name="Zvýraznění 4" xfId="49" builtinId="41" customBuiltin="1"/>
    <cellStyle name="Zvýraznění 5" xfId="50" builtinId="45" customBuiltin="1"/>
    <cellStyle name="Zvýraznění 6" xfId="51" builtinId="49" customBuiltin="1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66"/>
  <sheetViews>
    <sheetView showGridLines="0" topLeftCell="A13" zoomScale="75" zoomScaleNormal="75" zoomScaleSheetLayoutView="75" workbookViewId="0">
      <selection activeCell="G31" sqref="G31"/>
    </sheetView>
  </sheetViews>
  <sheetFormatPr defaultColWidth="9.140625" defaultRowHeight="12.75" x14ac:dyDescent="0.2"/>
  <cols>
    <col min="1" max="1" width="7" style="12" customWidth="1"/>
    <col min="2" max="2" width="43.28515625" style="12" customWidth="1"/>
    <col min="3" max="3" width="44.5703125" style="12" customWidth="1"/>
    <col min="4" max="4" width="21.28515625" style="12" customWidth="1"/>
    <col min="5" max="5" width="20.140625" style="12" customWidth="1"/>
    <col min="6" max="6" width="20.5703125" style="12" customWidth="1"/>
    <col min="7" max="7" width="23" style="12" customWidth="1"/>
    <col min="8" max="8" width="21.85546875" style="12" customWidth="1"/>
    <col min="9" max="16384" width="9.140625" style="12"/>
  </cols>
  <sheetData>
    <row r="1" spans="1:8" s="75" customFormat="1" ht="25.5" customHeight="1" x14ac:dyDescent="0.3">
      <c r="A1" s="75" t="s">
        <v>69</v>
      </c>
      <c r="E1" s="152"/>
    </row>
    <row r="2" spans="1:8" ht="24" customHeight="1" x14ac:dyDescent="0.3">
      <c r="A2" s="75" t="s">
        <v>70</v>
      </c>
      <c r="E2" s="33"/>
    </row>
    <row r="3" spans="1:8" ht="18.75" customHeight="1" thickBot="1" x14ac:dyDescent="0.3">
      <c r="A3" s="429"/>
      <c r="B3" s="429"/>
      <c r="C3" s="429"/>
      <c r="H3" s="76" t="s">
        <v>9</v>
      </c>
    </row>
    <row r="4" spans="1:8" ht="65.25" customHeight="1" thickBot="1" x14ac:dyDescent="0.25">
      <c r="A4" s="430" t="s">
        <v>51</v>
      </c>
      <c r="B4" s="430"/>
      <c r="C4" s="28" t="s">
        <v>29</v>
      </c>
      <c r="D4" s="63" t="s">
        <v>76</v>
      </c>
      <c r="E4" s="69" t="s">
        <v>26</v>
      </c>
      <c r="F4" s="63" t="s">
        <v>27</v>
      </c>
      <c r="G4" s="63" t="s">
        <v>39</v>
      </c>
      <c r="H4" s="62" t="s">
        <v>60</v>
      </c>
    </row>
    <row r="5" spans="1:8" ht="20.100000000000001" customHeight="1" x14ac:dyDescent="0.2">
      <c r="A5" s="431"/>
      <c r="B5" s="19" t="s">
        <v>24</v>
      </c>
      <c r="C5" s="47" t="s">
        <v>19</v>
      </c>
      <c r="D5" s="24" t="e">
        <f>#REF!</f>
        <v>#REF!</v>
      </c>
      <c r="E5" s="24"/>
      <c r="F5" s="24"/>
      <c r="G5" s="24">
        <v>2605</v>
      </c>
      <c r="H5" s="41" t="e">
        <f t="shared" ref="H5:H22" si="0">SUM(D5:G5)</f>
        <v>#REF!</v>
      </c>
    </row>
    <row r="6" spans="1:8" ht="20.100000000000001" customHeight="1" x14ac:dyDescent="0.2">
      <c r="A6" s="432"/>
      <c r="B6" s="19" t="s">
        <v>24</v>
      </c>
      <c r="C6" s="48" t="s">
        <v>10</v>
      </c>
      <c r="D6" s="25" t="e">
        <f>#REF!</f>
        <v>#REF!</v>
      </c>
      <c r="E6" s="25" t="e">
        <f>#REF!</f>
        <v>#REF!</v>
      </c>
      <c r="F6" s="25" t="e">
        <f>#REF!</f>
        <v>#REF!</v>
      </c>
      <c r="G6" s="25">
        <v>33011</v>
      </c>
      <c r="H6" s="41" t="e">
        <f t="shared" si="0"/>
        <v>#REF!</v>
      </c>
    </row>
    <row r="7" spans="1:8" ht="20.100000000000001" customHeight="1" thickBot="1" x14ac:dyDescent="0.25">
      <c r="A7" s="433"/>
      <c r="B7" s="20" t="s">
        <v>24</v>
      </c>
      <c r="C7" s="49" t="s">
        <v>52</v>
      </c>
      <c r="D7" s="26">
        <f>'Š-opravy'!N15</f>
        <v>1332</v>
      </c>
      <c r="E7" s="32"/>
      <c r="F7" s="32"/>
      <c r="G7" s="32">
        <v>22384</v>
      </c>
      <c r="H7" s="40">
        <f t="shared" si="0"/>
        <v>23716</v>
      </c>
    </row>
    <row r="8" spans="1:8" ht="20.100000000000001" customHeight="1" thickBot="1" x14ac:dyDescent="0.25">
      <c r="A8" s="421" t="s">
        <v>34</v>
      </c>
      <c r="B8" s="422"/>
      <c r="C8" s="422"/>
      <c r="D8" s="165" t="e">
        <f>SUM(D5:D7)</f>
        <v>#REF!</v>
      </c>
      <c r="E8" s="165" t="e">
        <f>SUM(E5:E7)</f>
        <v>#REF!</v>
      </c>
      <c r="F8" s="165" t="e">
        <f>SUM(F5:F7)</f>
        <v>#REF!</v>
      </c>
      <c r="G8" s="165">
        <f>SUM(G5:G7)</f>
        <v>58000</v>
      </c>
      <c r="H8" s="165" t="e">
        <f t="shared" si="0"/>
        <v>#REF!</v>
      </c>
    </row>
    <row r="9" spans="1:8" ht="20.100000000000001" customHeight="1" x14ac:dyDescent="0.2">
      <c r="A9" s="17"/>
      <c r="B9" s="21" t="s">
        <v>41</v>
      </c>
      <c r="C9" s="50" t="s">
        <v>19</v>
      </c>
      <c r="D9" s="27">
        <v>0</v>
      </c>
      <c r="E9" s="24" t="e">
        <f>#REF!</f>
        <v>#REF!</v>
      </c>
      <c r="F9" s="24"/>
      <c r="G9" s="24">
        <v>1750</v>
      </c>
      <c r="H9" s="41" t="e">
        <f t="shared" si="0"/>
        <v>#REF!</v>
      </c>
    </row>
    <row r="10" spans="1:8" ht="20.100000000000001" customHeight="1" x14ac:dyDescent="0.2">
      <c r="A10" s="13"/>
      <c r="B10" s="22" t="s">
        <v>41</v>
      </c>
      <c r="C10" s="51" t="s">
        <v>22</v>
      </c>
      <c r="D10" s="25">
        <f>'Sociální-stavební'!N24</f>
        <v>1810</v>
      </c>
      <c r="E10" s="25">
        <f>'Sociální-stavební'!P23</f>
        <v>0</v>
      </c>
      <c r="F10" s="25">
        <f>'Sociální-stavební'!L27</f>
        <v>0</v>
      </c>
      <c r="G10" s="25">
        <v>43377</v>
      </c>
      <c r="H10" s="41">
        <f t="shared" si="0"/>
        <v>45187</v>
      </c>
    </row>
    <row r="11" spans="1:8" ht="20.100000000000001" customHeight="1" x14ac:dyDescent="0.2">
      <c r="A11" s="173"/>
      <c r="B11" s="22" t="s">
        <v>41</v>
      </c>
      <c r="C11" s="51" t="s">
        <v>23</v>
      </c>
      <c r="D11" s="25">
        <f>'Sociální-nestavební'!I16</f>
        <v>200</v>
      </c>
      <c r="E11" s="32"/>
      <c r="F11" s="32"/>
      <c r="G11" s="32">
        <v>17353</v>
      </c>
      <c r="H11" s="174">
        <f t="shared" ref="H11" si="1">SUM(D11:G11)</f>
        <v>17553</v>
      </c>
    </row>
    <row r="12" spans="1:8" ht="20.100000000000001" customHeight="1" thickBot="1" x14ac:dyDescent="0.25">
      <c r="A12" s="18"/>
      <c r="B12" s="170" t="s">
        <v>41</v>
      </c>
      <c r="C12" s="171" t="s">
        <v>52</v>
      </c>
      <c r="D12" s="172">
        <f>'Sociální-opravy'!N17</f>
        <v>450</v>
      </c>
      <c r="E12" s="32"/>
      <c r="F12" s="32"/>
      <c r="G12" s="32">
        <v>7520</v>
      </c>
      <c r="H12" s="40">
        <f t="shared" si="0"/>
        <v>7970</v>
      </c>
    </row>
    <row r="13" spans="1:8" ht="20.100000000000001" customHeight="1" thickBot="1" x14ac:dyDescent="0.25">
      <c r="A13" s="421" t="s">
        <v>35</v>
      </c>
      <c r="B13" s="422"/>
      <c r="C13" s="422"/>
      <c r="D13" s="166">
        <f>SUM(D9:D12)</f>
        <v>2460</v>
      </c>
      <c r="E13" s="166" t="e">
        <f>SUM(E9:E12)</f>
        <v>#REF!</v>
      </c>
      <c r="F13" s="166">
        <f>SUM(F9:F12)</f>
        <v>0</v>
      </c>
      <c r="G13" s="166">
        <f>SUM(G9:G12)</f>
        <v>70000</v>
      </c>
      <c r="H13" s="165" t="e">
        <f t="shared" si="0"/>
        <v>#REF!</v>
      </c>
    </row>
    <row r="14" spans="1:8" ht="20.100000000000001" customHeight="1" x14ac:dyDescent="0.2">
      <c r="A14" s="16"/>
      <c r="B14" s="21" t="s">
        <v>47</v>
      </c>
      <c r="C14" s="52" t="s">
        <v>19</v>
      </c>
      <c r="D14" s="27" t="e">
        <f>#REF!</f>
        <v>#REF!</v>
      </c>
      <c r="E14" s="24"/>
      <c r="F14" s="24"/>
      <c r="G14" s="24">
        <v>1600</v>
      </c>
      <c r="H14" s="41" t="e">
        <f t="shared" si="0"/>
        <v>#REF!</v>
      </c>
    </row>
    <row r="15" spans="1:8" ht="20.100000000000001" customHeight="1" x14ac:dyDescent="0.2">
      <c r="A15" s="13"/>
      <c r="B15" s="22" t="s">
        <v>47</v>
      </c>
      <c r="C15" s="51" t="s">
        <v>22</v>
      </c>
      <c r="D15" s="25">
        <f>'Kultura-stavební'!N13</f>
        <v>0</v>
      </c>
      <c r="E15" s="25">
        <v>0</v>
      </c>
      <c r="F15" s="25" t="e">
        <f>Souhrn!#REF!</f>
        <v>#REF!</v>
      </c>
      <c r="G15" s="25">
        <v>18635</v>
      </c>
      <c r="H15" s="41" t="e">
        <f t="shared" si="0"/>
        <v>#REF!</v>
      </c>
    </row>
    <row r="16" spans="1:8" ht="20.100000000000001" customHeight="1" thickBot="1" x14ac:dyDescent="0.25">
      <c r="A16" s="13"/>
      <c r="B16" s="23" t="s">
        <v>47</v>
      </c>
      <c r="C16" s="29" t="s">
        <v>23</v>
      </c>
      <c r="D16" s="26" t="e">
        <f>#REF!</f>
        <v>#REF!</v>
      </c>
      <c r="E16" s="32"/>
      <c r="F16" s="32"/>
      <c r="G16" s="32">
        <v>2765</v>
      </c>
      <c r="H16" s="40" t="e">
        <f t="shared" si="0"/>
        <v>#REF!</v>
      </c>
    </row>
    <row r="17" spans="1:11" ht="20.100000000000001" customHeight="1" thickBot="1" x14ac:dyDescent="0.25">
      <c r="A17" s="421" t="s">
        <v>36</v>
      </c>
      <c r="B17" s="422"/>
      <c r="C17" s="423"/>
      <c r="D17" s="165" t="e">
        <f>SUM(D14:D16)</f>
        <v>#REF!</v>
      </c>
      <c r="E17" s="165">
        <f>SUM(E14:E16)</f>
        <v>0</v>
      </c>
      <c r="F17" s="165" t="e">
        <f>SUM(F14:F16)</f>
        <v>#REF!</v>
      </c>
      <c r="G17" s="165">
        <f>SUM(G14:G16)</f>
        <v>23000</v>
      </c>
      <c r="H17" s="165" t="e">
        <f t="shared" si="0"/>
        <v>#REF!</v>
      </c>
    </row>
    <row r="18" spans="1:11" ht="20.100000000000001" customHeight="1" x14ac:dyDescent="0.2">
      <c r="A18" s="17"/>
      <c r="B18" s="21" t="s">
        <v>48</v>
      </c>
      <c r="C18" s="50" t="s">
        <v>19</v>
      </c>
      <c r="D18" s="27">
        <v>0</v>
      </c>
      <c r="E18" s="24">
        <v>0</v>
      </c>
      <c r="F18" s="24"/>
      <c r="G18" s="24">
        <v>500</v>
      </c>
      <c r="H18" s="41">
        <f t="shared" si="0"/>
        <v>500</v>
      </c>
    </row>
    <row r="19" spans="1:11" ht="20.100000000000001" customHeight="1" x14ac:dyDescent="0.2">
      <c r="A19" s="13"/>
      <c r="B19" s="22" t="s">
        <v>48</v>
      </c>
      <c r="C19" s="51" t="s">
        <v>61</v>
      </c>
      <c r="D19" s="25" t="e">
        <f>#REF!</f>
        <v>#REF!</v>
      </c>
      <c r="E19" s="25" t="e">
        <f>#REF!</f>
        <v>#REF!</v>
      </c>
      <c r="F19" s="25"/>
      <c r="G19" s="25">
        <v>29500</v>
      </c>
      <c r="H19" s="41" t="e">
        <f t="shared" si="0"/>
        <v>#REF!</v>
      </c>
    </row>
    <row r="20" spans="1:11" ht="20.100000000000001" customHeight="1" thickBot="1" x14ac:dyDescent="0.25">
      <c r="A20" s="18"/>
      <c r="B20" s="23" t="s">
        <v>48</v>
      </c>
      <c r="C20" s="53" t="s">
        <v>62</v>
      </c>
      <c r="D20" s="32"/>
      <c r="E20" s="32"/>
      <c r="F20" s="32"/>
      <c r="G20" s="32">
        <v>70000</v>
      </c>
      <c r="H20" s="40">
        <f t="shared" si="0"/>
        <v>70000</v>
      </c>
    </row>
    <row r="21" spans="1:11" ht="20.100000000000001" customHeight="1" thickBot="1" x14ac:dyDescent="0.25">
      <c r="A21" s="421" t="s">
        <v>38</v>
      </c>
      <c r="B21" s="422"/>
      <c r="C21" s="423"/>
      <c r="D21" s="165" t="e">
        <f>SUM(D18:D20)</f>
        <v>#REF!</v>
      </c>
      <c r="E21" s="165" t="e">
        <f>SUM(E18:E20)</f>
        <v>#REF!</v>
      </c>
      <c r="F21" s="165">
        <f>SUM(F18:F20)</f>
        <v>0</v>
      </c>
      <c r="G21" s="165">
        <f>SUM(G18:G20)</f>
        <v>100000</v>
      </c>
      <c r="H21" s="165" t="e">
        <f t="shared" si="0"/>
        <v>#REF!</v>
      </c>
    </row>
    <row r="22" spans="1:11" ht="20.100000000000001" customHeight="1" x14ac:dyDescent="0.2">
      <c r="A22" s="17"/>
      <c r="B22" s="21" t="s">
        <v>20</v>
      </c>
      <c r="C22" s="52" t="s">
        <v>19</v>
      </c>
      <c r="D22" s="24">
        <v>0</v>
      </c>
      <c r="E22" s="24"/>
      <c r="F22" s="24"/>
      <c r="G22" s="24">
        <v>350</v>
      </c>
      <c r="H22" s="41">
        <f t="shared" si="0"/>
        <v>350</v>
      </c>
    </row>
    <row r="23" spans="1:11" ht="20.100000000000001" customHeight="1" x14ac:dyDescent="0.2">
      <c r="A23" s="13"/>
      <c r="B23" s="22" t="s">
        <v>20</v>
      </c>
      <c r="C23" s="51" t="s">
        <v>22</v>
      </c>
      <c r="D23" s="25" t="e">
        <f>#REF!</f>
        <v>#REF!</v>
      </c>
      <c r="E23" s="25"/>
      <c r="F23" s="25"/>
      <c r="G23" s="25">
        <v>18024</v>
      </c>
      <c r="H23" s="41" t="e">
        <f>SUM(D23:G23)</f>
        <v>#REF!</v>
      </c>
    </row>
    <row r="24" spans="1:11" ht="20.100000000000001" customHeight="1" x14ac:dyDescent="0.2">
      <c r="A24" s="13"/>
      <c r="B24" s="22" t="s">
        <v>20</v>
      </c>
      <c r="C24" s="51" t="s">
        <v>23</v>
      </c>
      <c r="D24" s="25" t="e">
        <f>#REF!</f>
        <v>#REF!</v>
      </c>
      <c r="E24" s="25"/>
      <c r="F24" s="25"/>
      <c r="G24" s="25">
        <v>4600</v>
      </c>
      <c r="H24" s="41" t="e">
        <f t="shared" ref="H24:H29" si="2">SUM(D24:G24)</f>
        <v>#REF!</v>
      </c>
    </row>
    <row r="25" spans="1:11" ht="20.100000000000001" customHeight="1" thickBot="1" x14ac:dyDescent="0.25">
      <c r="A25" s="18"/>
      <c r="B25" s="20" t="s">
        <v>40</v>
      </c>
      <c r="C25" s="49" t="s">
        <v>63</v>
      </c>
      <c r="D25" s="26" t="e">
        <f>#REF!</f>
        <v>#REF!</v>
      </c>
      <c r="E25" s="32"/>
      <c r="F25" s="32"/>
      <c r="G25" s="32" t="e">
        <f>#REF!</f>
        <v>#REF!</v>
      </c>
      <c r="H25" s="40" t="e">
        <f t="shared" si="2"/>
        <v>#REF!</v>
      </c>
    </row>
    <row r="26" spans="1:11" ht="20.100000000000001" customHeight="1" thickBot="1" x14ac:dyDescent="0.25">
      <c r="A26" s="421" t="s">
        <v>37</v>
      </c>
      <c r="B26" s="422"/>
      <c r="C26" s="422"/>
      <c r="D26" s="165" t="e">
        <f>SUM(D22:D25)</f>
        <v>#REF!</v>
      </c>
      <c r="E26" s="165">
        <f>SUM(E22:E25)</f>
        <v>0</v>
      </c>
      <c r="F26" s="165">
        <f>SUM(F22:F25)</f>
        <v>0</v>
      </c>
      <c r="G26" s="165" t="e">
        <f>SUM(G22:G25)</f>
        <v>#REF!</v>
      </c>
      <c r="H26" s="165" t="e">
        <f t="shared" si="2"/>
        <v>#REF!</v>
      </c>
    </row>
    <row r="27" spans="1:11" ht="20.100000000000001" customHeight="1" thickBot="1" x14ac:dyDescent="0.25">
      <c r="A27" s="77" t="s">
        <v>64</v>
      </c>
      <c r="B27" s="79"/>
      <c r="C27" s="80"/>
      <c r="D27" s="78">
        <v>0</v>
      </c>
      <c r="E27" s="78"/>
      <c r="F27" s="78"/>
      <c r="G27" s="78">
        <v>4400</v>
      </c>
      <c r="H27" s="78">
        <f t="shared" si="2"/>
        <v>4400</v>
      </c>
    </row>
    <row r="28" spans="1:11" ht="20.100000000000001" customHeight="1" thickBot="1" x14ac:dyDescent="0.25">
      <c r="A28" s="77" t="s">
        <v>46</v>
      </c>
      <c r="B28" s="79"/>
      <c r="C28" s="80"/>
      <c r="D28" s="78">
        <v>0</v>
      </c>
      <c r="E28" s="78"/>
      <c r="F28" s="78"/>
      <c r="G28" s="78">
        <v>2400</v>
      </c>
      <c r="H28" s="78">
        <f t="shared" si="2"/>
        <v>2400</v>
      </c>
    </row>
    <row r="29" spans="1:11" ht="20.100000000000001" customHeight="1" thickBot="1" x14ac:dyDescent="0.25">
      <c r="A29" s="77" t="s">
        <v>45</v>
      </c>
      <c r="B29" s="79"/>
      <c r="C29" s="80"/>
      <c r="D29" s="78">
        <v>0</v>
      </c>
      <c r="E29" s="78"/>
      <c r="F29" s="78"/>
      <c r="G29" s="78">
        <v>2200</v>
      </c>
      <c r="H29" s="78">
        <f t="shared" si="2"/>
        <v>2200</v>
      </c>
    </row>
    <row r="30" spans="1:11" ht="30.75" customHeight="1" thickBot="1" x14ac:dyDescent="0.25">
      <c r="A30" s="424" t="s">
        <v>53</v>
      </c>
      <c r="B30" s="425"/>
      <c r="C30" s="210"/>
      <c r="D30" s="78" t="e">
        <f>D8+D13+D17+D21+D26+D27+D28+D29</f>
        <v>#REF!</v>
      </c>
      <c r="E30" s="78" t="e">
        <f>E8+E13+E17+E21+E26+E27+E28+E29</f>
        <v>#REF!</v>
      </c>
      <c r="F30" s="78" t="e">
        <f>F8+F13+F17+F21+F26+F27+F28+F29</f>
        <v>#REF!</v>
      </c>
      <c r="G30" s="78" t="e">
        <f>G8+G13+G17+G21+G26+G27+G28+G29</f>
        <v>#REF!</v>
      </c>
      <c r="H30" s="78" t="e">
        <f>H8+H13+H17+H21+H26+H27+H28+H29</f>
        <v>#REF!</v>
      </c>
      <c r="K30" s="33"/>
    </row>
    <row r="31" spans="1:11" ht="13.5" thickBot="1" x14ac:dyDescent="0.25"/>
    <row r="32" spans="1:11" ht="56.25" customHeight="1" thickBot="1" x14ac:dyDescent="0.35">
      <c r="A32" s="238" t="s">
        <v>75</v>
      </c>
      <c r="B32" s="79"/>
      <c r="C32" s="239"/>
      <c r="D32" s="63" t="s">
        <v>76</v>
      </c>
      <c r="E32" s="69" t="s">
        <v>26</v>
      </c>
      <c r="F32" s="63" t="s">
        <v>27</v>
      </c>
      <c r="G32" s="63" t="s">
        <v>39</v>
      </c>
      <c r="H32" s="62" t="s">
        <v>60</v>
      </c>
    </row>
    <row r="33" spans="1:9" s="213" customFormat="1" ht="18" x14ac:dyDescent="0.25">
      <c r="A33" s="221" t="s">
        <v>77</v>
      </c>
      <c r="B33" s="222"/>
      <c r="C33" s="223"/>
      <c r="D33" s="224"/>
      <c r="E33" s="224">
        <v>58000</v>
      </c>
      <c r="F33" s="224"/>
      <c r="G33" s="224">
        <v>-58000</v>
      </c>
      <c r="H33" s="224">
        <f>SUM(D33:G33)</f>
        <v>0</v>
      </c>
    </row>
    <row r="34" spans="1:9" s="213" customFormat="1" ht="18" x14ac:dyDescent="0.25">
      <c r="A34" s="225" t="s">
        <v>78</v>
      </c>
      <c r="B34" s="226"/>
      <c r="C34" s="217"/>
      <c r="D34" s="219"/>
      <c r="E34" s="219">
        <v>70000</v>
      </c>
      <c r="F34" s="219"/>
      <c r="G34" s="219">
        <v>-70000</v>
      </c>
      <c r="H34" s="219">
        <f t="shared" ref="H34:H40" si="3">SUM(D34:G34)</f>
        <v>0</v>
      </c>
    </row>
    <row r="35" spans="1:9" s="213" customFormat="1" ht="18" x14ac:dyDescent="0.25">
      <c r="A35" s="225" t="s">
        <v>79</v>
      </c>
      <c r="B35" s="226"/>
      <c r="C35" s="217"/>
      <c r="D35" s="219"/>
      <c r="E35" s="219">
        <v>23000</v>
      </c>
      <c r="F35" s="219"/>
      <c r="G35" s="219">
        <v>-23000</v>
      </c>
      <c r="H35" s="219">
        <f t="shared" si="3"/>
        <v>0</v>
      </c>
    </row>
    <row r="36" spans="1:9" s="213" customFormat="1" ht="18" x14ac:dyDescent="0.25">
      <c r="A36" s="225" t="s">
        <v>80</v>
      </c>
      <c r="B36" s="226"/>
      <c r="C36" s="217"/>
      <c r="D36" s="219"/>
      <c r="E36" s="219">
        <f>500+9200+14500</f>
        <v>24200</v>
      </c>
      <c r="F36" s="219">
        <f>50667+12500</f>
        <v>63167</v>
      </c>
      <c r="G36" s="219">
        <f>-14500-9200-63167-500</f>
        <v>-87367</v>
      </c>
      <c r="H36" s="219">
        <f t="shared" si="3"/>
        <v>0</v>
      </c>
    </row>
    <row r="37" spans="1:9" s="212" customFormat="1" ht="18" x14ac:dyDescent="0.25">
      <c r="A37" s="225" t="s">
        <v>81</v>
      </c>
      <c r="B37" s="226"/>
      <c r="C37" s="217"/>
      <c r="D37" s="219"/>
      <c r="E37" s="219">
        <v>22974</v>
      </c>
      <c r="F37" s="219"/>
      <c r="G37" s="219">
        <v>-22974</v>
      </c>
      <c r="H37" s="219">
        <f t="shared" si="3"/>
        <v>0</v>
      </c>
    </row>
    <row r="38" spans="1:9" ht="18" x14ac:dyDescent="0.25">
      <c r="A38" s="225" t="s">
        <v>64</v>
      </c>
      <c r="B38" s="226"/>
      <c r="C38" s="217"/>
      <c r="D38" s="219"/>
      <c r="E38" s="219">
        <v>4400</v>
      </c>
      <c r="F38" s="219"/>
      <c r="G38" s="219">
        <v>-4400</v>
      </c>
      <c r="H38" s="219">
        <f t="shared" si="3"/>
        <v>0</v>
      </c>
    </row>
    <row r="39" spans="1:9" ht="18" x14ac:dyDescent="0.25">
      <c r="A39" s="225" t="s">
        <v>46</v>
      </c>
      <c r="B39" s="226"/>
      <c r="C39" s="217"/>
      <c r="D39" s="219"/>
      <c r="E39" s="219">
        <v>2400</v>
      </c>
      <c r="F39" s="219"/>
      <c r="G39" s="219">
        <v>-2400</v>
      </c>
      <c r="H39" s="219">
        <f t="shared" si="3"/>
        <v>0</v>
      </c>
    </row>
    <row r="40" spans="1:9" ht="18" x14ac:dyDescent="0.25">
      <c r="A40" s="227" t="s">
        <v>45</v>
      </c>
      <c r="B40" s="215"/>
      <c r="C40" s="218"/>
      <c r="D40" s="220"/>
      <c r="E40" s="220">
        <v>2200</v>
      </c>
      <c r="F40" s="220"/>
      <c r="G40" s="220">
        <v>-2200</v>
      </c>
      <c r="H40" s="220">
        <f t="shared" si="3"/>
        <v>0</v>
      </c>
    </row>
    <row r="41" spans="1:9" s="216" customFormat="1" ht="18.75" thickBot="1" x14ac:dyDescent="0.3">
      <c r="A41" s="228" t="s">
        <v>53</v>
      </c>
      <c r="B41" s="229"/>
      <c r="C41" s="230"/>
      <c r="D41" s="231">
        <f>SUM(D33:D40)</f>
        <v>0</v>
      </c>
      <c r="E41" s="231">
        <f t="shared" ref="E41:H41" si="4">SUM(E33:E40)</f>
        <v>207174</v>
      </c>
      <c r="F41" s="231">
        <f t="shared" si="4"/>
        <v>63167</v>
      </c>
      <c r="G41" s="231">
        <f t="shared" si="4"/>
        <v>-270341</v>
      </c>
      <c r="H41" s="231">
        <f t="shared" si="4"/>
        <v>0</v>
      </c>
    </row>
    <row r="42" spans="1:9" ht="18.75" thickBot="1" x14ac:dyDescent="0.3">
      <c r="A42" s="213"/>
      <c r="B42" s="213"/>
      <c r="C42" s="213"/>
      <c r="D42" s="214"/>
      <c r="E42" s="214"/>
      <c r="F42" s="214"/>
      <c r="G42" s="214"/>
      <c r="H42" s="214"/>
    </row>
    <row r="43" spans="1:9" s="216" customFormat="1" ht="24" thickBot="1" x14ac:dyDescent="0.4">
      <c r="A43" s="233" t="s">
        <v>82</v>
      </c>
      <c r="B43" s="234"/>
      <c r="C43" s="234"/>
      <c r="D43" s="235" t="e">
        <f>D30+D41</f>
        <v>#REF!</v>
      </c>
      <c r="E43" s="236" t="e">
        <f t="shared" ref="E43:H43" si="5">E30+E41</f>
        <v>#REF!</v>
      </c>
      <c r="F43" s="237" t="e">
        <f t="shared" si="5"/>
        <v>#REF!</v>
      </c>
      <c r="G43" s="235" t="e">
        <f t="shared" si="5"/>
        <v>#REF!</v>
      </c>
      <c r="H43" s="236" t="e">
        <f t="shared" si="5"/>
        <v>#REF!</v>
      </c>
      <c r="I43" s="232"/>
    </row>
    <row r="44" spans="1:9" x14ac:dyDescent="0.2">
      <c r="D44" s="33"/>
      <c r="E44" s="33"/>
      <c r="F44" s="33"/>
      <c r="G44" s="33"/>
    </row>
    <row r="45" spans="1:9" x14ac:dyDescent="0.2">
      <c r="D45" s="33"/>
      <c r="E45" s="33"/>
      <c r="F45" s="33"/>
      <c r="G45" s="33"/>
    </row>
    <row r="46" spans="1:9" x14ac:dyDescent="0.2">
      <c r="D46" s="33"/>
      <c r="E46" s="33"/>
      <c r="F46" s="33"/>
      <c r="G46" s="33"/>
    </row>
    <row r="47" spans="1:9" x14ac:dyDescent="0.2">
      <c r="D47" s="33"/>
      <c r="E47" s="33"/>
      <c r="F47" s="33"/>
      <c r="G47" s="33"/>
    </row>
    <row r="48" spans="1:9" x14ac:dyDescent="0.2">
      <c r="D48" s="33"/>
      <c r="E48" s="33"/>
      <c r="F48" s="33"/>
      <c r="G48" s="33"/>
    </row>
    <row r="49" spans="1:8" x14ac:dyDescent="0.2">
      <c r="D49" s="33"/>
      <c r="E49" s="33"/>
      <c r="F49" s="33"/>
      <c r="G49" s="33"/>
    </row>
    <row r="50" spans="1:8" x14ac:dyDescent="0.2">
      <c r="D50" s="33"/>
      <c r="E50" s="33"/>
      <c r="F50" s="33"/>
      <c r="G50" s="33"/>
    </row>
    <row r="51" spans="1:8" x14ac:dyDescent="0.2">
      <c r="D51" s="33"/>
      <c r="E51" s="33"/>
      <c r="F51" s="33"/>
      <c r="G51" s="33"/>
    </row>
    <row r="52" spans="1:8" x14ac:dyDescent="0.2">
      <c r="D52" s="33"/>
      <c r="E52" s="33"/>
      <c r="F52" s="33"/>
      <c r="G52" s="33"/>
    </row>
    <row r="53" spans="1:8" x14ac:dyDescent="0.2">
      <c r="D53" s="33"/>
      <c r="E53" s="33"/>
      <c r="F53" s="33"/>
      <c r="G53" s="33"/>
    </row>
    <row r="54" spans="1:8" x14ac:dyDescent="0.2">
      <c r="D54" s="33"/>
      <c r="E54" s="33"/>
      <c r="F54" s="33"/>
      <c r="G54" s="33"/>
    </row>
    <row r="55" spans="1:8" x14ac:dyDescent="0.2">
      <c r="D55" s="33"/>
      <c r="E55" s="33"/>
      <c r="F55" s="33"/>
      <c r="G55" s="33"/>
    </row>
    <row r="56" spans="1:8" x14ac:dyDescent="0.2">
      <c r="D56" s="33"/>
      <c r="E56" s="33"/>
      <c r="F56" s="33"/>
      <c r="G56" s="33"/>
    </row>
    <row r="57" spans="1:8" x14ac:dyDescent="0.2">
      <c r="D57" s="33"/>
      <c r="E57" s="33"/>
      <c r="F57" s="33"/>
      <c r="G57" s="33"/>
    </row>
    <row r="58" spans="1:8" x14ac:dyDescent="0.2">
      <c r="D58" s="33"/>
      <c r="E58" s="33"/>
      <c r="F58" s="33"/>
      <c r="G58" s="33"/>
    </row>
    <row r="59" spans="1:8" x14ac:dyDescent="0.2">
      <c r="D59" s="33"/>
      <c r="E59" s="33"/>
      <c r="F59" s="33"/>
      <c r="G59" s="33"/>
    </row>
    <row r="60" spans="1:8" s="82" customFormat="1" ht="14.25" x14ac:dyDescent="0.2">
      <c r="A60" s="426" t="s">
        <v>68</v>
      </c>
      <c r="B60" s="427"/>
      <c r="C60" s="427"/>
      <c r="D60" s="427"/>
      <c r="E60" s="427"/>
      <c r="F60" s="427"/>
      <c r="G60" s="427"/>
      <c r="H60" s="427"/>
    </row>
    <row r="61" spans="1:8" s="82" customFormat="1" ht="14.25" x14ac:dyDescent="0.2">
      <c r="A61" s="427"/>
      <c r="B61" s="427"/>
      <c r="C61" s="427"/>
      <c r="D61" s="427"/>
      <c r="E61" s="427"/>
      <c r="F61" s="427"/>
      <c r="G61" s="427"/>
      <c r="H61" s="427"/>
    </row>
    <row r="62" spans="1:8" s="82" customFormat="1" ht="22.5" customHeight="1" x14ac:dyDescent="0.2">
      <c r="A62" s="427"/>
      <c r="B62" s="427"/>
      <c r="C62" s="427"/>
      <c r="D62" s="427"/>
      <c r="E62" s="427"/>
      <c r="F62" s="427"/>
      <c r="G62" s="427"/>
      <c r="H62" s="427"/>
    </row>
    <row r="63" spans="1:8" s="82" customFormat="1" ht="15" x14ac:dyDescent="0.2">
      <c r="A63" s="83"/>
      <c r="B63" s="83"/>
      <c r="C63" s="83"/>
      <c r="D63" s="83"/>
      <c r="E63" s="83"/>
      <c r="F63" s="83"/>
      <c r="G63" s="83"/>
      <c r="H63" s="83"/>
    </row>
    <row r="64" spans="1:8" s="82" customFormat="1" ht="14.25" x14ac:dyDescent="0.2">
      <c r="A64" s="428" t="s">
        <v>72</v>
      </c>
      <c r="B64" s="427"/>
      <c r="C64" s="427"/>
      <c r="D64" s="427"/>
      <c r="E64" s="427"/>
      <c r="F64" s="427"/>
      <c r="G64" s="427"/>
      <c r="H64" s="427"/>
    </row>
    <row r="65" spans="1:8" s="82" customFormat="1" ht="19.5" customHeight="1" x14ac:dyDescent="0.2">
      <c r="A65" s="427"/>
      <c r="B65" s="427"/>
      <c r="C65" s="427"/>
      <c r="D65" s="427"/>
      <c r="E65" s="427"/>
      <c r="F65" s="427"/>
      <c r="G65" s="427"/>
      <c r="H65" s="427"/>
    </row>
    <row r="66" spans="1:8" s="82" customFormat="1" ht="14.25" x14ac:dyDescent="0.2"/>
  </sheetData>
  <mergeCells count="11">
    <mergeCell ref="A17:C17"/>
    <mergeCell ref="A3:C3"/>
    <mergeCell ref="A4:B4"/>
    <mergeCell ref="A5:A7"/>
    <mergeCell ref="A8:C8"/>
    <mergeCell ref="A13:C13"/>
    <mergeCell ref="A21:C21"/>
    <mergeCell ref="A26:C26"/>
    <mergeCell ref="A30:B30"/>
    <mergeCell ref="A60:H62"/>
    <mergeCell ref="A64:H65"/>
  </mergeCells>
  <pageMargins left="0.78740157480314965" right="0.78740157480314965" top="0.6692913385826772" bottom="0.86614173228346458" header="0.27559055118110237" footer="0.39370078740157483"/>
  <pageSetup paperSize="9" scale="52" firstPageNumber="129" orientation="landscape" useFirstPageNumber="1" r:id="rId1"/>
  <headerFooter alignWithMargins="0">
    <oddFooter>&amp;L&amp;"Arial,Kurzíva"Zastupitelstvo Olomouckého kraje 13.12.2010
8. - Rozpočet Olomouckéh kraje 2011 - návrh rozpočtu
Příloha č. 4b): Návrh nových investičních akcí v roce 2011&amp;RStrana &amp;P (celkem 170)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23"/>
  <sheetViews>
    <sheetView zoomScale="70" zoomScaleNormal="70" workbookViewId="0">
      <selection activeCell="G14" sqref="G14"/>
    </sheetView>
  </sheetViews>
  <sheetFormatPr defaultColWidth="9.140625" defaultRowHeight="12.75" outlineLevelCol="1" x14ac:dyDescent="0.2"/>
  <cols>
    <col min="1" max="1" width="5" style="327" customWidth="1"/>
    <col min="2" max="2" width="4.5703125" style="327" customWidth="1"/>
    <col min="3" max="3" width="13.85546875" style="327" hidden="1" customWidth="1" outlineLevel="1"/>
    <col min="4" max="5" width="5.85546875" style="327" hidden="1" customWidth="1" outlineLevel="1"/>
    <col min="6" max="6" width="60.5703125" style="327" customWidth="1" collapsed="1"/>
    <col min="7" max="7" width="60.7109375" style="327" customWidth="1"/>
    <col min="8" max="8" width="7.140625" style="327" customWidth="1"/>
    <col min="9" max="9" width="12" style="327" customWidth="1"/>
    <col min="10" max="10" width="12" style="84" customWidth="1"/>
    <col min="11" max="11" width="11.28515625" style="327" customWidth="1" outlineLevel="1"/>
    <col min="12" max="12" width="12" style="327" customWidth="1"/>
    <col min="13" max="13" width="11.85546875" style="327" customWidth="1"/>
    <col min="14" max="14" width="11.7109375" style="327" customWidth="1" outlineLevel="1"/>
    <col min="15" max="15" width="13.7109375" style="327" customWidth="1" outlineLevel="1"/>
    <col min="16" max="16" width="12.5703125" style="327" customWidth="1" outlineLevel="1"/>
    <col min="17" max="16384" width="9.140625" style="327"/>
  </cols>
  <sheetData>
    <row r="1" spans="1:35" ht="18" x14ac:dyDescent="0.25">
      <c r="A1" s="89" t="s">
        <v>54</v>
      </c>
      <c r="B1" s="93"/>
      <c r="C1" s="93"/>
      <c r="D1" s="93"/>
      <c r="E1" s="93"/>
      <c r="F1" s="94"/>
      <c r="G1" s="93"/>
      <c r="H1" s="131"/>
      <c r="I1" s="131"/>
      <c r="J1" s="97"/>
      <c r="K1" s="93"/>
      <c r="L1" s="93"/>
      <c r="M1" s="93"/>
      <c r="N1" s="93"/>
      <c r="O1" s="93"/>
      <c r="P1" s="93"/>
    </row>
    <row r="2" spans="1:35" ht="15.75" x14ac:dyDescent="0.25">
      <c r="A2" s="91" t="s">
        <v>5</v>
      </c>
      <c r="B2" s="91"/>
      <c r="C2" s="91"/>
      <c r="D2" s="91"/>
      <c r="E2" s="91"/>
      <c r="F2" s="91" t="s">
        <v>6</v>
      </c>
      <c r="G2" s="92" t="s">
        <v>7</v>
      </c>
      <c r="H2" s="91"/>
      <c r="I2" s="91"/>
      <c r="J2" s="98"/>
      <c r="K2" s="91"/>
      <c r="L2" s="91"/>
      <c r="M2" s="91"/>
      <c r="N2" s="91"/>
      <c r="O2" s="91"/>
      <c r="P2" s="91"/>
    </row>
    <row r="3" spans="1:35" ht="10.5" customHeight="1" x14ac:dyDescent="0.2">
      <c r="A3" s="91"/>
      <c r="B3" s="91"/>
      <c r="C3" s="91"/>
      <c r="D3" s="91"/>
      <c r="E3" s="91"/>
      <c r="F3" s="91" t="s">
        <v>8</v>
      </c>
      <c r="G3" s="91"/>
      <c r="H3" s="91"/>
      <c r="I3" s="91"/>
      <c r="J3" s="98"/>
      <c r="K3" s="91"/>
      <c r="L3" s="91"/>
      <c r="M3" s="91"/>
      <c r="N3" s="91"/>
      <c r="O3" s="91"/>
      <c r="P3" s="91"/>
    </row>
    <row r="4" spans="1:35" ht="18" customHeight="1" thickBot="1" x14ac:dyDescent="0.25">
      <c r="A4" s="93"/>
      <c r="B4" s="93"/>
      <c r="C4" s="93"/>
      <c r="D4" s="93"/>
      <c r="E4" s="93"/>
      <c r="F4" s="94"/>
      <c r="G4" s="93"/>
      <c r="H4" s="96"/>
      <c r="I4" s="96"/>
      <c r="J4" s="97"/>
      <c r="K4" s="93"/>
      <c r="L4" s="93"/>
      <c r="M4" s="93"/>
      <c r="N4" s="93"/>
      <c r="O4" s="93"/>
      <c r="P4" s="378" t="s">
        <v>9</v>
      </c>
    </row>
    <row r="5" spans="1:35" ht="22.5" customHeight="1" thickBot="1" x14ac:dyDescent="0.25">
      <c r="A5" s="328" t="s">
        <v>20</v>
      </c>
      <c r="B5" s="329"/>
      <c r="C5" s="329"/>
      <c r="D5" s="329"/>
      <c r="E5" s="329"/>
      <c r="F5" s="361"/>
      <c r="G5" s="362"/>
      <c r="H5" s="362"/>
      <c r="I5" s="362"/>
      <c r="J5" s="362"/>
      <c r="K5" s="362"/>
      <c r="L5" s="362"/>
      <c r="M5" s="362"/>
      <c r="N5" s="362"/>
      <c r="O5" s="362"/>
      <c r="P5" s="363"/>
    </row>
    <row r="6" spans="1:35" ht="22.5" customHeight="1" thickBot="1" x14ac:dyDescent="0.25">
      <c r="A6" s="328" t="s">
        <v>85</v>
      </c>
      <c r="B6" s="329"/>
      <c r="C6" s="329"/>
      <c r="D6" s="329"/>
      <c r="E6" s="329"/>
      <c r="F6" s="31"/>
      <c r="G6" s="185"/>
      <c r="H6" s="185"/>
      <c r="I6" s="185"/>
      <c r="J6" s="185"/>
      <c r="K6" s="185"/>
      <c r="L6" s="185"/>
      <c r="M6" s="185"/>
      <c r="N6" s="185"/>
      <c r="O6" s="185"/>
      <c r="P6" s="14"/>
    </row>
    <row r="7" spans="1:35" ht="38.25" customHeight="1" thickBot="1" x14ac:dyDescent="0.25">
      <c r="A7" s="476" t="s">
        <v>42</v>
      </c>
      <c r="B7" s="476" t="s">
        <v>11</v>
      </c>
      <c r="C7" s="451" t="s">
        <v>3</v>
      </c>
      <c r="D7" s="451" t="s">
        <v>2</v>
      </c>
      <c r="E7" s="451" t="s">
        <v>4</v>
      </c>
      <c r="F7" s="485" t="s">
        <v>12</v>
      </c>
      <c r="G7" s="474" t="s">
        <v>13</v>
      </c>
      <c r="H7" s="449" t="s">
        <v>14</v>
      </c>
      <c r="I7" s="472" t="s">
        <v>15</v>
      </c>
      <c r="J7" s="480" t="s">
        <v>16</v>
      </c>
      <c r="K7" s="482" t="s">
        <v>17</v>
      </c>
      <c r="L7" s="483" t="s">
        <v>83</v>
      </c>
      <c r="M7" s="460" t="s">
        <v>84</v>
      </c>
      <c r="N7" s="461"/>
      <c r="O7" s="461"/>
      <c r="P7" s="462"/>
    </row>
    <row r="8" spans="1:35" ht="39" customHeight="1" thickBot="1" x14ac:dyDescent="0.25">
      <c r="A8" s="477"/>
      <c r="B8" s="477"/>
      <c r="C8" s="478"/>
      <c r="D8" s="478"/>
      <c r="E8" s="478"/>
      <c r="F8" s="451"/>
      <c r="G8" s="472"/>
      <c r="H8" s="475"/>
      <c r="I8" s="473"/>
      <c r="J8" s="481"/>
      <c r="K8" s="480"/>
      <c r="L8" s="484"/>
      <c r="M8" s="85" t="s">
        <v>18</v>
      </c>
      <c r="N8" s="141" t="s">
        <v>49</v>
      </c>
      <c r="O8" s="245" t="s">
        <v>74</v>
      </c>
      <c r="P8" s="85" t="s">
        <v>50</v>
      </c>
    </row>
    <row r="9" spans="1:35" ht="22.5" hidden="1" customHeight="1" x14ac:dyDescent="0.2">
      <c r="A9" s="31" t="s">
        <v>30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</row>
    <row r="10" spans="1:35" ht="40.5" hidden="1" customHeight="1" x14ac:dyDescent="0.2">
      <c r="A10" s="153">
        <v>1</v>
      </c>
      <c r="B10" s="154"/>
      <c r="C10" s="154"/>
      <c r="D10" s="154"/>
      <c r="E10" s="154"/>
      <c r="F10" s="46"/>
      <c r="G10" s="145"/>
      <c r="H10" s="155"/>
      <c r="I10" s="155"/>
      <c r="J10" s="156"/>
      <c r="K10" s="157"/>
      <c r="L10" s="158"/>
      <c r="M10" s="159">
        <f>N10+P10</f>
        <v>0</v>
      </c>
      <c r="N10" s="74"/>
      <c r="O10" s="162"/>
      <c r="P10" s="132"/>
    </row>
    <row r="11" spans="1:35" ht="22.5" hidden="1" customHeight="1" x14ac:dyDescent="0.2">
      <c r="A11" s="466" t="s">
        <v>30</v>
      </c>
      <c r="B11" s="467"/>
      <c r="C11" s="467"/>
      <c r="D11" s="467"/>
      <c r="E11" s="467"/>
      <c r="F11" s="467"/>
      <c r="G11" s="479"/>
      <c r="H11" s="142"/>
      <c r="I11" s="143"/>
      <c r="J11" s="143"/>
      <c r="K11" s="143"/>
      <c r="L11" s="150">
        <f>SUM(L10)</f>
        <v>0</v>
      </c>
      <c r="M11" s="88">
        <f>SUM(M10)</f>
        <v>0</v>
      </c>
      <c r="N11" s="88">
        <f>SUM(N10)</f>
        <v>0</v>
      </c>
      <c r="O11" s="88"/>
      <c r="P11" s="88">
        <f>SUM(P10)</f>
        <v>0</v>
      </c>
    </row>
    <row r="12" spans="1:35" s="2" customFormat="1" ht="37.5" hidden="1" customHeight="1" x14ac:dyDescent="0.2">
      <c r="A12" s="470"/>
      <c r="B12" s="471"/>
      <c r="C12" s="471"/>
      <c r="D12" s="471"/>
      <c r="E12" s="471"/>
      <c r="F12" s="471"/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148"/>
    </row>
    <row r="13" spans="1:35" ht="35.25" hidden="1" customHeight="1" x14ac:dyDescent="0.2">
      <c r="A13" s="466" t="s">
        <v>31</v>
      </c>
      <c r="B13" s="467"/>
      <c r="C13" s="467"/>
      <c r="D13" s="467"/>
      <c r="E13" s="467"/>
      <c r="F13" s="467"/>
      <c r="G13" s="467"/>
      <c r="H13" s="326"/>
      <c r="I13" s="186"/>
      <c r="J13" s="187"/>
      <c r="K13" s="187"/>
      <c r="L13" s="188"/>
      <c r="M13" s="141"/>
      <c r="N13" s="141"/>
      <c r="O13" s="141"/>
      <c r="P13" s="141"/>
    </row>
    <row r="14" spans="1:35" ht="114" customHeight="1" thickBot="1" x14ac:dyDescent="0.25">
      <c r="A14" s="54">
        <v>1</v>
      </c>
      <c r="B14" s="198" t="s">
        <v>100</v>
      </c>
      <c r="C14" s="55"/>
      <c r="D14" s="55"/>
      <c r="E14" s="55"/>
      <c r="F14" s="253" t="s">
        <v>164</v>
      </c>
      <c r="G14" s="317" t="s">
        <v>222</v>
      </c>
      <c r="H14" s="196" t="s">
        <v>104</v>
      </c>
      <c r="I14" s="196" t="s">
        <v>97</v>
      </c>
      <c r="J14" s="312">
        <v>700</v>
      </c>
      <c r="K14" s="343">
        <v>2013</v>
      </c>
      <c r="L14" s="66">
        <v>0</v>
      </c>
      <c r="M14" s="344">
        <f>SUM(N14:P14)</f>
        <v>700</v>
      </c>
      <c r="N14" s="271">
        <v>0</v>
      </c>
      <c r="O14" s="272">
        <v>700</v>
      </c>
      <c r="P14" s="273">
        <v>0</v>
      </c>
    </row>
    <row r="15" spans="1:35" s="3" customFormat="1" ht="36" hidden="1" customHeight="1" x14ac:dyDescent="0.2">
      <c r="A15" s="463" t="s">
        <v>32</v>
      </c>
      <c r="B15" s="464"/>
      <c r="C15" s="464"/>
      <c r="D15" s="464"/>
      <c r="E15" s="464"/>
      <c r="F15" s="464"/>
      <c r="G15" s="464"/>
      <c r="H15" s="9"/>
      <c r="I15" s="9"/>
      <c r="J15" s="149">
        <f>SUM(J14:J14)</f>
        <v>700</v>
      </c>
      <c r="K15" s="150"/>
      <c r="L15" s="88">
        <f t="shared" ref="L15:P15" si="0">SUM(L14:L14)</f>
        <v>0</v>
      </c>
      <c r="M15" s="88">
        <f t="shared" si="0"/>
        <v>700</v>
      </c>
      <c r="N15" s="70">
        <f t="shared" si="0"/>
        <v>0</v>
      </c>
      <c r="O15" s="70">
        <f t="shared" si="0"/>
        <v>700</v>
      </c>
      <c r="P15" s="70">
        <f t="shared" si="0"/>
        <v>0</v>
      </c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</row>
    <row r="16" spans="1:35" s="3" customFormat="1" ht="32.25" hidden="1" customHeight="1" x14ac:dyDescent="0.2">
      <c r="A16" s="468" t="s">
        <v>33</v>
      </c>
      <c r="B16" s="469"/>
      <c r="C16" s="469"/>
      <c r="D16" s="469"/>
      <c r="E16" s="469"/>
      <c r="F16" s="469"/>
      <c r="G16" s="469"/>
      <c r="H16" s="469"/>
      <c r="I16" s="469"/>
      <c r="J16" s="469"/>
      <c r="K16" s="469"/>
      <c r="L16" s="469"/>
      <c r="M16" s="469"/>
      <c r="N16" s="469"/>
      <c r="O16" s="469"/>
      <c r="P16" s="469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</row>
    <row r="17" spans="1:35" ht="42" hidden="1" customHeight="1" x14ac:dyDescent="0.2">
      <c r="A17" s="54">
        <v>1</v>
      </c>
      <c r="B17" s="55"/>
      <c r="C17" s="55"/>
      <c r="D17" s="55"/>
      <c r="E17" s="55"/>
      <c r="F17" s="56"/>
      <c r="G17" s="57"/>
      <c r="H17" s="58"/>
      <c r="I17" s="58"/>
      <c r="J17" s="42"/>
      <c r="K17" s="248"/>
      <c r="L17" s="65"/>
      <c r="M17" s="67">
        <f>N17+P17</f>
        <v>0</v>
      </c>
      <c r="N17" s="65"/>
      <c r="O17" s="37"/>
      <c r="P17" s="160"/>
    </row>
    <row r="18" spans="1:35" ht="16.5" hidden="1" thickBot="1" x14ac:dyDescent="0.25">
      <c r="A18" s="202">
        <v>2</v>
      </c>
      <c r="B18" s="199"/>
      <c r="C18" s="199"/>
      <c r="D18" s="199"/>
      <c r="E18" s="199"/>
      <c r="F18" s="163"/>
      <c r="G18" s="203"/>
      <c r="H18" s="204"/>
      <c r="I18" s="204"/>
      <c r="J18" s="200"/>
      <c r="K18" s="249"/>
      <c r="L18" s="207"/>
      <c r="M18" s="205">
        <f>N18+P18</f>
        <v>0</v>
      </c>
      <c r="N18" s="242"/>
      <c r="O18" s="241"/>
      <c r="P18" s="206"/>
    </row>
    <row r="19" spans="1:35" s="3" customFormat="1" ht="36" hidden="1" customHeight="1" x14ac:dyDescent="0.2">
      <c r="A19" s="463" t="s">
        <v>28</v>
      </c>
      <c r="B19" s="464"/>
      <c r="C19" s="464"/>
      <c r="D19" s="464"/>
      <c r="E19" s="464"/>
      <c r="F19" s="464"/>
      <c r="G19" s="464"/>
      <c r="H19" s="9"/>
      <c r="I19" s="161"/>
      <c r="J19" s="150">
        <f>SUM(J17:J18)</f>
        <v>0</v>
      </c>
      <c r="K19" s="150"/>
      <c r="L19" s="88">
        <f>SUM(L17:L18)</f>
        <v>0</v>
      </c>
      <c r="M19" s="88">
        <f>SUM(M17:M18)</f>
        <v>0</v>
      </c>
      <c r="N19" s="265">
        <v>0</v>
      </c>
      <c r="O19" s="265"/>
      <c r="P19" s="265">
        <f>SUM(P17:P18)</f>
        <v>0</v>
      </c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</row>
    <row r="20" spans="1:35" ht="27" customHeight="1" thickBot="1" x14ac:dyDescent="0.25">
      <c r="A20" s="463" t="s">
        <v>161</v>
      </c>
      <c r="B20" s="464"/>
      <c r="C20" s="464"/>
      <c r="D20" s="464"/>
      <c r="E20" s="464"/>
      <c r="F20" s="464"/>
      <c r="G20" s="464"/>
      <c r="H20" s="289"/>
      <c r="I20" s="246"/>
      <c r="J20" s="247">
        <f>SUM(J15,J19)</f>
        <v>700</v>
      </c>
      <c r="K20" s="247"/>
      <c r="L20" s="201">
        <f>SUM(L15,L19)</f>
        <v>0</v>
      </c>
      <c r="M20" s="288">
        <f>SUM(M14:M14)</f>
        <v>700</v>
      </c>
      <c r="N20" s="275">
        <f>N19+N15+N11</f>
        <v>0</v>
      </c>
      <c r="O20" s="247">
        <f>O19+O15+O11</f>
        <v>700</v>
      </c>
      <c r="P20" s="201">
        <f>SUM(P14:P14)</f>
        <v>0</v>
      </c>
      <c r="Q20" s="39"/>
    </row>
    <row r="23" spans="1:35" x14ac:dyDescent="0.2">
      <c r="I23" s="465"/>
      <c r="J23" s="465"/>
      <c r="L23" s="84"/>
      <c r="N23" s="84"/>
      <c r="O23" s="84"/>
    </row>
  </sheetData>
  <mergeCells count="21">
    <mergeCell ref="A7:A8"/>
    <mergeCell ref="B7:B8"/>
    <mergeCell ref="C7:C8"/>
    <mergeCell ref="D7:D8"/>
    <mergeCell ref="E7:E8"/>
    <mergeCell ref="A16:P16"/>
    <mergeCell ref="A19:G19"/>
    <mergeCell ref="A20:G20"/>
    <mergeCell ref="I23:J23"/>
    <mergeCell ref="M7:P7"/>
    <mergeCell ref="A11:G11"/>
    <mergeCell ref="A12:P12"/>
    <mergeCell ref="A13:G13"/>
    <mergeCell ref="A15:G15"/>
    <mergeCell ref="G7:G8"/>
    <mergeCell ref="H7:H8"/>
    <mergeCell ref="I7:I8"/>
    <mergeCell ref="J7:J8"/>
    <mergeCell ref="K7:K8"/>
    <mergeCell ref="L7:L8"/>
    <mergeCell ref="F7:F8"/>
  </mergeCells>
  <pageMargins left="0.39370078740157483" right="0.39370078740157483" top="0.6692913385826772" bottom="0.86614173228346458" header="0.27559055118110237" footer="0.39370078740157483"/>
  <pageSetup paperSize="9" scale="60" fitToHeight="3" orientation="landscape" r:id="rId1"/>
  <headerFooter alignWithMargins="0">
    <oddFooter>&amp;LZastupitelstvo Olomouckého kraje 28-06-2013
5.6. Rozpočet Olomouckého kraje 2013 - realizace investičních akcí
Příloha č. 1 Havarijní investiční akce a opravy v roce 2013&amp;RStrana &amp;P celkem 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4"/>
  <sheetViews>
    <sheetView zoomScale="70" zoomScaleNormal="70" workbookViewId="0">
      <selection activeCell="K9" sqref="K9"/>
    </sheetView>
  </sheetViews>
  <sheetFormatPr defaultColWidth="9.140625" defaultRowHeight="12.75" outlineLevelCol="1" x14ac:dyDescent="0.2"/>
  <cols>
    <col min="1" max="1" width="10" style="327" customWidth="1"/>
    <col min="2" max="3" width="6" style="327" hidden="1" customWidth="1" outlineLevel="1"/>
    <col min="4" max="4" width="18.42578125" style="327" hidden="1" customWidth="1" outlineLevel="1"/>
    <col min="5" max="5" width="87.28515625" style="327" customWidth="1" collapsed="1"/>
    <col min="6" max="6" width="98.140625" style="327" customWidth="1"/>
    <col min="7" max="7" width="16.5703125" style="327" customWidth="1"/>
    <col min="8" max="8" width="16.28515625" style="327" customWidth="1"/>
    <col min="9" max="9" width="15" style="327" customWidth="1" outlineLevel="1"/>
    <col min="10" max="10" width="14.5703125" style="327" customWidth="1" outlineLevel="1"/>
    <col min="11" max="11" width="12.85546875" style="327" customWidth="1" outlineLevel="1"/>
    <col min="12" max="16384" width="9.140625" style="327"/>
  </cols>
  <sheetData>
    <row r="1" spans="1:11" ht="18" x14ac:dyDescent="0.25">
      <c r="A1" s="89" t="s">
        <v>155</v>
      </c>
      <c r="B1" s="89"/>
      <c r="C1" s="89"/>
      <c r="D1" s="93"/>
      <c r="E1" s="94"/>
      <c r="F1" s="93"/>
      <c r="G1" s="93"/>
      <c r="H1" s="93"/>
      <c r="I1" s="93"/>
      <c r="J1" s="93"/>
      <c r="K1" s="93"/>
    </row>
    <row r="2" spans="1:11" ht="15.75" x14ac:dyDescent="0.25">
      <c r="A2" s="91" t="s">
        <v>5</v>
      </c>
      <c r="B2" s="91"/>
      <c r="C2" s="91"/>
      <c r="D2" s="91"/>
      <c r="E2" s="91" t="s">
        <v>158</v>
      </c>
      <c r="F2" s="92" t="s">
        <v>156</v>
      </c>
      <c r="G2" s="91"/>
      <c r="H2" s="91"/>
      <c r="I2" s="91"/>
      <c r="J2" s="91"/>
      <c r="K2" s="91"/>
    </row>
    <row r="3" spans="1:11" ht="14.25" customHeight="1" x14ac:dyDescent="0.2">
      <c r="A3" s="91"/>
      <c r="B3" s="91"/>
      <c r="C3" s="91"/>
      <c r="D3" s="91"/>
      <c r="E3" s="91" t="s">
        <v>159</v>
      </c>
      <c r="F3" s="91"/>
      <c r="G3" s="91"/>
      <c r="H3" s="91"/>
      <c r="I3" s="91"/>
      <c r="J3" s="91"/>
      <c r="K3" s="91"/>
    </row>
    <row r="4" spans="1:11" ht="18.75" customHeight="1" thickBot="1" x14ac:dyDescent="0.25">
      <c r="A4" s="93"/>
      <c r="B4" s="93"/>
      <c r="C4" s="93"/>
      <c r="D4" s="93"/>
      <c r="E4" s="94"/>
      <c r="F4" s="93"/>
      <c r="G4" s="93"/>
      <c r="H4" s="93"/>
      <c r="I4" s="93"/>
      <c r="J4" s="93"/>
      <c r="K4" s="101" t="s">
        <v>9</v>
      </c>
    </row>
    <row r="5" spans="1:11" ht="22.5" customHeight="1" thickBot="1" x14ac:dyDescent="0.25">
      <c r="A5" s="31" t="s">
        <v>20</v>
      </c>
      <c r="B5" s="185"/>
      <c r="C5" s="185"/>
      <c r="D5" s="185"/>
      <c r="E5" s="185"/>
      <c r="F5" s="185"/>
      <c r="G5" s="185"/>
      <c r="H5" s="185"/>
      <c r="I5" s="185"/>
      <c r="J5" s="185"/>
      <c r="K5" s="14"/>
    </row>
    <row r="6" spans="1:11" ht="21" customHeight="1" thickBot="1" x14ac:dyDescent="0.25">
      <c r="A6" s="128" t="s">
        <v>86</v>
      </c>
      <c r="B6" s="103"/>
      <c r="C6" s="103"/>
      <c r="D6" s="103"/>
      <c r="E6" s="103"/>
      <c r="F6" s="103"/>
      <c r="G6" s="103"/>
      <c r="H6" s="103"/>
      <c r="I6" s="103"/>
      <c r="J6" s="103"/>
      <c r="K6" s="208"/>
    </row>
    <row r="7" spans="1:11" ht="28.5" customHeight="1" thickBot="1" x14ac:dyDescent="0.25">
      <c r="A7" s="476" t="s">
        <v>42</v>
      </c>
      <c r="B7" s="476" t="s">
        <v>2</v>
      </c>
      <c r="C7" s="476" t="s">
        <v>56</v>
      </c>
      <c r="D7" s="476" t="s">
        <v>3</v>
      </c>
      <c r="E7" s="485" t="s">
        <v>12</v>
      </c>
      <c r="F7" s="474" t="s">
        <v>13</v>
      </c>
      <c r="G7" s="480" t="s">
        <v>16</v>
      </c>
      <c r="H7" s="486" t="s">
        <v>84</v>
      </c>
      <c r="I7" s="486"/>
      <c r="J7" s="486"/>
      <c r="K7" s="486"/>
    </row>
    <row r="8" spans="1:11" ht="58.5" customHeight="1" thickBot="1" x14ac:dyDescent="0.25">
      <c r="A8" s="477"/>
      <c r="B8" s="477"/>
      <c r="C8" s="477"/>
      <c r="D8" s="477"/>
      <c r="E8" s="451"/>
      <c r="F8" s="472"/>
      <c r="G8" s="481"/>
      <c r="H8" s="85" t="s">
        <v>18</v>
      </c>
      <c r="I8" s="85" t="s">
        <v>49</v>
      </c>
      <c r="J8" s="240" t="s">
        <v>74</v>
      </c>
      <c r="K8" s="85" t="s">
        <v>50</v>
      </c>
    </row>
    <row r="9" spans="1:11" ht="38.25" customHeight="1" thickBot="1" x14ac:dyDescent="0.25">
      <c r="A9" s="129">
        <v>1</v>
      </c>
      <c r="B9" s="130"/>
      <c r="C9" s="130"/>
      <c r="D9" s="55"/>
      <c r="E9" s="290" t="s">
        <v>157</v>
      </c>
      <c r="F9" s="291" t="s">
        <v>167</v>
      </c>
      <c r="G9" s="312">
        <v>5700</v>
      </c>
      <c r="H9" s="293">
        <f>K9+I9+J9</f>
        <v>5700</v>
      </c>
      <c r="I9" s="294">
        <v>2850</v>
      </c>
      <c r="J9" s="312">
        <v>2850</v>
      </c>
      <c r="K9" s="295">
        <v>0</v>
      </c>
    </row>
    <row r="10" spans="1:11" ht="27" customHeight="1" thickBot="1" x14ac:dyDescent="0.25">
      <c r="A10" s="487" t="s">
        <v>160</v>
      </c>
      <c r="B10" s="488"/>
      <c r="C10" s="488"/>
      <c r="D10" s="489"/>
      <c r="E10" s="489"/>
      <c r="F10" s="489"/>
      <c r="G10" s="250">
        <f t="shared" ref="G10:K10" si="0">SUM(G9:G9)</f>
        <v>5700</v>
      </c>
      <c r="H10" s="276">
        <f t="shared" si="0"/>
        <v>5700</v>
      </c>
      <c r="I10" s="277">
        <f t="shared" si="0"/>
        <v>2850</v>
      </c>
      <c r="J10" s="278">
        <f t="shared" si="0"/>
        <v>2850</v>
      </c>
      <c r="K10" s="250">
        <f t="shared" si="0"/>
        <v>0</v>
      </c>
    </row>
    <row r="11" spans="1:11" ht="24.75" customHeight="1" x14ac:dyDescent="0.2">
      <c r="E11" s="30"/>
      <c r="G11" s="84"/>
      <c r="H11" s="84"/>
      <c r="I11" s="84"/>
      <c r="J11" s="84"/>
      <c r="K11" s="84"/>
    </row>
    <row r="12" spans="1:11" ht="24.75" customHeight="1" x14ac:dyDescent="0.2">
      <c r="H12" s="84"/>
    </row>
    <row r="13" spans="1:11" ht="23.25" customHeight="1" x14ac:dyDescent="0.2">
      <c r="H13" s="84"/>
    </row>
    <row r="14" spans="1:11" ht="15.75" x14ac:dyDescent="0.2">
      <c r="H14" s="11"/>
    </row>
  </sheetData>
  <mergeCells count="9">
    <mergeCell ref="G7:G8"/>
    <mergeCell ref="H7:K7"/>
    <mergeCell ref="A10:F10"/>
    <mergeCell ref="A7:A8"/>
    <mergeCell ref="B7:B8"/>
    <mergeCell ref="C7:C8"/>
    <mergeCell ref="D7:D8"/>
    <mergeCell ref="E7:E8"/>
    <mergeCell ref="F7:F8"/>
  </mergeCells>
  <pageMargins left="0.39370078740157483" right="0.39370078740157483" top="0.6692913385826772" bottom="0.86614173228346458" header="0.27559055118110237" footer="0.39370078740157483"/>
  <pageSetup paperSize="9" scale="52" fitToHeight="3" orientation="landscape" r:id="rId1"/>
  <headerFooter alignWithMargins="0">
    <oddFooter>&amp;LZastupitelstvo Olomouckého kraje 28-06-2013
5.6. Rozpočet Olomouckého kraje 2013 - realizace investičních akcí
Příloha č. 1 Havarijní investiční akce a opravy v roce 2013&amp;RStrana &amp;P celkem 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14"/>
  <sheetViews>
    <sheetView zoomScale="70" zoomScaleNormal="70" workbookViewId="0">
      <selection activeCell="G9" sqref="G9"/>
    </sheetView>
  </sheetViews>
  <sheetFormatPr defaultColWidth="29.7109375" defaultRowHeight="12.75" outlineLevelCol="1" x14ac:dyDescent="0.2"/>
  <cols>
    <col min="1" max="1" width="5.140625" customWidth="1"/>
    <col min="2" max="2" width="4.7109375" customWidth="1"/>
    <col min="3" max="3" width="17.28515625" hidden="1" customWidth="1" outlineLevel="1"/>
    <col min="4" max="5" width="6.42578125" hidden="1" customWidth="1" outlineLevel="1"/>
    <col min="6" max="6" width="43.140625" customWidth="1" collapsed="1"/>
    <col min="7" max="7" width="47.5703125" customWidth="1"/>
    <col min="8" max="8" width="9" customWidth="1"/>
    <col min="9" max="9" width="12.5703125" customWidth="1"/>
    <col min="10" max="10" width="18.140625" customWidth="1"/>
    <col min="11" max="11" width="13.7109375" customWidth="1"/>
    <col min="12" max="12" width="12.42578125" customWidth="1"/>
    <col min="13" max="13" width="13.28515625" customWidth="1"/>
    <col min="14" max="15" width="10.42578125" customWidth="1"/>
    <col min="16" max="16" width="13.28515625" customWidth="1"/>
    <col min="17" max="28" width="29.7109375" customWidth="1"/>
  </cols>
  <sheetData>
    <row r="1" spans="1:29" s="327" customFormat="1" ht="18" x14ac:dyDescent="0.25">
      <c r="A1" s="89" t="s">
        <v>54</v>
      </c>
      <c r="B1" s="93"/>
      <c r="C1" s="93"/>
      <c r="D1" s="93"/>
      <c r="E1" s="93"/>
      <c r="F1" s="94"/>
      <c r="G1" s="93"/>
      <c r="H1" s="96"/>
      <c r="I1" s="95"/>
      <c r="J1" s="96"/>
      <c r="K1" s="97"/>
      <c r="L1" s="93"/>
      <c r="M1" s="93"/>
      <c r="N1" s="93"/>
      <c r="O1" s="93"/>
      <c r="P1" s="93"/>
    </row>
    <row r="2" spans="1:29" s="327" customFormat="1" ht="15.75" x14ac:dyDescent="0.25">
      <c r="A2" s="91" t="s">
        <v>5</v>
      </c>
      <c r="B2" s="91"/>
      <c r="C2" s="91"/>
      <c r="D2" s="91"/>
      <c r="E2" s="91"/>
      <c r="F2" s="91" t="s">
        <v>6</v>
      </c>
      <c r="G2" s="92" t="s">
        <v>7</v>
      </c>
      <c r="H2" s="91"/>
      <c r="I2" s="95"/>
      <c r="J2" s="91"/>
      <c r="K2" s="98"/>
      <c r="L2" s="91"/>
      <c r="M2" s="91"/>
      <c r="N2" s="91"/>
      <c r="O2" s="91"/>
      <c r="P2" s="91"/>
    </row>
    <row r="3" spans="1:29" s="327" customFormat="1" ht="10.5" customHeight="1" x14ac:dyDescent="0.2">
      <c r="A3" s="91"/>
      <c r="B3" s="91"/>
      <c r="C3" s="91"/>
      <c r="D3" s="91"/>
      <c r="E3" s="91"/>
      <c r="F3" s="91" t="s">
        <v>8</v>
      </c>
      <c r="G3" s="91"/>
      <c r="H3" s="91"/>
      <c r="I3" s="95"/>
      <c r="J3" s="91"/>
      <c r="K3" s="98"/>
      <c r="L3" s="91"/>
      <c r="M3" s="91"/>
      <c r="N3" s="91"/>
      <c r="O3" s="91"/>
      <c r="P3" s="91"/>
    </row>
    <row r="4" spans="1:29" s="3" customFormat="1" ht="19.5" customHeight="1" thickBot="1" x14ac:dyDescent="0.25">
      <c r="A4" s="6"/>
      <c r="B4" s="7"/>
      <c r="C4" s="7"/>
      <c r="D4" s="7"/>
      <c r="E4" s="7"/>
      <c r="F4" s="8"/>
      <c r="G4" s="7"/>
      <c r="H4" s="7"/>
      <c r="I4" s="7"/>
      <c r="J4" s="7"/>
      <c r="K4" s="7"/>
      <c r="L4" s="7"/>
      <c r="M4" s="7"/>
      <c r="N4" s="7"/>
      <c r="O4" s="7"/>
      <c r="P4" s="7" t="s">
        <v>9</v>
      </c>
    </row>
    <row r="5" spans="1:29" s="3" customFormat="1" ht="29.1" customHeight="1" thickBot="1" x14ac:dyDescent="0.25">
      <c r="A5" s="453" t="s">
        <v>20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5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</row>
    <row r="6" spans="1:29" s="3" customFormat="1" ht="20.100000000000001" customHeight="1" thickBot="1" x14ac:dyDescent="0.25">
      <c r="A6" s="453" t="s">
        <v>71</v>
      </c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</row>
    <row r="7" spans="1:29" s="3" customFormat="1" ht="27" customHeight="1" thickBot="1" x14ac:dyDescent="0.25">
      <c r="A7" s="456" t="s">
        <v>21</v>
      </c>
      <c r="B7" s="456" t="s">
        <v>11</v>
      </c>
      <c r="C7" s="451" t="s">
        <v>3</v>
      </c>
      <c r="D7" s="451" t="s">
        <v>2</v>
      </c>
      <c r="E7" s="451" t="s">
        <v>4</v>
      </c>
      <c r="F7" s="491" t="s">
        <v>12</v>
      </c>
      <c r="G7" s="447" t="s">
        <v>55</v>
      </c>
      <c r="H7" s="449" t="s">
        <v>14</v>
      </c>
      <c r="I7" s="447" t="s">
        <v>15</v>
      </c>
      <c r="J7" s="440" t="s">
        <v>16</v>
      </c>
      <c r="K7" s="440" t="s">
        <v>17</v>
      </c>
      <c r="L7" s="442" t="s">
        <v>83</v>
      </c>
      <c r="M7" s="493" t="s">
        <v>84</v>
      </c>
      <c r="N7" s="494"/>
      <c r="O7" s="495"/>
      <c r="P7" s="496"/>
    </row>
    <row r="8" spans="1:29" s="3" customFormat="1" ht="62.25" customHeight="1" thickBot="1" x14ac:dyDescent="0.25">
      <c r="A8" s="490"/>
      <c r="B8" s="490"/>
      <c r="C8" s="478"/>
      <c r="D8" s="478"/>
      <c r="E8" s="478"/>
      <c r="F8" s="507"/>
      <c r="G8" s="497"/>
      <c r="H8" s="475"/>
      <c r="I8" s="497"/>
      <c r="J8" s="498"/>
      <c r="K8" s="498"/>
      <c r="L8" s="499"/>
      <c r="M8" s="85" t="s">
        <v>18</v>
      </c>
      <c r="N8" s="85" t="s">
        <v>0</v>
      </c>
      <c r="O8" s="243" t="s">
        <v>74</v>
      </c>
      <c r="P8" s="135" t="s">
        <v>1</v>
      </c>
    </row>
    <row r="9" spans="1:29" s="3" customFormat="1" ht="96" customHeight="1" thickBot="1" x14ac:dyDescent="0.25">
      <c r="A9" s="345">
        <v>1</v>
      </c>
      <c r="B9" s="346" t="s">
        <v>100</v>
      </c>
      <c r="C9" s="347"/>
      <c r="D9" s="346"/>
      <c r="E9" s="346"/>
      <c r="F9" s="348" t="s">
        <v>162</v>
      </c>
      <c r="G9" s="349" t="s">
        <v>223</v>
      </c>
      <c r="H9" s="350" t="s">
        <v>103</v>
      </c>
      <c r="I9" s="351" t="s">
        <v>97</v>
      </c>
      <c r="J9" s="352">
        <v>1750</v>
      </c>
      <c r="K9" s="353">
        <v>2013</v>
      </c>
      <c r="L9" s="354">
        <v>0</v>
      </c>
      <c r="M9" s="355">
        <f>SUM(N9:P9)</f>
        <v>1750</v>
      </c>
      <c r="N9" s="356">
        <v>0</v>
      </c>
      <c r="O9" s="357">
        <v>1750</v>
      </c>
      <c r="P9" s="358">
        <v>0</v>
      </c>
    </row>
    <row r="10" spans="1:29" s="38" customFormat="1" ht="21" thickBot="1" x14ac:dyDescent="0.25">
      <c r="A10" s="437" t="s">
        <v>163</v>
      </c>
      <c r="B10" s="438"/>
      <c r="C10" s="438"/>
      <c r="D10" s="438"/>
      <c r="E10" s="438"/>
      <c r="F10" s="438"/>
      <c r="G10" s="439"/>
      <c r="H10" s="175"/>
      <c r="I10" s="175"/>
      <c r="J10" s="10">
        <f>SUM(J9:J9)</f>
        <v>1750</v>
      </c>
      <c r="K10" s="176"/>
      <c r="L10" s="90">
        <f t="shared" ref="L10:P10" si="0">SUM(L9:L9)</f>
        <v>0</v>
      </c>
      <c r="M10" s="139">
        <f t="shared" si="0"/>
        <v>1750</v>
      </c>
      <c r="N10" s="266">
        <f t="shared" si="0"/>
        <v>0</v>
      </c>
      <c r="O10" s="149">
        <f t="shared" si="0"/>
        <v>1750</v>
      </c>
      <c r="P10" s="61">
        <f t="shared" si="0"/>
        <v>0</v>
      </c>
    </row>
    <row r="14" spans="1:29" x14ac:dyDescent="0.2">
      <c r="N14" s="151"/>
      <c r="O14" s="151"/>
    </row>
  </sheetData>
  <mergeCells count="16">
    <mergeCell ref="M7:P7"/>
    <mergeCell ref="A5:P5"/>
    <mergeCell ref="A6:P6"/>
    <mergeCell ref="A7:A8"/>
    <mergeCell ref="B7:B8"/>
    <mergeCell ref="C7:C8"/>
    <mergeCell ref="D7:D8"/>
    <mergeCell ref="E7:E8"/>
    <mergeCell ref="F7:F8"/>
    <mergeCell ref="G7:G8"/>
    <mergeCell ref="H7:H8"/>
    <mergeCell ref="A10:G10"/>
    <mergeCell ref="I7:I8"/>
    <mergeCell ref="J7:J8"/>
    <mergeCell ref="K7:K8"/>
    <mergeCell ref="L7:L8"/>
  </mergeCells>
  <pageMargins left="0.39370078740157483" right="0.39370078740157483" top="0.6692913385826772" bottom="0.86614173228346458" header="0.27559055118110237" footer="0.39370078740157483"/>
  <pageSetup paperSize="9" scale="66" fitToHeight="3" orientation="landscape" r:id="rId1"/>
  <headerFooter alignWithMargins="0">
    <oddFooter>&amp;LZastupitelstvo Olomouckého kraje 28-06-2013
5.6. Rozpočet Olomouckého kraje 2013 - realizace investičních akcí
Příloha č. 1 Havarijní investiční akce a opravy v roce 2013&amp;RStrana &amp;P celkem 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J33"/>
  <sheetViews>
    <sheetView showGridLines="0" tabSelected="1" zoomScale="75" zoomScaleNormal="75" zoomScaleSheetLayoutView="75" workbookViewId="0">
      <selection activeCell="F30" sqref="F30"/>
    </sheetView>
  </sheetViews>
  <sheetFormatPr defaultColWidth="9.140625" defaultRowHeight="12.75" x14ac:dyDescent="0.2"/>
  <cols>
    <col min="1" max="1" width="7" style="12" customWidth="1"/>
    <col min="2" max="2" width="43.28515625" style="12" customWidth="1"/>
    <col min="3" max="3" width="49" style="12" customWidth="1"/>
    <col min="4" max="4" width="31.42578125" style="12" customWidth="1"/>
    <col min="5" max="5" width="22.28515625" style="12" customWidth="1"/>
    <col min="6" max="6" width="23" style="12" customWidth="1"/>
    <col min="7" max="7" width="21.85546875" style="12" customWidth="1"/>
    <col min="8" max="16384" width="9.140625" style="12"/>
  </cols>
  <sheetData>
    <row r="1" spans="1:7" s="75" customFormat="1" ht="32.25" customHeight="1" x14ac:dyDescent="0.3">
      <c r="E1" s="152"/>
    </row>
    <row r="2" spans="1:7" ht="29.25" customHeight="1" x14ac:dyDescent="0.35">
      <c r="A2" s="324" t="s">
        <v>208</v>
      </c>
      <c r="B2" s="325"/>
      <c r="C2" s="325"/>
      <c r="D2" s="325"/>
      <c r="E2" s="33"/>
    </row>
    <row r="3" spans="1:7" ht="18.75" customHeight="1" thickBot="1" x14ac:dyDescent="0.3">
      <c r="A3" s="429"/>
      <c r="B3" s="429"/>
      <c r="C3" s="429"/>
      <c r="G3" s="76" t="s">
        <v>9</v>
      </c>
    </row>
    <row r="4" spans="1:7" ht="65.25" customHeight="1" thickBot="1" x14ac:dyDescent="0.25">
      <c r="A4" s="430" t="s">
        <v>51</v>
      </c>
      <c r="B4" s="430"/>
      <c r="C4" s="28" t="s">
        <v>29</v>
      </c>
      <c r="D4" s="63" t="s">
        <v>76</v>
      </c>
      <c r="E4" s="69" t="s">
        <v>26</v>
      </c>
      <c r="F4" s="63" t="s">
        <v>39</v>
      </c>
      <c r="G4" s="62" t="s">
        <v>60</v>
      </c>
    </row>
    <row r="5" spans="1:7" ht="20.100000000000001" customHeight="1" x14ac:dyDescent="0.2">
      <c r="A5" s="332"/>
      <c r="B5" s="22" t="s">
        <v>24</v>
      </c>
      <c r="C5" s="51" t="s">
        <v>52</v>
      </c>
      <c r="D5" s="25">
        <f>'Š-opravy'!N15</f>
        <v>1332</v>
      </c>
      <c r="E5" s="25">
        <f>'Š-opravy'!O15</f>
        <v>5040</v>
      </c>
      <c r="F5" s="25">
        <f>'Š-opravy'!P15</f>
        <v>925</v>
      </c>
      <c r="G5" s="174">
        <f>SUM(D5:F5)</f>
        <v>7297</v>
      </c>
    </row>
    <row r="6" spans="1:7" ht="20.100000000000001" customHeight="1" thickBot="1" x14ac:dyDescent="0.25">
      <c r="A6" s="260"/>
      <c r="B6" s="23" t="s">
        <v>24</v>
      </c>
      <c r="C6" s="53" t="s">
        <v>94</v>
      </c>
      <c r="D6" s="172">
        <f>'Š - ORJ 10'!N26</f>
        <v>1290</v>
      </c>
      <c r="E6" s="281">
        <f>'Š - ORJ 10'!O26</f>
        <v>5010</v>
      </c>
      <c r="F6" s="281">
        <f>'Š - ORJ 10'!P26</f>
        <v>3027</v>
      </c>
      <c r="G6" s="174">
        <f>SUM(D6:F6)</f>
        <v>9327</v>
      </c>
    </row>
    <row r="7" spans="1:7" ht="20.100000000000001" customHeight="1" thickBot="1" x14ac:dyDescent="0.25">
      <c r="A7" s="421" t="s">
        <v>34</v>
      </c>
      <c r="B7" s="422"/>
      <c r="C7" s="422"/>
      <c r="D7" s="165">
        <f>SUM(D5:D6)</f>
        <v>2622</v>
      </c>
      <c r="E7" s="165">
        <f>SUM(E5:E6)</f>
        <v>10050</v>
      </c>
      <c r="F7" s="165">
        <f>SUM(F5:F6)</f>
        <v>3952</v>
      </c>
      <c r="G7" s="165">
        <f>SUM(G5:G6)</f>
        <v>16624</v>
      </c>
    </row>
    <row r="8" spans="1:7" ht="20.100000000000001" customHeight="1" x14ac:dyDescent="0.2">
      <c r="A8" s="13"/>
      <c r="B8" s="22" t="s">
        <v>41</v>
      </c>
      <c r="C8" s="51" t="s">
        <v>22</v>
      </c>
      <c r="D8" s="25">
        <f>'Sociální-stavební'!N24</f>
        <v>1810</v>
      </c>
      <c r="E8" s="25">
        <f>'Sociální-stavební'!O19</f>
        <v>4390</v>
      </c>
      <c r="F8" s="25">
        <f>'Sociální-stavební'!P19+'Sociální-stavební'!N27</f>
        <v>420</v>
      </c>
      <c r="G8" s="41">
        <f>SUM(D8:F8)</f>
        <v>6620</v>
      </c>
    </row>
    <row r="9" spans="1:7" ht="20.100000000000001" customHeight="1" x14ac:dyDescent="0.2">
      <c r="A9" s="13"/>
      <c r="B9" s="22" t="s">
        <v>41</v>
      </c>
      <c r="C9" s="51" t="s">
        <v>23</v>
      </c>
      <c r="D9" s="25">
        <f>'Sociální-nestavební'!I16</f>
        <v>200</v>
      </c>
      <c r="E9" s="32">
        <f>'Sociální-nestavební'!J16</f>
        <v>0</v>
      </c>
      <c r="F9" s="32">
        <f>'Sociální-nestavební'!K16</f>
        <v>1320</v>
      </c>
      <c r="G9" s="174">
        <f t="shared" ref="G9" si="0">SUM(D9:F9)</f>
        <v>1520</v>
      </c>
    </row>
    <row r="10" spans="1:7" ht="20.100000000000001" customHeight="1" thickBot="1" x14ac:dyDescent="0.25">
      <c r="A10" s="18"/>
      <c r="B10" s="170" t="s">
        <v>41</v>
      </c>
      <c r="C10" s="171" t="s">
        <v>52</v>
      </c>
      <c r="D10" s="172">
        <f>'Sociální-opravy'!N17</f>
        <v>450</v>
      </c>
      <c r="E10" s="32">
        <f>'Sociální-opravy'!O17</f>
        <v>5700</v>
      </c>
      <c r="F10" s="32">
        <f>'Sociální-opravy'!P17</f>
        <v>1370</v>
      </c>
      <c r="G10" s="40">
        <f>SUM(D10:F10)</f>
        <v>7520</v>
      </c>
    </row>
    <row r="11" spans="1:7" ht="20.100000000000001" customHeight="1" thickBot="1" x14ac:dyDescent="0.25">
      <c r="A11" s="421" t="s">
        <v>35</v>
      </c>
      <c r="B11" s="422"/>
      <c r="C11" s="422"/>
      <c r="D11" s="166">
        <f>SUM(D8:D10)</f>
        <v>2460</v>
      </c>
      <c r="E11" s="166">
        <f>SUM(E8:E10)</f>
        <v>10090</v>
      </c>
      <c r="F11" s="165">
        <f>SUM(F8:F10)</f>
        <v>3110</v>
      </c>
      <c r="G11" s="165">
        <f>SUM(D11:F11)</f>
        <v>15660</v>
      </c>
    </row>
    <row r="12" spans="1:7" ht="20.100000000000001" customHeight="1" x14ac:dyDescent="0.2">
      <c r="A12" s="13"/>
      <c r="B12" s="22" t="s">
        <v>47</v>
      </c>
      <c r="C12" s="51" t="s">
        <v>22</v>
      </c>
      <c r="D12" s="25">
        <f>'Kultura-stavební'!N13</f>
        <v>0</v>
      </c>
      <c r="E12" s="25">
        <f>'Kultura-stavební'!O13</f>
        <v>750</v>
      </c>
      <c r="F12" s="25">
        <f>'Kultura-stavební'!P13</f>
        <v>0</v>
      </c>
      <c r="G12" s="41">
        <f>SUM(D12:F12)</f>
        <v>750</v>
      </c>
    </row>
    <row r="13" spans="1:7" ht="20.100000000000001" customHeight="1" thickBot="1" x14ac:dyDescent="0.25">
      <c r="A13" s="282"/>
      <c r="B13" s="283" t="s">
        <v>47</v>
      </c>
      <c r="C13" s="284" t="s">
        <v>93</v>
      </c>
      <c r="D13" s="172">
        <f>'Kultura - ORJ 13'!N14</f>
        <v>215</v>
      </c>
      <c r="E13" s="281">
        <f>'Kultura - ORJ 13'!O12</f>
        <v>0</v>
      </c>
      <c r="F13" s="281">
        <f>'Kultura - ORJ 13'!P14</f>
        <v>750</v>
      </c>
      <c r="G13" s="174">
        <f>SUM(D13:F13)</f>
        <v>965</v>
      </c>
    </row>
    <row r="14" spans="1:7" ht="20.100000000000001" customHeight="1" thickBot="1" x14ac:dyDescent="0.25">
      <c r="A14" s="421" t="s">
        <v>36</v>
      </c>
      <c r="B14" s="422"/>
      <c r="C14" s="423"/>
      <c r="D14" s="165">
        <v>215</v>
      </c>
      <c r="E14" s="165">
        <f>SUM(E12:E13)</f>
        <v>750</v>
      </c>
      <c r="F14" s="165">
        <f>SUM(F12:F13)</f>
        <v>750</v>
      </c>
      <c r="G14" s="165">
        <f>SUM(G12:G13)</f>
        <v>1715</v>
      </c>
    </row>
    <row r="15" spans="1:7" ht="20.100000000000001" customHeight="1" x14ac:dyDescent="0.2">
      <c r="A15" s="13"/>
      <c r="B15" s="22" t="s">
        <v>20</v>
      </c>
      <c r="C15" s="51" t="s">
        <v>22</v>
      </c>
      <c r="D15" s="25">
        <f>'Zdrav.-stavební'!N20</f>
        <v>0</v>
      </c>
      <c r="E15" s="25">
        <f>'Zdrav.-stavební'!O14</f>
        <v>700</v>
      </c>
      <c r="F15" s="25">
        <f>'Zdrav.-stavební'!P20</f>
        <v>0</v>
      </c>
      <c r="G15" s="41">
        <f>SUM(D15:F15)</f>
        <v>700</v>
      </c>
    </row>
    <row r="16" spans="1:7" ht="20.100000000000001" customHeight="1" x14ac:dyDescent="0.2">
      <c r="A16" s="13"/>
      <c r="B16" s="22" t="s">
        <v>20</v>
      </c>
      <c r="C16" s="51" t="s">
        <v>23</v>
      </c>
      <c r="D16" s="25">
        <f>'Zdrav.-nestavební'!I10</f>
        <v>2850</v>
      </c>
      <c r="E16" s="25">
        <f>'Zdrav.-nestavební'!J9</f>
        <v>2850</v>
      </c>
      <c r="F16" s="25">
        <f>'Zdrav.-nestavební'!K10</f>
        <v>0</v>
      </c>
      <c r="G16" s="41">
        <f>SUM(D16:F16)</f>
        <v>5700</v>
      </c>
    </row>
    <row r="17" spans="1:10" ht="20.100000000000001" customHeight="1" thickBot="1" x14ac:dyDescent="0.25">
      <c r="A17" s="13"/>
      <c r="B17" s="22" t="s">
        <v>20</v>
      </c>
      <c r="C17" s="51" t="s">
        <v>52</v>
      </c>
      <c r="D17" s="25">
        <f>'Zdrav.-opravy'!N10</f>
        <v>0</v>
      </c>
      <c r="E17" s="25">
        <f>'Zdrav.-opravy'!O9</f>
        <v>1750</v>
      </c>
      <c r="F17" s="25">
        <f>'Zdrav.-opravy'!P10</f>
        <v>0</v>
      </c>
      <c r="G17" s="41">
        <f>SUM(D17:F17)</f>
        <v>1750</v>
      </c>
    </row>
    <row r="18" spans="1:10" ht="20.100000000000001" customHeight="1" thickBot="1" x14ac:dyDescent="0.25">
      <c r="A18" s="421" t="s">
        <v>37</v>
      </c>
      <c r="B18" s="422"/>
      <c r="C18" s="423"/>
      <c r="D18" s="165">
        <f>SUM(D15:D17)</f>
        <v>2850</v>
      </c>
      <c r="E18" s="165">
        <f>SUM(E15:E17)</f>
        <v>5300</v>
      </c>
      <c r="F18" s="165">
        <f>SUM(F15:F17)</f>
        <v>0</v>
      </c>
      <c r="G18" s="165">
        <f>SUM(G15:G17)</f>
        <v>8150</v>
      </c>
    </row>
    <row r="19" spans="1:10" ht="30.75" customHeight="1" thickBot="1" x14ac:dyDescent="0.25">
      <c r="A19" s="424" t="s">
        <v>53</v>
      </c>
      <c r="B19" s="425"/>
      <c r="C19" s="81"/>
      <c r="D19" s="78">
        <f>D7+D11+D14+D18</f>
        <v>8147</v>
      </c>
      <c r="E19" s="78">
        <f>E7+E11+E14+E18</f>
        <v>26190</v>
      </c>
      <c r="F19" s="78">
        <f>F7+F11+F14+F18</f>
        <v>7812</v>
      </c>
      <c r="G19" s="78">
        <f>G7+G11+G14+G18</f>
        <v>42149</v>
      </c>
      <c r="J19" s="33"/>
    </row>
    <row r="20" spans="1:10" ht="10.5" customHeight="1" x14ac:dyDescent="0.2"/>
    <row r="21" spans="1:10" ht="30" customHeight="1" x14ac:dyDescent="0.25">
      <c r="B21" s="417"/>
      <c r="C21" s="436"/>
      <c r="D21" s="417"/>
      <c r="E21" s="418"/>
      <c r="F21" s="417"/>
      <c r="G21" s="417"/>
    </row>
    <row r="22" spans="1:10" ht="24.75" customHeight="1" x14ac:dyDescent="0.25">
      <c r="A22" s="417"/>
      <c r="B22" s="417"/>
      <c r="C22" s="436"/>
      <c r="D22" s="420"/>
      <c r="E22" s="419"/>
      <c r="F22" s="417"/>
      <c r="G22" s="417"/>
    </row>
    <row r="23" spans="1:10" ht="9.75" customHeight="1" x14ac:dyDescent="0.25">
      <c r="A23" s="256"/>
      <c r="B23" s="256"/>
      <c r="C23" s="256"/>
      <c r="D23" s="256"/>
      <c r="E23" s="256"/>
      <c r="F23" s="256"/>
      <c r="G23" s="256"/>
    </row>
    <row r="24" spans="1:10" ht="12" customHeight="1" x14ac:dyDescent="0.2">
      <c r="A24" s="434"/>
      <c r="B24" s="435"/>
      <c r="C24" s="435"/>
      <c r="D24" s="435"/>
      <c r="E24" s="435"/>
      <c r="F24" s="435"/>
      <c r="G24" s="435"/>
    </row>
    <row r="25" spans="1:10" ht="24" customHeight="1" x14ac:dyDescent="0.2">
      <c r="A25" s="435"/>
      <c r="B25" s="435"/>
      <c r="C25" s="435"/>
      <c r="D25" s="435"/>
      <c r="E25" s="435"/>
      <c r="F25" s="435"/>
      <c r="G25" s="435"/>
    </row>
    <row r="26" spans="1:10" x14ac:dyDescent="0.2">
      <c r="D26" s="33"/>
      <c r="E26" s="33"/>
      <c r="F26" s="33"/>
    </row>
    <row r="27" spans="1:10" x14ac:dyDescent="0.2">
      <c r="D27" s="33"/>
      <c r="E27" s="33"/>
      <c r="F27" s="33"/>
    </row>
    <row r="28" spans="1:10" x14ac:dyDescent="0.2">
      <c r="D28" s="33"/>
      <c r="E28" s="33"/>
      <c r="F28" s="33"/>
    </row>
    <row r="29" spans="1:10" x14ac:dyDescent="0.2">
      <c r="D29" s="33"/>
      <c r="E29" s="33"/>
      <c r="F29" s="33"/>
    </row>
    <row r="30" spans="1:10" x14ac:dyDescent="0.2">
      <c r="D30" s="33"/>
      <c r="E30" s="33"/>
      <c r="F30" s="33"/>
    </row>
    <row r="31" spans="1:10" x14ac:dyDescent="0.2">
      <c r="D31" s="33"/>
      <c r="E31" s="33"/>
      <c r="F31" s="33"/>
    </row>
    <row r="32" spans="1:10" x14ac:dyDescent="0.2">
      <c r="D32" s="33"/>
      <c r="E32" s="33"/>
      <c r="F32" s="33"/>
    </row>
    <row r="33" spans="4:6" x14ac:dyDescent="0.2">
      <c r="D33" s="33"/>
      <c r="E33" s="33"/>
      <c r="F33" s="33"/>
    </row>
  </sheetData>
  <mergeCells count="9">
    <mergeCell ref="A3:C3"/>
    <mergeCell ref="A7:C7"/>
    <mergeCell ref="A11:C11"/>
    <mergeCell ref="A24:G25"/>
    <mergeCell ref="A18:C18"/>
    <mergeCell ref="A19:B19"/>
    <mergeCell ref="A4:B4"/>
    <mergeCell ref="A14:C14"/>
    <mergeCell ref="C21:C22"/>
  </mergeCells>
  <phoneticPr fontId="3" type="noConversion"/>
  <pageMargins left="0.39370078740157483" right="0.39370078740157483" top="0.6692913385826772" bottom="0.86614173228346458" header="0.27559055118110237" footer="0.39370078740157483"/>
  <pageSetup paperSize="9" scale="71" firstPageNumber="2" fitToHeight="3" orientation="landscape" useFirstPageNumber="1" r:id="rId1"/>
  <headerFooter alignWithMargins="0">
    <oddFooter>&amp;LZastupitelstvo Olomouckého kraje 28-06-2013
5.6. Rozpočet Olomouckého kraje 2013 - realizace investičních akcí
Příloha č. 1 Havarijní investiční akce a opravy v roce 2013&amp;RStrana &amp;P celkem 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A1:AC53"/>
  <sheetViews>
    <sheetView zoomScale="70" zoomScaleNormal="70" zoomScaleSheetLayoutView="100" workbookViewId="0">
      <selection activeCell="G12" sqref="G12"/>
    </sheetView>
  </sheetViews>
  <sheetFormatPr defaultColWidth="29.7109375" defaultRowHeight="12.75" outlineLevelCol="1" x14ac:dyDescent="0.2"/>
  <cols>
    <col min="1" max="1" width="5.140625" style="3" customWidth="1"/>
    <col min="2" max="2" width="4.7109375" style="95" customWidth="1"/>
    <col min="3" max="3" width="17.28515625" style="95" hidden="1" customWidth="1" outlineLevel="1"/>
    <col min="4" max="5" width="6.42578125" style="95" hidden="1" customWidth="1" outlineLevel="1"/>
    <col min="6" max="6" width="60.7109375" style="3" customWidth="1" collapsed="1"/>
    <col min="7" max="7" width="60.7109375" style="3" customWidth="1"/>
    <col min="8" max="8" width="9" style="95" customWidth="1"/>
    <col min="9" max="9" width="12.5703125" style="95" customWidth="1"/>
    <col min="10" max="10" width="18.140625" style="99" customWidth="1"/>
    <col min="11" max="11" width="13.7109375" style="100" hidden="1" customWidth="1" outlineLevel="1"/>
    <col min="12" max="12" width="12.42578125" style="100" customWidth="1" collapsed="1"/>
    <col min="13" max="13" width="13.28515625" style="3" customWidth="1"/>
    <col min="14" max="14" width="13.42578125" style="3" customWidth="1" outlineLevel="1"/>
    <col min="15" max="15" width="12.85546875" style="3" customWidth="1" outlineLevel="1"/>
    <col min="16" max="16" width="13.28515625" style="3" customWidth="1" outlineLevel="1"/>
    <col min="17" max="28" width="29.7109375" style="3" customWidth="1"/>
    <col min="29" max="16384" width="29.7109375" style="3"/>
  </cols>
  <sheetData>
    <row r="1" spans="1:29" s="34" customFormat="1" ht="18" x14ac:dyDescent="0.25">
      <c r="A1" s="89" t="s">
        <v>54</v>
      </c>
      <c r="B1" s="93"/>
      <c r="C1" s="93"/>
      <c r="D1" s="93"/>
      <c r="E1" s="93"/>
      <c r="F1" s="94"/>
      <c r="G1" s="93"/>
      <c r="H1" s="96"/>
      <c r="I1" s="95"/>
      <c r="J1" s="96"/>
      <c r="K1" s="97"/>
      <c r="L1" s="93"/>
      <c r="M1" s="93"/>
      <c r="N1" s="93"/>
      <c r="O1" s="93"/>
      <c r="P1" s="93"/>
    </row>
    <row r="2" spans="1:29" s="34" customFormat="1" ht="15.75" x14ac:dyDescent="0.25">
      <c r="A2" s="91" t="s">
        <v>5</v>
      </c>
      <c r="B2" s="91"/>
      <c r="C2" s="91"/>
      <c r="D2" s="91"/>
      <c r="E2" s="91"/>
      <c r="F2" s="91" t="s">
        <v>6</v>
      </c>
      <c r="G2" s="92" t="s">
        <v>7</v>
      </c>
      <c r="H2" s="91"/>
      <c r="I2" s="95"/>
      <c r="J2" s="91"/>
      <c r="K2" s="98"/>
      <c r="L2" s="91"/>
      <c r="M2" s="91"/>
      <c r="N2" s="91"/>
      <c r="O2" s="91"/>
      <c r="P2" s="91"/>
    </row>
    <row r="3" spans="1:29" s="34" customFormat="1" ht="10.5" customHeight="1" x14ac:dyDescent="0.2">
      <c r="A3" s="91"/>
      <c r="B3" s="91"/>
      <c r="C3" s="91"/>
      <c r="D3" s="91"/>
      <c r="E3" s="91"/>
      <c r="F3" s="91" t="s">
        <v>8</v>
      </c>
      <c r="G3" s="91"/>
      <c r="H3" s="91"/>
      <c r="I3" s="95"/>
      <c r="J3" s="91"/>
      <c r="K3" s="98"/>
      <c r="L3" s="91"/>
      <c r="M3" s="91"/>
      <c r="N3" s="91"/>
      <c r="O3" s="91"/>
      <c r="P3" s="91"/>
    </row>
    <row r="4" spans="1:29" ht="19.5" customHeight="1" thickBot="1" x14ac:dyDescent="0.25">
      <c r="A4" s="6"/>
      <c r="B4" s="7"/>
      <c r="C4" s="7"/>
      <c r="D4" s="7"/>
      <c r="E4" s="7"/>
      <c r="F4" s="8"/>
      <c r="G4" s="7"/>
      <c r="H4" s="7"/>
      <c r="I4" s="7"/>
      <c r="J4" s="7"/>
      <c r="K4" s="7"/>
      <c r="L4" s="7"/>
      <c r="M4" s="7"/>
      <c r="N4" s="7"/>
      <c r="O4" s="7"/>
      <c r="P4" s="7" t="s">
        <v>9</v>
      </c>
    </row>
    <row r="5" spans="1:29" ht="29.1" customHeight="1" thickBot="1" x14ac:dyDescent="0.25">
      <c r="A5" s="453" t="s">
        <v>24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5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</row>
    <row r="6" spans="1:29" ht="27" customHeight="1" thickBot="1" x14ac:dyDescent="0.25">
      <c r="A6" s="453" t="s">
        <v>71</v>
      </c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</row>
    <row r="7" spans="1:29" ht="49.5" customHeight="1" thickBot="1" x14ac:dyDescent="0.25">
      <c r="A7" s="456" t="s">
        <v>21</v>
      </c>
      <c r="B7" s="456" t="s">
        <v>11</v>
      </c>
      <c r="C7" s="451" t="s">
        <v>3</v>
      </c>
      <c r="D7" s="451" t="s">
        <v>2</v>
      </c>
      <c r="E7" s="451" t="s">
        <v>4</v>
      </c>
      <c r="F7" s="458" t="s">
        <v>12</v>
      </c>
      <c r="G7" s="447" t="s">
        <v>55</v>
      </c>
      <c r="H7" s="449" t="s">
        <v>14</v>
      </c>
      <c r="I7" s="447" t="s">
        <v>15</v>
      </c>
      <c r="J7" s="440" t="s">
        <v>16</v>
      </c>
      <c r="K7" s="440" t="s">
        <v>17</v>
      </c>
      <c r="L7" s="442" t="s">
        <v>83</v>
      </c>
      <c r="M7" s="444" t="s">
        <v>84</v>
      </c>
      <c r="N7" s="445"/>
      <c r="O7" s="445"/>
      <c r="P7" s="446"/>
    </row>
    <row r="8" spans="1:29" ht="45" customHeight="1" thickBot="1" x14ac:dyDescent="0.25">
      <c r="A8" s="457"/>
      <c r="B8" s="457"/>
      <c r="C8" s="452"/>
      <c r="D8" s="452"/>
      <c r="E8" s="452"/>
      <c r="F8" s="459"/>
      <c r="G8" s="448"/>
      <c r="H8" s="450"/>
      <c r="I8" s="448"/>
      <c r="J8" s="441"/>
      <c r="K8" s="441"/>
      <c r="L8" s="443"/>
      <c r="M8" s="85" t="s">
        <v>18</v>
      </c>
      <c r="N8" s="85" t="s">
        <v>0</v>
      </c>
      <c r="O8" s="243" t="s">
        <v>74</v>
      </c>
      <c r="P8" s="135" t="s">
        <v>1</v>
      </c>
    </row>
    <row r="9" spans="1:29" ht="72.75" customHeight="1" x14ac:dyDescent="0.2">
      <c r="A9" s="71">
        <v>1</v>
      </c>
      <c r="B9" s="72" t="s">
        <v>100</v>
      </c>
      <c r="C9" s="1"/>
      <c r="D9" s="189"/>
      <c r="E9" s="189" t="s">
        <v>111</v>
      </c>
      <c r="F9" s="251" t="s">
        <v>186</v>
      </c>
      <c r="G9" s="252" t="s">
        <v>140</v>
      </c>
      <c r="H9" s="136" t="s">
        <v>104</v>
      </c>
      <c r="I9" s="136" t="s">
        <v>97</v>
      </c>
      <c r="J9" s="140">
        <v>1000</v>
      </c>
      <c r="K9" s="177">
        <v>2013</v>
      </c>
      <c r="L9" s="137">
        <v>0</v>
      </c>
      <c r="M9" s="87">
        <f>N9+O9+P9</f>
        <v>1000</v>
      </c>
      <c r="N9" s="370">
        <v>0</v>
      </c>
      <c r="O9" s="267">
        <v>1000</v>
      </c>
      <c r="P9" s="263">
        <v>0</v>
      </c>
    </row>
    <row r="10" spans="1:29" ht="125.25" customHeight="1" x14ac:dyDescent="0.2">
      <c r="A10" s="71">
        <v>2</v>
      </c>
      <c r="B10" s="72" t="s">
        <v>98</v>
      </c>
      <c r="C10" s="1"/>
      <c r="D10" s="189"/>
      <c r="E10" s="189" t="s">
        <v>111</v>
      </c>
      <c r="F10" s="251" t="s">
        <v>187</v>
      </c>
      <c r="G10" s="252" t="s">
        <v>136</v>
      </c>
      <c r="H10" s="136" t="s">
        <v>104</v>
      </c>
      <c r="I10" s="136" t="s">
        <v>97</v>
      </c>
      <c r="J10" s="140">
        <v>1450</v>
      </c>
      <c r="K10" s="177">
        <v>2013</v>
      </c>
      <c r="L10" s="137">
        <v>0</v>
      </c>
      <c r="M10" s="372">
        <f t="shared" ref="M10:M14" si="0">N10+O10+P10</f>
        <v>1450</v>
      </c>
      <c r="N10" s="371">
        <v>300</v>
      </c>
      <c r="O10" s="262">
        <v>1150</v>
      </c>
      <c r="P10" s="264">
        <v>0</v>
      </c>
    </row>
    <row r="11" spans="1:29" ht="51.75" customHeight="1" x14ac:dyDescent="0.2">
      <c r="A11" s="71">
        <v>3</v>
      </c>
      <c r="B11" s="72" t="s">
        <v>95</v>
      </c>
      <c r="C11" s="1"/>
      <c r="D11" s="189"/>
      <c r="E11" s="189" t="s">
        <v>111</v>
      </c>
      <c r="F11" s="251" t="s">
        <v>188</v>
      </c>
      <c r="G11" s="252" t="s">
        <v>139</v>
      </c>
      <c r="H11" s="136" t="s">
        <v>104</v>
      </c>
      <c r="I11" s="136" t="s">
        <v>109</v>
      </c>
      <c r="J11" s="140">
        <v>942</v>
      </c>
      <c r="K11" s="177">
        <v>2013</v>
      </c>
      <c r="L11" s="137">
        <v>0</v>
      </c>
      <c r="M11" s="372">
        <f t="shared" si="0"/>
        <v>942</v>
      </c>
      <c r="N11" s="371">
        <v>342</v>
      </c>
      <c r="O11" s="262"/>
      <c r="P11" s="264">
        <v>600</v>
      </c>
    </row>
    <row r="12" spans="1:29" ht="77.25" customHeight="1" x14ac:dyDescent="0.2">
      <c r="A12" s="71">
        <v>4</v>
      </c>
      <c r="B12" s="313" t="s">
        <v>95</v>
      </c>
      <c r="C12" s="309"/>
      <c r="D12" s="189"/>
      <c r="E12" s="189"/>
      <c r="F12" s="251" t="s">
        <v>189</v>
      </c>
      <c r="G12" s="252" t="s">
        <v>219</v>
      </c>
      <c r="H12" s="182" t="s">
        <v>104</v>
      </c>
      <c r="I12" s="182" t="s">
        <v>97</v>
      </c>
      <c r="J12" s="140">
        <v>325</v>
      </c>
      <c r="K12" s="177"/>
      <c r="L12" s="137">
        <v>0</v>
      </c>
      <c r="M12" s="372">
        <f t="shared" si="0"/>
        <v>325</v>
      </c>
      <c r="N12" s="371">
        <v>0</v>
      </c>
      <c r="O12" s="262"/>
      <c r="P12" s="264">
        <v>325</v>
      </c>
    </row>
    <row r="13" spans="1:29" ht="66.75" customHeight="1" x14ac:dyDescent="0.2">
      <c r="A13" s="71">
        <v>5</v>
      </c>
      <c r="B13" s="72" t="s">
        <v>96</v>
      </c>
      <c r="C13" s="1"/>
      <c r="D13" s="189"/>
      <c r="E13" s="189" t="s">
        <v>111</v>
      </c>
      <c r="F13" s="251" t="s">
        <v>190</v>
      </c>
      <c r="G13" s="252" t="s">
        <v>135</v>
      </c>
      <c r="H13" s="136" t="s">
        <v>103</v>
      </c>
      <c r="I13" s="136" t="s">
        <v>97</v>
      </c>
      <c r="J13" s="140">
        <v>1280</v>
      </c>
      <c r="K13" s="177">
        <v>2013</v>
      </c>
      <c r="L13" s="137">
        <v>0</v>
      </c>
      <c r="M13" s="372">
        <f t="shared" si="0"/>
        <v>1280</v>
      </c>
      <c r="N13" s="371">
        <v>90</v>
      </c>
      <c r="O13" s="262">
        <v>1190</v>
      </c>
      <c r="P13" s="264">
        <v>0</v>
      </c>
    </row>
    <row r="14" spans="1:29" ht="66" customHeight="1" thickBot="1" x14ac:dyDescent="0.25">
      <c r="A14" s="71">
        <v>6</v>
      </c>
      <c r="B14" s="72" t="s">
        <v>99</v>
      </c>
      <c r="C14" s="1"/>
      <c r="D14" s="189"/>
      <c r="E14" s="189" t="s">
        <v>111</v>
      </c>
      <c r="F14" s="251" t="s">
        <v>191</v>
      </c>
      <c r="G14" s="252" t="s">
        <v>141</v>
      </c>
      <c r="H14" s="136" t="s">
        <v>110</v>
      </c>
      <c r="I14" s="136" t="s">
        <v>97</v>
      </c>
      <c r="J14" s="140">
        <v>2300</v>
      </c>
      <c r="K14" s="177">
        <v>2013</v>
      </c>
      <c r="L14" s="137">
        <v>0</v>
      </c>
      <c r="M14" s="373">
        <f t="shared" si="0"/>
        <v>2300</v>
      </c>
      <c r="N14" s="371">
        <v>600</v>
      </c>
      <c r="O14" s="262">
        <v>1700</v>
      </c>
      <c r="P14" s="264">
        <v>0</v>
      </c>
    </row>
    <row r="15" spans="1:29" s="38" customFormat="1" ht="21" thickBot="1" x14ac:dyDescent="0.25">
      <c r="A15" s="437" t="s">
        <v>65</v>
      </c>
      <c r="B15" s="438"/>
      <c r="C15" s="438"/>
      <c r="D15" s="438"/>
      <c r="E15" s="438"/>
      <c r="F15" s="438"/>
      <c r="G15" s="439"/>
      <c r="H15" s="175"/>
      <c r="I15" s="175"/>
      <c r="J15" s="10">
        <f>SUM(J9:J14)</f>
        <v>7297</v>
      </c>
      <c r="K15" s="176"/>
      <c r="L15" s="90">
        <f>SUM(L9:L14)</f>
        <v>0</v>
      </c>
      <c r="M15" s="70">
        <f>SUM(M9:M14)</f>
        <v>7297</v>
      </c>
      <c r="N15" s="268">
        <f>SUM(N9:N14)</f>
        <v>1332</v>
      </c>
      <c r="O15" s="10">
        <f>SUM(O9:O14)</f>
        <v>5040</v>
      </c>
      <c r="P15" s="61">
        <f>SUM(P9:P14)</f>
        <v>925</v>
      </c>
    </row>
    <row r="16" spans="1:29" x14ac:dyDescent="0.2">
      <c r="B16" s="138"/>
      <c r="C16" s="138"/>
      <c r="D16" s="138"/>
      <c r="E16" s="138"/>
      <c r="F16" s="5"/>
      <c r="G16" s="5"/>
      <c r="H16" s="138"/>
      <c r="I16" s="138"/>
    </row>
    <row r="17" spans="2:12" x14ac:dyDescent="0.2">
      <c r="B17" s="138"/>
      <c r="C17" s="138"/>
      <c r="D17" s="138"/>
      <c r="E17" s="138"/>
      <c r="F17" s="5"/>
      <c r="G17" s="5"/>
      <c r="H17" s="138"/>
      <c r="I17" s="138"/>
    </row>
    <row r="18" spans="2:12" x14ac:dyDescent="0.2">
      <c r="B18" s="138"/>
      <c r="C18" s="138"/>
      <c r="D18" s="138"/>
      <c r="E18" s="138"/>
      <c r="F18" s="5"/>
      <c r="G18" s="5"/>
      <c r="H18" s="138"/>
      <c r="I18" s="138"/>
    </row>
    <row r="19" spans="2:12" x14ac:dyDescent="0.2">
      <c r="B19" s="138"/>
      <c r="C19" s="138"/>
      <c r="D19" s="138"/>
      <c r="E19" s="138"/>
      <c r="F19" s="5"/>
      <c r="G19" s="5"/>
      <c r="H19" s="138"/>
      <c r="I19" s="138"/>
    </row>
    <row r="20" spans="2:12" x14ac:dyDescent="0.2">
      <c r="B20" s="138"/>
      <c r="C20" s="138"/>
      <c r="D20" s="138"/>
      <c r="E20" s="138"/>
      <c r="F20" s="5"/>
      <c r="G20" s="5"/>
      <c r="H20" s="138"/>
      <c r="I20" s="138"/>
    </row>
    <row r="21" spans="2:12" x14ac:dyDescent="0.2">
      <c r="B21" s="138"/>
      <c r="C21" s="138"/>
      <c r="D21" s="138"/>
      <c r="E21" s="138"/>
      <c r="F21" s="5"/>
      <c r="G21" s="5"/>
      <c r="H21" s="138"/>
      <c r="I21" s="138"/>
      <c r="J21" s="3"/>
      <c r="K21" s="3"/>
      <c r="L21" s="3"/>
    </row>
    <row r="22" spans="2:12" x14ac:dyDescent="0.2">
      <c r="B22" s="138"/>
      <c r="C22" s="138"/>
      <c r="D22" s="138"/>
      <c r="E22" s="138"/>
      <c r="F22" s="5"/>
      <c r="G22" s="5"/>
      <c r="H22" s="138"/>
      <c r="I22" s="138"/>
      <c r="J22" s="3"/>
      <c r="K22" s="3"/>
      <c r="L22" s="3"/>
    </row>
    <row r="23" spans="2:12" x14ac:dyDescent="0.2">
      <c r="B23" s="138"/>
      <c r="C23" s="138"/>
      <c r="D23" s="138"/>
      <c r="E23" s="138"/>
      <c r="F23" s="5"/>
      <c r="G23" s="5"/>
      <c r="H23" s="138"/>
      <c r="I23" s="138"/>
      <c r="J23" s="3"/>
      <c r="K23" s="3"/>
      <c r="L23" s="3"/>
    </row>
    <row r="24" spans="2:12" x14ac:dyDescent="0.2">
      <c r="B24" s="138"/>
      <c r="C24" s="138"/>
      <c r="D24" s="138"/>
      <c r="E24" s="138"/>
      <c r="F24" s="5"/>
      <c r="G24" s="5"/>
      <c r="H24" s="138"/>
      <c r="I24" s="138"/>
      <c r="J24" s="3"/>
      <c r="K24" s="3"/>
      <c r="L24" s="3"/>
    </row>
    <row r="25" spans="2:12" x14ac:dyDescent="0.2">
      <c r="B25" s="138"/>
      <c r="C25" s="138"/>
      <c r="D25" s="138"/>
      <c r="E25" s="138"/>
      <c r="F25" s="5"/>
      <c r="G25" s="5"/>
      <c r="H25" s="138"/>
      <c r="I25" s="138"/>
      <c r="J25" s="3"/>
      <c r="K25" s="3"/>
      <c r="L25" s="3"/>
    </row>
    <row r="26" spans="2:12" x14ac:dyDescent="0.2">
      <c r="B26" s="138"/>
      <c r="C26" s="138"/>
      <c r="D26" s="138"/>
      <c r="E26" s="138"/>
      <c r="F26" s="5"/>
      <c r="G26" s="5"/>
      <c r="H26" s="138"/>
      <c r="I26" s="138"/>
      <c r="J26" s="3"/>
      <c r="K26" s="3"/>
      <c r="L26" s="3"/>
    </row>
    <row r="27" spans="2:12" x14ac:dyDescent="0.2">
      <c r="B27" s="138"/>
      <c r="C27" s="138"/>
      <c r="D27" s="138"/>
      <c r="E27" s="138"/>
      <c r="F27" s="5"/>
      <c r="G27" s="5"/>
      <c r="H27" s="138"/>
      <c r="I27" s="138"/>
      <c r="J27" s="3"/>
      <c r="K27" s="3"/>
      <c r="L27" s="3"/>
    </row>
    <row r="28" spans="2:12" x14ac:dyDescent="0.2">
      <c r="B28" s="138"/>
      <c r="C28" s="138"/>
      <c r="D28" s="138"/>
      <c r="E28" s="138"/>
      <c r="F28" s="5"/>
      <c r="G28" s="5"/>
      <c r="H28" s="138"/>
      <c r="I28" s="138"/>
      <c r="J28" s="3"/>
      <c r="K28" s="3"/>
      <c r="L28" s="3"/>
    </row>
    <row r="29" spans="2:12" x14ac:dyDescent="0.2">
      <c r="B29" s="138"/>
      <c r="C29" s="138"/>
      <c r="D29" s="138"/>
      <c r="E29" s="138"/>
      <c r="F29" s="5"/>
      <c r="G29" s="5"/>
      <c r="H29" s="138"/>
      <c r="I29" s="138"/>
      <c r="J29" s="3"/>
      <c r="K29" s="3"/>
      <c r="L29" s="3"/>
    </row>
    <row r="30" spans="2:12" x14ac:dyDescent="0.2">
      <c r="B30" s="138"/>
      <c r="C30" s="138"/>
      <c r="D30" s="138"/>
      <c r="E30" s="138"/>
      <c r="F30" s="5"/>
      <c r="G30" s="5"/>
      <c r="H30" s="138"/>
      <c r="I30" s="138"/>
      <c r="J30" s="3"/>
      <c r="K30" s="3"/>
      <c r="L30" s="3"/>
    </row>
    <row r="31" spans="2:12" x14ac:dyDescent="0.2">
      <c r="B31" s="138"/>
      <c r="C31" s="138"/>
      <c r="D31" s="138"/>
      <c r="E31" s="138"/>
      <c r="F31" s="5"/>
      <c r="G31" s="5"/>
      <c r="H31" s="138"/>
      <c r="I31" s="138"/>
      <c r="J31" s="3"/>
      <c r="K31" s="3"/>
      <c r="L31" s="3"/>
    </row>
    <row r="32" spans="2:12" x14ac:dyDescent="0.2">
      <c r="B32" s="138"/>
      <c r="C32" s="138"/>
      <c r="D32" s="138"/>
      <c r="E32" s="138"/>
      <c r="F32" s="5"/>
      <c r="G32" s="5"/>
      <c r="H32" s="138"/>
      <c r="I32" s="138"/>
      <c r="J32" s="3"/>
      <c r="K32" s="3"/>
      <c r="L32" s="3"/>
    </row>
    <row r="33" spans="2:12" x14ac:dyDescent="0.2">
      <c r="B33" s="138"/>
      <c r="C33" s="138"/>
      <c r="D33" s="138"/>
      <c r="E33" s="138"/>
      <c r="F33" s="5"/>
      <c r="G33" s="5"/>
      <c r="H33" s="138"/>
      <c r="I33" s="138"/>
      <c r="J33" s="3"/>
      <c r="K33" s="3"/>
      <c r="L33" s="3"/>
    </row>
    <row r="34" spans="2:12" x14ac:dyDescent="0.2">
      <c r="B34" s="138"/>
      <c r="C34" s="138"/>
      <c r="D34" s="138"/>
      <c r="E34" s="138"/>
      <c r="F34" s="5"/>
      <c r="G34" s="5"/>
      <c r="H34" s="138"/>
      <c r="I34" s="138"/>
      <c r="J34" s="3"/>
      <c r="K34" s="3"/>
      <c r="L34" s="3"/>
    </row>
    <row r="35" spans="2:12" x14ac:dyDescent="0.2">
      <c r="B35" s="138"/>
      <c r="C35" s="138"/>
      <c r="D35" s="138"/>
      <c r="E35" s="138"/>
      <c r="F35" s="5"/>
      <c r="G35" s="5"/>
      <c r="H35" s="138"/>
      <c r="I35" s="138"/>
      <c r="J35" s="3"/>
      <c r="K35" s="3"/>
      <c r="L35" s="3"/>
    </row>
    <row r="36" spans="2:12" x14ac:dyDescent="0.2">
      <c r="B36" s="138"/>
      <c r="C36" s="138"/>
      <c r="D36" s="138"/>
      <c r="E36" s="138"/>
      <c r="F36" s="5"/>
      <c r="G36" s="5"/>
      <c r="H36" s="138"/>
      <c r="I36" s="138"/>
      <c r="J36" s="3"/>
      <c r="K36" s="3"/>
      <c r="L36" s="3"/>
    </row>
    <row r="37" spans="2:12" x14ac:dyDescent="0.2">
      <c r="B37" s="138"/>
      <c r="C37" s="138"/>
      <c r="D37" s="138"/>
      <c r="E37" s="138"/>
      <c r="F37" s="5"/>
      <c r="G37" s="5"/>
      <c r="H37" s="138"/>
      <c r="I37" s="138"/>
      <c r="J37" s="3"/>
      <c r="K37" s="3"/>
      <c r="L37" s="3"/>
    </row>
    <row r="38" spans="2:12" x14ac:dyDescent="0.2">
      <c r="B38" s="138"/>
      <c r="C38" s="138"/>
      <c r="D38" s="138"/>
      <c r="E38" s="138"/>
      <c r="F38" s="5"/>
      <c r="G38" s="5"/>
      <c r="H38" s="138"/>
      <c r="I38" s="138"/>
      <c r="J38" s="3"/>
      <c r="K38" s="3"/>
      <c r="L38" s="3"/>
    </row>
    <row r="39" spans="2:12" x14ac:dyDescent="0.2">
      <c r="B39" s="138"/>
      <c r="C39" s="138"/>
      <c r="D39" s="138"/>
      <c r="E39" s="138"/>
      <c r="F39" s="5"/>
      <c r="G39" s="5"/>
      <c r="H39" s="138"/>
      <c r="I39" s="138"/>
      <c r="J39" s="3"/>
      <c r="K39" s="3"/>
      <c r="L39" s="3"/>
    </row>
    <row r="40" spans="2:12" x14ac:dyDescent="0.2">
      <c r="B40" s="138"/>
      <c r="C40" s="138"/>
      <c r="D40" s="138"/>
      <c r="E40" s="138"/>
      <c r="F40" s="5"/>
      <c r="G40" s="5"/>
      <c r="H40" s="138"/>
      <c r="I40" s="138"/>
      <c r="J40" s="3"/>
      <c r="K40" s="3"/>
      <c r="L40" s="3"/>
    </row>
    <row r="41" spans="2:12" x14ac:dyDescent="0.2">
      <c r="B41" s="138"/>
      <c r="C41" s="138"/>
      <c r="D41" s="138"/>
      <c r="E41" s="138"/>
      <c r="F41" s="5"/>
      <c r="G41" s="5"/>
      <c r="H41" s="138"/>
      <c r="I41" s="138"/>
      <c r="J41" s="3"/>
      <c r="K41" s="3"/>
      <c r="L41" s="3"/>
    </row>
    <row r="42" spans="2:12" x14ac:dyDescent="0.2">
      <c r="B42" s="138"/>
      <c r="C42" s="138"/>
      <c r="D42" s="138"/>
      <c r="E42" s="138"/>
      <c r="F42" s="5"/>
      <c r="G42" s="5"/>
      <c r="H42" s="138"/>
      <c r="I42" s="138"/>
      <c r="J42" s="3"/>
      <c r="K42" s="3"/>
      <c r="L42" s="3"/>
    </row>
    <row r="43" spans="2:12" x14ac:dyDescent="0.2">
      <c r="B43" s="138"/>
      <c r="C43" s="138"/>
      <c r="D43" s="138"/>
      <c r="E43" s="138"/>
      <c r="F43" s="5"/>
      <c r="G43" s="5"/>
      <c r="H43" s="138"/>
      <c r="I43" s="138"/>
      <c r="J43" s="3"/>
      <c r="K43" s="3"/>
      <c r="L43" s="3"/>
    </row>
    <row r="44" spans="2:12" x14ac:dyDescent="0.2">
      <c r="B44" s="138"/>
      <c r="C44" s="138"/>
      <c r="D44" s="138"/>
      <c r="E44" s="138"/>
      <c r="F44" s="5"/>
      <c r="G44" s="5"/>
      <c r="H44" s="138"/>
      <c r="I44" s="138"/>
      <c r="J44" s="3"/>
      <c r="K44" s="3"/>
      <c r="L44" s="3"/>
    </row>
    <row r="45" spans="2:12" x14ac:dyDescent="0.2">
      <c r="B45" s="138"/>
      <c r="C45" s="138"/>
      <c r="D45" s="138"/>
      <c r="E45" s="138"/>
      <c r="F45" s="5"/>
      <c r="G45" s="5"/>
      <c r="H45" s="138"/>
      <c r="I45" s="138"/>
      <c r="J45" s="3"/>
      <c r="K45" s="3"/>
      <c r="L45" s="3"/>
    </row>
    <row r="46" spans="2:12" x14ac:dyDescent="0.2">
      <c r="B46" s="138"/>
      <c r="C46" s="138"/>
      <c r="D46" s="138"/>
      <c r="E46" s="138"/>
      <c r="F46" s="5"/>
      <c r="G46" s="5"/>
      <c r="H46" s="138"/>
      <c r="I46" s="138"/>
      <c r="J46" s="3"/>
      <c r="K46" s="3"/>
      <c r="L46" s="3"/>
    </row>
    <row r="47" spans="2:12" x14ac:dyDescent="0.2">
      <c r="B47" s="138"/>
      <c r="C47" s="138"/>
      <c r="D47" s="138"/>
      <c r="E47" s="138"/>
      <c r="F47" s="5"/>
      <c r="G47" s="5"/>
      <c r="H47" s="138"/>
      <c r="I47" s="138"/>
      <c r="J47" s="3"/>
      <c r="K47" s="3"/>
      <c r="L47" s="3"/>
    </row>
    <row r="48" spans="2:12" x14ac:dyDescent="0.2">
      <c r="B48" s="138"/>
      <c r="C48" s="138"/>
      <c r="D48" s="138"/>
      <c r="E48" s="138"/>
      <c r="F48" s="5"/>
      <c r="G48" s="5"/>
      <c r="H48" s="138"/>
      <c r="I48" s="138"/>
      <c r="J48" s="3"/>
      <c r="K48" s="3"/>
      <c r="L48" s="3"/>
    </row>
    <row r="49" spans="2:12" x14ac:dyDescent="0.2">
      <c r="B49" s="138"/>
      <c r="C49" s="138"/>
      <c r="D49" s="138"/>
      <c r="E49" s="138"/>
      <c r="F49" s="5"/>
      <c r="G49" s="5"/>
      <c r="H49" s="138"/>
      <c r="I49" s="138"/>
      <c r="J49" s="3"/>
      <c r="K49" s="3"/>
      <c r="L49" s="3"/>
    </row>
    <row r="50" spans="2:12" x14ac:dyDescent="0.2">
      <c r="B50" s="138"/>
      <c r="C50" s="138"/>
      <c r="D50" s="138"/>
      <c r="E50" s="138"/>
      <c r="F50" s="5"/>
      <c r="G50" s="5"/>
      <c r="H50" s="138"/>
      <c r="I50" s="138"/>
      <c r="J50" s="3"/>
      <c r="K50" s="3"/>
      <c r="L50" s="3"/>
    </row>
    <row r="51" spans="2:12" x14ac:dyDescent="0.2">
      <c r="B51" s="138"/>
      <c r="C51" s="138"/>
      <c r="D51" s="138"/>
      <c r="E51" s="138"/>
      <c r="F51" s="5"/>
      <c r="G51" s="5"/>
      <c r="H51" s="138"/>
      <c r="I51" s="138"/>
      <c r="J51" s="3"/>
      <c r="K51" s="3"/>
      <c r="L51" s="3"/>
    </row>
    <row r="52" spans="2:12" x14ac:dyDescent="0.2">
      <c r="B52" s="138"/>
      <c r="C52" s="138"/>
      <c r="D52" s="138"/>
      <c r="E52" s="138"/>
      <c r="F52" s="5"/>
      <c r="G52" s="5"/>
      <c r="H52" s="138"/>
      <c r="I52" s="138"/>
      <c r="J52" s="3"/>
      <c r="K52" s="3"/>
      <c r="L52" s="3"/>
    </row>
    <row r="53" spans="2:12" x14ac:dyDescent="0.2">
      <c r="B53" s="138"/>
      <c r="C53" s="138"/>
      <c r="D53" s="138"/>
      <c r="E53" s="138"/>
      <c r="F53" s="5"/>
      <c r="G53" s="5"/>
      <c r="H53" s="138"/>
      <c r="I53" s="138"/>
      <c r="J53" s="3"/>
      <c r="K53" s="3"/>
      <c r="L53" s="3"/>
    </row>
  </sheetData>
  <mergeCells count="16">
    <mergeCell ref="A5:P5"/>
    <mergeCell ref="A6:P6"/>
    <mergeCell ref="A7:A8"/>
    <mergeCell ref="B7:B8"/>
    <mergeCell ref="F7:F8"/>
    <mergeCell ref="E7:E8"/>
    <mergeCell ref="A15:G15"/>
    <mergeCell ref="K7:K8"/>
    <mergeCell ref="L7:L8"/>
    <mergeCell ref="M7:P7"/>
    <mergeCell ref="G7:G8"/>
    <mergeCell ref="H7:H8"/>
    <mergeCell ref="I7:I8"/>
    <mergeCell ref="J7:J8"/>
    <mergeCell ref="C7:C8"/>
    <mergeCell ref="D7:D8"/>
  </mergeCells>
  <phoneticPr fontId="3" type="noConversion"/>
  <pageMargins left="0.39370078740157483" right="0.39370078740157483" top="0.6692913385826772" bottom="0.86614173228346458" header="0.27559055118110237" footer="0.39370078740157483"/>
  <pageSetup paperSize="9" scale="60" firstPageNumber="131" fitToHeight="3" orientation="landscape" r:id="rId1"/>
  <headerFooter alignWithMargins="0">
    <oddFooter>&amp;LZastupitelstvo Olomouckého kraje 28-06-2013
5.6. Rozpočet Olomouckého kraje 2013 - realizace investičních akcí
Příloha č. 1 Havarijní investiční akce a opravy v roce 2013&amp;RStrana &amp;P celkem 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AC64"/>
  <sheetViews>
    <sheetView topLeftCell="A13" zoomScale="60" zoomScaleNormal="60" workbookViewId="0">
      <selection activeCell="G22" sqref="G22"/>
    </sheetView>
  </sheetViews>
  <sheetFormatPr defaultColWidth="29.7109375" defaultRowHeight="12.75" outlineLevelCol="1" x14ac:dyDescent="0.2"/>
  <cols>
    <col min="1" max="1" width="5.140625" style="3" customWidth="1"/>
    <col min="2" max="2" width="4.7109375" style="95" customWidth="1"/>
    <col min="3" max="3" width="17.28515625" style="95" hidden="1" customWidth="1" outlineLevel="1"/>
    <col min="4" max="5" width="6.42578125" style="95" hidden="1" customWidth="1" outlineLevel="1"/>
    <col min="6" max="6" width="60.85546875" style="3" customWidth="1" collapsed="1"/>
    <col min="7" max="7" width="60.85546875" style="3" customWidth="1"/>
    <col min="8" max="8" width="9" style="95" customWidth="1"/>
    <col min="9" max="9" width="12.5703125" style="95" customWidth="1"/>
    <col min="10" max="10" width="18.140625" style="99" customWidth="1"/>
    <col min="11" max="11" width="13.7109375" style="183" customWidth="1" outlineLevel="1"/>
    <col min="12" max="12" width="12.42578125" style="183" customWidth="1"/>
    <col min="13" max="13" width="13.28515625" style="3" customWidth="1"/>
    <col min="14" max="14" width="13.42578125" style="3" customWidth="1" outlineLevel="1"/>
    <col min="15" max="15" width="12.85546875" style="3" customWidth="1" outlineLevel="1"/>
    <col min="16" max="16" width="13.28515625" style="3" customWidth="1" outlineLevel="1"/>
    <col min="17" max="28" width="29.7109375" style="3" customWidth="1"/>
    <col min="29" max="16384" width="29.7109375" style="3"/>
  </cols>
  <sheetData>
    <row r="1" spans="1:29" s="261" customFormat="1" ht="18" x14ac:dyDescent="0.25">
      <c r="A1" s="89" t="s">
        <v>88</v>
      </c>
      <c r="B1" s="93"/>
      <c r="C1" s="93"/>
      <c r="D1" s="93"/>
      <c r="E1" s="93"/>
      <c r="F1" s="94"/>
      <c r="G1" s="93"/>
      <c r="H1" s="96"/>
      <c r="I1" s="95"/>
      <c r="J1" s="96"/>
      <c r="K1" s="97"/>
      <c r="L1" s="93"/>
      <c r="M1" s="93"/>
      <c r="N1" s="93"/>
      <c r="O1" s="93"/>
      <c r="P1" s="93"/>
    </row>
    <row r="2" spans="1:29" s="261" customFormat="1" ht="15.75" x14ac:dyDescent="0.25">
      <c r="A2" s="91" t="s">
        <v>5</v>
      </c>
      <c r="B2" s="91"/>
      <c r="C2" s="91"/>
      <c r="D2" s="91"/>
      <c r="E2" s="91"/>
      <c r="F2" s="91" t="s">
        <v>89</v>
      </c>
      <c r="G2" s="92" t="s">
        <v>92</v>
      </c>
      <c r="H2" s="91"/>
      <c r="I2" s="95"/>
      <c r="J2" s="91"/>
      <c r="K2" s="98"/>
      <c r="L2" s="91"/>
      <c r="M2" s="91"/>
      <c r="N2" s="91"/>
      <c r="O2" s="91"/>
      <c r="P2" s="91"/>
    </row>
    <row r="3" spans="1:29" s="261" customFormat="1" ht="10.5" customHeight="1" x14ac:dyDescent="0.2">
      <c r="A3" s="91"/>
      <c r="B3" s="91"/>
      <c r="C3" s="91"/>
      <c r="D3" s="91"/>
      <c r="E3" s="91"/>
      <c r="F3" s="91" t="s">
        <v>8</v>
      </c>
      <c r="G3" s="91"/>
      <c r="H3" s="91"/>
      <c r="I3" s="95"/>
      <c r="J3" s="91"/>
      <c r="K3" s="98"/>
      <c r="L3" s="91"/>
      <c r="M3" s="91"/>
      <c r="N3" s="91"/>
      <c r="O3" s="91"/>
      <c r="P3" s="91"/>
    </row>
    <row r="4" spans="1:29" ht="19.5" customHeight="1" thickBot="1" x14ac:dyDescent="0.25">
      <c r="A4" s="6"/>
      <c r="B4" s="7"/>
      <c r="C4" s="7"/>
      <c r="D4" s="7"/>
      <c r="E4" s="7"/>
      <c r="F4" s="8"/>
      <c r="G4" s="7"/>
      <c r="H4" s="7"/>
      <c r="I4" s="7"/>
      <c r="J4" s="7"/>
      <c r="K4" s="7"/>
      <c r="L4" s="7"/>
      <c r="M4" s="7"/>
      <c r="N4" s="7"/>
      <c r="O4" s="7"/>
      <c r="P4" s="7" t="s">
        <v>9</v>
      </c>
    </row>
    <row r="5" spans="1:29" ht="29.1" customHeight="1" thickBot="1" x14ac:dyDescent="0.25">
      <c r="A5" s="453" t="s">
        <v>24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5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</row>
    <row r="6" spans="1:29" ht="27" customHeight="1" thickBot="1" x14ac:dyDescent="0.25">
      <c r="A6" s="453" t="s">
        <v>90</v>
      </c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</row>
    <row r="7" spans="1:29" ht="39.75" customHeight="1" thickBot="1" x14ac:dyDescent="0.25">
      <c r="A7" s="456" t="s">
        <v>21</v>
      </c>
      <c r="B7" s="456" t="s">
        <v>11</v>
      </c>
      <c r="C7" s="451" t="s">
        <v>3</v>
      </c>
      <c r="D7" s="451" t="s">
        <v>2</v>
      </c>
      <c r="E7" s="451" t="s">
        <v>4</v>
      </c>
      <c r="F7" s="458" t="s">
        <v>12</v>
      </c>
      <c r="G7" s="447" t="s">
        <v>55</v>
      </c>
      <c r="H7" s="449" t="s">
        <v>14</v>
      </c>
      <c r="I7" s="447" t="s">
        <v>15</v>
      </c>
      <c r="J7" s="440" t="s">
        <v>16</v>
      </c>
      <c r="K7" s="440" t="s">
        <v>17</v>
      </c>
      <c r="L7" s="442" t="s">
        <v>83</v>
      </c>
      <c r="M7" s="460" t="s">
        <v>84</v>
      </c>
      <c r="N7" s="461"/>
      <c r="O7" s="461"/>
      <c r="P7" s="462"/>
    </row>
    <row r="8" spans="1:29" ht="42.75" customHeight="1" thickBot="1" x14ac:dyDescent="0.25">
      <c r="A8" s="457"/>
      <c r="B8" s="457"/>
      <c r="C8" s="452"/>
      <c r="D8" s="452"/>
      <c r="E8" s="452"/>
      <c r="F8" s="459"/>
      <c r="G8" s="448"/>
      <c r="H8" s="450"/>
      <c r="I8" s="448"/>
      <c r="J8" s="441"/>
      <c r="K8" s="441"/>
      <c r="L8" s="443"/>
      <c r="M8" s="85" t="s">
        <v>18</v>
      </c>
      <c r="N8" s="85" t="s">
        <v>0</v>
      </c>
      <c r="O8" s="243" t="s">
        <v>74</v>
      </c>
      <c r="P8" s="135" t="s">
        <v>1</v>
      </c>
    </row>
    <row r="9" spans="1:29" ht="84.75" customHeight="1" x14ac:dyDescent="0.2">
      <c r="A9" s="71">
        <v>1</v>
      </c>
      <c r="B9" s="72" t="s">
        <v>95</v>
      </c>
      <c r="C9" s="1"/>
      <c r="D9" s="189"/>
      <c r="E9" s="189" t="s">
        <v>108</v>
      </c>
      <c r="F9" s="251" t="s">
        <v>105</v>
      </c>
      <c r="G9" s="252" t="s">
        <v>215</v>
      </c>
      <c r="H9" s="136" t="s">
        <v>104</v>
      </c>
      <c r="I9" s="136" t="s">
        <v>97</v>
      </c>
      <c r="J9" s="140">
        <v>780</v>
      </c>
      <c r="K9" s="177">
        <v>2013</v>
      </c>
      <c r="L9" s="137">
        <v>0</v>
      </c>
      <c r="M9" s="87">
        <f>N9+O9+P9</f>
        <v>780</v>
      </c>
      <c r="N9" s="370">
        <v>100</v>
      </c>
      <c r="O9" s="267">
        <v>680</v>
      </c>
      <c r="P9" s="263">
        <v>0</v>
      </c>
    </row>
    <row r="10" spans="1:29" ht="129.75" customHeight="1" x14ac:dyDescent="0.2">
      <c r="A10" s="71">
        <v>2</v>
      </c>
      <c r="B10" s="72" t="s">
        <v>96</v>
      </c>
      <c r="C10" s="1"/>
      <c r="D10" s="189"/>
      <c r="E10" s="189" t="s">
        <v>108</v>
      </c>
      <c r="F10" s="251" t="s">
        <v>171</v>
      </c>
      <c r="G10" s="252" t="s">
        <v>137</v>
      </c>
      <c r="H10" s="136" t="s">
        <v>104</v>
      </c>
      <c r="I10" s="182" t="s">
        <v>97</v>
      </c>
      <c r="J10" s="140">
        <v>620</v>
      </c>
      <c r="K10" s="177">
        <v>2013</v>
      </c>
      <c r="L10" s="137">
        <v>0</v>
      </c>
      <c r="M10" s="372">
        <f t="shared" ref="M10:M25" si="0">N10+O10+P10</f>
        <v>620</v>
      </c>
      <c r="N10" s="371">
        <v>80</v>
      </c>
      <c r="O10" s="262"/>
      <c r="P10" s="264">
        <v>540</v>
      </c>
    </row>
    <row r="11" spans="1:29" ht="60.75" customHeight="1" x14ac:dyDescent="0.2">
      <c r="A11" s="71">
        <v>3</v>
      </c>
      <c r="B11" s="72" t="s">
        <v>96</v>
      </c>
      <c r="C11" s="1"/>
      <c r="D11" s="189"/>
      <c r="E11" s="189" t="s">
        <v>108</v>
      </c>
      <c r="F11" s="251" t="s">
        <v>172</v>
      </c>
      <c r="G11" s="252" t="s">
        <v>217</v>
      </c>
      <c r="H11" s="136" t="s">
        <v>106</v>
      </c>
      <c r="I11" s="136" t="s">
        <v>102</v>
      </c>
      <c r="J11" s="140">
        <v>730</v>
      </c>
      <c r="K11" s="177">
        <v>2013</v>
      </c>
      <c r="L11" s="137">
        <v>0</v>
      </c>
      <c r="M11" s="372">
        <f t="shared" si="0"/>
        <v>730</v>
      </c>
      <c r="N11" s="371">
        <v>100</v>
      </c>
      <c r="O11" s="262">
        <v>630</v>
      </c>
      <c r="P11" s="264">
        <v>0</v>
      </c>
    </row>
    <row r="12" spans="1:29" ht="69" customHeight="1" x14ac:dyDescent="0.2">
      <c r="A12" s="71">
        <v>4</v>
      </c>
      <c r="B12" s="313" t="s">
        <v>96</v>
      </c>
      <c r="C12" s="309"/>
      <c r="D12" s="189"/>
      <c r="E12" s="189"/>
      <c r="F12" s="251" t="s">
        <v>173</v>
      </c>
      <c r="G12" s="252" t="s">
        <v>216</v>
      </c>
      <c r="H12" s="136" t="s">
        <v>104</v>
      </c>
      <c r="I12" s="136" t="s">
        <v>102</v>
      </c>
      <c r="J12" s="140">
        <v>455</v>
      </c>
      <c r="K12" s="177">
        <v>2013</v>
      </c>
      <c r="L12" s="137">
        <v>0</v>
      </c>
      <c r="M12" s="372">
        <f t="shared" si="0"/>
        <v>455</v>
      </c>
      <c r="N12" s="371">
        <v>100</v>
      </c>
      <c r="O12" s="262">
        <v>355</v>
      </c>
      <c r="P12" s="264">
        <v>0</v>
      </c>
    </row>
    <row r="13" spans="1:29" ht="73.5" customHeight="1" x14ac:dyDescent="0.2">
      <c r="A13" s="71">
        <v>5</v>
      </c>
      <c r="B13" s="72" t="s">
        <v>99</v>
      </c>
      <c r="C13" s="1"/>
      <c r="D13" s="189"/>
      <c r="E13" s="189" t="s">
        <v>108</v>
      </c>
      <c r="F13" s="251" t="s">
        <v>174</v>
      </c>
      <c r="G13" s="252" t="s">
        <v>107</v>
      </c>
      <c r="H13" s="136"/>
      <c r="I13" s="182" t="s">
        <v>97</v>
      </c>
      <c r="J13" s="140">
        <v>555</v>
      </c>
      <c r="K13" s="177">
        <v>2013</v>
      </c>
      <c r="L13" s="137">
        <v>0</v>
      </c>
      <c r="M13" s="372">
        <f t="shared" si="0"/>
        <v>555</v>
      </c>
      <c r="N13" s="371">
        <v>0</v>
      </c>
      <c r="O13" s="262"/>
      <c r="P13" s="264">
        <v>555</v>
      </c>
    </row>
    <row r="14" spans="1:29" ht="54.75" customHeight="1" x14ac:dyDescent="0.2">
      <c r="A14" s="71">
        <v>6</v>
      </c>
      <c r="B14" s="72" t="s">
        <v>100</v>
      </c>
      <c r="C14" s="1"/>
      <c r="D14" s="189"/>
      <c r="E14" s="189" t="s">
        <v>111</v>
      </c>
      <c r="F14" s="251" t="s">
        <v>175</v>
      </c>
      <c r="G14" s="252" t="s">
        <v>112</v>
      </c>
      <c r="H14" s="136" t="s">
        <v>104</v>
      </c>
      <c r="I14" s="136" t="s">
        <v>97</v>
      </c>
      <c r="J14" s="140">
        <v>780</v>
      </c>
      <c r="K14" s="177">
        <v>2013</v>
      </c>
      <c r="L14" s="137">
        <v>0</v>
      </c>
      <c r="M14" s="372">
        <f t="shared" si="0"/>
        <v>780</v>
      </c>
      <c r="N14" s="371">
        <v>100</v>
      </c>
      <c r="O14" s="262">
        <v>680</v>
      </c>
      <c r="P14" s="264">
        <v>0</v>
      </c>
    </row>
    <row r="15" spans="1:29" ht="86.25" customHeight="1" x14ac:dyDescent="0.2">
      <c r="A15" s="71">
        <v>7</v>
      </c>
      <c r="B15" s="72" t="s">
        <v>100</v>
      </c>
      <c r="C15" s="1"/>
      <c r="D15" s="189"/>
      <c r="E15" s="189" t="s">
        <v>111</v>
      </c>
      <c r="F15" s="251" t="s">
        <v>176</v>
      </c>
      <c r="G15" s="252" t="s">
        <v>146</v>
      </c>
      <c r="H15" s="136" t="s">
        <v>104</v>
      </c>
      <c r="I15" s="136" t="s">
        <v>97</v>
      </c>
      <c r="J15" s="140">
        <v>225</v>
      </c>
      <c r="K15" s="177">
        <v>2013</v>
      </c>
      <c r="L15" s="137">
        <v>0</v>
      </c>
      <c r="M15" s="372">
        <f t="shared" si="0"/>
        <v>225</v>
      </c>
      <c r="N15" s="371">
        <v>0</v>
      </c>
      <c r="O15" s="262"/>
      <c r="P15" s="264">
        <v>225</v>
      </c>
    </row>
    <row r="16" spans="1:29" ht="112.5" customHeight="1" x14ac:dyDescent="0.2">
      <c r="A16" s="71">
        <v>8</v>
      </c>
      <c r="B16" s="313" t="s">
        <v>100</v>
      </c>
      <c r="C16" s="309"/>
      <c r="D16" s="189"/>
      <c r="E16" s="189"/>
      <c r="F16" s="251" t="s">
        <v>177</v>
      </c>
      <c r="G16" s="252" t="s">
        <v>153</v>
      </c>
      <c r="H16" s="136" t="s">
        <v>154</v>
      </c>
      <c r="I16" s="136" t="s">
        <v>97</v>
      </c>
      <c r="J16" s="140">
        <v>605</v>
      </c>
      <c r="K16" s="177">
        <v>2013</v>
      </c>
      <c r="L16" s="137">
        <v>0</v>
      </c>
      <c r="M16" s="372">
        <f t="shared" si="0"/>
        <v>605</v>
      </c>
      <c r="N16" s="371">
        <v>0</v>
      </c>
      <c r="O16" s="262">
        <v>605</v>
      </c>
      <c r="P16" s="264">
        <v>0</v>
      </c>
    </row>
    <row r="17" spans="1:16" ht="67.5" customHeight="1" x14ac:dyDescent="0.2">
      <c r="A17" s="71">
        <v>9</v>
      </c>
      <c r="B17" s="72" t="s">
        <v>98</v>
      </c>
      <c r="C17" s="1"/>
      <c r="D17" s="189"/>
      <c r="E17" s="189" t="s">
        <v>111</v>
      </c>
      <c r="F17" s="251" t="s">
        <v>178</v>
      </c>
      <c r="G17" s="252" t="s">
        <v>145</v>
      </c>
      <c r="H17" s="136" t="s">
        <v>104</v>
      </c>
      <c r="I17" s="136" t="s">
        <v>97</v>
      </c>
      <c r="J17" s="140">
        <v>950</v>
      </c>
      <c r="K17" s="177">
        <v>2013</v>
      </c>
      <c r="L17" s="137">
        <v>0</v>
      </c>
      <c r="M17" s="372">
        <f t="shared" si="0"/>
        <v>950</v>
      </c>
      <c r="N17" s="371">
        <v>300</v>
      </c>
      <c r="O17" s="262">
        <v>650</v>
      </c>
      <c r="P17" s="264">
        <v>0</v>
      </c>
    </row>
    <row r="18" spans="1:16" ht="67.5" customHeight="1" x14ac:dyDescent="0.2">
      <c r="A18" s="71">
        <v>10</v>
      </c>
      <c r="B18" s="72" t="s">
        <v>98</v>
      </c>
      <c r="C18" s="1"/>
      <c r="D18" s="189"/>
      <c r="E18" s="189" t="s">
        <v>111</v>
      </c>
      <c r="F18" s="251" t="s">
        <v>179</v>
      </c>
      <c r="G18" s="252" t="s">
        <v>147</v>
      </c>
      <c r="H18" s="136" t="s">
        <v>104</v>
      </c>
      <c r="I18" s="136" t="s">
        <v>97</v>
      </c>
      <c r="J18" s="140">
        <v>760</v>
      </c>
      <c r="K18" s="177">
        <v>2013</v>
      </c>
      <c r="L18" s="137">
        <v>0</v>
      </c>
      <c r="M18" s="372">
        <f t="shared" si="0"/>
        <v>760</v>
      </c>
      <c r="N18" s="371">
        <v>0</v>
      </c>
      <c r="O18" s="262">
        <v>760</v>
      </c>
      <c r="P18" s="264">
        <v>0</v>
      </c>
    </row>
    <row r="19" spans="1:16" ht="63.75" customHeight="1" x14ac:dyDescent="0.2">
      <c r="A19" s="71">
        <v>11</v>
      </c>
      <c r="B19" s="72" t="s">
        <v>98</v>
      </c>
      <c r="C19" s="1"/>
      <c r="D19" s="189"/>
      <c r="E19" s="189" t="s">
        <v>111</v>
      </c>
      <c r="F19" s="251" t="s">
        <v>180</v>
      </c>
      <c r="G19" s="252" t="s">
        <v>113</v>
      </c>
      <c r="H19" s="136" t="s">
        <v>104</v>
      </c>
      <c r="I19" s="136" t="s">
        <v>97</v>
      </c>
      <c r="J19" s="140">
        <v>240</v>
      </c>
      <c r="K19" s="177">
        <v>2013</v>
      </c>
      <c r="L19" s="137">
        <v>0</v>
      </c>
      <c r="M19" s="372">
        <f t="shared" si="0"/>
        <v>240</v>
      </c>
      <c r="N19" s="371">
        <v>30</v>
      </c>
      <c r="O19" s="262"/>
      <c r="P19" s="264">
        <v>210</v>
      </c>
    </row>
    <row r="20" spans="1:16" ht="48.75" customHeight="1" x14ac:dyDescent="0.2">
      <c r="A20" s="71">
        <v>12</v>
      </c>
      <c r="B20" s="72" t="s">
        <v>95</v>
      </c>
      <c r="C20" s="1"/>
      <c r="D20" s="189"/>
      <c r="E20" s="189" t="s">
        <v>111</v>
      </c>
      <c r="F20" s="251" t="s">
        <v>181</v>
      </c>
      <c r="G20" s="252" t="s">
        <v>114</v>
      </c>
      <c r="H20" s="136" t="s">
        <v>104</v>
      </c>
      <c r="I20" s="136" t="s">
        <v>97</v>
      </c>
      <c r="J20" s="140">
        <v>700</v>
      </c>
      <c r="K20" s="177">
        <v>2013</v>
      </c>
      <c r="L20" s="137">
        <v>0</v>
      </c>
      <c r="M20" s="372">
        <f t="shared" si="0"/>
        <v>700</v>
      </c>
      <c r="N20" s="371">
        <v>250</v>
      </c>
      <c r="O20" s="262"/>
      <c r="P20" s="264">
        <v>450</v>
      </c>
    </row>
    <row r="21" spans="1:16" ht="53.25" customHeight="1" x14ac:dyDescent="0.2">
      <c r="A21" s="71">
        <v>13</v>
      </c>
      <c r="B21" s="72" t="s">
        <v>99</v>
      </c>
      <c r="C21" s="1"/>
      <c r="D21" s="189"/>
      <c r="E21" s="189" t="s">
        <v>111</v>
      </c>
      <c r="F21" s="251" t="s">
        <v>182</v>
      </c>
      <c r="G21" s="252" t="s">
        <v>224</v>
      </c>
      <c r="H21" s="136" t="s">
        <v>104</v>
      </c>
      <c r="I21" s="136" t="s">
        <v>97</v>
      </c>
      <c r="J21" s="140">
        <v>650</v>
      </c>
      <c r="K21" s="177">
        <v>2013</v>
      </c>
      <c r="L21" s="137">
        <v>0</v>
      </c>
      <c r="M21" s="372">
        <f t="shared" si="0"/>
        <v>650</v>
      </c>
      <c r="N21" s="371">
        <v>0</v>
      </c>
      <c r="O21" s="262">
        <v>650</v>
      </c>
      <c r="P21" s="264">
        <v>0</v>
      </c>
    </row>
    <row r="22" spans="1:16" ht="57.75" customHeight="1" x14ac:dyDescent="0.2">
      <c r="A22" s="71">
        <v>14</v>
      </c>
      <c r="B22" s="72" t="s">
        <v>99</v>
      </c>
      <c r="C22" s="1"/>
      <c r="D22" s="189"/>
      <c r="E22" s="189" t="s">
        <v>111</v>
      </c>
      <c r="F22" s="251" t="s">
        <v>183</v>
      </c>
      <c r="G22" s="252" t="s">
        <v>115</v>
      </c>
      <c r="H22" s="136" t="s">
        <v>104</v>
      </c>
      <c r="I22" s="136" t="s">
        <v>97</v>
      </c>
      <c r="J22" s="140">
        <v>770</v>
      </c>
      <c r="K22" s="177">
        <v>2013</v>
      </c>
      <c r="L22" s="137">
        <v>0</v>
      </c>
      <c r="M22" s="372">
        <f t="shared" si="0"/>
        <v>770</v>
      </c>
      <c r="N22" s="371">
        <v>200</v>
      </c>
      <c r="O22" s="262"/>
      <c r="P22" s="264">
        <v>570</v>
      </c>
    </row>
    <row r="23" spans="1:16" ht="65.25" customHeight="1" x14ac:dyDescent="0.2">
      <c r="A23" s="71">
        <v>15</v>
      </c>
      <c r="B23" s="72" t="s">
        <v>99</v>
      </c>
      <c r="C23" s="309"/>
      <c r="D23" s="189"/>
      <c r="E23" s="189" t="s">
        <v>111</v>
      </c>
      <c r="F23" s="251" t="s">
        <v>184</v>
      </c>
      <c r="G23" s="252" t="s">
        <v>116</v>
      </c>
      <c r="H23" s="136" t="s">
        <v>104</v>
      </c>
      <c r="I23" s="136" t="s">
        <v>97</v>
      </c>
      <c r="J23" s="140">
        <v>300</v>
      </c>
      <c r="K23" s="177">
        <v>2013</v>
      </c>
      <c r="L23" s="137">
        <v>0</v>
      </c>
      <c r="M23" s="372">
        <f t="shared" si="0"/>
        <v>300</v>
      </c>
      <c r="N23" s="371">
        <v>30</v>
      </c>
      <c r="O23" s="262"/>
      <c r="P23" s="264">
        <v>270</v>
      </c>
    </row>
    <row r="24" spans="1:16" ht="75" customHeight="1" x14ac:dyDescent="0.2">
      <c r="A24" s="71">
        <v>16</v>
      </c>
      <c r="B24" s="313" t="s">
        <v>99</v>
      </c>
      <c r="C24" s="309"/>
      <c r="D24" s="189"/>
      <c r="E24" s="189"/>
      <c r="F24" s="335" t="s">
        <v>185</v>
      </c>
      <c r="G24" s="336" t="s">
        <v>218</v>
      </c>
      <c r="H24" s="337" t="s">
        <v>104</v>
      </c>
      <c r="I24" s="337" t="s">
        <v>117</v>
      </c>
      <c r="J24" s="338">
        <v>105</v>
      </c>
      <c r="K24" s="339">
        <v>2013</v>
      </c>
      <c r="L24" s="340">
        <v>0</v>
      </c>
      <c r="M24" s="372">
        <f t="shared" si="0"/>
        <v>105</v>
      </c>
      <c r="N24" s="374">
        <v>0</v>
      </c>
      <c r="O24" s="341"/>
      <c r="P24" s="342">
        <v>105</v>
      </c>
    </row>
    <row r="25" spans="1:16" ht="57" customHeight="1" thickBot="1" x14ac:dyDescent="0.25">
      <c r="A25" s="71">
        <v>17</v>
      </c>
      <c r="B25" s="313" t="s">
        <v>99</v>
      </c>
      <c r="C25" s="1"/>
      <c r="D25" s="189"/>
      <c r="E25" s="189"/>
      <c r="F25" s="335" t="s">
        <v>170</v>
      </c>
      <c r="G25" s="336" t="s">
        <v>168</v>
      </c>
      <c r="H25" s="337" t="s">
        <v>104</v>
      </c>
      <c r="I25" s="337" t="s">
        <v>169</v>
      </c>
      <c r="J25" s="338">
        <v>102</v>
      </c>
      <c r="K25" s="339">
        <v>2013</v>
      </c>
      <c r="L25" s="340">
        <v>0</v>
      </c>
      <c r="M25" s="373">
        <f t="shared" si="0"/>
        <v>102</v>
      </c>
      <c r="N25" s="374">
        <v>0</v>
      </c>
      <c r="O25" s="341"/>
      <c r="P25" s="342">
        <v>102</v>
      </c>
    </row>
    <row r="26" spans="1:16" s="38" customFormat="1" ht="21" thickBot="1" x14ac:dyDescent="0.25">
      <c r="A26" s="437" t="s">
        <v>91</v>
      </c>
      <c r="B26" s="438"/>
      <c r="C26" s="438"/>
      <c r="D26" s="438"/>
      <c r="E26" s="438"/>
      <c r="F26" s="438"/>
      <c r="G26" s="439"/>
      <c r="H26" s="175"/>
      <c r="I26" s="175"/>
      <c r="J26" s="10">
        <f>SUM(J9:J25)</f>
        <v>9327</v>
      </c>
      <c r="K26" s="176"/>
      <c r="L26" s="90">
        <f>SUM(L9:L25)</f>
        <v>0</v>
      </c>
      <c r="M26" s="70">
        <f>SUM(M9:M25)</f>
        <v>9327</v>
      </c>
      <c r="N26" s="268">
        <f>SUM(N9:N25)</f>
        <v>1290</v>
      </c>
      <c r="O26" s="10">
        <f>SUM(O9:O25)</f>
        <v>5010</v>
      </c>
      <c r="P26" s="61">
        <f>SUM(P9:P25)</f>
        <v>3027</v>
      </c>
    </row>
    <row r="27" spans="1:16" x14ac:dyDescent="0.2">
      <c r="B27" s="138"/>
      <c r="C27" s="138"/>
      <c r="D27" s="138"/>
      <c r="E27" s="138"/>
      <c r="F27" s="5"/>
      <c r="G27" s="5"/>
      <c r="H27" s="138"/>
      <c r="I27" s="138"/>
    </row>
    <row r="28" spans="1:16" x14ac:dyDescent="0.2">
      <c r="B28" s="138"/>
      <c r="C28" s="138"/>
      <c r="D28" s="138"/>
      <c r="E28" s="138"/>
      <c r="F28" s="5"/>
      <c r="G28" s="5"/>
      <c r="H28" s="138"/>
      <c r="I28" s="138"/>
    </row>
    <row r="29" spans="1:16" x14ac:dyDescent="0.2">
      <c r="B29" s="138"/>
      <c r="C29" s="138"/>
      <c r="D29" s="138"/>
      <c r="E29" s="138"/>
      <c r="F29" s="5"/>
      <c r="G29" s="5"/>
      <c r="H29" s="138"/>
      <c r="I29" s="138"/>
    </row>
    <row r="30" spans="1:16" x14ac:dyDescent="0.2">
      <c r="B30" s="138"/>
      <c r="C30" s="138"/>
      <c r="D30" s="138"/>
      <c r="E30" s="138"/>
      <c r="F30" s="5"/>
      <c r="G30" s="5"/>
      <c r="H30" s="138"/>
      <c r="I30" s="138"/>
    </row>
    <row r="31" spans="1:16" x14ac:dyDescent="0.2">
      <c r="B31" s="138"/>
      <c r="C31" s="138"/>
      <c r="D31" s="138"/>
      <c r="E31" s="138"/>
      <c r="F31" s="5"/>
      <c r="G31" s="5"/>
      <c r="H31" s="138"/>
      <c r="I31" s="138"/>
    </row>
    <row r="32" spans="1:16" x14ac:dyDescent="0.2">
      <c r="B32" s="138"/>
      <c r="C32" s="138"/>
      <c r="D32" s="138"/>
      <c r="E32" s="138"/>
      <c r="F32" s="5"/>
      <c r="G32" s="5"/>
      <c r="H32" s="138"/>
      <c r="I32" s="138"/>
      <c r="J32" s="3"/>
      <c r="K32" s="3"/>
      <c r="L32" s="3"/>
    </row>
    <row r="33" spans="2:12" x14ac:dyDescent="0.2">
      <c r="B33" s="138"/>
      <c r="C33" s="138"/>
      <c r="D33" s="138"/>
      <c r="E33" s="138"/>
      <c r="F33" s="5"/>
      <c r="G33" s="5"/>
      <c r="H33" s="138"/>
      <c r="I33" s="138"/>
      <c r="J33" s="3"/>
      <c r="K33" s="3"/>
      <c r="L33" s="3"/>
    </row>
    <row r="34" spans="2:12" x14ac:dyDescent="0.2">
      <c r="B34" s="138"/>
      <c r="C34" s="138"/>
      <c r="D34" s="138"/>
      <c r="E34" s="138"/>
      <c r="F34" s="5"/>
      <c r="G34" s="5"/>
      <c r="H34" s="138"/>
      <c r="I34" s="138"/>
      <c r="J34" s="3"/>
      <c r="K34" s="3"/>
      <c r="L34" s="3"/>
    </row>
    <row r="35" spans="2:12" x14ac:dyDescent="0.2">
      <c r="B35" s="138"/>
      <c r="C35" s="138"/>
      <c r="D35" s="138"/>
      <c r="E35" s="138"/>
      <c r="F35" s="5"/>
      <c r="G35" s="5"/>
      <c r="H35" s="138"/>
      <c r="I35" s="138"/>
      <c r="J35" s="3"/>
      <c r="K35" s="3"/>
      <c r="L35" s="3"/>
    </row>
    <row r="36" spans="2:12" x14ac:dyDescent="0.2">
      <c r="B36" s="138"/>
      <c r="C36" s="138"/>
      <c r="D36" s="138"/>
      <c r="E36" s="138"/>
      <c r="F36" s="5"/>
      <c r="G36" s="5"/>
      <c r="H36" s="138"/>
      <c r="I36" s="138"/>
      <c r="J36" s="3"/>
      <c r="K36" s="3"/>
      <c r="L36" s="3"/>
    </row>
    <row r="37" spans="2:12" x14ac:dyDescent="0.2">
      <c r="B37" s="138"/>
      <c r="C37" s="138"/>
      <c r="D37" s="138"/>
      <c r="E37" s="138"/>
      <c r="F37" s="5"/>
      <c r="G37" s="5"/>
      <c r="H37" s="138"/>
      <c r="I37" s="138"/>
      <c r="J37" s="3"/>
      <c r="K37" s="3"/>
      <c r="L37" s="3"/>
    </row>
    <row r="38" spans="2:12" x14ac:dyDescent="0.2">
      <c r="B38" s="138"/>
      <c r="C38" s="138"/>
      <c r="D38" s="138"/>
      <c r="E38" s="138"/>
      <c r="F38" s="5"/>
      <c r="G38" s="5"/>
      <c r="H38" s="138"/>
      <c r="I38" s="138"/>
      <c r="J38" s="3"/>
      <c r="K38" s="3"/>
      <c r="L38" s="3"/>
    </row>
    <row r="39" spans="2:12" x14ac:dyDescent="0.2">
      <c r="B39" s="138"/>
      <c r="C39" s="138"/>
      <c r="D39" s="138"/>
      <c r="E39" s="138"/>
      <c r="F39" s="5"/>
      <c r="G39" s="5"/>
      <c r="H39" s="138"/>
      <c r="I39" s="138"/>
      <c r="J39" s="3"/>
      <c r="K39" s="3"/>
      <c r="L39" s="3"/>
    </row>
    <row r="40" spans="2:12" x14ac:dyDescent="0.2">
      <c r="B40" s="138"/>
      <c r="C40" s="138"/>
      <c r="D40" s="138"/>
      <c r="E40" s="138"/>
      <c r="F40" s="5"/>
      <c r="G40" s="5"/>
      <c r="H40" s="138"/>
      <c r="I40" s="138"/>
      <c r="J40" s="3"/>
      <c r="K40" s="3"/>
      <c r="L40" s="3"/>
    </row>
    <row r="41" spans="2:12" x14ac:dyDescent="0.2">
      <c r="B41" s="138"/>
      <c r="C41" s="138"/>
      <c r="D41" s="138"/>
      <c r="E41" s="138"/>
      <c r="F41" s="5"/>
      <c r="G41" s="5"/>
      <c r="H41" s="138"/>
      <c r="I41" s="138"/>
      <c r="J41" s="3"/>
      <c r="K41" s="3"/>
      <c r="L41" s="3"/>
    </row>
    <row r="42" spans="2:12" x14ac:dyDescent="0.2">
      <c r="B42" s="138"/>
      <c r="C42" s="138"/>
      <c r="D42" s="138"/>
      <c r="E42" s="138"/>
      <c r="F42" s="5"/>
      <c r="G42" s="5"/>
      <c r="H42" s="138"/>
      <c r="I42" s="138"/>
      <c r="J42" s="3"/>
      <c r="K42" s="3"/>
      <c r="L42" s="3"/>
    </row>
    <row r="43" spans="2:12" x14ac:dyDescent="0.2">
      <c r="B43" s="138"/>
      <c r="C43" s="138"/>
      <c r="D43" s="138"/>
      <c r="E43" s="138"/>
      <c r="F43" s="5"/>
      <c r="G43" s="5"/>
      <c r="H43" s="138"/>
      <c r="I43" s="138"/>
      <c r="J43" s="3"/>
      <c r="K43" s="3"/>
      <c r="L43" s="3"/>
    </row>
    <row r="44" spans="2:12" x14ac:dyDescent="0.2">
      <c r="B44" s="138"/>
      <c r="C44" s="138"/>
      <c r="D44" s="138"/>
      <c r="E44" s="138"/>
      <c r="F44" s="5"/>
      <c r="G44" s="5"/>
      <c r="H44" s="138"/>
      <c r="I44" s="138"/>
      <c r="J44" s="3"/>
      <c r="K44" s="3"/>
      <c r="L44" s="3"/>
    </row>
    <row r="45" spans="2:12" x14ac:dyDescent="0.2">
      <c r="B45" s="138"/>
      <c r="C45" s="138"/>
      <c r="D45" s="138"/>
      <c r="E45" s="138"/>
      <c r="F45" s="5"/>
      <c r="G45" s="5"/>
      <c r="H45" s="138"/>
      <c r="I45" s="138"/>
      <c r="J45" s="3"/>
      <c r="K45" s="3"/>
      <c r="L45" s="3"/>
    </row>
    <row r="46" spans="2:12" x14ac:dyDescent="0.2">
      <c r="B46" s="138"/>
      <c r="C46" s="138"/>
      <c r="D46" s="138"/>
      <c r="E46" s="138"/>
      <c r="F46" s="5"/>
      <c r="G46" s="5"/>
      <c r="H46" s="138"/>
      <c r="I46" s="138"/>
      <c r="J46" s="3"/>
      <c r="K46" s="3"/>
      <c r="L46" s="3"/>
    </row>
    <row r="47" spans="2:12" x14ac:dyDescent="0.2">
      <c r="B47" s="138"/>
      <c r="C47" s="138"/>
      <c r="D47" s="138"/>
      <c r="E47" s="138"/>
      <c r="F47" s="5"/>
      <c r="G47" s="5"/>
      <c r="H47" s="138"/>
      <c r="I47" s="138"/>
      <c r="J47" s="3"/>
      <c r="K47" s="3"/>
      <c r="L47" s="3"/>
    </row>
    <row r="48" spans="2:12" x14ac:dyDescent="0.2">
      <c r="B48" s="138"/>
      <c r="C48" s="138"/>
      <c r="D48" s="138"/>
      <c r="E48" s="138"/>
      <c r="F48" s="5"/>
      <c r="G48" s="5"/>
      <c r="H48" s="138"/>
      <c r="I48" s="138"/>
      <c r="J48" s="3"/>
      <c r="K48" s="3"/>
      <c r="L48" s="3"/>
    </row>
    <row r="49" spans="2:12" x14ac:dyDescent="0.2">
      <c r="B49" s="138"/>
      <c r="C49" s="138"/>
      <c r="D49" s="138"/>
      <c r="E49" s="138"/>
      <c r="F49" s="5"/>
      <c r="G49" s="5"/>
      <c r="H49" s="138"/>
      <c r="I49" s="138"/>
      <c r="J49" s="3"/>
      <c r="K49" s="3"/>
      <c r="L49" s="3"/>
    </row>
    <row r="50" spans="2:12" x14ac:dyDescent="0.2">
      <c r="B50" s="138"/>
      <c r="C50" s="138"/>
      <c r="D50" s="138"/>
      <c r="E50" s="138"/>
      <c r="F50" s="5"/>
      <c r="G50" s="5"/>
      <c r="H50" s="138"/>
      <c r="I50" s="138"/>
      <c r="J50" s="3"/>
      <c r="K50" s="3"/>
      <c r="L50" s="3"/>
    </row>
    <row r="51" spans="2:12" x14ac:dyDescent="0.2">
      <c r="B51" s="138"/>
      <c r="C51" s="138"/>
      <c r="D51" s="138"/>
      <c r="E51" s="138"/>
      <c r="F51" s="5"/>
      <c r="G51" s="5"/>
      <c r="H51" s="138"/>
      <c r="I51" s="138"/>
      <c r="J51" s="3"/>
      <c r="K51" s="3"/>
      <c r="L51" s="3"/>
    </row>
    <row r="52" spans="2:12" x14ac:dyDescent="0.2">
      <c r="B52" s="138"/>
      <c r="C52" s="138"/>
      <c r="D52" s="138"/>
      <c r="E52" s="138"/>
      <c r="F52" s="5"/>
      <c r="G52" s="5"/>
      <c r="H52" s="138"/>
      <c r="I52" s="138"/>
      <c r="J52" s="3"/>
      <c r="K52" s="3"/>
      <c r="L52" s="3"/>
    </row>
    <row r="53" spans="2:12" x14ac:dyDescent="0.2">
      <c r="B53" s="138"/>
      <c r="C53" s="138"/>
      <c r="D53" s="138"/>
      <c r="E53" s="138"/>
      <c r="F53" s="5"/>
      <c r="G53" s="5"/>
      <c r="H53" s="138"/>
      <c r="I53" s="138"/>
      <c r="J53" s="3"/>
      <c r="K53" s="3"/>
      <c r="L53" s="3"/>
    </row>
    <row r="54" spans="2:12" x14ac:dyDescent="0.2">
      <c r="B54" s="138"/>
      <c r="C54" s="138"/>
      <c r="D54" s="138"/>
      <c r="E54" s="138"/>
      <c r="F54" s="5"/>
      <c r="G54" s="5"/>
      <c r="H54" s="138"/>
      <c r="I54" s="138"/>
      <c r="J54" s="3"/>
      <c r="K54" s="3"/>
      <c r="L54" s="3"/>
    </row>
    <row r="55" spans="2:12" x14ac:dyDescent="0.2">
      <c r="B55" s="138"/>
      <c r="C55" s="138"/>
      <c r="D55" s="138"/>
      <c r="E55" s="138"/>
      <c r="F55" s="5"/>
      <c r="G55" s="5"/>
      <c r="H55" s="138"/>
      <c r="I55" s="138"/>
      <c r="J55" s="3"/>
      <c r="K55" s="3"/>
      <c r="L55" s="3"/>
    </row>
    <row r="56" spans="2:12" x14ac:dyDescent="0.2">
      <c r="B56" s="138"/>
      <c r="C56" s="138"/>
      <c r="D56" s="138"/>
      <c r="E56" s="138"/>
      <c r="F56" s="5"/>
      <c r="G56" s="5"/>
      <c r="H56" s="138"/>
      <c r="I56" s="138"/>
      <c r="J56" s="3"/>
      <c r="K56" s="3"/>
      <c r="L56" s="3"/>
    </row>
    <row r="57" spans="2:12" x14ac:dyDescent="0.2">
      <c r="B57" s="138"/>
      <c r="C57" s="138"/>
      <c r="D57" s="138"/>
      <c r="E57" s="138"/>
      <c r="F57" s="5"/>
      <c r="G57" s="5"/>
      <c r="H57" s="138"/>
      <c r="I57" s="138"/>
      <c r="J57" s="3"/>
      <c r="K57" s="3"/>
      <c r="L57" s="3"/>
    </row>
    <row r="58" spans="2:12" x14ac:dyDescent="0.2">
      <c r="B58" s="138"/>
      <c r="C58" s="138"/>
      <c r="D58" s="138"/>
      <c r="E58" s="138"/>
      <c r="F58" s="5"/>
      <c r="G58" s="5"/>
      <c r="H58" s="138"/>
      <c r="I58" s="138"/>
      <c r="J58" s="3"/>
      <c r="K58" s="3"/>
      <c r="L58" s="3"/>
    </row>
    <row r="59" spans="2:12" x14ac:dyDescent="0.2">
      <c r="B59" s="138"/>
      <c r="C59" s="138"/>
      <c r="D59" s="138"/>
      <c r="E59" s="138"/>
      <c r="F59" s="5"/>
      <c r="G59" s="5"/>
      <c r="H59" s="138"/>
      <c r="I59" s="138"/>
      <c r="J59" s="3"/>
      <c r="K59" s="3"/>
      <c r="L59" s="3"/>
    </row>
    <row r="60" spans="2:12" x14ac:dyDescent="0.2">
      <c r="B60" s="138"/>
      <c r="C60" s="138"/>
      <c r="D60" s="138"/>
      <c r="E60" s="138"/>
      <c r="F60" s="5"/>
      <c r="G60" s="5"/>
      <c r="H60" s="138"/>
      <c r="I60" s="138"/>
      <c r="J60" s="3"/>
      <c r="K60" s="3"/>
      <c r="L60" s="3"/>
    </row>
    <row r="61" spans="2:12" x14ac:dyDescent="0.2">
      <c r="B61" s="138"/>
      <c r="C61" s="138"/>
      <c r="D61" s="138"/>
      <c r="E61" s="138"/>
      <c r="F61" s="5"/>
      <c r="G61" s="5"/>
      <c r="H61" s="138"/>
      <c r="I61" s="138"/>
      <c r="J61" s="3"/>
      <c r="K61" s="3"/>
      <c r="L61" s="3"/>
    </row>
    <row r="62" spans="2:12" x14ac:dyDescent="0.2">
      <c r="B62" s="138"/>
      <c r="C62" s="138"/>
      <c r="D62" s="138"/>
      <c r="E62" s="138"/>
      <c r="F62" s="5"/>
      <c r="G62" s="5"/>
      <c r="H62" s="138"/>
      <c r="I62" s="138"/>
      <c r="J62" s="3"/>
      <c r="K62" s="3"/>
      <c r="L62" s="3"/>
    </row>
    <row r="63" spans="2:12" x14ac:dyDescent="0.2">
      <c r="B63" s="138"/>
      <c r="C63" s="138"/>
      <c r="D63" s="138"/>
      <c r="E63" s="138"/>
      <c r="F63" s="5"/>
      <c r="G63" s="5"/>
      <c r="H63" s="138"/>
      <c r="I63" s="138"/>
      <c r="J63" s="3"/>
      <c r="K63" s="3"/>
      <c r="L63" s="3"/>
    </row>
    <row r="64" spans="2:12" x14ac:dyDescent="0.2">
      <c r="B64" s="138"/>
      <c r="C64" s="138"/>
      <c r="D64" s="138"/>
      <c r="E64" s="138"/>
      <c r="F64" s="5"/>
      <c r="G64" s="5"/>
      <c r="H64" s="138"/>
      <c r="I64" s="138"/>
      <c r="J64" s="3"/>
      <c r="K64" s="3"/>
      <c r="L64" s="3"/>
    </row>
  </sheetData>
  <mergeCells count="16">
    <mergeCell ref="M7:P7"/>
    <mergeCell ref="A5:P5"/>
    <mergeCell ref="A6:P6"/>
    <mergeCell ref="A7:A8"/>
    <mergeCell ref="B7:B8"/>
    <mergeCell ref="C7:C8"/>
    <mergeCell ref="D7:D8"/>
    <mergeCell ref="E7:E8"/>
    <mergeCell ref="F7:F8"/>
    <mergeCell ref="G7:G8"/>
    <mergeCell ref="H7:H8"/>
    <mergeCell ref="A26:G26"/>
    <mergeCell ref="I7:I8"/>
    <mergeCell ref="J7:J8"/>
    <mergeCell ref="K7:K8"/>
    <mergeCell ref="L7:L8"/>
  </mergeCells>
  <pageMargins left="0.39370078740157483" right="0.39370078740157483" top="0.6692913385826772" bottom="0.86614173228346458" header="0.27559055118110237" footer="0.39370078740157483"/>
  <pageSetup paperSize="9" scale="56" fitToHeight="3" orientation="landscape" r:id="rId1"/>
  <headerFooter alignWithMargins="0">
    <oddFooter>&amp;LZastupitelstvo Olomouckého kraje 28-06-2013
5.6. Rozpočet Olomouckého kraje 2013 - realizace investičních akcí
Příloha č. 1 Havarijní investiční akce a opravy v roce 2013&amp;RStrana &amp;P celkem 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AI27"/>
  <sheetViews>
    <sheetView topLeftCell="A2" zoomScale="70" zoomScaleNormal="70" zoomScaleSheetLayoutView="75" workbookViewId="0">
      <selection activeCell="O24" sqref="O24"/>
    </sheetView>
  </sheetViews>
  <sheetFormatPr defaultColWidth="9.140625" defaultRowHeight="12.75" outlineLevelCol="1" x14ac:dyDescent="0.2"/>
  <cols>
    <col min="1" max="1" width="5" style="34" customWidth="1"/>
    <col min="2" max="2" width="4.5703125" style="184" customWidth="1"/>
    <col min="3" max="3" width="13.85546875" style="184" hidden="1" customWidth="1" outlineLevel="1"/>
    <col min="4" max="5" width="5.85546875" style="184" hidden="1" customWidth="1" outlineLevel="1"/>
    <col min="6" max="6" width="60.5703125" style="184" customWidth="1" collapsed="1"/>
    <col min="7" max="7" width="60.7109375" style="184" customWidth="1"/>
    <col min="8" max="8" width="7.140625" style="184" customWidth="1"/>
    <col min="9" max="9" width="12" style="184" customWidth="1"/>
    <col min="10" max="10" width="12" style="84" customWidth="1"/>
    <col min="11" max="11" width="11.28515625" style="184" hidden="1" customWidth="1" outlineLevel="1"/>
    <col min="12" max="12" width="11.42578125" style="184" customWidth="1" collapsed="1"/>
    <col min="13" max="13" width="14.5703125" style="184" customWidth="1"/>
    <col min="14" max="14" width="11.7109375" style="184" customWidth="1" outlineLevel="1"/>
    <col min="15" max="15" width="13.7109375" style="211" customWidth="1" outlineLevel="1"/>
    <col min="16" max="16" width="12.5703125" style="184" customWidth="1" outlineLevel="1"/>
    <col min="17" max="16384" width="9.140625" style="34"/>
  </cols>
  <sheetData>
    <row r="1" spans="1:17" ht="18" x14ac:dyDescent="0.25">
      <c r="A1" s="89" t="s">
        <v>54</v>
      </c>
      <c r="B1" s="93"/>
      <c r="C1" s="93"/>
      <c r="D1" s="93"/>
      <c r="E1" s="93"/>
      <c r="F1" s="94"/>
      <c r="G1" s="93"/>
      <c r="H1" s="131"/>
      <c r="I1" s="131"/>
      <c r="J1" s="97"/>
      <c r="K1" s="93"/>
      <c r="L1" s="93"/>
      <c r="M1" s="93"/>
      <c r="N1" s="93"/>
      <c r="O1" s="93"/>
      <c r="P1" s="93"/>
    </row>
    <row r="2" spans="1:17" ht="15.75" x14ac:dyDescent="0.25">
      <c r="A2" s="91" t="s">
        <v>5</v>
      </c>
      <c r="B2" s="91"/>
      <c r="C2" s="91"/>
      <c r="D2" s="91"/>
      <c r="E2" s="91"/>
      <c r="F2" s="91" t="s">
        <v>6</v>
      </c>
      <c r="G2" s="92" t="s">
        <v>7</v>
      </c>
      <c r="H2" s="91"/>
      <c r="I2" s="91"/>
      <c r="J2" s="98"/>
      <c r="K2" s="91"/>
      <c r="L2" s="91"/>
      <c r="M2" s="91"/>
      <c r="N2" s="91"/>
      <c r="O2" s="91"/>
      <c r="P2" s="91"/>
    </row>
    <row r="3" spans="1:17" ht="10.5" customHeight="1" x14ac:dyDescent="0.2">
      <c r="A3" s="91"/>
      <c r="B3" s="91"/>
      <c r="C3" s="91"/>
      <c r="D3" s="91"/>
      <c r="E3" s="91"/>
      <c r="F3" s="91" t="s">
        <v>8</v>
      </c>
      <c r="G3" s="91"/>
      <c r="H3" s="91"/>
      <c r="I3" s="91"/>
      <c r="J3" s="98"/>
      <c r="K3" s="91"/>
      <c r="L3" s="91"/>
      <c r="M3" s="91"/>
      <c r="N3" s="91"/>
      <c r="O3" s="91"/>
      <c r="P3" s="91"/>
    </row>
    <row r="4" spans="1:17" ht="16.5" customHeight="1" thickBot="1" x14ac:dyDescent="0.25">
      <c r="A4" s="93"/>
      <c r="B4" s="93"/>
      <c r="C4" s="93"/>
      <c r="D4" s="93"/>
      <c r="E4" s="93"/>
      <c r="F4" s="94"/>
      <c r="G4" s="93"/>
      <c r="H4" s="96"/>
      <c r="I4" s="96"/>
      <c r="J4" s="97"/>
      <c r="K4" s="93"/>
      <c r="L4" s="93"/>
      <c r="M4" s="93"/>
      <c r="N4" s="93"/>
      <c r="O4" s="93"/>
      <c r="P4" s="378" t="s">
        <v>9</v>
      </c>
    </row>
    <row r="5" spans="1:17" ht="22.5" customHeight="1" thickBot="1" x14ac:dyDescent="0.25">
      <c r="A5" s="192" t="s">
        <v>58</v>
      </c>
      <c r="B5" s="361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3"/>
    </row>
    <row r="6" spans="1:17" s="258" customFormat="1" ht="22.5" customHeight="1" thickBot="1" x14ac:dyDescent="0.25">
      <c r="A6" s="257" t="s">
        <v>85</v>
      </c>
      <c r="B6" s="31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4"/>
    </row>
    <row r="7" spans="1:17" ht="38.25" customHeight="1" thickBot="1" x14ac:dyDescent="0.25">
      <c r="A7" s="476" t="s">
        <v>42</v>
      </c>
      <c r="B7" s="476" t="s">
        <v>11</v>
      </c>
      <c r="C7" s="451" t="s">
        <v>3</v>
      </c>
      <c r="D7" s="451" t="s">
        <v>2</v>
      </c>
      <c r="E7" s="451" t="s">
        <v>4</v>
      </c>
      <c r="F7" s="485" t="s">
        <v>12</v>
      </c>
      <c r="G7" s="474" t="s">
        <v>13</v>
      </c>
      <c r="H7" s="449" t="s">
        <v>14</v>
      </c>
      <c r="I7" s="472" t="s">
        <v>15</v>
      </c>
      <c r="J7" s="480" t="s">
        <v>16</v>
      </c>
      <c r="K7" s="482" t="s">
        <v>17</v>
      </c>
      <c r="L7" s="483" t="s">
        <v>83</v>
      </c>
      <c r="M7" s="460" t="s">
        <v>84</v>
      </c>
      <c r="N7" s="461"/>
      <c r="O7" s="461"/>
      <c r="P7" s="462"/>
    </row>
    <row r="8" spans="1:17" ht="39" customHeight="1" thickBot="1" x14ac:dyDescent="0.25">
      <c r="A8" s="477"/>
      <c r="B8" s="477"/>
      <c r="C8" s="478"/>
      <c r="D8" s="478"/>
      <c r="E8" s="478"/>
      <c r="F8" s="451"/>
      <c r="G8" s="472"/>
      <c r="H8" s="475"/>
      <c r="I8" s="473"/>
      <c r="J8" s="481"/>
      <c r="K8" s="480"/>
      <c r="L8" s="484"/>
      <c r="M8" s="85" t="s">
        <v>18</v>
      </c>
      <c r="N8" s="141" t="s">
        <v>49</v>
      </c>
      <c r="O8" s="245" t="s">
        <v>74</v>
      </c>
      <c r="P8" s="85" t="s">
        <v>50</v>
      </c>
    </row>
    <row r="9" spans="1:17" ht="22.5" hidden="1" customHeight="1" thickBot="1" x14ac:dyDescent="0.25">
      <c r="A9" s="31" t="s">
        <v>30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</row>
    <row r="10" spans="1:17" ht="40.5" hidden="1" customHeight="1" thickBot="1" x14ac:dyDescent="0.25">
      <c r="A10" s="153">
        <v>1</v>
      </c>
      <c r="B10" s="154"/>
      <c r="C10" s="154"/>
      <c r="D10" s="154"/>
      <c r="E10" s="154"/>
      <c r="F10" s="46"/>
      <c r="G10" s="145"/>
      <c r="H10" s="155"/>
      <c r="I10" s="155"/>
      <c r="J10" s="156"/>
      <c r="K10" s="157"/>
      <c r="L10" s="158"/>
      <c r="M10" s="159">
        <f>N10+P10</f>
        <v>0</v>
      </c>
      <c r="N10" s="74"/>
      <c r="O10" s="162"/>
      <c r="P10" s="132"/>
    </row>
    <row r="11" spans="1:17" ht="22.5" hidden="1" customHeight="1" thickBot="1" x14ac:dyDescent="0.25">
      <c r="A11" s="466" t="s">
        <v>30</v>
      </c>
      <c r="B11" s="467"/>
      <c r="C11" s="467"/>
      <c r="D11" s="467"/>
      <c r="E11" s="467"/>
      <c r="F11" s="467"/>
      <c r="G11" s="479"/>
      <c r="H11" s="142"/>
      <c r="I11" s="143"/>
      <c r="J11" s="143"/>
      <c r="K11" s="143"/>
      <c r="L11" s="150">
        <f>SUM(L10)</f>
        <v>0</v>
      </c>
      <c r="M11" s="88">
        <f>SUM(M10)</f>
        <v>0</v>
      </c>
      <c r="N11" s="88">
        <f>SUM(N10)</f>
        <v>0</v>
      </c>
      <c r="O11" s="88"/>
      <c r="P11" s="88">
        <f>SUM(P10)</f>
        <v>0</v>
      </c>
    </row>
    <row r="12" spans="1:17" s="2" customFormat="1" ht="37.5" hidden="1" customHeight="1" thickBot="1" x14ac:dyDescent="0.25">
      <c r="A12" s="470"/>
      <c r="B12" s="471"/>
      <c r="C12" s="471"/>
      <c r="D12" s="471"/>
      <c r="E12" s="471"/>
      <c r="F12" s="471"/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148"/>
    </row>
    <row r="13" spans="1:17" ht="35.25" hidden="1" customHeight="1" thickBot="1" x14ac:dyDescent="0.25">
      <c r="A13" s="466" t="s">
        <v>31</v>
      </c>
      <c r="B13" s="467"/>
      <c r="C13" s="467"/>
      <c r="D13" s="467"/>
      <c r="E13" s="467"/>
      <c r="F13" s="467"/>
      <c r="G13" s="467"/>
      <c r="H13" s="191"/>
      <c r="I13" s="186"/>
      <c r="J13" s="187"/>
      <c r="K13" s="187"/>
      <c r="L13" s="188"/>
      <c r="M13" s="141"/>
      <c r="N13" s="141"/>
      <c r="O13" s="141"/>
      <c r="P13" s="141"/>
    </row>
    <row r="14" spans="1:17" s="168" customFormat="1" ht="49.5" customHeight="1" x14ac:dyDescent="0.2">
      <c r="A14" s="54">
        <v>1</v>
      </c>
      <c r="B14" s="198" t="s">
        <v>99</v>
      </c>
      <c r="C14" s="55"/>
      <c r="D14" s="55"/>
      <c r="E14" s="55"/>
      <c r="F14" s="253" t="s">
        <v>192</v>
      </c>
      <c r="G14" s="317" t="s">
        <v>133</v>
      </c>
      <c r="H14" s="196" t="s">
        <v>117</v>
      </c>
      <c r="I14" s="196" t="s">
        <v>102</v>
      </c>
      <c r="J14" s="42">
        <v>1650</v>
      </c>
      <c r="K14" s="60">
        <v>2013</v>
      </c>
      <c r="L14" s="66"/>
      <c r="M14" s="67">
        <f>SUM(N14:P14)</f>
        <v>1650</v>
      </c>
      <c r="N14" s="375">
        <v>970</v>
      </c>
      <c r="O14" s="272">
        <v>680</v>
      </c>
      <c r="P14" s="273">
        <v>0</v>
      </c>
    </row>
    <row r="15" spans="1:17" s="359" customFormat="1" ht="101.25" customHeight="1" x14ac:dyDescent="0.2">
      <c r="A15" s="144">
        <v>2</v>
      </c>
      <c r="B15" s="195" t="s">
        <v>95</v>
      </c>
      <c r="C15" s="73"/>
      <c r="D15" s="73"/>
      <c r="E15" s="73"/>
      <c r="F15" s="307" t="s">
        <v>193</v>
      </c>
      <c r="G15" s="318" t="s">
        <v>144</v>
      </c>
      <c r="H15" s="178" t="s">
        <v>117</v>
      </c>
      <c r="I15" s="178" t="s">
        <v>102</v>
      </c>
      <c r="J15" s="4">
        <v>10913</v>
      </c>
      <c r="K15" s="315" t="s">
        <v>152</v>
      </c>
      <c r="L15" s="147">
        <v>99</v>
      </c>
      <c r="M15" s="308">
        <f t="shared" ref="M15:M18" si="0">SUM(N15:P15)</f>
        <v>2000</v>
      </c>
      <c r="N15" s="376">
        <v>640</v>
      </c>
      <c r="O15" s="270">
        <v>1360</v>
      </c>
      <c r="P15" s="274">
        <v>0</v>
      </c>
    </row>
    <row r="16" spans="1:17" s="168" customFormat="1" ht="91.5" customHeight="1" x14ac:dyDescent="0.2">
      <c r="A16" s="144">
        <v>3</v>
      </c>
      <c r="B16" s="195" t="s">
        <v>98</v>
      </c>
      <c r="C16" s="73"/>
      <c r="D16" s="73"/>
      <c r="E16" s="73"/>
      <c r="F16" s="307" t="s">
        <v>194</v>
      </c>
      <c r="G16" s="318" t="s">
        <v>143</v>
      </c>
      <c r="H16" s="178"/>
      <c r="I16" s="178" t="s">
        <v>97</v>
      </c>
      <c r="J16" s="4">
        <v>420</v>
      </c>
      <c r="K16" s="146">
        <v>2013</v>
      </c>
      <c r="L16" s="147"/>
      <c r="M16" s="308">
        <f t="shared" si="0"/>
        <v>420</v>
      </c>
      <c r="N16" s="376">
        <v>0</v>
      </c>
      <c r="O16" s="270">
        <v>0</v>
      </c>
      <c r="P16" s="274">
        <v>420</v>
      </c>
    </row>
    <row r="17" spans="1:35" s="306" customFormat="1" ht="205.5" customHeight="1" x14ac:dyDescent="0.2">
      <c r="A17" s="144">
        <v>4</v>
      </c>
      <c r="B17" s="195" t="s">
        <v>95</v>
      </c>
      <c r="C17" s="73"/>
      <c r="D17" s="73"/>
      <c r="E17" s="73"/>
      <c r="F17" s="307" t="s">
        <v>195</v>
      </c>
      <c r="G17" s="318" t="s">
        <v>118</v>
      </c>
      <c r="H17" s="178" t="s">
        <v>117</v>
      </c>
      <c r="I17" s="178" t="s">
        <v>102</v>
      </c>
      <c r="J17" s="4">
        <v>1350</v>
      </c>
      <c r="K17" s="146">
        <v>2013</v>
      </c>
      <c r="L17" s="147"/>
      <c r="M17" s="308">
        <f t="shared" si="0"/>
        <v>1350</v>
      </c>
      <c r="N17" s="376">
        <v>0</v>
      </c>
      <c r="O17" s="270">
        <v>1350</v>
      </c>
      <c r="P17" s="274">
        <v>0</v>
      </c>
    </row>
    <row r="18" spans="1:35" s="316" customFormat="1" ht="140.25" customHeight="1" thickBot="1" x14ac:dyDescent="0.25">
      <c r="A18" s="144">
        <v>5</v>
      </c>
      <c r="B18" s="195" t="s">
        <v>100</v>
      </c>
      <c r="C18" s="73"/>
      <c r="D18" s="73"/>
      <c r="E18" s="73"/>
      <c r="F18" s="307" t="s">
        <v>196</v>
      </c>
      <c r="G18" s="318" t="s">
        <v>148</v>
      </c>
      <c r="H18" s="178"/>
      <c r="I18" s="178" t="s">
        <v>97</v>
      </c>
      <c r="J18" s="310">
        <v>1200</v>
      </c>
      <c r="K18" s="315">
        <v>2013</v>
      </c>
      <c r="L18" s="147"/>
      <c r="M18" s="377">
        <f t="shared" si="0"/>
        <v>1200</v>
      </c>
      <c r="N18" s="376">
        <v>200</v>
      </c>
      <c r="O18" s="270">
        <v>1000</v>
      </c>
      <c r="P18" s="274">
        <v>0</v>
      </c>
    </row>
    <row r="19" spans="1:35" s="3" customFormat="1" ht="36" hidden="1" customHeight="1" thickBot="1" x14ac:dyDescent="0.25">
      <c r="A19" s="463" t="s">
        <v>32</v>
      </c>
      <c r="B19" s="464"/>
      <c r="C19" s="464"/>
      <c r="D19" s="464"/>
      <c r="E19" s="464"/>
      <c r="F19" s="464"/>
      <c r="G19" s="464"/>
      <c r="H19" s="9"/>
      <c r="I19" s="9"/>
      <c r="J19" s="149">
        <f>SUM(J14:J18)</f>
        <v>15533</v>
      </c>
      <c r="K19" s="150"/>
      <c r="L19" s="88">
        <f t="shared" ref="L19:P19" si="1">SUM(L14:L18)</f>
        <v>99</v>
      </c>
      <c r="M19" s="70">
        <f t="shared" si="1"/>
        <v>6620</v>
      </c>
      <c r="N19" s="70">
        <f t="shared" si="1"/>
        <v>1810</v>
      </c>
      <c r="O19" s="70">
        <f t="shared" si="1"/>
        <v>4390</v>
      </c>
      <c r="P19" s="70">
        <f t="shared" si="1"/>
        <v>420</v>
      </c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</row>
    <row r="20" spans="1:35" s="3" customFormat="1" ht="32.25" hidden="1" customHeight="1" thickBot="1" x14ac:dyDescent="0.25">
      <c r="A20" s="468" t="s">
        <v>33</v>
      </c>
      <c r="B20" s="469"/>
      <c r="C20" s="469"/>
      <c r="D20" s="469"/>
      <c r="E20" s="469"/>
      <c r="F20" s="469"/>
      <c r="G20" s="469"/>
      <c r="H20" s="469"/>
      <c r="I20" s="469"/>
      <c r="J20" s="469"/>
      <c r="K20" s="469"/>
      <c r="L20" s="469"/>
      <c r="M20" s="469"/>
      <c r="N20" s="469"/>
      <c r="O20" s="469"/>
      <c r="P20" s="469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</row>
    <row r="21" spans="1:35" ht="42" hidden="1" customHeight="1" x14ac:dyDescent="0.2">
      <c r="A21" s="54">
        <v>1</v>
      </c>
      <c r="B21" s="55"/>
      <c r="C21" s="55"/>
      <c r="D21" s="55"/>
      <c r="E21" s="55"/>
      <c r="F21" s="56"/>
      <c r="G21" s="57"/>
      <c r="H21" s="58"/>
      <c r="I21" s="58"/>
      <c r="J21" s="42"/>
      <c r="K21" s="248"/>
      <c r="L21" s="65"/>
      <c r="M21" s="67">
        <f>N21+P21</f>
        <v>0</v>
      </c>
      <c r="N21" s="65"/>
      <c r="O21" s="37"/>
      <c r="P21" s="160"/>
    </row>
    <row r="22" spans="1:35" ht="16.5" hidden="1" thickBot="1" x14ac:dyDescent="0.25">
      <c r="A22" s="202">
        <v>2</v>
      </c>
      <c r="B22" s="199"/>
      <c r="C22" s="199"/>
      <c r="D22" s="199"/>
      <c r="E22" s="199"/>
      <c r="F22" s="163"/>
      <c r="G22" s="203"/>
      <c r="H22" s="204"/>
      <c r="I22" s="204"/>
      <c r="J22" s="200"/>
      <c r="K22" s="249"/>
      <c r="L22" s="207"/>
      <c r="M22" s="205">
        <f>N22+P22</f>
        <v>0</v>
      </c>
      <c r="N22" s="242"/>
      <c r="O22" s="241"/>
      <c r="P22" s="206"/>
    </row>
    <row r="23" spans="1:35" s="3" customFormat="1" ht="36" hidden="1" customHeight="1" thickBot="1" x14ac:dyDescent="0.25">
      <c r="A23" s="463" t="s">
        <v>28</v>
      </c>
      <c r="B23" s="464"/>
      <c r="C23" s="464"/>
      <c r="D23" s="464"/>
      <c r="E23" s="464"/>
      <c r="F23" s="464"/>
      <c r="G23" s="464"/>
      <c r="H23" s="9"/>
      <c r="I23" s="161"/>
      <c r="J23" s="150">
        <f>SUM(J21:J22)</f>
        <v>0</v>
      </c>
      <c r="K23" s="150"/>
      <c r="L23" s="88">
        <f>SUM(L21:L22)</f>
        <v>0</v>
      </c>
      <c r="M23" s="88">
        <f>SUM(M21:M22)</f>
        <v>0</v>
      </c>
      <c r="N23" s="265">
        <v>0</v>
      </c>
      <c r="O23" s="265"/>
      <c r="P23" s="265">
        <f>SUM(P21:P22)</f>
        <v>0</v>
      </c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</row>
    <row r="24" spans="1:35" ht="27" customHeight="1" thickBot="1" x14ac:dyDescent="0.25">
      <c r="A24" s="463" t="s">
        <v>66</v>
      </c>
      <c r="B24" s="464"/>
      <c r="C24" s="464"/>
      <c r="D24" s="464"/>
      <c r="E24" s="464"/>
      <c r="F24" s="464"/>
      <c r="G24" s="464"/>
      <c r="H24" s="289"/>
      <c r="I24" s="246"/>
      <c r="J24" s="247">
        <f>SUM(J19,J23)</f>
        <v>15533</v>
      </c>
      <c r="K24" s="247"/>
      <c r="L24" s="201">
        <f>SUM(L19,L23)</f>
        <v>99</v>
      </c>
      <c r="M24" s="288">
        <f>SUM(M14:M18)</f>
        <v>6620</v>
      </c>
      <c r="N24" s="275">
        <f>N23+N19+N11</f>
        <v>1810</v>
      </c>
      <c r="O24" s="247">
        <f>SUM(O14:O18)</f>
        <v>4390</v>
      </c>
      <c r="P24" s="201">
        <f>SUM(P14:P18)</f>
        <v>420</v>
      </c>
      <c r="Q24" s="39"/>
    </row>
    <row r="27" spans="1:35" x14ac:dyDescent="0.2">
      <c r="I27" s="465"/>
      <c r="J27" s="465"/>
      <c r="L27" s="84"/>
      <c r="N27" s="84"/>
      <c r="O27" s="84"/>
    </row>
  </sheetData>
  <mergeCells count="21">
    <mergeCell ref="A12:P12"/>
    <mergeCell ref="I7:I8"/>
    <mergeCell ref="G7:G8"/>
    <mergeCell ref="H7:H8"/>
    <mergeCell ref="A7:A8"/>
    <mergeCell ref="B7:B8"/>
    <mergeCell ref="C7:C8"/>
    <mergeCell ref="D7:D8"/>
    <mergeCell ref="A11:G11"/>
    <mergeCell ref="J7:J8"/>
    <mergeCell ref="K7:K8"/>
    <mergeCell ref="L7:L8"/>
    <mergeCell ref="M7:P7"/>
    <mergeCell ref="E7:E8"/>
    <mergeCell ref="F7:F8"/>
    <mergeCell ref="A24:G24"/>
    <mergeCell ref="I27:J27"/>
    <mergeCell ref="A13:G13"/>
    <mergeCell ref="A19:G19"/>
    <mergeCell ref="A20:P20"/>
    <mergeCell ref="A23:G23"/>
  </mergeCells>
  <phoneticPr fontId="0" type="noConversion"/>
  <pageMargins left="0.39370078740157483" right="0.39370078740157483" top="0.6692913385826772" bottom="0.86614173228346458" header="0.27559055118110237" footer="0.39370078740157483"/>
  <pageSetup paperSize="9" scale="62" firstPageNumber="133" fitToHeight="3" orientation="landscape" r:id="rId1"/>
  <headerFooter alignWithMargins="0">
    <oddFooter>&amp;LZastupitelstvo Olomouckého kraje 28-06-2013
5.6. Rozpočet Olomouckého kraje 2013 - realizace investičních akcí
Příloha č. 1 Havarijní investiční akce a opravy v roce 2013&amp;RStrana &amp;P celkem 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K20"/>
  <sheetViews>
    <sheetView zoomScale="70" zoomScaleNormal="70" zoomScaleSheetLayoutView="75" workbookViewId="0">
      <selection activeCell="F12" sqref="F12"/>
    </sheetView>
  </sheetViews>
  <sheetFormatPr defaultColWidth="9.140625" defaultRowHeight="12.75" outlineLevelCol="1" x14ac:dyDescent="0.2"/>
  <cols>
    <col min="1" max="1" width="10" style="34" customWidth="1"/>
    <col min="2" max="3" width="6" style="34" hidden="1" customWidth="1" outlineLevel="1"/>
    <col min="4" max="4" width="18.42578125" style="34" hidden="1" customWidth="1" outlineLevel="1"/>
    <col min="5" max="5" width="87.28515625" style="190" customWidth="1" collapsed="1"/>
    <col min="6" max="6" width="98.140625" style="34" customWidth="1"/>
    <col min="7" max="7" width="16.5703125" style="34" customWidth="1"/>
    <col min="8" max="8" width="16.28515625" style="34" customWidth="1"/>
    <col min="9" max="9" width="15" style="34" customWidth="1" outlineLevel="1"/>
    <col min="10" max="10" width="14.5703125" style="211" customWidth="1" outlineLevel="1"/>
    <col min="11" max="11" width="12.85546875" style="34" customWidth="1" outlineLevel="1"/>
    <col min="12" max="16384" width="9.140625" style="34"/>
  </cols>
  <sheetData>
    <row r="1" spans="1:11" ht="18" x14ac:dyDescent="0.25">
      <c r="A1" s="89" t="s">
        <v>43</v>
      </c>
      <c r="B1" s="89"/>
      <c r="C1" s="89"/>
      <c r="D1" s="93"/>
      <c r="E1" s="94"/>
      <c r="F1" s="93"/>
      <c r="G1" s="93"/>
      <c r="H1" s="93"/>
      <c r="I1" s="93"/>
      <c r="J1" s="93"/>
      <c r="K1" s="93"/>
    </row>
    <row r="2" spans="1:11" ht="15.75" x14ac:dyDescent="0.25">
      <c r="A2" s="91" t="s">
        <v>5</v>
      </c>
      <c r="B2" s="91"/>
      <c r="C2" s="91"/>
      <c r="D2" s="91"/>
      <c r="E2" s="91" t="s">
        <v>57</v>
      </c>
      <c r="F2" s="92" t="s">
        <v>44</v>
      </c>
      <c r="G2" s="91"/>
      <c r="H2" s="91"/>
      <c r="I2" s="91"/>
      <c r="J2" s="91"/>
      <c r="K2" s="91"/>
    </row>
    <row r="3" spans="1:11" ht="10.5" customHeight="1" x14ac:dyDescent="0.2">
      <c r="A3" s="91"/>
      <c r="B3" s="91"/>
      <c r="C3" s="91"/>
      <c r="D3" s="91"/>
      <c r="E3" s="91" t="s">
        <v>8</v>
      </c>
      <c r="F3" s="91"/>
      <c r="G3" s="91"/>
      <c r="H3" s="91"/>
      <c r="I3" s="91"/>
      <c r="J3" s="91"/>
      <c r="K3" s="91"/>
    </row>
    <row r="4" spans="1:11" ht="15.75" customHeight="1" thickBot="1" x14ac:dyDescent="0.25">
      <c r="A4" s="93"/>
      <c r="B4" s="93"/>
      <c r="C4" s="93"/>
      <c r="D4" s="93"/>
      <c r="E4" s="94"/>
      <c r="F4" s="93"/>
      <c r="G4" s="93"/>
      <c r="H4" s="93"/>
      <c r="I4" s="93"/>
      <c r="J4" s="93"/>
      <c r="K4" s="101" t="s">
        <v>9</v>
      </c>
    </row>
    <row r="5" spans="1:11" ht="22.5" customHeight="1" thickBot="1" x14ac:dyDescent="0.25">
      <c r="A5" s="31" t="s">
        <v>41</v>
      </c>
      <c r="B5" s="185"/>
      <c r="C5" s="185"/>
      <c r="D5" s="185"/>
      <c r="E5" s="185"/>
      <c r="F5" s="185"/>
      <c r="G5" s="185"/>
      <c r="H5" s="185"/>
      <c r="I5" s="185"/>
      <c r="J5" s="185"/>
      <c r="K5" s="14"/>
    </row>
    <row r="6" spans="1:11" ht="21" customHeight="1" thickBot="1" x14ac:dyDescent="0.25">
      <c r="A6" s="128" t="s">
        <v>86</v>
      </c>
      <c r="B6" s="103"/>
      <c r="C6" s="103"/>
      <c r="D6" s="103"/>
      <c r="E6" s="103"/>
      <c r="F6" s="103"/>
      <c r="G6" s="103"/>
      <c r="H6" s="103"/>
      <c r="I6" s="103"/>
      <c r="J6" s="103"/>
      <c r="K6" s="208"/>
    </row>
    <row r="7" spans="1:11" ht="28.5" customHeight="1" thickBot="1" x14ac:dyDescent="0.25">
      <c r="A7" s="476" t="s">
        <v>42</v>
      </c>
      <c r="B7" s="476" t="s">
        <v>2</v>
      </c>
      <c r="C7" s="476" t="s">
        <v>56</v>
      </c>
      <c r="D7" s="476" t="s">
        <v>3</v>
      </c>
      <c r="E7" s="485" t="s">
        <v>12</v>
      </c>
      <c r="F7" s="474" t="s">
        <v>13</v>
      </c>
      <c r="G7" s="480" t="s">
        <v>16</v>
      </c>
      <c r="H7" s="486" t="s">
        <v>84</v>
      </c>
      <c r="I7" s="486"/>
      <c r="J7" s="486"/>
      <c r="K7" s="486"/>
    </row>
    <row r="8" spans="1:11" ht="58.5" customHeight="1" thickBot="1" x14ac:dyDescent="0.25">
      <c r="A8" s="477"/>
      <c r="B8" s="477"/>
      <c r="C8" s="477"/>
      <c r="D8" s="477"/>
      <c r="E8" s="451"/>
      <c r="F8" s="472"/>
      <c r="G8" s="481"/>
      <c r="H8" s="85" t="s">
        <v>18</v>
      </c>
      <c r="I8" s="85" t="s">
        <v>49</v>
      </c>
      <c r="J8" s="240" t="s">
        <v>74</v>
      </c>
      <c r="K8" s="85" t="s">
        <v>50</v>
      </c>
    </row>
    <row r="9" spans="1:11" ht="38.25" customHeight="1" x14ac:dyDescent="0.2">
      <c r="A9" s="129">
        <v>1</v>
      </c>
      <c r="B9" s="130"/>
      <c r="C9" s="130"/>
      <c r="D9" s="55"/>
      <c r="E9" s="290" t="s">
        <v>121</v>
      </c>
      <c r="F9" s="291" t="s">
        <v>122</v>
      </c>
      <c r="G9" s="379">
        <v>100</v>
      </c>
      <c r="H9" s="384">
        <f>K9+I9+J9</f>
        <v>100</v>
      </c>
      <c r="I9" s="381">
        <v>0</v>
      </c>
      <c r="J9" s="292"/>
      <c r="K9" s="295">
        <v>100</v>
      </c>
    </row>
    <row r="10" spans="1:11" s="285" customFormat="1" ht="37.5" customHeight="1" x14ac:dyDescent="0.2">
      <c r="A10" s="286">
        <v>2</v>
      </c>
      <c r="B10" s="287"/>
      <c r="C10" s="287"/>
      <c r="D10" s="73"/>
      <c r="E10" s="296" t="s">
        <v>123</v>
      </c>
      <c r="F10" s="297" t="s">
        <v>124</v>
      </c>
      <c r="G10" s="380">
        <v>70</v>
      </c>
      <c r="H10" s="385">
        <f t="shared" ref="H10:H15" si="0">K10+I10+J10</f>
        <v>70</v>
      </c>
      <c r="I10" s="382">
        <v>0</v>
      </c>
      <c r="J10" s="298"/>
      <c r="K10" s="299">
        <v>70</v>
      </c>
    </row>
    <row r="11" spans="1:11" s="285" customFormat="1" ht="36.75" customHeight="1" x14ac:dyDescent="0.2">
      <c r="A11" s="286">
        <v>3</v>
      </c>
      <c r="B11" s="287"/>
      <c r="C11" s="287"/>
      <c r="D11" s="73"/>
      <c r="E11" s="296" t="s">
        <v>125</v>
      </c>
      <c r="F11" s="297" t="s">
        <v>126</v>
      </c>
      <c r="G11" s="380">
        <v>150</v>
      </c>
      <c r="H11" s="385">
        <f t="shared" si="0"/>
        <v>150</v>
      </c>
      <c r="I11" s="382">
        <v>50</v>
      </c>
      <c r="J11" s="298"/>
      <c r="K11" s="299">
        <v>100</v>
      </c>
    </row>
    <row r="12" spans="1:11" s="285" customFormat="1" ht="20.25" customHeight="1" x14ac:dyDescent="0.2">
      <c r="A12" s="286">
        <v>4</v>
      </c>
      <c r="B12" s="287"/>
      <c r="C12" s="287"/>
      <c r="D12" s="73"/>
      <c r="E12" s="296" t="s">
        <v>127</v>
      </c>
      <c r="F12" s="297" t="s">
        <v>220</v>
      </c>
      <c r="G12" s="380">
        <v>200</v>
      </c>
      <c r="H12" s="385">
        <f t="shared" si="0"/>
        <v>200</v>
      </c>
      <c r="I12" s="382">
        <v>100</v>
      </c>
      <c r="J12" s="298"/>
      <c r="K12" s="299">
        <v>100</v>
      </c>
    </row>
    <row r="13" spans="1:11" s="285" customFormat="1" ht="20.25" customHeight="1" x14ac:dyDescent="0.2">
      <c r="A13" s="286">
        <v>5</v>
      </c>
      <c r="B13" s="287"/>
      <c r="C13" s="287"/>
      <c r="D13" s="73"/>
      <c r="E13" s="296" t="s">
        <v>209</v>
      </c>
      <c r="F13" s="297" t="s">
        <v>210</v>
      </c>
      <c r="G13" s="380">
        <v>500</v>
      </c>
      <c r="H13" s="385">
        <f t="shared" si="0"/>
        <v>500</v>
      </c>
      <c r="I13" s="382">
        <v>50</v>
      </c>
      <c r="J13" s="298"/>
      <c r="K13" s="299">
        <v>450</v>
      </c>
    </row>
    <row r="14" spans="1:11" s="285" customFormat="1" ht="21" customHeight="1" x14ac:dyDescent="0.2">
      <c r="A14" s="286">
        <v>6</v>
      </c>
      <c r="B14" s="287"/>
      <c r="C14" s="287"/>
      <c r="D14" s="73"/>
      <c r="E14" s="296" t="s">
        <v>128</v>
      </c>
      <c r="F14" s="297" t="s">
        <v>129</v>
      </c>
      <c r="G14" s="380">
        <v>250</v>
      </c>
      <c r="H14" s="385">
        <f t="shared" si="0"/>
        <v>250</v>
      </c>
      <c r="I14" s="382">
        <v>0</v>
      </c>
      <c r="J14" s="298"/>
      <c r="K14" s="299">
        <v>250</v>
      </c>
    </row>
    <row r="15" spans="1:11" s="285" customFormat="1" ht="24.75" customHeight="1" thickBot="1" x14ac:dyDescent="0.25">
      <c r="A15" s="286">
        <v>7</v>
      </c>
      <c r="B15" s="287"/>
      <c r="C15" s="287"/>
      <c r="D15" s="73"/>
      <c r="E15" s="296" t="s">
        <v>130</v>
      </c>
      <c r="F15" s="297" t="s">
        <v>131</v>
      </c>
      <c r="G15" s="380">
        <v>250</v>
      </c>
      <c r="H15" s="386">
        <f t="shared" si="0"/>
        <v>250</v>
      </c>
      <c r="I15" s="382">
        <v>0</v>
      </c>
      <c r="J15" s="298"/>
      <c r="K15" s="299">
        <v>250</v>
      </c>
    </row>
    <row r="16" spans="1:11" ht="27" customHeight="1" thickBot="1" x14ac:dyDescent="0.25">
      <c r="A16" s="487" t="s">
        <v>67</v>
      </c>
      <c r="B16" s="488"/>
      <c r="C16" s="488"/>
      <c r="D16" s="489"/>
      <c r="E16" s="489"/>
      <c r="F16" s="489"/>
      <c r="G16" s="250">
        <f t="shared" ref="G16:K16" si="1">SUM(G9:G15)</f>
        <v>1520</v>
      </c>
      <c r="H16" s="383">
        <f t="shared" si="1"/>
        <v>1520</v>
      </c>
      <c r="I16" s="277">
        <f t="shared" si="1"/>
        <v>200</v>
      </c>
      <c r="J16" s="278">
        <f t="shared" si="1"/>
        <v>0</v>
      </c>
      <c r="K16" s="201">
        <f t="shared" si="1"/>
        <v>1320</v>
      </c>
    </row>
    <row r="17" spans="5:11" ht="24.75" customHeight="1" x14ac:dyDescent="0.2">
      <c r="E17" s="30"/>
      <c r="G17" s="84"/>
      <c r="H17" s="84"/>
      <c r="I17" s="84"/>
      <c r="J17" s="84"/>
      <c r="K17" s="84"/>
    </row>
    <row r="18" spans="5:11" ht="24.75" customHeight="1" x14ac:dyDescent="0.2">
      <c r="H18" s="84"/>
    </row>
    <row r="19" spans="5:11" ht="23.25" customHeight="1" x14ac:dyDescent="0.2">
      <c r="H19" s="84"/>
    </row>
    <row r="20" spans="5:11" ht="15.75" x14ac:dyDescent="0.2">
      <c r="H20" s="11"/>
    </row>
  </sheetData>
  <mergeCells count="9">
    <mergeCell ref="G7:G8"/>
    <mergeCell ref="H7:K7"/>
    <mergeCell ref="A16:F16"/>
    <mergeCell ref="F7:F8"/>
    <mergeCell ref="A7:A8"/>
    <mergeCell ref="D7:D8"/>
    <mergeCell ref="E7:E8"/>
    <mergeCell ref="B7:B8"/>
    <mergeCell ref="C7:C8"/>
  </mergeCells>
  <phoneticPr fontId="0" type="noConversion"/>
  <pageMargins left="0.39370078740157483" right="0.39370078740157483" top="0.6692913385826772" bottom="0.86614173228346458" header="0.27559055118110237" footer="0.39370078740157483"/>
  <pageSetup paperSize="9" scale="52" firstPageNumber="7" fitToHeight="3" orientation="landscape" r:id="rId1"/>
  <headerFooter alignWithMargins="0">
    <oddFooter>&amp;LZastupitelstvo Olomouckého kraje 28-06-2013
5.6. Rozpočet Olomouckého kraje 2013 - realizace investičních akcí
Příloha č. 1 Havarijní investiční akce a opravy v roce 2013&amp;RStrana &amp;P celkem 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21"/>
  <sheetViews>
    <sheetView topLeftCell="A4" zoomScale="70" zoomScaleNormal="70" workbookViewId="0">
      <selection activeCell="G15" sqref="G15"/>
    </sheetView>
  </sheetViews>
  <sheetFormatPr defaultColWidth="29.7109375" defaultRowHeight="12.75" outlineLevelCol="1" x14ac:dyDescent="0.2"/>
  <cols>
    <col min="1" max="1" width="5.140625" customWidth="1"/>
    <col min="2" max="2" width="4.7109375" customWidth="1"/>
    <col min="3" max="3" width="17.28515625" hidden="1" customWidth="1" outlineLevel="1"/>
    <col min="4" max="5" width="6.42578125" hidden="1" customWidth="1" outlineLevel="1"/>
    <col min="6" max="6" width="47.5703125" customWidth="1" collapsed="1"/>
    <col min="7" max="7" width="54.7109375" customWidth="1"/>
    <col min="8" max="8" width="9" customWidth="1"/>
    <col min="9" max="9" width="12.5703125" customWidth="1"/>
    <col min="10" max="10" width="18.140625" customWidth="1"/>
    <col min="11" max="11" width="13.7109375" customWidth="1"/>
    <col min="12" max="12" width="12.42578125" customWidth="1"/>
    <col min="13" max="13" width="13.28515625" customWidth="1"/>
    <col min="14" max="15" width="10.42578125" customWidth="1"/>
    <col min="16" max="16" width="13.28515625" customWidth="1"/>
    <col min="17" max="28" width="29.7109375" customWidth="1"/>
  </cols>
  <sheetData>
    <row r="1" spans="1:29" s="167" customFormat="1" ht="18" x14ac:dyDescent="0.25">
      <c r="A1" s="89" t="s">
        <v>54</v>
      </c>
      <c r="B1" s="93"/>
      <c r="C1" s="93"/>
      <c r="D1" s="93"/>
      <c r="E1" s="93"/>
      <c r="F1" s="94"/>
      <c r="G1" s="93"/>
      <c r="H1" s="96"/>
      <c r="I1" s="95"/>
      <c r="J1" s="96"/>
      <c r="K1" s="97"/>
      <c r="L1" s="93"/>
      <c r="M1" s="93"/>
      <c r="N1" s="93"/>
      <c r="O1" s="93"/>
      <c r="P1" s="93"/>
    </row>
    <row r="2" spans="1:29" s="167" customFormat="1" ht="15.75" x14ac:dyDescent="0.25">
      <c r="A2" s="91" t="s">
        <v>5</v>
      </c>
      <c r="B2" s="91"/>
      <c r="C2" s="91"/>
      <c r="D2" s="91"/>
      <c r="E2" s="91"/>
      <c r="F2" s="91" t="s">
        <v>6</v>
      </c>
      <c r="G2" s="92" t="s">
        <v>7</v>
      </c>
      <c r="H2" s="91"/>
      <c r="I2" s="95"/>
      <c r="J2" s="91"/>
      <c r="K2" s="98"/>
      <c r="L2" s="91"/>
      <c r="M2" s="91"/>
      <c r="N2" s="91"/>
      <c r="O2" s="91"/>
      <c r="P2" s="91"/>
    </row>
    <row r="3" spans="1:29" s="167" customFormat="1" ht="10.5" customHeight="1" x14ac:dyDescent="0.2">
      <c r="A3" s="91"/>
      <c r="B3" s="91"/>
      <c r="C3" s="91"/>
      <c r="D3" s="91"/>
      <c r="E3" s="91"/>
      <c r="F3" s="91" t="s">
        <v>8</v>
      </c>
      <c r="G3" s="91"/>
      <c r="H3" s="91"/>
      <c r="I3" s="95"/>
      <c r="J3" s="91"/>
      <c r="K3" s="98"/>
      <c r="L3" s="91"/>
      <c r="M3" s="91"/>
      <c r="N3" s="91"/>
      <c r="O3" s="91"/>
      <c r="P3" s="91"/>
    </row>
    <row r="4" spans="1:29" s="3" customFormat="1" ht="19.5" customHeight="1" thickBot="1" x14ac:dyDescent="0.25">
      <c r="A4" s="6"/>
      <c r="B4" s="7"/>
      <c r="C4" s="7"/>
      <c r="D4" s="7"/>
      <c r="E4" s="7"/>
      <c r="F4" s="8"/>
      <c r="G4" s="7"/>
      <c r="H4" s="7"/>
      <c r="I4" s="7"/>
      <c r="J4" s="7"/>
      <c r="K4" s="7"/>
      <c r="L4" s="7"/>
      <c r="M4" s="7"/>
      <c r="N4" s="7"/>
      <c r="O4" s="7"/>
      <c r="P4" s="7" t="s">
        <v>9</v>
      </c>
    </row>
    <row r="5" spans="1:29" s="3" customFormat="1" ht="29.1" customHeight="1" thickBot="1" x14ac:dyDescent="0.25">
      <c r="A5" s="453" t="s">
        <v>41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5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</row>
    <row r="6" spans="1:29" s="3" customFormat="1" ht="20.100000000000001" customHeight="1" thickBot="1" x14ac:dyDescent="0.25">
      <c r="A6" s="453" t="s">
        <v>71</v>
      </c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</row>
    <row r="7" spans="1:29" s="3" customFormat="1" ht="27" customHeight="1" thickBot="1" x14ac:dyDescent="0.25">
      <c r="A7" s="456" t="s">
        <v>21</v>
      </c>
      <c r="B7" s="456" t="s">
        <v>11</v>
      </c>
      <c r="C7" s="451" t="s">
        <v>3</v>
      </c>
      <c r="D7" s="451" t="s">
        <v>2</v>
      </c>
      <c r="E7" s="451" t="s">
        <v>4</v>
      </c>
      <c r="F7" s="491" t="s">
        <v>12</v>
      </c>
      <c r="G7" s="447" t="s">
        <v>55</v>
      </c>
      <c r="H7" s="449" t="s">
        <v>14</v>
      </c>
      <c r="I7" s="447" t="s">
        <v>15</v>
      </c>
      <c r="J7" s="440" t="s">
        <v>16</v>
      </c>
      <c r="K7" s="440" t="s">
        <v>17</v>
      </c>
      <c r="L7" s="442" t="s">
        <v>83</v>
      </c>
      <c r="M7" s="493" t="s">
        <v>84</v>
      </c>
      <c r="N7" s="494"/>
      <c r="O7" s="495"/>
      <c r="P7" s="496"/>
    </row>
    <row r="8" spans="1:29" s="3" customFormat="1" ht="62.25" customHeight="1" thickBot="1" x14ac:dyDescent="0.25">
      <c r="A8" s="490"/>
      <c r="B8" s="490"/>
      <c r="C8" s="452"/>
      <c r="D8" s="452"/>
      <c r="E8" s="452"/>
      <c r="F8" s="492"/>
      <c r="G8" s="448"/>
      <c r="H8" s="475"/>
      <c r="I8" s="497"/>
      <c r="J8" s="441"/>
      <c r="K8" s="498"/>
      <c r="L8" s="499"/>
      <c r="M8" s="85" t="s">
        <v>18</v>
      </c>
      <c r="N8" s="85" t="s">
        <v>0</v>
      </c>
      <c r="O8" s="243" t="s">
        <v>74</v>
      </c>
      <c r="P8" s="135" t="s">
        <v>1</v>
      </c>
    </row>
    <row r="9" spans="1:29" s="3" customFormat="1" ht="102" customHeight="1" x14ac:dyDescent="0.2">
      <c r="A9" s="44">
        <v>1</v>
      </c>
      <c r="B9" s="181" t="s">
        <v>98</v>
      </c>
      <c r="C9" s="1"/>
      <c r="D9" s="181"/>
      <c r="E9" s="181"/>
      <c r="F9" s="254" t="s">
        <v>197</v>
      </c>
      <c r="G9" s="320" t="s">
        <v>138</v>
      </c>
      <c r="H9" s="43"/>
      <c r="I9" s="305" t="s">
        <v>97</v>
      </c>
      <c r="J9" s="322">
        <v>10000</v>
      </c>
      <c r="K9" s="321" t="s">
        <v>149</v>
      </c>
      <c r="L9" s="133">
        <v>0</v>
      </c>
      <c r="M9" s="87">
        <f>SUM(N9:P9)</f>
        <v>3650</v>
      </c>
      <c r="N9" s="370">
        <v>0</v>
      </c>
      <c r="O9" s="267">
        <v>3650</v>
      </c>
      <c r="P9" s="263">
        <v>0</v>
      </c>
    </row>
    <row r="10" spans="1:29" s="3" customFormat="1" ht="69" customHeight="1" x14ac:dyDescent="0.2">
      <c r="A10" s="71">
        <v>2</v>
      </c>
      <c r="B10" s="313" t="s">
        <v>100</v>
      </c>
      <c r="C10" s="309"/>
      <c r="D10" s="313"/>
      <c r="E10" s="313"/>
      <c r="F10" s="254" t="s">
        <v>198</v>
      </c>
      <c r="G10" s="320" t="s">
        <v>150</v>
      </c>
      <c r="H10" s="136"/>
      <c r="I10" s="182" t="s">
        <v>97</v>
      </c>
      <c r="J10" s="169">
        <v>900</v>
      </c>
      <c r="K10" s="300">
        <v>2013</v>
      </c>
      <c r="L10" s="137">
        <v>0</v>
      </c>
      <c r="M10" s="372">
        <f t="shared" ref="M10:M16" si="0">SUM(N10:P10)</f>
        <v>900</v>
      </c>
      <c r="N10" s="387">
        <v>300</v>
      </c>
      <c r="O10" s="301">
        <v>600</v>
      </c>
      <c r="P10" s="302">
        <v>0</v>
      </c>
    </row>
    <row r="11" spans="1:29" s="3" customFormat="1" ht="70.5" customHeight="1" x14ac:dyDescent="0.2">
      <c r="A11" s="71">
        <v>3</v>
      </c>
      <c r="B11" s="311" t="s">
        <v>99</v>
      </c>
      <c r="C11" s="309"/>
      <c r="D11" s="311"/>
      <c r="E11" s="311"/>
      <c r="F11" s="255" t="s">
        <v>199</v>
      </c>
      <c r="G11" s="323" t="s">
        <v>151</v>
      </c>
      <c r="H11" s="68"/>
      <c r="I11" s="180" t="s">
        <v>97</v>
      </c>
      <c r="J11" s="164">
        <v>700</v>
      </c>
      <c r="K11" s="300">
        <v>2013</v>
      </c>
      <c r="L11" s="127">
        <v>0</v>
      </c>
      <c r="M11" s="372">
        <f t="shared" si="0"/>
        <v>700</v>
      </c>
      <c r="N11" s="371">
        <v>0</v>
      </c>
      <c r="O11" s="262">
        <v>700</v>
      </c>
      <c r="P11" s="264">
        <v>0</v>
      </c>
    </row>
    <row r="12" spans="1:29" s="3" customFormat="1" ht="76.5" customHeight="1" x14ac:dyDescent="0.2">
      <c r="A12" s="71">
        <v>4</v>
      </c>
      <c r="B12" s="311" t="s">
        <v>100</v>
      </c>
      <c r="C12" s="309"/>
      <c r="D12" s="311"/>
      <c r="E12" s="311"/>
      <c r="F12" s="255" t="s">
        <v>200</v>
      </c>
      <c r="G12" s="323" t="s">
        <v>142</v>
      </c>
      <c r="H12" s="180" t="s">
        <v>117</v>
      </c>
      <c r="I12" s="68" t="s">
        <v>101</v>
      </c>
      <c r="J12" s="164">
        <v>900</v>
      </c>
      <c r="K12" s="300">
        <v>2013</v>
      </c>
      <c r="L12" s="127">
        <v>0</v>
      </c>
      <c r="M12" s="372">
        <f t="shared" si="0"/>
        <v>900</v>
      </c>
      <c r="N12" s="371">
        <v>150</v>
      </c>
      <c r="O12" s="262">
        <v>750</v>
      </c>
      <c r="P12" s="264">
        <v>0</v>
      </c>
    </row>
    <row r="13" spans="1:29" s="3" customFormat="1" ht="55.5" customHeight="1" x14ac:dyDescent="0.2">
      <c r="A13" s="71">
        <v>5</v>
      </c>
      <c r="B13" s="311" t="s">
        <v>95</v>
      </c>
      <c r="C13" s="309"/>
      <c r="D13" s="311"/>
      <c r="E13" s="311"/>
      <c r="F13" s="255" t="s">
        <v>201</v>
      </c>
      <c r="G13" s="319" t="s">
        <v>132</v>
      </c>
      <c r="H13" s="68"/>
      <c r="I13" s="180" t="s">
        <v>97</v>
      </c>
      <c r="J13" s="164">
        <v>250</v>
      </c>
      <c r="K13" s="300">
        <v>2013</v>
      </c>
      <c r="L13" s="127">
        <v>0</v>
      </c>
      <c r="M13" s="372">
        <f t="shared" si="0"/>
        <v>250</v>
      </c>
      <c r="N13" s="371">
        <v>0</v>
      </c>
      <c r="O13" s="262"/>
      <c r="P13" s="264">
        <v>250</v>
      </c>
    </row>
    <row r="14" spans="1:29" s="3" customFormat="1" ht="67.5" customHeight="1" x14ac:dyDescent="0.2">
      <c r="A14" s="71">
        <v>6</v>
      </c>
      <c r="B14" s="311" t="s">
        <v>98</v>
      </c>
      <c r="C14" s="309"/>
      <c r="D14" s="311"/>
      <c r="E14" s="311"/>
      <c r="F14" s="255" t="s">
        <v>202</v>
      </c>
      <c r="G14" s="319" t="s">
        <v>214</v>
      </c>
      <c r="H14" s="68"/>
      <c r="I14" s="68" t="s">
        <v>101</v>
      </c>
      <c r="J14" s="164">
        <v>400</v>
      </c>
      <c r="K14" s="300">
        <v>2013</v>
      </c>
      <c r="L14" s="127">
        <v>0</v>
      </c>
      <c r="M14" s="372">
        <f t="shared" si="0"/>
        <v>400</v>
      </c>
      <c r="N14" s="371">
        <v>0</v>
      </c>
      <c r="O14" s="262"/>
      <c r="P14" s="264">
        <v>400</v>
      </c>
    </row>
    <row r="15" spans="1:29" s="314" customFormat="1" ht="69.75" customHeight="1" x14ac:dyDescent="0.2">
      <c r="A15" s="71">
        <v>7</v>
      </c>
      <c r="B15" s="195" t="s">
        <v>100</v>
      </c>
      <c r="C15" s="73"/>
      <c r="D15" s="73"/>
      <c r="E15" s="73"/>
      <c r="F15" s="307" t="s">
        <v>203</v>
      </c>
      <c r="G15" s="318" t="s">
        <v>119</v>
      </c>
      <c r="H15" s="178"/>
      <c r="I15" s="178" t="s">
        <v>120</v>
      </c>
      <c r="J15" s="4">
        <v>400</v>
      </c>
      <c r="K15" s="146">
        <v>2013</v>
      </c>
      <c r="L15" s="147">
        <v>0</v>
      </c>
      <c r="M15" s="372">
        <f t="shared" si="0"/>
        <v>400</v>
      </c>
      <c r="N15" s="376">
        <v>0</v>
      </c>
      <c r="O15" s="270"/>
      <c r="P15" s="274">
        <v>400</v>
      </c>
    </row>
    <row r="16" spans="1:29" s="3" customFormat="1" ht="86.25" customHeight="1" thickBot="1" x14ac:dyDescent="0.25">
      <c r="A16" s="71">
        <v>8</v>
      </c>
      <c r="B16" s="311" t="s">
        <v>98</v>
      </c>
      <c r="C16" s="309"/>
      <c r="D16" s="311"/>
      <c r="E16" s="311"/>
      <c r="F16" s="255" t="s">
        <v>204</v>
      </c>
      <c r="G16" s="319" t="s">
        <v>134</v>
      </c>
      <c r="H16" s="68"/>
      <c r="I16" s="68" t="s">
        <v>102</v>
      </c>
      <c r="J16" s="164">
        <v>320</v>
      </c>
      <c r="K16" s="300">
        <v>2013</v>
      </c>
      <c r="L16" s="127">
        <v>0</v>
      </c>
      <c r="M16" s="373">
        <f t="shared" si="0"/>
        <v>320</v>
      </c>
      <c r="N16" s="371">
        <v>0</v>
      </c>
      <c r="O16" s="262"/>
      <c r="P16" s="264">
        <v>320</v>
      </c>
    </row>
    <row r="17" spans="1:16" s="38" customFormat="1" ht="21" thickBot="1" x14ac:dyDescent="0.25">
      <c r="A17" s="437" t="s">
        <v>73</v>
      </c>
      <c r="B17" s="438"/>
      <c r="C17" s="438"/>
      <c r="D17" s="438"/>
      <c r="E17" s="438"/>
      <c r="F17" s="438"/>
      <c r="G17" s="439"/>
      <c r="H17" s="175"/>
      <c r="I17" s="175"/>
      <c r="J17" s="10">
        <f>SUM(J9:J16)</f>
        <v>13870</v>
      </c>
      <c r="K17" s="176"/>
      <c r="L17" s="90">
        <f t="shared" ref="L17:N17" si="1">SUM(L9:L16)</f>
        <v>0</v>
      </c>
      <c r="M17" s="388">
        <f t="shared" si="1"/>
        <v>7520</v>
      </c>
      <c r="N17" s="266">
        <f t="shared" si="1"/>
        <v>450</v>
      </c>
      <c r="O17" s="149">
        <f>SUM(O9:O16)</f>
        <v>5700</v>
      </c>
      <c r="P17" s="61">
        <f>SUM(P9:P16)</f>
        <v>1370</v>
      </c>
    </row>
    <row r="21" spans="1:16" x14ac:dyDescent="0.2">
      <c r="N21" s="151"/>
      <c r="O21" s="151"/>
    </row>
  </sheetData>
  <mergeCells count="16">
    <mergeCell ref="A17:G17"/>
    <mergeCell ref="I7:I8"/>
    <mergeCell ref="J7:J8"/>
    <mergeCell ref="K7:K8"/>
    <mergeCell ref="L7:L8"/>
    <mergeCell ref="A5:P5"/>
    <mergeCell ref="A6:P6"/>
    <mergeCell ref="A7:A8"/>
    <mergeCell ref="B7:B8"/>
    <mergeCell ref="C7:C8"/>
    <mergeCell ref="D7:D8"/>
    <mergeCell ref="E7:E8"/>
    <mergeCell ref="F7:F8"/>
    <mergeCell ref="G7:G8"/>
    <mergeCell ref="H7:H8"/>
    <mergeCell ref="M7:P7"/>
  </mergeCells>
  <pageMargins left="0.39370078740157483" right="0.39370078740157483" top="0.6692913385826772" bottom="0.86614173228346458" header="0.27559055118110237" footer="0.39370078740157483"/>
  <pageSetup paperSize="9" scale="63" firstPageNumber="136" fitToHeight="3" orientation="landscape" r:id="rId1"/>
  <headerFooter alignWithMargins="0">
    <oddFooter>&amp;LZastupitelstvo Olomouckého kraje 28-06-2013
5.6. Rozpočet Olomouckého kraje 2013 - realizace investičních akcí
Příloha č. 1 Havarijní investiční akce a opravy v roce 2013&amp;RStrana &amp;P celkem 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R101"/>
  <sheetViews>
    <sheetView zoomScale="70" zoomScaleNormal="70" zoomScaleSheetLayoutView="100" workbookViewId="0">
      <selection activeCell="O13" sqref="O13"/>
    </sheetView>
  </sheetViews>
  <sheetFormatPr defaultColWidth="9.140625" defaultRowHeight="12.75" outlineLevelCol="1" x14ac:dyDescent="0.2"/>
  <cols>
    <col min="1" max="1" width="5.42578125" style="34" customWidth="1"/>
    <col min="2" max="2" width="5.7109375" style="34" bestFit="1" customWidth="1"/>
    <col min="3" max="3" width="16" style="34" hidden="1" customWidth="1" outlineLevel="1"/>
    <col min="4" max="4" width="7.7109375" style="184" hidden="1" customWidth="1" outlineLevel="1"/>
    <col min="5" max="5" width="5.5703125" style="184" hidden="1" customWidth="1" outlineLevel="1"/>
    <col min="6" max="6" width="60.5703125" style="184" customWidth="1" collapsed="1"/>
    <col min="7" max="7" width="60.5703125" style="184" customWidth="1"/>
    <col min="8" max="8" width="7.140625" style="184" customWidth="1"/>
    <col min="9" max="9" width="14.7109375" style="107" customWidth="1"/>
    <col min="10" max="10" width="13.5703125" style="108" customWidth="1"/>
    <col min="11" max="11" width="13.7109375" style="108" customWidth="1" outlineLevel="1"/>
    <col min="12" max="12" width="12.42578125" style="108" customWidth="1"/>
    <col min="13" max="13" width="14.85546875" style="108" customWidth="1"/>
    <col min="14" max="15" width="13.140625" style="108" customWidth="1" outlineLevel="1"/>
    <col min="16" max="16" width="14.85546875" style="108" customWidth="1" outlineLevel="1"/>
    <col min="17" max="16384" width="9.140625" style="34"/>
  </cols>
  <sheetData>
    <row r="1" spans="1:18" ht="18" x14ac:dyDescent="0.25">
      <c r="A1" s="89" t="s">
        <v>54</v>
      </c>
      <c r="B1" s="93"/>
      <c r="C1" s="93"/>
      <c r="D1" s="93"/>
      <c r="E1" s="93"/>
      <c r="F1" s="94"/>
      <c r="G1" s="97"/>
      <c r="H1" s="93"/>
      <c r="K1" s="109"/>
      <c r="L1" s="109"/>
      <c r="N1" s="109"/>
      <c r="O1" s="109"/>
      <c r="P1" s="109"/>
      <c r="Q1" s="93"/>
      <c r="R1" s="102"/>
    </row>
    <row r="2" spans="1:18" s="359" customFormat="1" ht="15.75" x14ac:dyDescent="0.25">
      <c r="A2" s="91" t="s">
        <v>5</v>
      </c>
      <c r="B2" s="91"/>
      <c r="C2" s="91"/>
      <c r="D2" s="91"/>
      <c r="E2" s="91"/>
      <c r="F2" s="91" t="s">
        <v>6</v>
      </c>
      <c r="G2" s="98"/>
      <c r="H2" s="92" t="s">
        <v>7</v>
      </c>
      <c r="I2" s="107"/>
      <c r="J2" s="108"/>
      <c r="K2" s="110"/>
      <c r="L2" s="110"/>
      <c r="M2" s="108"/>
      <c r="N2" s="110"/>
      <c r="O2" s="110"/>
      <c r="P2" s="110"/>
      <c r="Q2" s="91"/>
      <c r="R2" s="102"/>
    </row>
    <row r="3" spans="1:18" s="359" customFormat="1" ht="12" customHeight="1" x14ac:dyDescent="0.2">
      <c r="A3" s="91"/>
      <c r="B3" s="91"/>
      <c r="C3" s="91"/>
      <c r="D3" s="91"/>
      <c r="E3" s="91"/>
      <c r="F3" s="91" t="s">
        <v>8</v>
      </c>
      <c r="G3" s="98"/>
      <c r="H3" s="91"/>
      <c r="I3" s="107"/>
      <c r="J3" s="108"/>
      <c r="K3" s="110"/>
      <c r="L3" s="110"/>
      <c r="M3" s="108"/>
      <c r="N3" s="110"/>
      <c r="O3" s="110"/>
      <c r="P3" s="110"/>
      <c r="Q3" s="91"/>
      <c r="R3" s="102"/>
    </row>
    <row r="4" spans="1:18" ht="12" customHeight="1" x14ac:dyDescent="0.2">
      <c r="A4" s="91"/>
      <c r="B4" s="91"/>
      <c r="C4" s="91"/>
      <c r="D4" s="91"/>
      <c r="E4" s="91"/>
      <c r="F4" s="91"/>
      <c r="G4" s="98"/>
      <c r="H4" s="91"/>
      <c r="K4" s="110"/>
      <c r="L4" s="110"/>
      <c r="N4" s="110"/>
      <c r="O4" s="110"/>
      <c r="P4" s="110"/>
      <c r="Q4" s="91"/>
      <c r="R4" s="102"/>
    </row>
    <row r="5" spans="1:18" ht="12" customHeight="1" x14ac:dyDescent="0.2">
      <c r="A5" s="91"/>
      <c r="B5" s="91"/>
      <c r="C5" s="91"/>
      <c r="D5" s="91"/>
      <c r="E5" s="91"/>
      <c r="F5" s="91"/>
      <c r="G5" s="98"/>
      <c r="H5" s="91"/>
      <c r="K5" s="110"/>
      <c r="L5" s="110"/>
      <c r="N5" s="110"/>
      <c r="O5" s="110"/>
      <c r="P5" s="110"/>
      <c r="Q5" s="91"/>
      <c r="R5" s="102"/>
    </row>
    <row r="6" spans="1:18" ht="17.25" customHeight="1" thickBot="1" x14ac:dyDescent="0.25">
      <c r="A6" s="91"/>
      <c r="B6" s="91"/>
      <c r="C6" s="91"/>
      <c r="D6" s="91"/>
      <c r="E6" s="91"/>
      <c r="F6" s="91"/>
      <c r="G6" s="98"/>
      <c r="H6" s="91"/>
      <c r="K6" s="110"/>
      <c r="L6" s="110"/>
      <c r="N6" s="110"/>
      <c r="O6" s="110"/>
      <c r="P6" s="110" t="s">
        <v>9</v>
      </c>
      <c r="Q6" s="91"/>
      <c r="R6" s="102"/>
    </row>
    <row r="7" spans="1:18" ht="24" customHeight="1" thickBot="1" x14ac:dyDescent="0.25">
      <c r="A7" s="193" t="s">
        <v>59</v>
      </c>
      <c r="B7" s="185"/>
      <c r="C7" s="185"/>
      <c r="D7" s="185"/>
      <c r="E7" s="185"/>
      <c r="F7" s="31"/>
      <c r="G7" s="185"/>
      <c r="H7" s="185"/>
      <c r="I7" s="15"/>
      <c r="J7" s="35"/>
      <c r="K7" s="35"/>
      <c r="L7" s="35"/>
      <c r="M7" s="35"/>
      <c r="N7" s="35"/>
      <c r="O7" s="35"/>
      <c r="P7" s="36"/>
    </row>
    <row r="8" spans="1:18" ht="24" hidden="1" customHeight="1" thickBot="1" x14ac:dyDescent="0.25">
      <c r="A8" s="194" t="s">
        <v>31</v>
      </c>
      <c r="B8" s="103"/>
      <c r="C8" s="103"/>
      <c r="D8" s="103"/>
      <c r="E8" s="103"/>
      <c r="F8" s="128"/>
      <c r="G8" s="103"/>
      <c r="H8" s="103"/>
      <c r="I8" s="111"/>
      <c r="J8" s="112"/>
      <c r="K8" s="112"/>
      <c r="L8" s="112"/>
      <c r="M8" s="112"/>
      <c r="N8" s="112"/>
      <c r="O8" s="112"/>
      <c r="P8" s="209"/>
    </row>
    <row r="9" spans="1:18" s="258" customFormat="1" ht="24" customHeight="1" thickBot="1" x14ac:dyDescent="0.25">
      <c r="A9" s="259" t="s">
        <v>85</v>
      </c>
      <c r="B9" s="185"/>
      <c r="C9" s="185"/>
      <c r="D9" s="185"/>
      <c r="E9" s="185"/>
      <c r="F9" s="31"/>
      <c r="G9" s="185"/>
      <c r="H9" s="185"/>
      <c r="I9" s="15"/>
      <c r="J9" s="35"/>
      <c r="K9" s="35"/>
      <c r="L9" s="35"/>
      <c r="M9" s="35"/>
      <c r="N9" s="35"/>
      <c r="O9" s="35"/>
      <c r="P9" s="36"/>
    </row>
    <row r="10" spans="1:18" ht="25.5" customHeight="1" thickBot="1" x14ac:dyDescent="0.25">
      <c r="A10" s="476" t="s">
        <v>42</v>
      </c>
      <c r="B10" s="476" t="s">
        <v>51</v>
      </c>
      <c r="C10" s="451" t="s">
        <v>3</v>
      </c>
      <c r="D10" s="451" t="s">
        <v>2</v>
      </c>
      <c r="E10" s="451" t="s">
        <v>4</v>
      </c>
      <c r="F10" s="485" t="s">
        <v>12</v>
      </c>
      <c r="G10" s="474" t="s">
        <v>13</v>
      </c>
      <c r="H10" s="449" t="s">
        <v>14</v>
      </c>
      <c r="I10" s="472" t="s">
        <v>15</v>
      </c>
      <c r="J10" s="472" t="s">
        <v>16</v>
      </c>
      <c r="K10" s="472" t="s">
        <v>17</v>
      </c>
      <c r="L10" s="483" t="s">
        <v>83</v>
      </c>
      <c r="M10" s="500" t="s">
        <v>84</v>
      </c>
      <c r="N10" s="500"/>
      <c r="O10" s="500"/>
      <c r="P10" s="500"/>
    </row>
    <row r="11" spans="1:18" ht="58.5" customHeight="1" thickBot="1" x14ac:dyDescent="0.25">
      <c r="A11" s="477"/>
      <c r="B11" s="477"/>
      <c r="C11" s="478"/>
      <c r="D11" s="478"/>
      <c r="E11" s="478"/>
      <c r="F11" s="451"/>
      <c r="G11" s="472"/>
      <c r="H11" s="475"/>
      <c r="I11" s="473"/>
      <c r="J11" s="473"/>
      <c r="K11" s="473"/>
      <c r="L11" s="480"/>
      <c r="M11" s="179" t="s">
        <v>25</v>
      </c>
      <c r="N11" s="179" t="s">
        <v>49</v>
      </c>
      <c r="O11" s="244" t="s">
        <v>74</v>
      </c>
      <c r="P11" s="179" t="s">
        <v>50</v>
      </c>
    </row>
    <row r="12" spans="1:18" s="330" customFormat="1" ht="53.25" customHeight="1" thickBot="1" x14ac:dyDescent="0.25">
      <c r="A12" s="391">
        <v>1</v>
      </c>
      <c r="B12" s="392" t="s">
        <v>100</v>
      </c>
      <c r="C12" s="347"/>
      <c r="D12" s="393"/>
      <c r="E12" s="393"/>
      <c r="F12" s="394" t="s">
        <v>207</v>
      </c>
      <c r="G12" s="395" t="s">
        <v>166</v>
      </c>
      <c r="H12" s="392" t="s">
        <v>104</v>
      </c>
      <c r="I12" s="393" t="s">
        <v>97</v>
      </c>
      <c r="J12" s="396">
        <v>750</v>
      </c>
      <c r="K12" s="397">
        <v>2013</v>
      </c>
      <c r="L12" s="398">
        <v>0</v>
      </c>
      <c r="M12" s="88">
        <f t="shared" ref="M12" si="0">SUM(N12:P12)</f>
        <v>750</v>
      </c>
      <c r="N12" s="399">
        <v>0</v>
      </c>
      <c r="O12" s="149">
        <v>750</v>
      </c>
      <c r="P12" s="61">
        <v>0</v>
      </c>
    </row>
    <row r="13" spans="1:18" ht="34.5" customHeight="1" thickBot="1" x14ac:dyDescent="0.25">
      <c r="A13" s="501" t="s">
        <v>87</v>
      </c>
      <c r="B13" s="502"/>
      <c r="C13" s="502"/>
      <c r="D13" s="502"/>
      <c r="E13" s="502"/>
      <c r="F13" s="502"/>
      <c r="G13" s="503"/>
      <c r="H13" s="303"/>
      <c r="I13" s="304"/>
      <c r="J13" s="64">
        <f>SUM(J12:J12)</f>
        <v>750</v>
      </c>
      <c r="K13" s="64"/>
      <c r="L13" s="280">
        <f>SUM(L12:L12)</f>
        <v>0</v>
      </c>
      <c r="M13" s="390">
        <f>SUM(M12:M12)</f>
        <v>750</v>
      </c>
      <c r="N13" s="279">
        <f>SUM(N12:N12)</f>
        <v>0</v>
      </c>
      <c r="O13" s="64">
        <f>SUM(O12:O12)</f>
        <v>750</v>
      </c>
      <c r="P13" s="280">
        <f>SUM(P12:P12)</f>
        <v>0</v>
      </c>
    </row>
    <row r="14" spans="1:18" ht="13.5" customHeight="1" x14ac:dyDescent="0.2">
      <c r="A14" s="113"/>
      <c r="B14" s="107"/>
      <c r="C14" s="107"/>
      <c r="D14" s="107"/>
      <c r="E14" s="107"/>
      <c r="F14" s="107"/>
      <c r="G14" s="114"/>
      <c r="H14" s="115"/>
      <c r="I14" s="116"/>
      <c r="J14" s="117"/>
      <c r="K14" s="118"/>
      <c r="L14" s="119"/>
      <c r="N14" s="119"/>
      <c r="O14" s="119"/>
      <c r="Q14" s="39"/>
    </row>
    <row r="15" spans="1:18" x14ac:dyDescent="0.2">
      <c r="A15" s="120"/>
      <c r="B15" s="120"/>
      <c r="C15" s="120"/>
      <c r="D15" s="120"/>
      <c r="E15" s="120"/>
      <c r="F15" s="120"/>
      <c r="G15" s="121"/>
      <c r="H15" s="106"/>
      <c r="I15" s="120"/>
      <c r="J15" s="117"/>
      <c r="K15" s="118"/>
    </row>
    <row r="16" spans="1:18" x14ac:dyDescent="0.2">
      <c r="A16" s="107"/>
      <c r="B16" s="107"/>
      <c r="C16" s="107"/>
      <c r="D16" s="107"/>
      <c r="E16" s="107"/>
      <c r="F16" s="113"/>
      <c r="G16" s="107"/>
      <c r="H16" s="104"/>
      <c r="I16" s="122"/>
      <c r="J16" s="117"/>
      <c r="K16" s="118"/>
      <c r="L16" s="118"/>
    </row>
    <row r="17" spans="1:16" x14ac:dyDescent="0.2">
      <c r="A17" s="107"/>
      <c r="B17" s="107"/>
      <c r="C17" s="107"/>
      <c r="D17" s="107"/>
      <c r="E17" s="107"/>
      <c r="F17" s="123"/>
      <c r="G17" s="107"/>
      <c r="H17" s="105"/>
      <c r="I17" s="116"/>
      <c r="J17" s="117"/>
      <c r="K17" s="118"/>
      <c r="L17" s="118"/>
    </row>
    <row r="18" spans="1:16" x14ac:dyDescent="0.2">
      <c r="A18" s="107"/>
      <c r="B18" s="107"/>
      <c r="C18" s="107"/>
      <c r="D18" s="107"/>
      <c r="E18" s="107"/>
      <c r="F18" s="123"/>
      <c r="G18" s="107"/>
      <c r="H18" s="105"/>
      <c r="I18" s="116"/>
      <c r="J18" s="117"/>
      <c r="K18" s="118"/>
      <c r="L18" s="118"/>
    </row>
    <row r="19" spans="1:16" x14ac:dyDescent="0.2">
      <c r="A19" s="107"/>
      <c r="B19" s="107"/>
      <c r="C19" s="107"/>
      <c r="D19" s="107"/>
      <c r="E19" s="107"/>
      <c r="F19" s="107"/>
      <c r="G19" s="107"/>
      <c r="H19" s="124"/>
      <c r="I19" s="125"/>
      <c r="J19" s="126"/>
    </row>
    <row r="20" spans="1:16" x14ac:dyDescent="0.2">
      <c r="A20" s="107"/>
      <c r="B20" s="107"/>
      <c r="C20" s="107"/>
      <c r="D20" s="107"/>
      <c r="E20" s="107"/>
      <c r="F20" s="107"/>
      <c r="G20" s="107"/>
      <c r="H20" s="124"/>
      <c r="I20" s="125"/>
      <c r="J20" s="126"/>
    </row>
    <row r="21" spans="1:16" x14ac:dyDescent="0.2">
      <c r="A21" s="107"/>
      <c r="B21" s="107"/>
      <c r="C21" s="107"/>
      <c r="D21" s="107"/>
      <c r="E21" s="107"/>
      <c r="F21" s="107"/>
      <c r="G21" s="107"/>
      <c r="H21" s="124"/>
      <c r="I21" s="125"/>
      <c r="J21" s="126"/>
    </row>
    <row r="22" spans="1:16" x14ac:dyDescent="0.2">
      <c r="A22" s="107"/>
      <c r="B22" s="107"/>
      <c r="C22" s="107"/>
      <c r="D22" s="107"/>
      <c r="E22" s="107"/>
      <c r="F22" s="107"/>
      <c r="G22" s="107"/>
      <c r="I22" s="125"/>
      <c r="J22" s="126"/>
    </row>
    <row r="23" spans="1:16" x14ac:dyDescent="0.2">
      <c r="A23" s="107"/>
      <c r="B23" s="107"/>
      <c r="C23" s="107"/>
      <c r="D23" s="107"/>
      <c r="E23" s="107"/>
      <c r="F23" s="107"/>
      <c r="G23" s="107"/>
      <c r="I23" s="125"/>
      <c r="J23" s="126"/>
      <c r="K23" s="34"/>
      <c r="L23" s="34"/>
      <c r="M23" s="34"/>
      <c r="N23" s="34"/>
      <c r="O23" s="34"/>
      <c r="P23" s="34"/>
    </row>
    <row r="24" spans="1:16" x14ac:dyDescent="0.2">
      <c r="A24" s="107"/>
      <c r="B24" s="107"/>
      <c r="C24" s="107"/>
      <c r="D24" s="107"/>
      <c r="E24" s="107"/>
      <c r="F24" s="107"/>
      <c r="G24" s="107"/>
      <c r="I24" s="125"/>
      <c r="J24" s="126"/>
      <c r="K24" s="34"/>
      <c r="L24" s="34"/>
      <c r="M24" s="34"/>
      <c r="N24" s="34"/>
      <c r="O24" s="34"/>
      <c r="P24" s="34"/>
    </row>
    <row r="25" spans="1:16" x14ac:dyDescent="0.2">
      <c r="A25" s="107"/>
      <c r="B25" s="107"/>
      <c r="C25" s="107"/>
      <c r="D25" s="107"/>
      <c r="E25" s="107"/>
      <c r="F25" s="107"/>
      <c r="G25" s="107"/>
      <c r="I25" s="125"/>
      <c r="J25" s="126"/>
      <c r="K25" s="34"/>
      <c r="L25" s="34"/>
      <c r="M25" s="34"/>
      <c r="N25" s="34"/>
      <c r="O25" s="34"/>
      <c r="P25" s="34"/>
    </row>
    <row r="26" spans="1:16" x14ac:dyDescent="0.2">
      <c r="A26" s="107"/>
      <c r="B26" s="107"/>
      <c r="C26" s="107"/>
      <c r="D26" s="107"/>
      <c r="E26" s="107"/>
      <c r="F26" s="107"/>
      <c r="G26" s="107"/>
      <c r="I26" s="125"/>
      <c r="J26" s="126"/>
      <c r="K26" s="34"/>
      <c r="L26" s="34"/>
      <c r="M26" s="34"/>
      <c r="N26" s="34"/>
      <c r="O26" s="34"/>
      <c r="P26" s="34"/>
    </row>
    <row r="27" spans="1:16" x14ac:dyDescent="0.2">
      <c r="A27" s="107"/>
      <c r="B27" s="107"/>
      <c r="C27" s="107"/>
      <c r="D27" s="107"/>
      <c r="E27" s="107"/>
      <c r="F27" s="107"/>
      <c r="G27" s="107"/>
      <c r="I27" s="125"/>
      <c r="J27" s="126"/>
      <c r="K27" s="34"/>
      <c r="L27" s="34"/>
      <c r="M27" s="34"/>
      <c r="N27" s="34"/>
      <c r="O27" s="34"/>
      <c r="P27" s="34"/>
    </row>
    <row r="28" spans="1:16" x14ac:dyDescent="0.2">
      <c r="A28" s="107"/>
      <c r="B28" s="107"/>
      <c r="C28" s="107"/>
      <c r="D28" s="107"/>
      <c r="E28" s="107"/>
      <c r="F28" s="107"/>
      <c r="G28" s="107"/>
      <c r="I28" s="125"/>
      <c r="J28" s="126"/>
      <c r="K28" s="34"/>
      <c r="L28" s="34"/>
      <c r="M28" s="34"/>
      <c r="N28" s="34"/>
      <c r="O28" s="34"/>
      <c r="P28" s="34"/>
    </row>
    <row r="29" spans="1:16" x14ac:dyDescent="0.2">
      <c r="A29" s="107"/>
      <c r="B29" s="107"/>
      <c r="C29" s="107"/>
      <c r="D29" s="107"/>
      <c r="E29" s="107"/>
      <c r="F29" s="107"/>
      <c r="G29" s="107"/>
      <c r="I29" s="125"/>
      <c r="J29" s="126"/>
      <c r="K29" s="34"/>
      <c r="L29" s="34"/>
      <c r="M29" s="34"/>
      <c r="N29" s="34"/>
      <c r="O29" s="34"/>
      <c r="P29" s="34"/>
    </row>
    <row r="30" spans="1:16" x14ac:dyDescent="0.2">
      <c r="A30" s="107"/>
      <c r="B30" s="107"/>
      <c r="C30" s="107"/>
      <c r="D30" s="107"/>
      <c r="E30" s="107"/>
      <c r="F30" s="107"/>
      <c r="G30" s="107"/>
      <c r="I30" s="125"/>
      <c r="J30" s="126"/>
      <c r="K30" s="34"/>
      <c r="L30" s="34"/>
      <c r="M30" s="34"/>
      <c r="N30" s="34"/>
      <c r="O30" s="34"/>
      <c r="P30" s="34"/>
    </row>
    <row r="31" spans="1:16" x14ac:dyDescent="0.2">
      <c r="A31" s="107"/>
      <c r="B31" s="107"/>
      <c r="C31" s="107"/>
      <c r="D31" s="107"/>
      <c r="E31" s="107"/>
      <c r="F31" s="107"/>
      <c r="G31" s="107"/>
      <c r="I31" s="125"/>
      <c r="J31" s="126"/>
      <c r="K31" s="34"/>
      <c r="L31" s="34"/>
      <c r="M31" s="34"/>
      <c r="N31" s="34"/>
      <c r="O31" s="34"/>
      <c r="P31" s="34"/>
    </row>
    <row r="32" spans="1:16" x14ac:dyDescent="0.2">
      <c r="A32" s="107"/>
      <c r="B32" s="107"/>
      <c r="C32" s="107"/>
      <c r="D32" s="107"/>
      <c r="E32" s="107"/>
      <c r="F32" s="107"/>
      <c r="G32" s="107"/>
      <c r="I32" s="125"/>
      <c r="J32" s="126"/>
      <c r="K32" s="34"/>
      <c r="L32" s="34"/>
      <c r="M32" s="34"/>
      <c r="N32" s="34"/>
      <c r="O32" s="34"/>
      <c r="P32" s="34"/>
    </row>
    <row r="33" spans="1:16" x14ac:dyDescent="0.2">
      <c r="A33" s="107"/>
      <c r="B33" s="107"/>
      <c r="C33" s="107"/>
      <c r="D33" s="107"/>
      <c r="E33" s="107"/>
      <c r="F33" s="107"/>
      <c r="G33" s="107"/>
      <c r="I33" s="125"/>
      <c r="J33" s="126"/>
      <c r="K33" s="34"/>
      <c r="L33" s="34"/>
      <c r="M33" s="34"/>
      <c r="N33" s="34"/>
      <c r="O33" s="34"/>
      <c r="P33" s="34"/>
    </row>
    <row r="34" spans="1:16" x14ac:dyDescent="0.2">
      <c r="A34" s="107"/>
      <c r="B34" s="107"/>
      <c r="C34" s="107"/>
      <c r="D34" s="107"/>
      <c r="E34" s="107"/>
      <c r="F34" s="107"/>
      <c r="G34" s="107"/>
      <c r="I34" s="125"/>
      <c r="J34" s="126"/>
      <c r="K34" s="34"/>
      <c r="L34" s="34"/>
      <c r="M34" s="34"/>
      <c r="N34" s="34"/>
      <c r="O34" s="34"/>
      <c r="P34" s="34"/>
    </row>
    <row r="35" spans="1:16" x14ac:dyDescent="0.2">
      <c r="A35" s="107"/>
      <c r="B35" s="107"/>
      <c r="C35" s="107"/>
      <c r="D35" s="107"/>
      <c r="E35" s="107"/>
      <c r="F35" s="107"/>
      <c r="G35" s="107"/>
      <c r="I35" s="125"/>
      <c r="J35" s="126"/>
      <c r="K35" s="34"/>
      <c r="L35" s="34"/>
      <c r="M35" s="34"/>
      <c r="N35" s="34"/>
      <c r="O35" s="34"/>
      <c r="P35" s="34"/>
    </row>
    <row r="36" spans="1:16" x14ac:dyDescent="0.2">
      <c r="A36" s="107"/>
      <c r="B36" s="107"/>
      <c r="C36" s="107"/>
      <c r="D36" s="107"/>
      <c r="E36" s="107"/>
      <c r="F36" s="107"/>
      <c r="G36" s="107"/>
      <c r="I36" s="125"/>
      <c r="J36" s="126"/>
      <c r="K36" s="34"/>
      <c r="L36" s="34"/>
      <c r="M36" s="34"/>
      <c r="N36" s="34"/>
      <c r="O36" s="34"/>
      <c r="P36" s="34"/>
    </row>
    <row r="37" spans="1:16" x14ac:dyDescent="0.2">
      <c r="A37" s="107"/>
      <c r="B37" s="107"/>
      <c r="C37" s="107"/>
      <c r="D37" s="107"/>
      <c r="E37" s="107"/>
      <c r="F37" s="107"/>
      <c r="G37" s="107"/>
      <c r="I37" s="125"/>
      <c r="J37" s="126"/>
      <c r="K37" s="34"/>
      <c r="L37" s="34"/>
      <c r="M37" s="34"/>
      <c r="N37" s="34"/>
      <c r="O37" s="34"/>
      <c r="P37" s="34"/>
    </row>
    <row r="38" spans="1:16" x14ac:dyDescent="0.2">
      <c r="A38" s="107"/>
      <c r="B38" s="107"/>
      <c r="C38" s="107"/>
      <c r="D38" s="107"/>
      <c r="E38" s="107"/>
      <c r="F38" s="107"/>
      <c r="G38" s="107"/>
      <c r="I38" s="125"/>
      <c r="J38" s="126"/>
      <c r="K38" s="34"/>
      <c r="L38" s="34"/>
      <c r="M38" s="34"/>
      <c r="N38" s="34"/>
      <c r="O38" s="34"/>
      <c r="P38" s="34"/>
    </row>
    <row r="39" spans="1:16" x14ac:dyDescent="0.2">
      <c r="A39" s="107"/>
      <c r="B39" s="107"/>
      <c r="C39" s="107"/>
      <c r="D39" s="107"/>
      <c r="E39" s="107"/>
      <c r="F39" s="107"/>
      <c r="G39" s="107"/>
      <c r="J39" s="126"/>
      <c r="K39" s="34"/>
      <c r="L39" s="34"/>
      <c r="M39" s="34"/>
      <c r="N39" s="34"/>
      <c r="O39" s="34"/>
      <c r="P39" s="34"/>
    </row>
    <row r="40" spans="1:16" x14ac:dyDescent="0.2">
      <c r="A40" s="107"/>
      <c r="B40" s="107"/>
      <c r="C40" s="107"/>
      <c r="D40" s="107"/>
      <c r="E40" s="107"/>
      <c r="F40" s="107"/>
      <c r="G40" s="107"/>
      <c r="J40" s="126"/>
      <c r="K40" s="34"/>
      <c r="L40" s="34"/>
      <c r="M40" s="34"/>
      <c r="N40" s="34"/>
      <c r="O40" s="34"/>
      <c r="P40" s="34"/>
    </row>
    <row r="41" spans="1:16" x14ac:dyDescent="0.2">
      <c r="A41" s="107"/>
      <c r="B41" s="107"/>
      <c r="C41" s="107"/>
      <c r="D41" s="107"/>
      <c r="E41" s="107"/>
      <c r="F41" s="107"/>
      <c r="G41" s="107"/>
      <c r="J41" s="126"/>
      <c r="K41" s="34"/>
      <c r="L41" s="34"/>
      <c r="M41" s="34"/>
      <c r="N41" s="34"/>
      <c r="O41" s="34"/>
      <c r="P41" s="34"/>
    </row>
    <row r="42" spans="1:16" x14ac:dyDescent="0.2">
      <c r="A42" s="107"/>
      <c r="B42" s="107"/>
      <c r="C42" s="107"/>
      <c r="D42" s="107"/>
      <c r="E42" s="107"/>
      <c r="F42" s="107"/>
      <c r="G42" s="107"/>
      <c r="J42" s="126"/>
      <c r="K42" s="34"/>
      <c r="L42" s="34"/>
      <c r="M42" s="34"/>
      <c r="N42" s="34"/>
      <c r="O42" s="34"/>
      <c r="P42" s="34"/>
    </row>
    <row r="43" spans="1:16" x14ac:dyDescent="0.2">
      <c r="A43" s="107"/>
      <c r="B43" s="107"/>
      <c r="C43" s="107"/>
      <c r="D43" s="107"/>
      <c r="E43" s="107"/>
      <c r="F43" s="107"/>
      <c r="G43" s="107"/>
      <c r="J43" s="126"/>
      <c r="K43" s="34"/>
      <c r="L43" s="34"/>
      <c r="M43" s="34"/>
      <c r="N43" s="34"/>
      <c r="O43" s="34"/>
      <c r="P43" s="34"/>
    </row>
    <row r="44" spans="1:16" x14ac:dyDescent="0.2">
      <c r="A44" s="107"/>
      <c r="B44" s="107"/>
      <c r="C44" s="107"/>
      <c r="D44" s="107"/>
      <c r="E44" s="107"/>
      <c r="F44" s="107"/>
      <c r="G44" s="107"/>
      <c r="J44" s="126"/>
      <c r="K44" s="34"/>
      <c r="L44" s="34"/>
      <c r="M44" s="34"/>
      <c r="N44" s="34"/>
      <c r="O44" s="34"/>
      <c r="P44" s="34"/>
    </row>
    <row r="45" spans="1:16" x14ac:dyDescent="0.2">
      <c r="A45" s="107"/>
      <c r="B45" s="107"/>
      <c r="C45" s="107"/>
      <c r="D45" s="107"/>
      <c r="E45" s="107"/>
      <c r="F45" s="107"/>
      <c r="G45" s="107"/>
      <c r="J45" s="126"/>
      <c r="K45" s="34"/>
      <c r="L45" s="34"/>
      <c r="M45" s="34"/>
      <c r="N45" s="34"/>
      <c r="O45" s="34"/>
      <c r="P45" s="34"/>
    </row>
    <row r="46" spans="1:16" x14ac:dyDescent="0.2">
      <c r="A46" s="107"/>
      <c r="B46" s="107"/>
      <c r="C46" s="107"/>
      <c r="D46" s="107"/>
      <c r="E46" s="107"/>
      <c r="F46" s="107"/>
      <c r="G46" s="107"/>
      <c r="J46" s="126"/>
      <c r="K46" s="34"/>
      <c r="L46" s="34"/>
      <c r="M46" s="34"/>
      <c r="N46" s="34"/>
      <c r="O46" s="34"/>
      <c r="P46" s="34"/>
    </row>
    <row r="47" spans="1:16" x14ac:dyDescent="0.2">
      <c r="A47" s="107"/>
      <c r="B47" s="107"/>
      <c r="C47" s="107"/>
      <c r="D47" s="107"/>
      <c r="E47" s="107"/>
      <c r="F47" s="107"/>
      <c r="G47" s="107"/>
      <c r="J47" s="126"/>
      <c r="K47" s="34"/>
      <c r="L47" s="34"/>
      <c r="M47" s="34"/>
      <c r="N47" s="34"/>
      <c r="O47" s="34"/>
      <c r="P47" s="34"/>
    </row>
    <row r="48" spans="1:16" x14ac:dyDescent="0.2">
      <c r="A48" s="107"/>
      <c r="B48" s="107"/>
      <c r="C48" s="107"/>
      <c r="D48" s="107"/>
      <c r="E48" s="107"/>
      <c r="F48" s="107"/>
      <c r="G48" s="107"/>
      <c r="J48" s="126"/>
      <c r="K48" s="34"/>
      <c r="L48" s="34"/>
      <c r="M48" s="34"/>
      <c r="N48" s="34"/>
      <c r="O48" s="34"/>
      <c r="P48" s="34"/>
    </row>
    <row r="49" spans="1:16" x14ac:dyDescent="0.2">
      <c r="A49" s="107"/>
      <c r="B49" s="107"/>
      <c r="C49" s="107"/>
      <c r="D49" s="107"/>
      <c r="E49" s="107"/>
      <c r="F49" s="107"/>
      <c r="G49" s="107"/>
      <c r="J49" s="126"/>
      <c r="K49" s="34"/>
      <c r="L49" s="34"/>
      <c r="M49" s="34"/>
      <c r="N49" s="34"/>
      <c r="O49" s="34"/>
      <c r="P49" s="34"/>
    </row>
    <row r="50" spans="1:16" x14ac:dyDescent="0.2">
      <c r="J50" s="126"/>
      <c r="K50" s="34"/>
      <c r="L50" s="34"/>
      <c r="M50" s="34"/>
      <c r="N50" s="34"/>
      <c r="O50" s="34"/>
      <c r="P50" s="34"/>
    </row>
    <row r="51" spans="1:16" x14ac:dyDescent="0.2">
      <c r="J51" s="126"/>
      <c r="K51" s="34"/>
      <c r="L51" s="34"/>
      <c r="M51" s="34"/>
      <c r="N51" s="34"/>
      <c r="O51" s="34"/>
      <c r="P51" s="34"/>
    </row>
    <row r="52" spans="1:16" x14ac:dyDescent="0.2">
      <c r="J52" s="126"/>
      <c r="K52" s="34"/>
      <c r="L52" s="34"/>
      <c r="M52" s="34"/>
      <c r="N52" s="34"/>
      <c r="O52" s="34"/>
      <c r="P52" s="34"/>
    </row>
    <row r="53" spans="1:16" x14ac:dyDescent="0.2">
      <c r="J53" s="126"/>
      <c r="K53" s="34"/>
      <c r="L53" s="34"/>
      <c r="M53" s="34"/>
      <c r="N53" s="34"/>
      <c r="O53" s="34"/>
      <c r="P53" s="34"/>
    </row>
    <row r="54" spans="1:16" x14ac:dyDescent="0.2">
      <c r="J54" s="126"/>
      <c r="K54" s="34"/>
      <c r="L54" s="34"/>
      <c r="M54" s="34"/>
      <c r="N54" s="34"/>
      <c r="O54" s="34"/>
      <c r="P54" s="34"/>
    </row>
    <row r="55" spans="1:16" x14ac:dyDescent="0.2">
      <c r="D55" s="34"/>
      <c r="E55" s="34"/>
      <c r="F55" s="34"/>
      <c r="G55" s="34"/>
      <c r="H55" s="34"/>
      <c r="I55" s="34"/>
      <c r="J55" s="126"/>
      <c r="K55" s="34"/>
      <c r="L55" s="34"/>
      <c r="M55" s="34"/>
      <c r="N55" s="34"/>
      <c r="O55" s="34"/>
      <c r="P55" s="34"/>
    </row>
    <row r="56" spans="1:16" x14ac:dyDescent="0.2">
      <c r="D56" s="34"/>
      <c r="E56" s="34"/>
      <c r="F56" s="34"/>
      <c r="G56" s="34"/>
      <c r="H56" s="34"/>
      <c r="I56" s="34"/>
      <c r="J56" s="126"/>
      <c r="K56" s="34"/>
      <c r="L56" s="34"/>
      <c r="M56" s="34"/>
      <c r="N56" s="34"/>
      <c r="O56" s="34"/>
      <c r="P56" s="34"/>
    </row>
    <row r="57" spans="1:16" x14ac:dyDescent="0.2">
      <c r="D57" s="34"/>
      <c r="E57" s="34"/>
      <c r="F57" s="34"/>
      <c r="G57" s="34"/>
      <c r="H57" s="34"/>
      <c r="I57" s="34"/>
      <c r="J57" s="126"/>
      <c r="K57" s="34"/>
      <c r="L57" s="34"/>
      <c r="M57" s="34"/>
      <c r="N57" s="34"/>
      <c r="O57" s="34"/>
      <c r="P57" s="34"/>
    </row>
    <row r="58" spans="1:16" x14ac:dyDescent="0.2">
      <c r="D58" s="34"/>
      <c r="E58" s="34"/>
      <c r="F58" s="34"/>
      <c r="G58" s="34"/>
      <c r="H58" s="34"/>
      <c r="I58" s="34"/>
      <c r="J58" s="126"/>
      <c r="K58" s="34"/>
      <c r="L58" s="34"/>
      <c r="M58" s="34"/>
      <c r="N58" s="34"/>
      <c r="O58" s="34"/>
      <c r="P58" s="34"/>
    </row>
    <row r="59" spans="1:16" x14ac:dyDescent="0.2">
      <c r="D59" s="34"/>
      <c r="E59" s="34"/>
      <c r="F59" s="34"/>
      <c r="G59" s="34"/>
      <c r="H59" s="34"/>
      <c r="I59" s="34"/>
      <c r="J59" s="126"/>
      <c r="K59" s="34"/>
      <c r="L59" s="34"/>
      <c r="M59" s="34"/>
      <c r="N59" s="34"/>
      <c r="O59" s="34"/>
      <c r="P59" s="34"/>
    </row>
    <row r="60" spans="1:16" x14ac:dyDescent="0.2">
      <c r="D60" s="34"/>
      <c r="E60" s="34"/>
      <c r="F60" s="34"/>
      <c r="G60" s="34"/>
      <c r="H60" s="34"/>
      <c r="I60" s="34"/>
      <c r="J60" s="126"/>
      <c r="K60" s="34"/>
      <c r="L60" s="34"/>
      <c r="M60" s="34"/>
      <c r="N60" s="34"/>
      <c r="O60" s="34"/>
      <c r="P60" s="34"/>
    </row>
    <row r="61" spans="1:16" x14ac:dyDescent="0.2">
      <c r="D61" s="34"/>
      <c r="E61" s="34"/>
      <c r="F61" s="34"/>
      <c r="G61" s="34"/>
      <c r="H61" s="34"/>
      <c r="I61" s="34"/>
      <c r="J61" s="126"/>
      <c r="K61" s="34"/>
      <c r="L61" s="34"/>
      <c r="M61" s="34"/>
      <c r="N61" s="34"/>
      <c r="O61" s="34"/>
      <c r="P61" s="34"/>
    </row>
    <row r="62" spans="1:16" x14ac:dyDescent="0.2">
      <c r="D62" s="34"/>
      <c r="E62" s="34"/>
      <c r="F62" s="34"/>
      <c r="G62" s="34"/>
      <c r="H62" s="34"/>
      <c r="I62" s="34"/>
      <c r="J62" s="126"/>
      <c r="K62" s="34"/>
      <c r="L62" s="34"/>
      <c r="M62" s="34"/>
      <c r="N62" s="34"/>
      <c r="O62" s="34"/>
      <c r="P62" s="34"/>
    </row>
    <row r="63" spans="1:16" x14ac:dyDescent="0.2">
      <c r="D63" s="34"/>
      <c r="E63" s="34"/>
      <c r="F63" s="34"/>
      <c r="G63" s="34"/>
      <c r="H63" s="34"/>
      <c r="I63" s="34"/>
      <c r="J63" s="126"/>
      <c r="K63" s="34"/>
      <c r="L63" s="34"/>
      <c r="M63" s="34"/>
      <c r="N63" s="34"/>
      <c r="O63" s="34"/>
      <c r="P63" s="34"/>
    </row>
    <row r="64" spans="1:16" x14ac:dyDescent="0.2">
      <c r="D64" s="34"/>
      <c r="E64" s="34"/>
      <c r="F64" s="34"/>
      <c r="G64" s="34"/>
      <c r="H64" s="34"/>
      <c r="I64" s="34"/>
      <c r="J64" s="126"/>
      <c r="K64" s="34"/>
      <c r="L64" s="34"/>
      <c r="M64" s="34"/>
      <c r="N64" s="34"/>
      <c r="O64" s="34"/>
      <c r="P64" s="34"/>
    </row>
    <row r="65" spans="4:16" x14ac:dyDescent="0.2">
      <c r="D65" s="34"/>
      <c r="E65" s="34"/>
      <c r="F65" s="34"/>
      <c r="G65" s="34"/>
      <c r="H65" s="34"/>
      <c r="I65" s="34"/>
      <c r="J65" s="126"/>
      <c r="K65" s="34"/>
      <c r="L65" s="34"/>
      <c r="M65" s="34"/>
      <c r="N65" s="34"/>
      <c r="O65" s="34"/>
      <c r="P65" s="34"/>
    </row>
    <row r="66" spans="4:16" x14ac:dyDescent="0.2">
      <c r="D66" s="34"/>
      <c r="E66" s="34"/>
      <c r="F66" s="34"/>
      <c r="G66" s="34"/>
      <c r="H66" s="34"/>
      <c r="I66" s="34"/>
      <c r="J66" s="126"/>
      <c r="K66" s="34"/>
      <c r="L66" s="34"/>
      <c r="M66" s="34"/>
      <c r="N66" s="34"/>
      <c r="O66" s="34"/>
      <c r="P66" s="34"/>
    </row>
    <row r="67" spans="4:16" x14ac:dyDescent="0.2">
      <c r="D67" s="34"/>
      <c r="E67" s="34"/>
      <c r="F67" s="34"/>
      <c r="G67" s="34"/>
      <c r="H67" s="34"/>
      <c r="I67" s="34"/>
      <c r="J67" s="126"/>
      <c r="K67" s="34"/>
      <c r="L67" s="34"/>
      <c r="M67" s="34"/>
      <c r="N67" s="34"/>
      <c r="O67" s="34"/>
      <c r="P67" s="34"/>
    </row>
    <row r="68" spans="4:16" x14ac:dyDescent="0.2">
      <c r="D68" s="34"/>
      <c r="E68" s="34"/>
      <c r="F68" s="34"/>
      <c r="G68" s="34"/>
      <c r="H68" s="34"/>
      <c r="I68" s="34"/>
      <c r="J68" s="126"/>
      <c r="K68" s="34"/>
      <c r="L68" s="34"/>
      <c r="M68" s="34"/>
      <c r="N68" s="34"/>
      <c r="O68" s="34"/>
      <c r="P68" s="34"/>
    </row>
    <row r="69" spans="4:16" x14ac:dyDescent="0.2">
      <c r="D69" s="34"/>
      <c r="E69" s="34"/>
      <c r="F69" s="34"/>
      <c r="G69" s="34"/>
      <c r="H69" s="34"/>
      <c r="I69" s="34"/>
      <c r="J69" s="126"/>
      <c r="K69" s="34"/>
      <c r="L69" s="34"/>
      <c r="M69" s="34"/>
      <c r="N69" s="34"/>
      <c r="O69" s="34"/>
      <c r="P69" s="34"/>
    </row>
    <row r="70" spans="4:16" x14ac:dyDescent="0.2">
      <c r="D70" s="34"/>
      <c r="E70" s="34"/>
      <c r="F70" s="34"/>
      <c r="G70" s="34"/>
      <c r="H70" s="34"/>
      <c r="I70" s="34"/>
      <c r="J70" s="126"/>
      <c r="K70" s="34"/>
      <c r="L70" s="34"/>
      <c r="M70" s="34"/>
      <c r="N70" s="34"/>
      <c r="O70" s="34"/>
      <c r="P70" s="34"/>
    </row>
    <row r="71" spans="4:16" x14ac:dyDescent="0.2">
      <c r="D71" s="34"/>
      <c r="E71" s="34"/>
      <c r="F71" s="34"/>
      <c r="G71" s="34"/>
      <c r="H71" s="34"/>
      <c r="I71" s="34"/>
      <c r="J71" s="126"/>
      <c r="K71" s="34"/>
      <c r="L71" s="34"/>
      <c r="M71" s="34"/>
      <c r="N71" s="34"/>
      <c r="O71" s="34"/>
      <c r="P71" s="34"/>
    </row>
    <row r="72" spans="4:16" x14ac:dyDescent="0.2">
      <c r="D72" s="34"/>
      <c r="E72" s="34"/>
      <c r="F72" s="34"/>
      <c r="G72" s="34"/>
      <c r="H72" s="34"/>
      <c r="I72" s="34"/>
      <c r="J72" s="126"/>
      <c r="K72" s="34"/>
      <c r="L72" s="34"/>
      <c r="M72" s="34"/>
      <c r="N72" s="34"/>
      <c r="O72" s="34"/>
      <c r="P72" s="34"/>
    </row>
    <row r="73" spans="4:16" x14ac:dyDescent="0.2">
      <c r="D73" s="34"/>
      <c r="E73" s="34"/>
      <c r="F73" s="34"/>
      <c r="G73" s="34"/>
      <c r="H73" s="34"/>
      <c r="I73" s="34"/>
      <c r="J73" s="126"/>
      <c r="K73" s="34"/>
      <c r="L73" s="34"/>
      <c r="M73" s="34"/>
      <c r="N73" s="34"/>
      <c r="O73" s="34"/>
      <c r="P73" s="34"/>
    </row>
    <row r="74" spans="4:16" x14ac:dyDescent="0.2">
      <c r="D74" s="34"/>
      <c r="E74" s="34"/>
      <c r="F74" s="34"/>
      <c r="G74" s="34"/>
      <c r="H74" s="34"/>
      <c r="I74" s="34"/>
      <c r="J74" s="126"/>
      <c r="K74" s="34"/>
      <c r="L74" s="34"/>
      <c r="M74" s="34"/>
      <c r="N74" s="34"/>
      <c r="O74" s="34"/>
      <c r="P74" s="34"/>
    </row>
    <row r="75" spans="4:16" x14ac:dyDescent="0.2">
      <c r="D75" s="34"/>
      <c r="E75" s="34"/>
      <c r="F75" s="34"/>
      <c r="G75" s="34"/>
      <c r="H75" s="34"/>
      <c r="I75" s="34"/>
      <c r="J75" s="126"/>
      <c r="K75" s="34"/>
      <c r="L75" s="34"/>
      <c r="M75" s="34"/>
      <c r="N75" s="34"/>
      <c r="O75" s="34"/>
      <c r="P75" s="34"/>
    </row>
    <row r="76" spans="4:16" x14ac:dyDescent="0.2">
      <c r="D76" s="34"/>
      <c r="E76" s="34"/>
      <c r="F76" s="34"/>
      <c r="G76" s="34"/>
      <c r="H76" s="34"/>
      <c r="I76" s="34"/>
      <c r="J76" s="126"/>
      <c r="K76" s="34"/>
      <c r="L76" s="34"/>
      <c r="M76" s="34"/>
      <c r="N76" s="34"/>
      <c r="O76" s="34"/>
      <c r="P76" s="34"/>
    </row>
    <row r="77" spans="4:16" x14ac:dyDescent="0.2">
      <c r="D77" s="34"/>
      <c r="E77" s="34"/>
      <c r="F77" s="34"/>
      <c r="G77" s="34"/>
      <c r="H77" s="34"/>
      <c r="I77" s="34"/>
      <c r="J77" s="126"/>
      <c r="K77" s="34"/>
      <c r="L77" s="34"/>
      <c r="M77" s="34"/>
      <c r="N77" s="34"/>
      <c r="O77" s="34"/>
      <c r="P77" s="34"/>
    </row>
    <row r="78" spans="4:16" x14ac:dyDescent="0.2">
      <c r="D78" s="34"/>
      <c r="E78" s="34"/>
      <c r="F78" s="34"/>
      <c r="G78" s="34"/>
      <c r="H78" s="34"/>
      <c r="I78" s="34"/>
      <c r="J78" s="126"/>
      <c r="K78" s="34"/>
      <c r="L78" s="34"/>
      <c r="M78" s="34"/>
      <c r="N78" s="34"/>
      <c r="O78" s="34"/>
      <c r="P78" s="34"/>
    </row>
    <row r="79" spans="4:16" x14ac:dyDescent="0.2">
      <c r="D79" s="34"/>
      <c r="E79" s="34"/>
      <c r="F79" s="34"/>
      <c r="G79" s="34"/>
      <c r="H79" s="34"/>
      <c r="I79" s="34"/>
      <c r="J79" s="126"/>
      <c r="K79" s="34"/>
      <c r="L79" s="34"/>
      <c r="M79" s="34"/>
      <c r="N79" s="34"/>
      <c r="O79" s="34"/>
      <c r="P79" s="34"/>
    </row>
    <row r="80" spans="4:16" x14ac:dyDescent="0.2">
      <c r="D80" s="34"/>
      <c r="E80" s="34"/>
      <c r="F80" s="34"/>
      <c r="G80" s="34"/>
      <c r="H80" s="34"/>
      <c r="I80" s="34"/>
      <c r="J80" s="126"/>
      <c r="K80" s="34"/>
      <c r="L80" s="34"/>
      <c r="M80" s="34"/>
      <c r="N80" s="34"/>
      <c r="O80" s="34"/>
      <c r="P80" s="34"/>
    </row>
    <row r="81" spans="4:16" x14ac:dyDescent="0.2">
      <c r="D81" s="34"/>
      <c r="E81" s="34"/>
      <c r="F81" s="34"/>
      <c r="G81" s="34"/>
      <c r="H81" s="34"/>
      <c r="I81" s="34"/>
      <c r="J81" s="126"/>
      <c r="K81" s="34"/>
      <c r="L81" s="34"/>
      <c r="M81" s="34"/>
      <c r="N81" s="34"/>
      <c r="O81" s="34"/>
      <c r="P81" s="34"/>
    </row>
    <row r="82" spans="4:16" x14ac:dyDescent="0.2">
      <c r="D82" s="34"/>
      <c r="E82" s="34"/>
      <c r="F82" s="34"/>
      <c r="G82" s="34"/>
      <c r="H82" s="34"/>
      <c r="I82" s="34"/>
      <c r="J82" s="126"/>
      <c r="K82" s="34"/>
      <c r="L82" s="34"/>
      <c r="M82" s="34"/>
      <c r="N82" s="34"/>
      <c r="O82" s="34"/>
      <c r="P82" s="34"/>
    </row>
    <row r="83" spans="4:16" x14ac:dyDescent="0.2">
      <c r="D83" s="34"/>
      <c r="E83" s="34"/>
      <c r="F83" s="34"/>
      <c r="G83" s="34"/>
      <c r="H83" s="34"/>
      <c r="I83" s="34"/>
      <c r="J83" s="126"/>
      <c r="K83" s="34"/>
      <c r="L83" s="34"/>
      <c r="M83" s="34"/>
      <c r="N83" s="34"/>
      <c r="O83" s="34"/>
      <c r="P83" s="34"/>
    </row>
    <row r="84" spans="4:16" x14ac:dyDescent="0.2">
      <c r="D84" s="34"/>
      <c r="E84" s="34"/>
      <c r="F84" s="34"/>
      <c r="G84" s="34"/>
      <c r="H84" s="34"/>
      <c r="I84" s="34"/>
      <c r="J84" s="126"/>
      <c r="K84" s="34"/>
      <c r="L84" s="34"/>
      <c r="M84" s="34"/>
      <c r="N84" s="34"/>
      <c r="O84" s="34"/>
      <c r="P84" s="34"/>
    </row>
    <row r="85" spans="4:16" x14ac:dyDescent="0.2">
      <c r="D85" s="34"/>
      <c r="E85" s="34"/>
      <c r="F85" s="34"/>
      <c r="G85" s="34"/>
      <c r="H85" s="34"/>
      <c r="I85" s="34"/>
      <c r="J85" s="126"/>
      <c r="K85" s="34"/>
      <c r="L85" s="34"/>
      <c r="M85" s="34"/>
      <c r="N85" s="34"/>
      <c r="O85" s="34"/>
      <c r="P85" s="34"/>
    </row>
    <row r="86" spans="4:16" x14ac:dyDescent="0.2">
      <c r="D86" s="34"/>
      <c r="E86" s="34"/>
      <c r="F86" s="34"/>
      <c r="G86" s="34"/>
      <c r="H86" s="34"/>
      <c r="I86" s="34"/>
      <c r="J86" s="126"/>
      <c r="K86" s="34"/>
      <c r="L86" s="34"/>
      <c r="M86" s="34"/>
      <c r="N86" s="34"/>
      <c r="O86" s="34"/>
      <c r="P86" s="34"/>
    </row>
    <row r="87" spans="4:16" x14ac:dyDescent="0.2">
      <c r="D87" s="34"/>
      <c r="E87" s="34"/>
      <c r="F87" s="34"/>
      <c r="G87" s="34"/>
      <c r="H87" s="34"/>
      <c r="I87" s="34"/>
      <c r="J87" s="126"/>
      <c r="K87" s="34"/>
      <c r="L87" s="34"/>
      <c r="M87" s="34"/>
      <c r="N87" s="34"/>
      <c r="O87" s="34"/>
      <c r="P87" s="34"/>
    </row>
    <row r="88" spans="4:16" x14ac:dyDescent="0.2">
      <c r="D88" s="34"/>
      <c r="E88" s="34"/>
      <c r="F88" s="34"/>
      <c r="G88" s="34"/>
      <c r="H88" s="34"/>
      <c r="I88" s="34"/>
      <c r="J88" s="126"/>
      <c r="K88" s="34"/>
      <c r="L88" s="34"/>
      <c r="M88" s="34"/>
      <c r="N88" s="34"/>
      <c r="O88" s="34"/>
      <c r="P88" s="34"/>
    </row>
    <row r="89" spans="4:16" x14ac:dyDescent="0.2">
      <c r="D89" s="34"/>
      <c r="E89" s="34"/>
      <c r="F89" s="34"/>
      <c r="G89" s="34"/>
      <c r="H89" s="34"/>
      <c r="I89" s="34"/>
      <c r="J89" s="126"/>
      <c r="K89" s="34"/>
      <c r="L89" s="34"/>
      <c r="M89" s="34"/>
      <c r="N89" s="34"/>
      <c r="O89" s="34"/>
      <c r="P89" s="34"/>
    </row>
    <row r="90" spans="4:16" x14ac:dyDescent="0.2">
      <c r="D90" s="34"/>
      <c r="E90" s="34"/>
      <c r="F90" s="34"/>
      <c r="G90" s="34"/>
      <c r="H90" s="34"/>
      <c r="I90" s="34"/>
      <c r="J90" s="126"/>
      <c r="K90" s="34"/>
      <c r="L90" s="34"/>
      <c r="M90" s="34"/>
      <c r="N90" s="34"/>
      <c r="O90" s="34"/>
      <c r="P90" s="34"/>
    </row>
    <row r="91" spans="4:16" x14ac:dyDescent="0.2">
      <c r="D91" s="34"/>
      <c r="E91" s="34"/>
      <c r="F91" s="34"/>
      <c r="G91" s="34"/>
      <c r="H91" s="34"/>
      <c r="I91" s="34"/>
      <c r="J91" s="126"/>
      <c r="K91" s="34"/>
      <c r="L91" s="34"/>
      <c r="M91" s="34"/>
      <c r="N91" s="34"/>
      <c r="O91" s="34"/>
      <c r="P91" s="34"/>
    </row>
    <row r="92" spans="4:16" x14ac:dyDescent="0.2">
      <c r="D92" s="34"/>
      <c r="E92" s="34"/>
      <c r="F92" s="34"/>
      <c r="G92" s="34"/>
      <c r="H92" s="34"/>
      <c r="I92" s="34"/>
      <c r="J92" s="126"/>
      <c r="K92" s="34"/>
      <c r="L92" s="34"/>
      <c r="M92" s="34"/>
      <c r="N92" s="34"/>
      <c r="O92" s="34"/>
      <c r="P92" s="34"/>
    </row>
    <row r="93" spans="4:16" x14ac:dyDescent="0.2">
      <c r="D93" s="34"/>
      <c r="E93" s="34"/>
      <c r="F93" s="34"/>
      <c r="G93" s="34"/>
      <c r="H93" s="34"/>
      <c r="I93" s="34"/>
      <c r="J93" s="126"/>
      <c r="K93" s="34"/>
      <c r="L93" s="34"/>
      <c r="M93" s="34"/>
      <c r="N93" s="34"/>
      <c r="O93" s="34"/>
      <c r="P93" s="34"/>
    </row>
    <row r="94" spans="4:16" x14ac:dyDescent="0.2">
      <c r="D94" s="34"/>
      <c r="E94" s="34"/>
      <c r="F94" s="34"/>
      <c r="G94" s="34"/>
      <c r="H94" s="34"/>
      <c r="I94" s="34"/>
      <c r="J94" s="126"/>
      <c r="K94" s="34"/>
      <c r="L94" s="34"/>
      <c r="M94" s="34"/>
      <c r="N94" s="34"/>
      <c r="O94" s="34"/>
      <c r="P94" s="34"/>
    </row>
    <row r="95" spans="4:16" x14ac:dyDescent="0.2">
      <c r="D95" s="34"/>
      <c r="E95" s="34"/>
      <c r="F95" s="34"/>
      <c r="G95" s="34"/>
      <c r="H95" s="34"/>
      <c r="I95" s="34"/>
      <c r="J95" s="126"/>
      <c r="K95" s="34"/>
      <c r="L95" s="34"/>
      <c r="M95" s="34"/>
      <c r="N95" s="34"/>
      <c r="O95" s="34"/>
      <c r="P95" s="34"/>
    </row>
    <row r="96" spans="4:16" x14ac:dyDescent="0.2">
      <c r="D96" s="34"/>
      <c r="E96" s="34"/>
      <c r="F96" s="34"/>
      <c r="G96" s="34"/>
      <c r="H96" s="34"/>
      <c r="I96" s="34"/>
      <c r="J96" s="126"/>
      <c r="K96" s="34"/>
      <c r="L96" s="34"/>
      <c r="M96" s="34"/>
      <c r="N96" s="34"/>
      <c r="O96" s="34"/>
      <c r="P96" s="34"/>
    </row>
    <row r="97" spans="4:16" x14ac:dyDescent="0.2">
      <c r="D97" s="34"/>
      <c r="E97" s="34"/>
      <c r="F97" s="34"/>
      <c r="G97" s="34"/>
      <c r="H97" s="34"/>
      <c r="I97" s="34"/>
      <c r="J97" s="126"/>
      <c r="K97" s="34"/>
      <c r="L97" s="34"/>
      <c r="M97" s="34"/>
      <c r="N97" s="34"/>
      <c r="O97" s="34"/>
      <c r="P97" s="34"/>
    </row>
    <row r="98" spans="4:16" x14ac:dyDescent="0.2">
      <c r="D98" s="34"/>
      <c r="E98" s="34"/>
      <c r="F98" s="34"/>
      <c r="G98" s="34"/>
      <c r="H98" s="34"/>
      <c r="I98" s="34"/>
      <c r="J98" s="126"/>
      <c r="K98" s="34"/>
      <c r="L98" s="34"/>
      <c r="M98" s="34"/>
      <c r="N98" s="34"/>
      <c r="O98" s="34"/>
      <c r="P98" s="34"/>
    </row>
    <row r="99" spans="4:16" x14ac:dyDescent="0.2">
      <c r="D99" s="34"/>
      <c r="E99" s="34"/>
      <c r="F99" s="34"/>
      <c r="G99" s="34"/>
      <c r="H99" s="34"/>
      <c r="I99" s="34"/>
      <c r="J99" s="126"/>
      <c r="K99" s="34"/>
      <c r="L99" s="34"/>
      <c r="M99" s="34"/>
      <c r="N99" s="34"/>
      <c r="O99" s="34"/>
      <c r="P99" s="34"/>
    </row>
    <row r="100" spans="4:16" x14ac:dyDescent="0.2">
      <c r="D100" s="34"/>
      <c r="E100" s="34"/>
      <c r="F100" s="34"/>
      <c r="G100" s="34"/>
      <c r="H100" s="34"/>
      <c r="I100" s="34"/>
      <c r="J100" s="126"/>
      <c r="K100" s="34"/>
      <c r="L100" s="34"/>
      <c r="M100" s="34"/>
      <c r="N100" s="34"/>
      <c r="O100" s="34"/>
      <c r="P100" s="34"/>
    </row>
    <row r="101" spans="4:16" x14ac:dyDescent="0.2">
      <c r="D101" s="34"/>
      <c r="E101" s="34"/>
      <c r="F101" s="34"/>
      <c r="G101" s="34"/>
      <c r="H101" s="34"/>
      <c r="I101" s="34"/>
      <c r="J101" s="126"/>
      <c r="K101" s="34"/>
      <c r="L101" s="34"/>
      <c r="M101" s="34"/>
      <c r="N101" s="34"/>
      <c r="O101" s="34"/>
      <c r="P101" s="34"/>
    </row>
  </sheetData>
  <mergeCells count="14">
    <mergeCell ref="K10:K11"/>
    <mergeCell ref="M10:P10"/>
    <mergeCell ref="L10:L11"/>
    <mergeCell ref="A13:G13"/>
    <mergeCell ref="J10:J11"/>
    <mergeCell ref="A10:A11"/>
    <mergeCell ref="B10:B11"/>
    <mergeCell ref="F10:F11"/>
    <mergeCell ref="G10:G11"/>
    <mergeCell ref="H10:H11"/>
    <mergeCell ref="I10:I11"/>
    <mergeCell ref="C10:C11"/>
    <mergeCell ref="D10:D11"/>
    <mergeCell ref="E10:E11"/>
  </mergeCells>
  <phoneticPr fontId="30" type="noConversion"/>
  <pageMargins left="0.39370078740157483" right="0.39370078740157483" top="0.6692913385826772" bottom="0.86614173228346458" header="0.27559055118110237" footer="0.39370078740157483"/>
  <pageSetup paperSize="9" scale="56" firstPageNumber="138" fitToHeight="3" orientation="landscape" r:id="rId1"/>
  <headerFooter alignWithMargins="0">
    <oddFooter>&amp;LZastupitelstvo Olomouckého kraje 28-06-2013
5.6. Rozpočet Olomouckého kraje 2013 - realizace investičních akcí
Příloha č. 1 Havarijní investiční akce a opravy v roce 2013&amp;RStrana &amp;P celkem 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R102"/>
  <sheetViews>
    <sheetView zoomScale="60" zoomScaleNormal="60" workbookViewId="0">
      <selection activeCell="G12" sqref="G12"/>
    </sheetView>
  </sheetViews>
  <sheetFormatPr defaultColWidth="9.140625" defaultRowHeight="12.75" outlineLevelCol="1" x14ac:dyDescent="0.2"/>
  <cols>
    <col min="1" max="1" width="5.42578125" style="360" customWidth="1"/>
    <col min="2" max="2" width="5.7109375" style="360" bestFit="1" customWidth="1"/>
    <col min="3" max="3" width="16" style="360" hidden="1" customWidth="1" outlineLevel="1"/>
    <col min="4" max="4" width="7.7109375" style="360" hidden="1" customWidth="1" outlineLevel="1"/>
    <col min="5" max="5" width="5.5703125" style="360" hidden="1" customWidth="1" outlineLevel="1"/>
    <col min="6" max="6" width="60.5703125" style="360" customWidth="1" collapsed="1"/>
    <col min="7" max="7" width="60.5703125" style="360" customWidth="1"/>
    <col min="8" max="8" width="7.140625" style="360" customWidth="1"/>
    <col min="9" max="9" width="14.7109375" style="107" customWidth="1"/>
    <col min="10" max="10" width="13.5703125" style="108" customWidth="1"/>
    <col min="11" max="11" width="13.7109375" style="108" customWidth="1" outlineLevel="1"/>
    <col min="12" max="12" width="12.42578125" style="108" customWidth="1"/>
    <col min="13" max="13" width="14.85546875" style="108" customWidth="1"/>
    <col min="14" max="15" width="13.140625" style="108" customWidth="1" outlineLevel="1"/>
    <col min="16" max="16" width="14.85546875" style="108" customWidth="1" outlineLevel="1"/>
    <col min="17" max="16384" width="9.140625" style="360"/>
  </cols>
  <sheetData>
    <row r="1" spans="1:18" ht="18" x14ac:dyDescent="0.25">
      <c r="A1" s="89" t="s">
        <v>213</v>
      </c>
      <c r="B1" s="93"/>
      <c r="C1" s="93"/>
      <c r="D1" s="93"/>
      <c r="E1" s="93"/>
      <c r="F1" s="94"/>
      <c r="G1" s="97"/>
      <c r="H1" s="93"/>
      <c r="K1" s="109"/>
      <c r="L1" s="109"/>
      <c r="N1" s="109"/>
      <c r="O1" s="109"/>
      <c r="P1" s="109"/>
      <c r="Q1" s="93"/>
      <c r="R1" s="102"/>
    </row>
    <row r="2" spans="1:18" ht="15.75" x14ac:dyDescent="0.25">
      <c r="A2" s="91" t="s">
        <v>5</v>
      </c>
      <c r="B2" s="91"/>
      <c r="C2" s="91"/>
      <c r="D2" s="91"/>
      <c r="E2" s="91"/>
      <c r="F2" s="91" t="s">
        <v>212</v>
      </c>
      <c r="G2" s="98"/>
      <c r="H2" s="92" t="s">
        <v>211</v>
      </c>
      <c r="K2" s="110"/>
      <c r="L2" s="110"/>
      <c r="N2" s="110"/>
      <c r="O2" s="110"/>
      <c r="P2" s="110"/>
      <c r="Q2" s="91"/>
      <c r="R2" s="102"/>
    </row>
    <row r="3" spans="1:18" ht="12" customHeight="1" x14ac:dyDescent="0.2">
      <c r="A3" s="91"/>
      <c r="B3" s="91"/>
      <c r="C3" s="91"/>
      <c r="D3" s="91"/>
      <c r="E3" s="91"/>
      <c r="F3" s="91" t="s">
        <v>8</v>
      </c>
      <c r="G3" s="98"/>
      <c r="H3" s="91"/>
      <c r="K3" s="110"/>
      <c r="L3" s="110"/>
      <c r="N3" s="110"/>
      <c r="O3" s="110"/>
      <c r="P3" s="110"/>
      <c r="Q3" s="91"/>
      <c r="R3" s="102"/>
    </row>
    <row r="4" spans="1:18" ht="12" customHeight="1" x14ac:dyDescent="0.2">
      <c r="A4" s="91"/>
      <c r="B4" s="91"/>
      <c r="C4" s="91"/>
      <c r="D4" s="91"/>
      <c r="E4" s="91"/>
      <c r="F4" s="91"/>
      <c r="G4" s="98"/>
      <c r="H4" s="91"/>
      <c r="K4" s="110"/>
      <c r="L4" s="110"/>
      <c r="N4" s="110"/>
      <c r="O4" s="110"/>
      <c r="P4" s="110"/>
      <c r="Q4" s="91"/>
      <c r="R4" s="102"/>
    </row>
    <row r="5" spans="1:18" ht="12" customHeight="1" x14ac:dyDescent="0.2">
      <c r="A5" s="91"/>
      <c r="B5" s="91"/>
      <c r="C5" s="91"/>
      <c r="D5" s="91"/>
      <c r="E5" s="91"/>
      <c r="F5" s="91"/>
      <c r="G5" s="98"/>
      <c r="H5" s="91"/>
      <c r="K5" s="110"/>
      <c r="L5" s="110"/>
      <c r="N5" s="110"/>
      <c r="O5" s="110"/>
      <c r="P5" s="110"/>
      <c r="Q5" s="91"/>
      <c r="R5" s="102"/>
    </row>
    <row r="6" spans="1:18" ht="17.25" customHeight="1" thickBot="1" x14ac:dyDescent="0.25">
      <c r="A6" s="91"/>
      <c r="B6" s="91"/>
      <c r="C6" s="91"/>
      <c r="D6" s="91"/>
      <c r="E6" s="91"/>
      <c r="F6" s="91"/>
      <c r="G6" s="98"/>
      <c r="H6" s="91"/>
      <c r="K6" s="110"/>
      <c r="L6" s="110"/>
      <c r="N6" s="110"/>
      <c r="O6" s="110"/>
      <c r="P6" s="110" t="s">
        <v>9</v>
      </c>
      <c r="Q6" s="91"/>
      <c r="R6" s="102"/>
    </row>
    <row r="7" spans="1:18" ht="24" customHeight="1" thickBot="1" x14ac:dyDescent="0.25">
      <c r="A7" s="259" t="s">
        <v>59</v>
      </c>
      <c r="B7" s="185"/>
      <c r="C7" s="185"/>
      <c r="D7" s="185"/>
      <c r="E7" s="185"/>
      <c r="F7" s="31"/>
      <c r="G7" s="185"/>
      <c r="H7" s="185"/>
      <c r="I7" s="15"/>
      <c r="J7" s="35"/>
      <c r="K7" s="35"/>
      <c r="L7" s="35"/>
      <c r="M7" s="35"/>
      <c r="N7" s="35"/>
      <c r="O7" s="35"/>
      <c r="P7" s="36"/>
    </row>
    <row r="8" spans="1:18" ht="24" hidden="1" customHeight="1" x14ac:dyDescent="0.2">
      <c r="A8" s="194" t="s">
        <v>31</v>
      </c>
      <c r="B8" s="103"/>
      <c r="C8" s="103"/>
      <c r="D8" s="103"/>
      <c r="E8" s="103"/>
      <c r="F8" s="128"/>
      <c r="G8" s="103"/>
      <c r="H8" s="103"/>
      <c r="I8" s="111"/>
      <c r="J8" s="112"/>
      <c r="K8" s="112"/>
      <c r="L8" s="112"/>
      <c r="M8" s="112"/>
      <c r="N8" s="112"/>
      <c r="O8" s="112"/>
      <c r="P8" s="209"/>
    </row>
    <row r="9" spans="1:18" ht="24" customHeight="1" thickBot="1" x14ac:dyDescent="0.25">
      <c r="A9" s="259" t="s">
        <v>85</v>
      </c>
      <c r="B9" s="185"/>
      <c r="C9" s="185"/>
      <c r="D9" s="185"/>
      <c r="E9" s="185"/>
      <c r="F9" s="31"/>
      <c r="G9" s="185"/>
      <c r="H9" s="185"/>
      <c r="I9" s="15"/>
      <c r="J9" s="35"/>
      <c r="K9" s="35"/>
      <c r="L9" s="35"/>
      <c r="M9" s="35"/>
      <c r="N9" s="35"/>
      <c r="O9" s="35"/>
      <c r="P9" s="36"/>
    </row>
    <row r="10" spans="1:18" ht="25.5" customHeight="1" thickBot="1" x14ac:dyDescent="0.25">
      <c r="A10" s="476" t="s">
        <v>42</v>
      </c>
      <c r="B10" s="476" t="s">
        <v>51</v>
      </c>
      <c r="C10" s="451" t="s">
        <v>3</v>
      </c>
      <c r="D10" s="451" t="s">
        <v>2</v>
      </c>
      <c r="E10" s="451" t="s">
        <v>4</v>
      </c>
      <c r="F10" s="485" t="s">
        <v>12</v>
      </c>
      <c r="G10" s="474" t="s">
        <v>13</v>
      </c>
      <c r="H10" s="449" t="s">
        <v>14</v>
      </c>
      <c r="I10" s="472" t="s">
        <v>15</v>
      </c>
      <c r="J10" s="472" t="s">
        <v>16</v>
      </c>
      <c r="K10" s="472" t="s">
        <v>17</v>
      </c>
      <c r="L10" s="483" t="s">
        <v>83</v>
      </c>
      <c r="M10" s="500" t="s">
        <v>84</v>
      </c>
      <c r="N10" s="500"/>
      <c r="O10" s="500"/>
      <c r="P10" s="500"/>
    </row>
    <row r="11" spans="1:18" ht="58.5" customHeight="1" thickBot="1" x14ac:dyDescent="0.25">
      <c r="A11" s="477"/>
      <c r="B11" s="477"/>
      <c r="C11" s="478"/>
      <c r="D11" s="478"/>
      <c r="E11" s="478"/>
      <c r="F11" s="451"/>
      <c r="G11" s="472"/>
      <c r="H11" s="475"/>
      <c r="I11" s="473"/>
      <c r="J11" s="473"/>
      <c r="K11" s="473"/>
      <c r="L11" s="480"/>
      <c r="M11" s="179" t="s">
        <v>25</v>
      </c>
      <c r="N11" s="179" t="s">
        <v>49</v>
      </c>
      <c r="O11" s="244" t="s">
        <v>74</v>
      </c>
      <c r="P11" s="179" t="s">
        <v>50</v>
      </c>
    </row>
    <row r="12" spans="1:18" ht="62.45" customHeight="1" x14ac:dyDescent="0.2">
      <c r="A12" s="369">
        <v>1</v>
      </c>
      <c r="B12" s="365" t="s">
        <v>98</v>
      </c>
      <c r="C12" s="331"/>
      <c r="D12" s="59"/>
      <c r="E12" s="59"/>
      <c r="F12" s="333" t="s">
        <v>205</v>
      </c>
      <c r="G12" s="364" t="s">
        <v>221</v>
      </c>
      <c r="H12" s="365" t="s">
        <v>104</v>
      </c>
      <c r="I12" s="59" t="s">
        <v>97</v>
      </c>
      <c r="J12" s="197">
        <v>715</v>
      </c>
      <c r="K12" s="366">
        <v>2013</v>
      </c>
      <c r="L12" s="367">
        <v>0</v>
      </c>
      <c r="M12" s="334">
        <f>SUM(N12:P12)</f>
        <v>715</v>
      </c>
      <c r="N12" s="368">
        <v>215</v>
      </c>
      <c r="O12" s="269"/>
      <c r="P12" s="389">
        <v>500</v>
      </c>
    </row>
    <row r="13" spans="1:18" ht="98.45" customHeight="1" thickBot="1" x14ac:dyDescent="0.25">
      <c r="A13" s="405">
        <v>2</v>
      </c>
      <c r="B13" s="406" t="s">
        <v>95</v>
      </c>
      <c r="C13" s="407"/>
      <c r="D13" s="408"/>
      <c r="E13" s="408"/>
      <c r="F13" s="409" t="s">
        <v>206</v>
      </c>
      <c r="G13" s="410" t="s">
        <v>165</v>
      </c>
      <c r="H13" s="406" t="s">
        <v>104</v>
      </c>
      <c r="I13" s="408" t="s">
        <v>97</v>
      </c>
      <c r="J13" s="411">
        <v>250</v>
      </c>
      <c r="K13" s="412">
        <v>2013</v>
      </c>
      <c r="L13" s="413">
        <v>0</v>
      </c>
      <c r="M13" s="86">
        <f t="shared" ref="M13" si="0">SUM(N13:P13)</f>
        <v>250</v>
      </c>
      <c r="N13" s="414">
        <v>0</v>
      </c>
      <c r="O13" s="415"/>
      <c r="P13" s="416">
        <v>250</v>
      </c>
    </row>
    <row r="14" spans="1:18" ht="34.5" customHeight="1" thickBot="1" x14ac:dyDescent="0.25">
      <c r="A14" s="504" t="s">
        <v>87</v>
      </c>
      <c r="B14" s="505"/>
      <c r="C14" s="505"/>
      <c r="D14" s="505"/>
      <c r="E14" s="505"/>
      <c r="F14" s="505"/>
      <c r="G14" s="506"/>
      <c r="H14" s="400"/>
      <c r="I14" s="401"/>
      <c r="J14" s="402">
        <f>SUM(J12:J13)</f>
        <v>965</v>
      </c>
      <c r="K14" s="402"/>
      <c r="L14" s="403">
        <f>SUM(L12:L13)</f>
        <v>0</v>
      </c>
      <c r="M14" s="390">
        <f>SUM(M12:M13)</f>
        <v>965</v>
      </c>
      <c r="N14" s="404">
        <f>SUM(N12:N13)</f>
        <v>215</v>
      </c>
      <c r="O14" s="402">
        <f>SUM(O12:O13)</f>
        <v>0</v>
      </c>
      <c r="P14" s="403">
        <f>SUM(P12:P13)</f>
        <v>750</v>
      </c>
    </row>
    <row r="15" spans="1:18" ht="13.5" customHeight="1" x14ac:dyDescent="0.2">
      <c r="A15" s="113"/>
      <c r="B15" s="107"/>
      <c r="C15" s="107"/>
      <c r="D15" s="107"/>
      <c r="E15" s="107"/>
      <c r="F15" s="107"/>
      <c r="G15" s="114"/>
      <c r="H15" s="115"/>
      <c r="I15" s="116"/>
      <c r="J15" s="117"/>
      <c r="K15" s="118"/>
      <c r="L15" s="119"/>
      <c r="N15" s="119"/>
      <c r="O15" s="119"/>
      <c r="Q15" s="39"/>
    </row>
    <row r="16" spans="1:18" x14ac:dyDescent="0.2">
      <c r="A16" s="120"/>
      <c r="B16" s="120"/>
      <c r="C16" s="120"/>
      <c r="D16" s="120"/>
      <c r="E16" s="120"/>
      <c r="F16" s="120"/>
      <c r="G16" s="121"/>
      <c r="H16" s="106"/>
      <c r="I16" s="120"/>
      <c r="J16" s="117"/>
      <c r="K16" s="118"/>
    </row>
    <row r="17" spans="1:16" x14ac:dyDescent="0.2">
      <c r="A17" s="107"/>
      <c r="B17" s="107"/>
      <c r="C17" s="107"/>
      <c r="D17" s="107"/>
      <c r="E17" s="107"/>
      <c r="F17" s="113"/>
      <c r="G17" s="107"/>
      <c r="H17" s="104"/>
      <c r="I17" s="122"/>
      <c r="J17" s="117"/>
      <c r="K17" s="118"/>
      <c r="L17" s="118"/>
    </row>
    <row r="18" spans="1:16" x14ac:dyDescent="0.2">
      <c r="A18" s="107"/>
      <c r="B18" s="107"/>
      <c r="C18" s="107"/>
      <c r="D18" s="107"/>
      <c r="E18" s="107"/>
      <c r="F18" s="123"/>
      <c r="G18" s="107"/>
      <c r="H18" s="105"/>
      <c r="I18" s="116"/>
      <c r="J18" s="117"/>
      <c r="K18" s="118"/>
      <c r="L18" s="118"/>
    </row>
    <row r="19" spans="1:16" x14ac:dyDescent="0.2">
      <c r="A19" s="107"/>
      <c r="B19" s="107"/>
      <c r="C19" s="107"/>
      <c r="D19" s="107"/>
      <c r="E19" s="107"/>
      <c r="F19" s="123"/>
      <c r="G19" s="107"/>
      <c r="H19" s="105"/>
      <c r="I19" s="116"/>
      <c r="J19" s="117"/>
      <c r="K19" s="118"/>
      <c r="L19" s="118"/>
    </row>
    <row r="20" spans="1:16" x14ac:dyDescent="0.2">
      <c r="A20" s="107"/>
      <c r="B20" s="107"/>
      <c r="C20" s="107"/>
      <c r="D20" s="107"/>
      <c r="E20" s="107"/>
      <c r="F20" s="107"/>
      <c r="G20" s="107"/>
      <c r="H20" s="124"/>
      <c r="I20" s="125"/>
      <c r="J20" s="126"/>
    </row>
    <row r="21" spans="1:16" x14ac:dyDescent="0.2">
      <c r="A21" s="107"/>
      <c r="B21" s="107"/>
      <c r="C21" s="107"/>
      <c r="D21" s="107"/>
      <c r="E21" s="107"/>
      <c r="F21" s="107"/>
      <c r="G21" s="107"/>
      <c r="H21" s="124"/>
      <c r="I21" s="125"/>
      <c r="J21" s="126"/>
    </row>
    <row r="22" spans="1:16" x14ac:dyDescent="0.2">
      <c r="A22" s="107"/>
      <c r="B22" s="107"/>
      <c r="C22" s="107"/>
      <c r="D22" s="107"/>
      <c r="E22" s="107"/>
      <c r="F22" s="107"/>
      <c r="G22" s="107"/>
      <c r="H22" s="124"/>
      <c r="I22" s="125"/>
      <c r="J22" s="126"/>
    </row>
    <row r="23" spans="1:16" x14ac:dyDescent="0.2">
      <c r="A23" s="107"/>
      <c r="B23" s="107"/>
      <c r="C23" s="107"/>
      <c r="D23" s="107"/>
      <c r="E23" s="107"/>
      <c r="F23" s="107"/>
      <c r="G23" s="107"/>
      <c r="I23" s="125"/>
      <c r="J23" s="126"/>
    </row>
    <row r="24" spans="1:16" x14ac:dyDescent="0.2">
      <c r="A24" s="107"/>
      <c r="B24" s="107"/>
      <c r="C24" s="107"/>
      <c r="D24" s="107"/>
      <c r="E24" s="107"/>
      <c r="F24" s="107"/>
      <c r="G24" s="107"/>
      <c r="I24" s="125"/>
      <c r="J24" s="126"/>
      <c r="K24" s="360"/>
      <c r="L24" s="360"/>
      <c r="M24" s="360"/>
      <c r="N24" s="360"/>
      <c r="O24" s="360"/>
      <c r="P24" s="360"/>
    </row>
    <row r="25" spans="1:16" x14ac:dyDescent="0.2">
      <c r="A25" s="107"/>
      <c r="B25" s="107"/>
      <c r="C25" s="107"/>
      <c r="D25" s="107"/>
      <c r="E25" s="107"/>
      <c r="F25" s="107"/>
      <c r="G25" s="107"/>
      <c r="I25" s="125"/>
      <c r="J25" s="126"/>
      <c r="K25" s="360"/>
      <c r="L25" s="360"/>
      <c r="M25" s="360"/>
      <c r="N25" s="360"/>
      <c r="O25" s="360"/>
      <c r="P25" s="360"/>
    </row>
    <row r="26" spans="1:16" x14ac:dyDescent="0.2">
      <c r="A26" s="107"/>
      <c r="B26" s="107"/>
      <c r="C26" s="107"/>
      <c r="D26" s="107"/>
      <c r="E26" s="107"/>
      <c r="F26" s="107"/>
      <c r="G26" s="107"/>
      <c r="I26" s="125"/>
      <c r="J26" s="126"/>
      <c r="K26" s="360"/>
      <c r="L26" s="360"/>
      <c r="M26" s="360"/>
      <c r="N26" s="360"/>
      <c r="O26" s="360"/>
      <c r="P26" s="360"/>
    </row>
    <row r="27" spans="1:16" x14ac:dyDescent="0.2">
      <c r="A27" s="107"/>
      <c r="B27" s="107"/>
      <c r="C27" s="107"/>
      <c r="D27" s="107"/>
      <c r="E27" s="107"/>
      <c r="F27" s="107"/>
      <c r="G27" s="107"/>
      <c r="I27" s="125"/>
      <c r="J27" s="126"/>
      <c r="K27" s="360"/>
      <c r="L27" s="360"/>
      <c r="M27" s="360"/>
      <c r="N27" s="360"/>
      <c r="O27" s="360"/>
      <c r="P27" s="360"/>
    </row>
    <row r="28" spans="1:16" x14ac:dyDescent="0.2">
      <c r="A28" s="107"/>
      <c r="B28" s="107"/>
      <c r="C28" s="107"/>
      <c r="D28" s="107"/>
      <c r="E28" s="107"/>
      <c r="F28" s="107"/>
      <c r="G28" s="107"/>
      <c r="I28" s="125"/>
      <c r="J28" s="126"/>
      <c r="K28" s="360"/>
      <c r="L28" s="360"/>
      <c r="M28" s="360"/>
      <c r="N28" s="360"/>
      <c r="O28" s="360"/>
      <c r="P28" s="360"/>
    </row>
    <row r="29" spans="1:16" x14ac:dyDescent="0.2">
      <c r="A29" s="107"/>
      <c r="B29" s="107"/>
      <c r="C29" s="107"/>
      <c r="D29" s="107"/>
      <c r="E29" s="107"/>
      <c r="F29" s="107"/>
      <c r="G29" s="107"/>
      <c r="I29" s="125"/>
      <c r="J29" s="126"/>
      <c r="K29" s="360"/>
      <c r="L29" s="360"/>
      <c r="M29" s="360"/>
      <c r="N29" s="360"/>
      <c r="O29" s="360"/>
      <c r="P29" s="360"/>
    </row>
    <row r="30" spans="1:16" x14ac:dyDescent="0.2">
      <c r="A30" s="107"/>
      <c r="B30" s="107"/>
      <c r="C30" s="107"/>
      <c r="D30" s="107"/>
      <c r="E30" s="107"/>
      <c r="F30" s="107"/>
      <c r="G30" s="107"/>
      <c r="I30" s="125"/>
      <c r="J30" s="126"/>
      <c r="K30" s="360"/>
      <c r="L30" s="360"/>
      <c r="M30" s="360"/>
      <c r="N30" s="360"/>
      <c r="O30" s="360"/>
      <c r="P30" s="360"/>
    </row>
    <row r="31" spans="1:16" x14ac:dyDescent="0.2">
      <c r="A31" s="107"/>
      <c r="B31" s="107"/>
      <c r="C31" s="107"/>
      <c r="D31" s="107"/>
      <c r="E31" s="107"/>
      <c r="F31" s="107"/>
      <c r="G31" s="107"/>
      <c r="I31" s="125"/>
      <c r="J31" s="126"/>
      <c r="K31" s="360"/>
      <c r="L31" s="360"/>
      <c r="M31" s="360"/>
      <c r="N31" s="360"/>
      <c r="O31" s="360"/>
      <c r="P31" s="360"/>
    </row>
    <row r="32" spans="1:16" x14ac:dyDescent="0.2">
      <c r="A32" s="107"/>
      <c r="B32" s="107"/>
      <c r="C32" s="107"/>
      <c r="D32" s="107"/>
      <c r="E32" s="107"/>
      <c r="F32" s="107"/>
      <c r="G32" s="107"/>
      <c r="I32" s="125"/>
      <c r="J32" s="126"/>
      <c r="K32" s="360"/>
      <c r="L32" s="360"/>
      <c r="M32" s="360"/>
      <c r="N32" s="360"/>
      <c r="O32" s="360"/>
      <c r="P32" s="360"/>
    </row>
    <row r="33" spans="1:16" x14ac:dyDescent="0.2">
      <c r="A33" s="107"/>
      <c r="B33" s="107"/>
      <c r="C33" s="107"/>
      <c r="D33" s="107"/>
      <c r="E33" s="107"/>
      <c r="F33" s="107"/>
      <c r="G33" s="107"/>
      <c r="I33" s="125"/>
      <c r="J33" s="126"/>
      <c r="K33" s="360"/>
      <c r="L33" s="360"/>
      <c r="M33" s="360"/>
      <c r="N33" s="360"/>
      <c r="O33" s="360"/>
      <c r="P33" s="360"/>
    </row>
    <row r="34" spans="1:16" x14ac:dyDescent="0.2">
      <c r="A34" s="107"/>
      <c r="B34" s="107"/>
      <c r="C34" s="107"/>
      <c r="D34" s="107"/>
      <c r="E34" s="107"/>
      <c r="F34" s="107"/>
      <c r="G34" s="107"/>
      <c r="I34" s="125"/>
      <c r="J34" s="126"/>
      <c r="K34" s="360"/>
      <c r="L34" s="360"/>
      <c r="M34" s="360"/>
      <c r="N34" s="360"/>
      <c r="O34" s="360"/>
      <c r="P34" s="360"/>
    </row>
    <row r="35" spans="1:16" x14ac:dyDescent="0.2">
      <c r="A35" s="107"/>
      <c r="B35" s="107"/>
      <c r="C35" s="107"/>
      <c r="D35" s="107"/>
      <c r="E35" s="107"/>
      <c r="F35" s="107"/>
      <c r="G35" s="107"/>
      <c r="I35" s="125"/>
      <c r="J35" s="126"/>
      <c r="K35" s="360"/>
      <c r="L35" s="360"/>
      <c r="M35" s="360"/>
      <c r="N35" s="360"/>
      <c r="O35" s="360"/>
      <c r="P35" s="360"/>
    </row>
    <row r="36" spans="1:16" x14ac:dyDescent="0.2">
      <c r="A36" s="107"/>
      <c r="B36" s="107"/>
      <c r="C36" s="107"/>
      <c r="D36" s="107"/>
      <c r="E36" s="107"/>
      <c r="F36" s="107"/>
      <c r="G36" s="107"/>
      <c r="I36" s="125"/>
      <c r="J36" s="126"/>
      <c r="K36" s="360"/>
      <c r="L36" s="360"/>
      <c r="M36" s="360"/>
      <c r="N36" s="360"/>
      <c r="O36" s="360"/>
      <c r="P36" s="360"/>
    </row>
    <row r="37" spans="1:16" x14ac:dyDescent="0.2">
      <c r="A37" s="107"/>
      <c r="B37" s="107"/>
      <c r="C37" s="107"/>
      <c r="D37" s="107"/>
      <c r="E37" s="107"/>
      <c r="F37" s="107"/>
      <c r="G37" s="107"/>
      <c r="I37" s="125"/>
      <c r="J37" s="126"/>
      <c r="K37" s="360"/>
      <c r="L37" s="360"/>
      <c r="M37" s="360"/>
      <c r="N37" s="360"/>
      <c r="O37" s="360"/>
      <c r="P37" s="360"/>
    </row>
    <row r="38" spans="1:16" x14ac:dyDescent="0.2">
      <c r="A38" s="107"/>
      <c r="B38" s="107"/>
      <c r="C38" s="107"/>
      <c r="D38" s="107"/>
      <c r="E38" s="107"/>
      <c r="F38" s="107"/>
      <c r="G38" s="107"/>
      <c r="I38" s="125"/>
      <c r="J38" s="126"/>
      <c r="K38" s="360"/>
      <c r="L38" s="360"/>
      <c r="M38" s="360"/>
      <c r="N38" s="360"/>
      <c r="O38" s="360"/>
      <c r="P38" s="360"/>
    </row>
    <row r="39" spans="1:16" x14ac:dyDescent="0.2">
      <c r="A39" s="107"/>
      <c r="B39" s="107"/>
      <c r="C39" s="107"/>
      <c r="D39" s="107"/>
      <c r="E39" s="107"/>
      <c r="F39" s="107"/>
      <c r="G39" s="107"/>
      <c r="I39" s="125"/>
      <c r="J39" s="126"/>
      <c r="K39" s="360"/>
      <c r="L39" s="360"/>
      <c r="M39" s="360"/>
      <c r="N39" s="360"/>
      <c r="O39" s="360"/>
      <c r="P39" s="360"/>
    </row>
    <row r="40" spans="1:16" x14ac:dyDescent="0.2">
      <c r="A40" s="107"/>
      <c r="B40" s="107"/>
      <c r="C40" s="107"/>
      <c r="D40" s="107"/>
      <c r="E40" s="107"/>
      <c r="F40" s="107"/>
      <c r="G40" s="107"/>
      <c r="J40" s="126"/>
      <c r="K40" s="360"/>
      <c r="L40" s="360"/>
      <c r="M40" s="360"/>
      <c r="N40" s="360"/>
      <c r="O40" s="360"/>
      <c r="P40" s="360"/>
    </row>
    <row r="41" spans="1:16" x14ac:dyDescent="0.2">
      <c r="A41" s="107"/>
      <c r="B41" s="107"/>
      <c r="C41" s="107"/>
      <c r="D41" s="107"/>
      <c r="E41" s="107"/>
      <c r="F41" s="107"/>
      <c r="G41" s="107"/>
      <c r="J41" s="126"/>
      <c r="K41" s="360"/>
      <c r="L41" s="360"/>
      <c r="M41" s="360"/>
      <c r="N41" s="360"/>
      <c r="O41" s="360"/>
      <c r="P41" s="360"/>
    </row>
    <row r="42" spans="1:16" x14ac:dyDescent="0.2">
      <c r="A42" s="107"/>
      <c r="B42" s="107"/>
      <c r="C42" s="107"/>
      <c r="D42" s="107"/>
      <c r="E42" s="107"/>
      <c r="F42" s="107"/>
      <c r="G42" s="107"/>
      <c r="J42" s="126"/>
      <c r="K42" s="360"/>
      <c r="L42" s="360"/>
      <c r="M42" s="360"/>
      <c r="N42" s="360"/>
      <c r="O42" s="360"/>
      <c r="P42" s="360"/>
    </row>
    <row r="43" spans="1:16" x14ac:dyDescent="0.2">
      <c r="A43" s="107"/>
      <c r="B43" s="107"/>
      <c r="C43" s="107"/>
      <c r="D43" s="107"/>
      <c r="E43" s="107"/>
      <c r="F43" s="107"/>
      <c r="G43" s="107"/>
      <c r="J43" s="126"/>
      <c r="K43" s="360"/>
      <c r="L43" s="360"/>
      <c r="M43" s="360"/>
      <c r="N43" s="360"/>
      <c r="O43" s="360"/>
      <c r="P43" s="360"/>
    </row>
    <row r="44" spans="1:16" x14ac:dyDescent="0.2">
      <c r="A44" s="107"/>
      <c r="B44" s="107"/>
      <c r="C44" s="107"/>
      <c r="D44" s="107"/>
      <c r="E44" s="107"/>
      <c r="F44" s="107"/>
      <c r="G44" s="107"/>
      <c r="J44" s="126"/>
      <c r="K44" s="360"/>
      <c r="L44" s="360"/>
      <c r="M44" s="360"/>
      <c r="N44" s="360"/>
      <c r="O44" s="360"/>
      <c r="P44" s="360"/>
    </row>
    <row r="45" spans="1:16" x14ac:dyDescent="0.2">
      <c r="A45" s="107"/>
      <c r="B45" s="107"/>
      <c r="C45" s="107"/>
      <c r="D45" s="107"/>
      <c r="E45" s="107"/>
      <c r="F45" s="107"/>
      <c r="G45" s="107"/>
      <c r="J45" s="126"/>
      <c r="K45" s="360"/>
      <c r="L45" s="360"/>
      <c r="M45" s="360"/>
      <c r="N45" s="360"/>
      <c r="O45" s="360"/>
      <c r="P45" s="360"/>
    </row>
    <row r="46" spans="1:16" x14ac:dyDescent="0.2">
      <c r="A46" s="107"/>
      <c r="B46" s="107"/>
      <c r="C46" s="107"/>
      <c r="D46" s="107"/>
      <c r="E46" s="107"/>
      <c r="F46" s="107"/>
      <c r="G46" s="107"/>
      <c r="J46" s="126"/>
      <c r="K46" s="360"/>
      <c r="L46" s="360"/>
      <c r="M46" s="360"/>
      <c r="N46" s="360"/>
      <c r="O46" s="360"/>
      <c r="P46" s="360"/>
    </row>
    <row r="47" spans="1:16" x14ac:dyDescent="0.2">
      <c r="A47" s="107"/>
      <c r="B47" s="107"/>
      <c r="C47" s="107"/>
      <c r="D47" s="107"/>
      <c r="E47" s="107"/>
      <c r="F47" s="107"/>
      <c r="G47" s="107"/>
      <c r="J47" s="126"/>
      <c r="K47" s="360"/>
      <c r="L47" s="360"/>
      <c r="M47" s="360"/>
      <c r="N47" s="360"/>
      <c r="O47" s="360"/>
      <c r="P47" s="360"/>
    </row>
    <row r="48" spans="1:16" x14ac:dyDescent="0.2">
      <c r="A48" s="107"/>
      <c r="B48" s="107"/>
      <c r="C48" s="107"/>
      <c r="D48" s="107"/>
      <c r="E48" s="107"/>
      <c r="F48" s="107"/>
      <c r="G48" s="107"/>
      <c r="J48" s="126"/>
      <c r="K48" s="360"/>
      <c r="L48" s="360"/>
      <c r="M48" s="360"/>
      <c r="N48" s="360"/>
      <c r="O48" s="360"/>
      <c r="P48" s="360"/>
    </row>
    <row r="49" spans="1:16" x14ac:dyDescent="0.2">
      <c r="A49" s="107"/>
      <c r="B49" s="107"/>
      <c r="C49" s="107"/>
      <c r="D49" s="107"/>
      <c r="E49" s="107"/>
      <c r="F49" s="107"/>
      <c r="G49" s="107"/>
      <c r="J49" s="126"/>
      <c r="K49" s="360"/>
      <c r="L49" s="360"/>
      <c r="M49" s="360"/>
      <c r="N49" s="360"/>
      <c r="O49" s="360"/>
      <c r="P49" s="360"/>
    </row>
    <row r="50" spans="1:16" x14ac:dyDescent="0.2">
      <c r="A50" s="107"/>
      <c r="B50" s="107"/>
      <c r="C50" s="107"/>
      <c r="D50" s="107"/>
      <c r="E50" s="107"/>
      <c r="F50" s="107"/>
      <c r="G50" s="107"/>
      <c r="J50" s="126"/>
      <c r="K50" s="360"/>
      <c r="L50" s="360"/>
      <c r="M50" s="360"/>
      <c r="N50" s="360"/>
      <c r="O50" s="360"/>
      <c r="P50" s="360"/>
    </row>
    <row r="51" spans="1:16" x14ac:dyDescent="0.2">
      <c r="J51" s="126"/>
      <c r="K51" s="360"/>
      <c r="L51" s="360"/>
      <c r="M51" s="360"/>
      <c r="N51" s="360"/>
      <c r="O51" s="360"/>
      <c r="P51" s="360"/>
    </row>
    <row r="52" spans="1:16" x14ac:dyDescent="0.2">
      <c r="J52" s="126"/>
      <c r="K52" s="360"/>
      <c r="L52" s="360"/>
      <c r="M52" s="360"/>
      <c r="N52" s="360"/>
      <c r="O52" s="360"/>
      <c r="P52" s="360"/>
    </row>
    <row r="53" spans="1:16" x14ac:dyDescent="0.2">
      <c r="J53" s="126"/>
      <c r="K53" s="360"/>
      <c r="L53" s="360"/>
      <c r="M53" s="360"/>
      <c r="N53" s="360"/>
      <c r="O53" s="360"/>
      <c r="P53" s="360"/>
    </row>
    <row r="54" spans="1:16" x14ac:dyDescent="0.2">
      <c r="J54" s="126"/>
      <c r="K54" s="360"/>
      <c r="L54" s="360"/>
      <c r="M54" s="360"/>
      <c r="N54" s="360"/>
      <c r="O54" s="360"/>
      <c r="P54" s="360"/>
    </row>
    <row r="55" spans="1:16" x14ac:dyDescent="0.2">
      <c r="J55" s="126"/>
      <c r="K55" s="360"/>
      <c r="L55" s="360"/>
      <c r="M55" s="360"/>
      <c r="N55" s="360"/>
      <c r="O55" s="360"/>
      <c r="P55" s="360"/>
    </row>
    <row r="56" spans="1:16" x14ac:dyDescent="0.2">
      <c r="I56" s="360"/>
      <c r="J56" s="126"/>
      <c r="K56" s="360"/>
      <c r="L56" s="360"/>
      <c r="M56" s="360"/>
      <c r="N56" s="360"/>
      <c r="O56" s="360"/>
      <c r="P56" s="360"/>
    </row>
    <row r="57" spans="1:16" x14ac:dyDescent="0.2">
      <c r="I57" s="360"/>
      <c r="J57" s="126"/>
      <c r="K57" s="360"/>
      <c r="L57" s="360"/>
      <c r="M57" s="360"/>
      <c r="N57" s="360"/>
      <c r="O57" s="360"/>
      <c r="P57" s="360"/>
    </row>
    <row r="58" spans="1:16" x14ac:dyDescent="0.2">
      <c r="I58" s="360"/>
      <c r="J58" s="126"/>
      <c r="K58" s="360"/>
      <c r="L58" s="360"/>
      <c r="M58" s="360"/>
      <c r="N58" s="360"/>
      <c r="O58" s="360"/>
      <c r="P58" s="360"/>
    </row>
    <row r="59" spans="1:16" x14ac:dyDescent="0.2">
      <c r="I59" s="360"/>
      <c r="J59" s="126"/>
      <c r="K59" s="360"/>
      <c r="L59" s="360"/>
      <c r="M59" s="360"/>
      <c r="N59" s="360"/>
      <c r="O59" s="360"/>
      <c r="P59" s="360"/>
    </row>
    <row r="60" spans="1:16" x14ac:dyDescent="0.2">
      <c r="I60" s="360"/>
      <c r="J60" s="126"/>
      <c r="K60" s="360"/>
      <c r="L60" s="360"/>
      <c r="M60" s="360"/>
      <c r="N60" s="360"/>
      <c r="O60" s="360"/>
      <c r="P60" s="360"/>
    </row>
    <row r="61" spans="1:16" x14ac:dyDescent="0.2">
      <c r="I61" s="360"/>
      <c r="J61" s="126"/>
      <c r="K61" s="360"/>
      <c r="L61" s="360"/>
      <c r="M61" s="360"/>
      <c r="N61" s="360"/>
      <c r="O61" s="360"/>
      <c r="P61" s="360"/>
    </row>
    <row r="62" spans="1:16" x14ac:dyDescent="0.2">
      <c r="I62" s="360"/>
      <c r="J62" s="126"/>
      <c r="K62" s="360"/>
      <c r="L62" s="360"/>
      <c r="M62" s="360"/>
      <c r="N62" s="360"/>
      <c r="O62" s="360"/>
      <c r="P62" s="360"/>
    </row>
    <row r="63" spans="1:16" x14ac:dyDescent="0.2">
      <c r="I63" s="360"/>
      <c r="J63" s="126"/>
      <c r="K63" s="360"/>
      <c r="L63" s="360"/>
      <c r="M63" s="360"/>
      <c r="N63" s="360"/>
      <c r="O63" s="360"/>
      <c r="P63" s="360"/>
    </row>
    <row r="64" spans="1:16" x14ac:dyDescent="0.2">
      <c r="I64" s="360"/>
      <c r="J64" s="126"/>
      <c r="K64" s="360"/>
      <c r="L64" s="360"/>
      <c r="M64" s="360"/>
      <c r="N64" s="360"/>
      <c r="O64" s="360"/>
      <c r="P64" s="360"/>
    </row>
    <row r="65" spans="9:16" x14ac:dyDescent="0.2">
      <c r="I65" s="360"/>
      <c r="J65" s="126"/>
      <c r="K65" s="360"/>
      <c r="L65" s="360"/>
      <c r="M65" s="360"/>
      <c r="N65" s="360"/>
      <c r="O65" s="360"/>
      <c r="P65" s="360"/>
    </row>
    <row r="66" spans="9:16" x14ac:dyDescent="0.2">
      <c r="I66" s="360"/>
      <c r="J66" s="126"/>
      <c r="K66" s="360"/>
      <c r="L66" s="360"/>
      <c r="M66" s="360"/>
      <c r="N66" s="360"/>
      <c r="O66" s="360"/>
      <c r="P66" s="360"/>
    </row>
    <row r="67" spans="9:16" x14ac:dyDescent="0.2">
      <c r="I67" s="360"/>
      <c r="J67" s="126"/>
      <c r="K67" s="360"/>
      <c r="L67" s="360"/>
      <c r="M67" s="360"/>
      <c r="N67" s="360"/>
      <c r="O67" s="360"/>
      <c r="P67" s="360"/>
    </row>
    <row r="68" spans="9:16" x14ac:dyDescent="0.2">
      <c r="I68" s="360"/>
      <c r="J68" s="126"/>
      <c r="K68" s="360"/>
      <c r="L68" s="360"/>
      <c r="M68" s="360"/>
      <c r="N68" s="360"/>
      <c r="O68" s="360"/>
      <c r="P68" s="360"/>
    </row>
    <row r="69" spans="9:16" x14ac:dyDescent="0.2">
      <c r="I69" s="360"/>
      <c r="J69" s="126"/>
      <c r="K69" s="360"/>
      <c r="L69" s="360"/>
      <c r="M69" s="360"/>
      <c r="N69" s="360"/>
      <c r="O69" s="360"/>
      <c r="P69" s="360"/>
    </row>
    <row r="70" spans="9:16" x14ac:dyDescent="0.2">
      <c r="I70" s="360"/>
      <c r="J70" s="126"/>
      <c r="K70" s="360"/>
      <c r="L70" s="360"/>
      <c r="M70" s="360"/>
      <c r="N70" s="360"/>
      <c r="O70" s="360"/>
      <c r="P70" s="360"/>
    </row>
    <row r="71" spans="9:16" x14ac:dyDescent="0.2">
      <c r="I71" s="360"/>
      <c r="J71" s="126"/>
      <c r="K71" s="360"/>
      <c r="L71" s="360"/>
      <c r="M71" s="360"/>
      <c r="N71" s="360"/>
      <c r="O71" s="360"/>
      <c r="P71" s="360"/>
    </row>
    <row r="72" spans="9:16" x14ac:dyDescent="0.2">
      <c r="I72" s="360"/>
      <c r="J72" s="126"/>
      <c r="K72" s="360"/>
      <c r="L72" s="360"/>
      <c r="M72" s="360"/>
      <c r="N72" s="360"/>
      <c r="O72" s="360"/>
      <c r="P72" s="360"/>
    </row>
    <row r="73" spans="9:16" x14ac:dyDescent="0.2">
      <c r="I73" s="360"/>
      <c r="J73" s="126"/>
      <c r="K73" s="360"/>
      <c r="L73" s="360"/>
      <c r="M73" s="360"/>
      <c r="N73" s="360"/>
      <c r="O73" s="360"/>
      <c r="P73" s="360"/>
    </row>
    <row r="74" spans="9:16" x14ac:dyDescent="0.2">
      <c r="I74" s="360"/>
      <c r="J74" s="126"/>
      <c r="K74" s="360"/>
      <c r="L74" s="360"/>
      <c r="M74" s="360"/>
      <c r="N74" s="360"/>
      <c r="O74" s="360"/>
      <c r="P74" s="360"/>
    </row>
    <row r="75" spans="9:16" x14ac:dyDescent="0.2">
      <c r="I75" s="360"/>
      <c r="J75" s="126"/>
      <c r="K75" s="360"/>
      <c r="L75" s="360"/>
      <c r="M75" s="360"/>
      <c r="N75" s="360"/>
      <c r="O75" s="360"/>
      <c r="P75" s="360"/>
    </row>
    <row r="76" spans="9:16" x14ac:dyDescent="0.2">
      <c r="I76" s="360"/>
      <c r="J76" s="126"/>
      <c r="K76" s="360"/>
      <c r="L76" s="360"/>
      <c r="M76" s="360"/>
      <c r="N76" s="360"/>
      <c r="O76" s="360"/>
      <c r="P76" s="360"/>
    </row>
    <row r="77" spans="9:16" x14ac:dyDescent="0.2">
      <c r="I77" s="360"/>
      <c r="J77" s="126"/>
      <c r="K77" s="360"/>
      <c r="L77" s="360"/>
      <c r="M77" s="360"/>
      <c r="N77" s="360"/>
      <c r="O77" s="360"/>
      <c r="P77" s="360"/>
    </row>
    <row r="78" spans="9:16" x14ac:dyDescent="0.2">
      <c r="I78" s="360"/>
      <c r="J78" s="126"/>
      <c r="K78" s="360"/>
      <c r="L78" s="360"/>
      <c r="M78" s="360"/>
      <c r="N78" s="360"/>
      <c r="O78" s="360"/>
      <c r="P78" s="360"/>
    </row>
    <row r="79" spans="9:16" x14ac:dyDescent="0.2">
      <c r="I79" s="360"/>
      <c r="J79" s="126"/>
      <c r="K79" s="360"/>
      <c r="L79" s="360"/>
      <c r="M79" s="360"/>
      <c r="N79" s="360"/>
      <c r="O79" s="360"/>
      <c r="P79" s="360"/>
    </row>
    <row r="80" spans="9:16" x14ac:dyDescent="0.2">
      <c r="I80" s="360"/>
      <c r="J80" s="126"/>
      <c r="K80" s="360"/>
      <c r="L80" s="360"/>
      <c r="M80" s="360"/>
      <c r="N80" s="360"/>
      <c r="O80" s="360"/>
      <c r="P80" s="360"/>
    </row>
    <row r="81" spans="9:16" x14ac:dyDescent="0.2">
      <c r="I81" s="360"/>
      <c r="J81" s="126"/>
      <c r="K81" s="360"/>
      <c r="L81" s="360"/>
      <c r="M81" s="360"/>
      <c r="N81" s="360"/>
      <c r="O81" s="360"/>
      <c r="P81" s="360"/>
    </row>
    <row r="82" spans="9:16" x14ac:dyDescent="0.2">
      <c r="I82" s="360"/>
      <c r="J82" s="126"/>
      <c r="K82" s="360"/>
      <c r="L82" s="360"/>
      <c r="M82" s="360"/>
      <c r="N82" s="360"/>
      <c r="O82" s="360"/>
      <c r="P82" s="360"/>
    </row>
    <row r="83" spans="9:16" x14ac:dyDescent="0.2">
      <c r="I83" s="360"/>
      <c r="J83" s="126"/>
      <c r="K83" s="360"/>
      <c r="L83" s="360"/>
      <c r="M83" s="360"/>
      <c r="N83" s="360"/>
      <c r="O83" s="360"/>
      <c r="P83" s="360"/>
    </row>
    <row r="84" spans="9:16" x14ac:dyDescent="0.2">
      <c r="I84" s="360"/>
      <c r="J84" s="126"/>
      <c r="K84" s="360"/>
      <c r="L84" s="360"/>
      <c r="M84" s="360"/>
      <c r="N84" s="360"/>
      <c r="O84" s="360"/>
      <c r="P84" s="360"/>
    </row>
    <row r="85" spans="9:16" x14ac:dyDescent="0.2">
      <c r="I85" s="360"/>
      <c r="J85" s="126"/>
      <c r="K85" s="360"/>
      <c r="L85" s="360"/>
      <c r="M85" s="360"/>
      <c r="N85" s="360"/>
      <c r="O85" s="360"/>
      <c r="P85" s="360"/>
    </row>
    <row r="86" spans="9:16" x14ac:dyDescent="0.2">
      <c r="I86" s="360"/>
      <c r="J86" s="126"/>
      <c r="K86" s="360"/>
      <c r="L86" s="360"/>
      <c r="M86" s="360"/>
      <c r="N86" s="360"/>
      <c r="O86" s="360"/>
      <c r="P86" s="360"/>
    </row>
    <row r="87" spans="9:16" x14ac:dyDescent="0.2">
      <c r="I87" s="360"/>
      <c r="J87" s="126"/>
      <c r="K87" s="360"/>
      <c r="L87" s="360"/>
      <c r="M87" s="360"/>
      <c r="N87" s="360"/>
      <c r="O87" s="360"/>
      <c r="P87" s="360"/>
    </row>
    <row r="88" spans="9:16" x14ac:dyDescent="0.2">
      <c r="I88" s="360"/>
      <c r="J88" s="126"/>
      <c r="K88" s="360"/>
      <c r="L88" s="360"/>
      <c r="M88" s="360"/>
      <c r="N88" s="360"/>
      <c r="O88" s="360"/>
      <c r="P88" s="360"/>
    </row>
    <row r="89" spans="9:16" x14ac:dyDescent="0.2">
      <c r="I89" s="360"/>
      <c r="J89" s="126"/>
      <c r="K89" s="360"/>
      <c r="L89" s="360"/>
      <c r="M89" s="360"/>
      <c r="N89" s="360"/>
      <c r="O89" s="360"/>
      <c r="P89" s="360"/>
    </row>
    <row r="90" spans="9:16" x14ac:dyDescent="0.2">
      <c r="I90" s="360"/>
      <c r="J90" s="126"/>
      <c r="K90" s="360"/>
      <c r="L90" s="360"/>
      <c r="M90" s="360"/>
      <c r="N90" s="360"/>
      <c r="O90" s="360"/>
      <c r="P90" s="360"/>
    </row>
    <row r="91" spans="9:16" x14ac:dyDescent="0.2">
      <c r="I91" s="360"/>
      <c r="J91" s="126"/>
      <c r="K91" s="360"/>
      <c r="L91" s="360"/>
      <c r="M91" s="360"/>
      <c r="N91" s="360"/>
      <c r="O91" s="360"/>
      <c r="P91" s="360"/>
    </row>
    <row r="92" spans="9:16" x14ac:dyDescent="0.2">
      <c r="I92" s="360"/>
      <c r="J92" s="126"/>
      <c r="K92" s="360"/>
      <c r="L92" s="360"/>
      <c r="M92" s="360"/>
      <c r="N92" s="360"/>
      <c r="O92" s="360"/>
      <c r="P92" s="360"/>
    </row>
    <row r="93" spans="9:16" x14ac:dyDescent="0.2">
      <c r="I93" s="360"/>
      <c r="J93" s="126"/>
      <c r="K93" s="360"/>
      <c r="L93" s="360"/>
      <c r="M93" s="360"/>
      <c r="N93" s="360"/>
      <c r="O93" s="360"/>
      <c r="P93" s="360"/>
    </row>
    <row r="94" spans="9:16" x14ac:dyDescent="0.2">
      <c r="I94" s="360"/>
      <c r="J94" s="126"/>
      <c r="K94" s="360"/>
      <c r="L94" s="360"/>
      <c r="M94" s="360"/>
      <c r="N94" s="360"/>
      <c r="O94" s="360"/>
      <c r="P94" s="360"/>
    </row>
    <row r="95" spans="9:16" x14ac:dyDescent="0.2">
      <c r="I95" s="360"/>
      <c r="J95" s="126"/>
      <c r="K95" s="360"/>
      <c r="L95" s="360"/>
      <c r="M95" s="360"/>
      <c r="N95" s="360"/>
      <c r="O95" s="360"/>
      <c r="P95" s="360"/>
    </row>
    <row r="96" spans="9:16" x14ac:dyDescent="0.2">
      <c r="I96" s="360"/>
      <c r="J96" s="126"/>
      <c r="K96" s="360"/>
      <c r="L96" s="360"/>
      <c r="M96" s="360"/>
      <c r="N96" s="360"/>
      <c r="O96" s="360"/>
      <c r="P96" s="360"/>
    </row>
    <row r="97" spans="9:16" x14ac:dyDescent="0.2">
      <c r="I97" s="360"/>
      <c r="J97" s="126"/>
      <c r="K97" s="360"/>
      <c r="L97" s="360"/>
      <c r="M97" s="360"/>
      <c r="N97" s="360"/>
      <c r="O97" s="360"/>
      <c r="P97" s="360"/>
    </row>
    <row r="98" spans="9:16" x14ac:dyDescent="0.2">
      <c r="I98" s="360"/>
      <c r="J98" s="126"/>
      <c r="K98" s="360"/>
      <c r="L98" s="360"/>
      <c r="M98" s="360"/>
      <c r="N98" s="360"/>
      <c r="O98" s="360"/>
      <c r="P98" s="360"/>
    </row>
    <row r="99" spans="9:16" x14ac:dyDescent="0.2">
      <c r="I99" s="360"/>
      <c r="J99" s="126"/>
      <c r="K99" s="360"/>
      <c r="L99" s="360"/>
      <c r="M99" s="360"/>
      <c r="N99" s="360"/>
      <c r="O99" s="360"/>
      <c r="P99" s="360"/>
    </row>
    <row r="100" spans="9:16" x14ac:dyDescent="0.2">
      <c r="I100" s="360"/>
      <c r="J100" s="126"/>
      <c r="K100" s="360"/>
      <c r="L100" s="360"/>
      <c r="M100" s="360"/>
      <c r="N100" s="360"/>
      <c r="O100" s="360"/>
      <c r="P100" s="360"/>
    </row>
    <row r="101" spans="9:16" x14ac:dyDescent="0.2">
      <c r="I101" s="360"/>
      <c r="J101" s="126"/>
      <c r="K101" s="360"/>
      <c r="L101" s="360"/>
      <c r="M101" s="360"/>
      <c r="N101" s="360"/>
      <c r="O101" s="360"/>
      <c r="P101" s="360"/>
    </row>
    <row r="102" spans="9:16" x14ac:dyDescent="0.2">
      <c r="I102" s="360"/>
      <c r="J102" s="126"/>
      <c r="K102" s="360"/>
      <c r="L102" s="360"/>
      <c r="M102" s="360"/>
      <c r="N102" s="360"/>
      <c r="O102" s="360"/>
      <c r="P102" s="360"/>
    </row>
  </sheetData>
  <mergeCells count="14">
    <mergeCell ref="M10:P10"/>
    <mergeCell ref="A14:G14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</mergeCells>
  <pageMargins left="0.70866141732283472" right="0.70866141732283472" top="0.78740157480314965" bottom="0.78740157480314965" header="0.31496062992125984" footer="0.31496062992125984"/>
  <pageSetup paperSize="9" scale="53" orientation="landscape" r:id="rId1"/>
  <headerFooter>
    <oddFooter>&amp;LZastupitelstvo Olomouckého kraje 28-06-2013
5.6. Rozpočet Olomouckého kraje 2013 - realizace investičních akcí
Příloha č. 1 Havarijní investiční akce a opravy v roce 2013&amp;RStrana &amp;P celkem 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13</vt:i4>
      </vt:variant>
    </vt:vector>
  </HeadingPairs>
  <TitlesOfParts>
    <vt:vector size="25" baseType="lpstr">
      <vt:lpstr>Souhrn (2)</vt:lpstr>
      <vt:lpstr>Souhrn</vt:lpstr>
      <vt:lpstr>Š-opravy</vt:lpstr>
      <vt:lpstr>Š - ORJ 10</vt:lpstr>
      <vt:lpstr>Sociální-stavební</vt:lpstr>
      <vt:lpstr>Sociální-nestavební</vt:lpstr>
      <vt:lpstr>Sociální-opravy</vt:lpstr>
      <vt:lpstr>Kultura-stavební</vt:lpstr>
      <vt:lpstr>Kultura - ORJ 13</vt:lpstr>
      <vt:lpstr>Zdrav.-stavební</vt:lpstr>
      <vt:lpstr>Zdrav.-nestavební</vt:lpstr>
      <vt:lpstr>Zdrav.-opravy</vt:lpstr>
      <vt:lpstr>'Kultura-stavební'!Názvy_tisku</vt:lpstr>
      <vt:lpstr>'Sociální-nestavební'!Názvy_tisku</vt:lpstr>
      <vt:lpstr>'Sociální-opravy'!Názvy_tisku</vt:lpstr>
      <vt:lpstr>'Sociální-stavební'!Názvy_tisku</vt:lpstr>
      <vt:lpstr>'Š - ORJ 10'!Názvy_tisku</vt:lpstr>
      <vt:lpstr>'Š-opravy'!Názvy_tisku</vt:lpstr>
      <vt:lpstr>'Kultura-stavební'!Oblast_tisku</vt:lpstr>
      <vt:lpstr>'Sociální-nestavební'!Oblast_tisku</vt:lpstr>
      <vt:lpstr>'Sociální-stavební'!Oblast_tisku</vt:lpstr>
      <vt:lpstr>Souhrn!Oblast_tisku</vt:lpstr>
      <vt:lpstr>'Souhrn (2)'!Oblast_tisku</vt:lpstr>
      <vt:lpstr>'Š-opravy'!Oblast_tisku</vt:lpstr>
      <vt:lpstr>'Zdrav.-stavební'!Oblast_tisku</vt:lpstr>
    </vt:vector>
  </TitlesOfParts>
  <Company>SSOK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Foltynek</dc:creator>
  <cp:lastModifiedBy>Pelclová Kateřina</cp:lastModifiedBy>
  <cp:lastPrinted>2013-06-10T07:04:13Z</cp:lastPrinted>
  <dcterms:created xsi:type="dcterms:W3CDTF">2009-04-24T12:50:08Z</dcterms:created>
  <dcterms:modified xsi:type="dcterms:W3CDTF">2013-06-10T07:10:44Z</dcterms:modified>
</cp:coreProperties>
</file>