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2022\Zastupitelstvo\ZOK 27.6.2022\"/>
    </mc:Choice>
  </mc:AlternateContent>
  <bookViews>
    <workbookView xWindow="0" yWindow="60" windowWidth="15195" windowHeight="9210"/>
  </bookViews>
  <sheets>
    <sheet name="Příloha  č. 1 DZ" sheetId="5" r:id="rId1"/>
  </sheets>
  <calcPr calcId="162913"/>
</workbook>
</file>

<file path=xl/calcChain.xml><?xml version="1.0" encoding="utf-8"?>
<calcChain xmlns="http://schemas.openxmlformats.org/spreadsheetml/2006/main">
  <c r="C49" i="5" l="1"/>
  <c r="B49" i="5"/>
  <c r="B44" i="5"/>
  <c r="B53" i="5" s="1"/>
  <c r="C43" i="5"/>
  <c r="C41" i="5"/>
  <c r="C39" i="5"/>
  <c r="C36" i="5"/>
  <c r="C34" i="5"/>
  <c r="C31" i="5"/>
  <c r="C29" i="5"/>
  <c r="C42" i="5" s="1"/>
  <c r="C44" i="5" s="1"/>
  <c r="C53" i="5" s="1"/>
  <c r="C25" i="5"/>
  <c r="C24" i="5"/>
  <c r="C26" i="5" s="1"/>
  <c r="C52" i="5" s="1"/>
  <c r="B24" i="5"/>
  <c r="B26" i="5" s="1"/>
  <c r="B52" i="5" s="1"/>
  <c r="C23" i="5"/>
  <c r="C22" i="5"/>
  <c r="C19" i="5"/>
  <c r="C17" i="5"/>
  <c r="C9" i="5"/>
  <c r="C8" i="5"/>
  <c r="C6" i="5"/>
  <c r="C5" i="5"/>
</calcChain>
</file>

<file path=xl/comments1.xml><?xml version="1.0" encoding="utf-8"?>
<comments xmlns="http://schemas.openxmlformats.org/spreadsheetml/2006/main">
  <authors>
    <author>Navrátilová Lenka</author>
  </authors>
  <commentList>
    <comment ref="C3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265+7944 daň z příjmu PO za kraj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65+4447
267+600
314+170
</t>
        </r>
      </text>
    </comment>
    <comment ref="C6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286+100
324+22
</t>
        </r>
      </text>
    </comment>
    <comment ref="C7" authorId="0" shapeId="0">
      <text>
        <r>
          <rPr>
            <b/>
            <sz val="9"/>
            <color indexed="81"/>
            <rFont val="Tahoma"/>
            <charset val="1"/>
          </rPr>
          <t>Navrátilová Lenka:</t>
        </r>
        <r>
          <rPr>
            <sz val="9"/>
            <color indexed="81"/>
            <rFont val="Tahoma"/>
            <charset val="1"/>
          </rPr>
          <t xml:space="preserve">
183+221
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32+3 (celkem 83)
312+14
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19+460
20+2241
32+80 (celkem 83)
46+1961
47+108
48+377
49+63
50+84
85+27
99+200
100+25
122+55
129+4
131+9000
132+4
150+8
151+8
266+195
313+6127
</t>
        </r>
      </text>
    </comment>
    <comment ref="C14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4+3630
84+150
131+100
</t>
        </r>
      </text>
    </comment>
    <comment ref="C15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2+47500
39+894215
68+46600
73+894215
115+26764
116+894215
117+46700
118+1633
145+40
146+16053
187+8850708
194+4911
195+165800
228+7137961
249+72
250+96
273+1249
278+1189
</t>
        </r>
      </text>
    </comment>
    <comment ref="C16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33+295000
70+2400
143+1212934
196+8500
</t>
        </r>
      </text>
    </comment>
    <comment ref="C17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78+2099
79+1400
255+2572
291+842
292+180
</t>
        </r>
      </text>
    </comment>
    <comment ref="C18" authorId="0" shapeId="0">
      <text>
        <r>
          <rPr>
            <b/>
            <sz val="9"/>
            <color indexed="81"/>
            <rFont val="Tahoma"/>
            <charset val="1"/>
          </rPr>
          <t>Navrátilová Lenka:</t>
        </r>
        <r>
          <rPr>
            <sz val="9"/>
            <color indexed="81"/>
            <rFont val="Tahoma"/>
            <charset val="1"/>
          </rPr>
          <t xml:space="preserve">
214+68726
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75+150
189+21327
229+979
288+1457
289+500
</t>
        </r>
      </text>
    </comment>
    <comment ref="C20" authorId="0" shapeId="0">
      <text>
        <r>
          <rPr>
            <b/>
            <sz val="9"/>
            <color indexed="81"/>
            <rFont val="Tahoma"/>
            <charset val="1"/>
          </rPr>
          <t>Navrátilová Lenka:</t>
        </r>
        <r>
          <rPr>
            <sz val="9"/>
            <color indexed="81"/>
            <rFont val="Tahoma"/>
            <charset val="1"/>
          </rPr>
          <t xml:space="preserve">
185+240
</t>
        </r>
      </text>
    </comment>
    <comment ref="C22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3+1749
42+2000
67+621
69+21740
71+3000
72+21633
76+6843
77+14568
80+832
81+2500
119+5244
147+2771
148+4771
192+4050
193+8645
215+787
216+3449
217+43
218+5
251+12406
290+38768
293+5886
294+1803
</t>
        </r>
      </text>
    </comment>
    <comment ref="C23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41+1
44+6420
45+66
57+10586 (celkem13397)
59+64
82+3
83+77
121+1
144+220
167+2288
184+5375
185+8476
191+23
198+496
252+227
253+10
254+2
274+3866
295+118
</t>
        </r>
      </text>
    </comment>
    <comment ref="C25" authorId="0" shapeId="0">
      <text>
        <r>
          <rPr>
            <b/>
            <sz val="9"/>
            <color indexed="81"/>
            <rFont val="Tahoma"/>
            <charset val="1"/>
          </rPr>
          <t>Navrátilová Lenka:</t>
        </r>
        <r>
          <rPr>
            <sz val="9"/>
            <color indexed="81"/>
            <rFont val="Tahoma"/>
            <charset val="1"/>
          </rPr>
          <t xml:space="preserve">
185+240</t>
        </r>
      </text>
    </comment>
    <comment ref="C29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19+460
31+12
32+3 (celkem 83)
43+4387
46+1726 (celkem 1961)
65+4447
77+14568
80+832
84+150
98+78477 přebytek
99+200
120+1650
122+55
129+4
131+9000
131+100
132+4
149+741
150+8
151+8
189+21327
219+146702
251+68 (celkem 12406)
265+7944 daň z příjmu PO za kraj
266+195
267+600
294+1803
312+14
313+6127
314+170
</t>
        </r>
      </text>
    </comment>
    <comment ref="C30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85+27
</t>
        </r>
      </text>
    </comment>
    <comment ref="C31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20+2241
47+108
48+377
49+63
50+84
198+496
274+3866
324+22
</t>
        </r>
      </text>
    </comment>
    <comment ref="C32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2+47500
39+894215
68+46600
73+894215
115+26764
116+894215
117+46700
118+1633
145+40
146+16053
187+8850708
194+4911
195+165800
228+7137961
249+72
250+96
273+1249
278+1189
</t>
        </r>
      </text>
    </comment>
    <comment ref="C33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33+295000
70+2400
143+1212934
196+8500
</t>
        </r>
      </text>
    </comment>
    <comment ref="C34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78+2099
79+1400
255+2572
291+842
292+180
</t>
        </r>
      </text>
    </comment>
    <comment ref="C35" authorId="0" shapeId="0">
      <text>
        <r>
          <rPr>
            <b/>
            <sz val="9"/>
            <color indexed="81"/>
            <rFont val="Tahoma"/>
            <charset val="1"/>
          </rPr>
          <t>Navrátilová Lenka:</t>
        </r>
        <r>
          <rPr>
            <sz val="9"/>
            <color indexed="81"/>
            <rFont val="Tahoma"/>
            <charset val="1"/>
          </rPr>
          <t xml:space="preserve">
214+68726
</t>
        </r>
      </text>
    </comment>
    <comment ref="C36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75+150
229+979
288+1457
289+500
</t>
        </r>
      </text>
    </comment>
    <comment ref="C37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185+240
</t>
        </r>
      </text>
    </comment>
    <comment ref="C39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3+1749
42+2000
67+621
69+21740
71+3000
72+21633
81+2500
119+5244
147+2771
148+4771
216+3449
217+43
218+5
290+38768
293+5886
</t>
        </r>
      </text>
    </comment>
    <comment ref="C40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4+3630
5+175
6+11414
7+771
8+395
9+73920
10+1207
11+879
12+255
13+362
14+6
15+4417
16+1057
17+7110
18+34803
32+80 (celkem 83)
46+235 (celkem 1961)
100+25
183+221
</t>
        </r>
      </text>
    </comment>
    <comment ref="C41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40+109
41+1
44+6420
45+66
57+13397
59+64
82+3
83+77
86+5380
121+1
144+220
167+2288
184+5375
185+8476
191+23
252+227
253+10
254+2
295+118</t>
        </r>
      </text>
    </comment>
    <comment ref="C43" authorId="0" shapeId="0">
      <text>
        <r>
          <rPr>
            <b/>
            <sz val="9"/>
            <color indexed="81"/>
            <rFont val="Tahoma"/>
            <charset val="1"/>
          </rPr>
          <t>Navrátilová Lenka:</t>
        </r>
        <r>
          <rPr>
            <sz val="9"/>
            <color indexed="81"/>
            <rFont val="Tahoma"/>
            <charset val="1"/>
          </rPr>
          <t xml:space="preserve">
185+240
</t>
        </r>
      </text>
    </comment>
    <comment ref="C47" authorId="0" shape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8113, 8115, 8117, 8123, 8905</t>
        </r>
        <r>
          <rPr>
            <sz val="8"/>
            <color indexed="81"/>
            <rFont val="Tahoma"/>
            <family val="2"/>
            <charset val="238"/>
          </rPr>
          <t xml:space="preserve">
5+175
6+11414
7+771
8+395
9+73920
10+1207
11+879
12+255
13+362
14+6
15+4417
16+1057
17+7110
18+34803
31+12
40+109
43+4387
57+2811 (celkem13397)
66+300000 termiňák
86+5380
98+78477 přebytek
120+1650
149+741
219+146702
</t>
        </r>
      </text>
    </comment>
    <comment ref="C48" authorId="0" shapeId="0">
      <text>
        <r>
          <rPr>
            <b/>
            <sz val="8"/>
            <color indexed="81"/>
            <rFont val="Tahoma"/>
            <family val="2"/>
            <charset val="238"/>
          </rPr>
          <t>Navrátilová Lenka:
8114, 8118, 8124, 8224</t>
        </r>
        <r>
          <rPr>
            <sz val="8"/>
            <color indexed="81"/>
            <rFont val="Tahoma"/>
            <family val="2"/>
            <charset val="238"/>
          </rPr>
          <t xml:space="preserve">
66+300000 termiňák
76+6843
215+787
251+12338 (celkem 12406)
</t>
        </r>
      </text>
    </comment>
  </commentList>
</comments>
</file>

<file path=xl/sharedStrings.xml><?xml version="1.0" encoding="utf-8"?>
<sst xmlns="http://schemas.openxmlformats.org/spreadsheetml/2006/main" count="53" uniqueCount="41">
  <si>
    <t>v tis. Kč</t>
  </si>
  <si>
    <t>PŘÍJMY</t>
  </si>
  <si>
    <t>schválený rozpočet</t>
  </si>
  <si>
    <t>upravený rozpočet</t>
  </si>
  <si>
    <t>Správní poplatky</t>
  </si>
  <si>
    <t xml:space="preserve">Příjmy z pronájmu </t>
  </si>
  <si>
    <t>Přijaté sankční platby</t>
  </si>
  <si>
    <t>Příjmy z prodeje</t>
  </si>
  <si>
    <t>Příjmy z úroků</t>
  </si>
  <si>
    <t xml:space="preserve">Fond na podporu výst. a obnovy vodohosp. infrastruktury </t>
  </si>
  <si>
    <t>Příjmy Olomouckého kraje celkem</t>
  </si>
  <si>
    <t>Konsolidace</t>
  </si>
  <si>
    <t>Příjmy Olomouckého kraje celkem (po konsolidaci)</t>
  </si>
  <si>
    <t>Konsolidace je očištění údajů v rozpočtu o interní přesuny peněž. prostředků uvnitř organizace mezi jednotlivými účty.</t>
  </si>
  <si>
    <t>VÝDAJE</t>
  </si>
  <si>
    <t xml:space="preserve">Výdaje Olomouckého kraje celkem </t>
  </si>
  <si>
    <t>Výdaje Olomouckého kraje celkem (po konsolidaci)</t>
  </si>
  <si>
    <t>Fond sociálních potřeb</t>
  </si>
  <si>
    <t>Financování (splátky úvěrů)</t>
  </si>
  <si>
    <t>Financování (přijaté úvěry, zůst. na BÚ)</t>
  </si>
  <si>
    <t>Financování celkem</t>
  </si>
  <si>
    <t>Příjmy Olomouckého kraje včetně financování</t>
  </si>
  <si>
    <t>Výdaje Olomouckého kraje včetně financování</t>
  </si>
  <si>
    <t>Příjmy z poskytnutých služeb a výrobků</t>
  </si>
  <si>
    <t>Daňové příjmy</t>
  </si>
  <si>
    <t>Odbory</t>
  </si>
  <si>
    <t>Dotační programy, tituly</t>
  </si>
  <si>
    <t>Příspěvkové organizace</t>
  </si>
  <si>
    <t>Opravy, investice a projekty</t>
  </si>
  <si>
    <t>Ostatní příjmy</t>
  </si>
  <si>
    <t>Odvody příspěvkových organizací</t>
  </si>
  <si>
    <t xml:space="preserve">Neinvestiční přijaté transfery ze státního rozpočtu  </t>
  </si>
  <si>
    <t xml:space="preserve">Ostatní investiční přijaté transfery ze státního rozpočtu  </t>
  </si>
  <si>
    <t>Investiční a neinvestiční transfery od obcí</t>
  </si>
  <si>
    <t>Dotace do oblasti školství</t>
  </si>
  <si>
    <t>Dotace do oblasti sociální</t>
  </si>
  <si>
    <t>Dotace do oblasti zdravotnictví</t>
  </si>
  <si>
    <t>Dotace do oblasti dopravy</t>
  </si>
  <si>
    <t>Dotace pro Krajský úřad</t>
  </si>
  <si>
    <t>OPPMP, OPVVV, MPO, NPO, IROP, OPTP, OPZ</t>
  </si>
  <si>
    <t>Zapojení finančního vypořádání, depozita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</si>
</sst>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b/>
      <sz val="11"/>
      <name val="Arial"/>
      <family val="2"/>
    </font>
    <font>
      <sz val="10"/>
      <name val="Arial"/>
      <family val="2"/>
      <charset val="238"/>
    </font>
    <font>
      <sz val="11"/>
      <name val="Arial"/>
      <family val="2"/>
    </font>
    <font>
      <sz val="11"/>
      <name val="Arial"/>
      <family val="2"/>
      <charset val="238"/>
    </font>
    <font>
      <i/>
      <sz val="11"/>
      <name val="Arial"/>
      <family val="2"/>
      <charset val="238"/>
    </font>
    <font>
      <b/>
      <sz val="11"/>
      <name val="Arial CE"/>
      <charset val="238"/>
    </font>
    <font>
      <i/>
      <sz val="9"/>
      <name val="Arial CE"/>
      <charset val="238"/>
    </font>
    <font>
      <i/>
      <sz val="11"/>
      <name val="Arial CE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34">
    <xf numFmtId="0" fontId="0" fillId="0" borderId="0" xfId="0"/>
    <xf numFmtId="0" fontId="2" fillId="0" borderId="0" xfId="0" applyFont="1"/>
    <xf numFmtId="3" fontId="2" fillId="0" borderId="0" xfId="0" applyNumberFormat="1" applyFont="1"/>
    <xf numFmtId="3" fontId="3" fillId="0" borderId="0" xfId="0" applyNumberFormat="1" applyFont="1" applyAlignment="1">
      <alignment horizontal="right"/>
    </xf>
    <xf numFmtId="0" fontId="4" fillId="0" borderId="1" xfId="0" applyFont="1" applyBorder="1"/>
    <xf numFmtId="3" fontId="5" fillId="0" borderId="1" xfId="0" applyNumberFormat="1" applyFont="1" applyBorder="1" applyAlignment="1">
      <alignment horizontal="right" wrapText="1"/>
    </xf>
    <xf numFmtId="0" fontId="6" fillId="0" borderId="0" xfId="0" applyFont="1"/>
    <xf numFmtId="3" fontId="6" fillId="0" borderId="0" xfId="0" applyNumberFormat="1" applyFont="1"/>
    <xf numFmtId="0" fontId="7" fillId="0" borderId="0" xfId="0" applyFont="1"/>
    <xf numFmtId="3" fontId="7" fillId="0" borderId="0" xfId="0" applyNumberFormat="1" applyFont="1" applyAlignment="1">
      <alignment horizontal="right"/>
    </xf>
    <xf numFmtId="0" fontId="7" fillId="0" borderId="0" xfId="0" applyFont="1" applyBorder="1"/>
    <xf numFmtId="3" fontId="7" fillId="0" borderId="0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0" fontId="8" fillId="0" borderId="0" xfId="0" applyFont="1" applyAlignment="1">
      <alignment horizontal="justify"/>
    </xf>
    <xf numFmtId="0" fontId="9" fillId="2" borderId="2" xfId="0" applyFont="1" applyFill="1" applyBorder="1"/>
    <xf numFmtId="3" fontId="9" fillId="2" borderId="2" xfId="0" applyNumberFormat="1" applyFont="1" applyFill="1" applyBorder="1"/>
    <xf numFmtId="0" fontId="10" fillId="0" borderId="0" xfId="0" applyFont="1"/>
    <xf numFmtId="3" fontId="6" fillId="0" borderId="0" xfId="0" applyNumberFormat="1" applyFont="1" applyAlignment="1">
      <alignment horizontal="right"/>
    </xf>
    <xf numFmtId="3" fontId="6" fillId="0" borderId="0" xfId="0" applyNumberFormat="1" applyFont="1" applyFill="1"/>
    <xf numFmtId="3" fontId="7" fillId="0" borderId="0" xfId="0" applyNumberFormat="1" applyFont="1" applyFill="1" applyBorder="1" applyAlignment="1">
      <alignment horizontal="right"/>
    </xf>
    <xf numFmtId="3" fontId="4" fillId="0" borderId="1" xfId="0" applyNumberFormat="1" applyFont="1" applyFill="1" applyBorder="1" applyAlignment="1">
      <alignment horizontal="right"/>
    </xf>
    <xf numFmtId="3" fontId="2" fillId="0" borderId="0" xfId="0" applyNumberFormat="1" applyFont="1" applyFill="1"/>
    <xf numFmtId="3" fontId="5" fillId="0" borderId="1" xfId="0" applyNumberFormat="1" applyFont="1" applyFill="1" applyBorder="1" applyAlignment="1">
      <alignment horizontal="right" wrapText="1"/>
    </xf>
    <xf numFmtId="3" fontId="7" fillId="0" borderId="0" xfId="0" applyNumberFormat="1" applyFont="1" applyFill="1"/>
    <xf numFmtId="3" fontId="11" fillId="0" borderId="0" xfId="0" applyNumberFormat="1" applyFont="1" applyAlignment="1">
      <alignment horizontal="right"/>
    </xf>
    <xf numFmtId="3" fontId="7" fillId="0" borderId="0" xfId="0" applyNumberFormat="1" applyFont="1"/>
    <xf numFmtId="0" fontId="7" fillId="0" borderId="1" xfId="0" applyFont="1" applyBorder="1"/>
    <xf numFmtId="3" fontId="7" fillId="0" borderId="1" xfId="0" applyNumberFormat="1" applyFont="1" applyFill="1" applyBorder="1"/>
    <xf numFmtId="3" fontId="7" fillId="0" borderId="1" xfId="0" applyNumberFormat="1" applyFont="1" applyBorder="1"/>
    <xf numFmtId="3" fontId="7" fillId="0" borderId="0" xfId="0" applyNumberFormat="1" applyFont="1" applyFill="1" applyBorder="1"/>
    <xf numFmtId="3" fontId="7" fillId="0" borderId="0" xfId="0" applyNumberFormat="1" applyFont="1" applyBorder="1"/>
    <xf numFmtId="0" fontId="9" fillId="2" borderId="3" xfId="0" applyFont="1" applyFill="1" applyBorder="1"/>
    <xf numFmtId="3" fontId="9" fillId="2" borderId="4" xfId="0" applyNumberFormat="1" applyFont="1" applyFill="1" applyBorder="1"/>
    <xf numFmtId="3" fontId="9" fillId="2" borderId="5" xfId="0" applyNumberFormat="1" applyFont="1" applyFill="1" applyBorder="1"/>
  </cellXfs>
  <cellStyles count="2">
    <cellStyle name="Normální" xfId="0" builtinId="0"/>
    <cellStyle name="Normální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00"/>
  <sheetViews>
    <sheetView showGridLines="0" tabSelected="1" zoomScale="92" zoomScaleNormal="92" zoomScaleSheetLayoutView="92" workbookViewId="0"/>
  </sheetViews>
  <sheetFormatPr defaultColWidth="9.140625" defaultRowHeight="12.75" x14ac:dyDescent="0.2"/>
  <cols>
    <col min="1" max="1" width="52.7109375" style="1" customWidth="1"/>
    <col min="2" max="3" width="18" style="2" customWidth="1"/>
    <col min="4" max="16384" width="9.140625" style="1"/>
  </cols>
  <sheetData>
    <row r="1" spans="1:3" ht="14.25" customHeight="1" x14ac:dyDescent="0.2">
      <c r="C1" s="3" t="s">
        <v>0</v>
      </c>
    </row>
    <row r="2" spans="1:3" ht="15.75" customHeight="1" x14ac:dyDescent="0.25">
      <c r="A2" s="4" t="s">
        <v>1</v>
      </c>
      <c r="B2" s="5" t="s">
        <v>2</v>
      </c>
      <c r="C2" s="5" t="s">
        <v>3</v>
      </c>
    </row>
    <row r="3" spans="1:3" ht="14.25" customHeight="1" x14ac:dyDescent="0.2">
      <c r="A3" s="6" t="s">
        <v>24</v>
      </c>
      <c r="B3" s="18">
        <v>5208841</v>
      </c>
      <c r="C3" s="7">
        <v>5216785</v>
      </c>
    </row>
    <row r="4" spans="1:3" ht="14.25" customHeight="1" x14ac:dyDescent="0.2">
      <c r="A4" s="6" t="s">
        <v>4</v>
      </c>
      <c r="B4" s="18">
        <v>1165</v>
      </c>
      <c r="C4" s="7">
        <v>1165</v>
      </c>
    </row>
    <row r="5" spans="1:3" ht="14.25" customHeight="1" x14ac:dyDescent="0.2">
      <c r="A5" s="6" t="s">
        <v>23</v>
      </c>
      <c r="B5" s="18">
        <v>1700</v>
      </c>
      <c r="C5" s="7">
        <f>6747+170</f>
        <v>6917</v>
      </c>
    </row>
    <row r="6" spans="1:3" ht="14.25" customHeight="1" x14ac:dyDescent="0.2">
      <c r="A6" s="8" t="s">
        <v>30</v>
      </c>
      <c r="B6" s="18">
        <v>248807</v>
      </c>
      <c r="C6" s="7">
        <f>248907+22</f>
        <v>248929</v>
      </c>
    </row>
    <row r="7" spans="1:3" ht="14.25" customHeight="1" x14ac:dyDescent="0.2">
      <c r="A7" s="6" t="s">
        <v>5</v>
      </c>
      <c r="B7" s="18">
        <v>33555.4</v>
      </c>
      <c r="C7" s="7">
        <v>33776.400000000001</v>
      </c>
    </row>
    <row r="8" spans="1:3" ht="14.25" customHeight="1" x14ac:dyDescent="0.2">
      <c r="A8" s="6" t="s">
        <v>6</v>
      </c>
      <c r="B8" s="18">
        <v>3210.3</v>
      </c>
      <c r="C8" s="7">
        <f>3213.3+14</f>
        <v>3227.3</v>
      </c>
    </row>
    <row r="9" spans="1:3" ht="14.25" customHeight="1" x14ac:dyDescent="0.2">
      <c r="A9" s="6" t="s">
        <v>29</v>
      </c>
      <c r="B9" s="18">
        <v>184418.5</v>
      </c>
      <c r="C9" s="7">
        <f>199318.5+6127</f>
        <v>205445.5</v>
      </c>
    </row>
    <row r="10" spans="1:3" ht="14.25" customHeight="1" x14ac:dyDescent="0.2">
      <c r="A10" s="6" t="s">
        <v>7</v>
      </c>
      <c r="B10" s="18">
        <v>9010</v>
      </c>
      <c r="C10" s="7">
        <v>9010</v>
      </c>
    </row>
    <row r="11" spans="1:3" ht="14.25" customHeight="1" x14ac:dyDescent="0.2">
      <c r="A11" s="6" t="s">
        <v>8</v>
      </c>
      <c r="B11" s="18">
        <v>1000.6</v>
      </c>
      <c r="C11" s="7">
        <v>1000.6</v>
      </c>
    </row>
    <row r="12" spans="1:3" ht="14.25" customHeight="1" x14ac:dyDescent="0.2">
      <c r="A12" s="6" t="s">
        <v>31</v>
      </c>
      <c r="B12" s="18">
        <v>128384.2</v>
      </c>
      <c r="C12" s="7">
        <v>128384.2</v>
      </c>
    </row>
    <row r="13" spans="1:3" ht="14.25" customHeight="1" x14ac:dyDescent="0.2">
      <c r="A13" s="6" t="s">
        <v>32</v>
      </c>
      <c r="B13" s="18">
        <v>54875</v>
      </c>
      <c r="C13" s="7">
        <v>54875</v>
      </c>
    </row>
    <row r="14" spans="1:3" ht="14.25" customHeight="1" x14ac:dyDescent="0.2">
      <c r="A14" s="6" t="s">
        <v>33</v>
      </c>
      <c r="B14" s="18">
        <v>1575</v>
      </c>
      <c r="C14" s="7">
        <v>5455</v>
      </c>
    </row>
    <row r="15" spans="1:3" ht="14.25" customHeight="1" x14ac:dyDescent="0.2">
      <c r="A15" s="6" t="s">
        <v>34</v>
      </c>
      <c r="B15" s="18">
        <v>0</v>
      </c>
      <c r="C15" s="7">
        <v>11064921</v>
      </c>
    </row>
    <row r="16" spans="1:3" ht="14.25" customHeight="1" x14ac:dyDescent="0.2">
      <c r="A16" s="6" t="s">
        <v>35</v>
      </c>
      <c r="B16" s="18">
        <v>0</v>
      </c>
      <c r="C16" s="7">
        <v>1518834</v>
      </c>
    </row>
    <row r="17" spans="1:3" ht="14.25" customHeight="1" x14ac:dyDescent="0.2">
      <c r="A17" s="6" t="s">
        <v>36</v>
      </c>
      <c r="B17" s="18">
        <v>0</v>
      </c>
      <c r="C17" s="7">
        <f>6071+842+180</f>
        <v>7093</v>
      </c>
    </row>
    <row r="18" spans="1:3" ht="14.25" customHeight="1" x14ac:dyDescent="0.2">
      <c r="A18" s="6" t="s">
        <v>37</v>
      </c>
      <c r="B18" s="18">
        <v>0</v>
      </c>
      <c r="C18" s="7">
        <v>68726</v>
      </c>
    </row>
    <row r="19" spans="1:3" ht="14.25" customHeight="1" x14ac:dyDescent="0.2">
      <c r="A19" s="6" t="s">
        <v>38</v>
      </c>
      <c r="B19" s="18">
        <v>0</v>
      </c>
      <c r="C19" s="7">
        <f>22456+1457+500</f>
        <v>24413</v>
      </c>
    </row>
    <row r="20" spans="1:3" ht="14.25" customHeight="1" x14ac:dyDescent="0.2">
      <c r="A20" s="10" t="s">
        <v>17</v>
      </c>
      <c r="B20" s="19">
        <v>11328</v>
      </c>
      <c r="C20" s="11">
        <v>11568</v>
      </c>
    </row>
    <row r="21" spans="1:3" ht="14.25" customHeight="1" x14ac:dyDescent="0.2">
      <c r="A21" s="10" t="s">
        <v>9</v>
      </c>
      <c r="B21" s="19">
        <v>34300</v>
      </c>
      <c r="C21" s="11">
        <v>34300</v>
      </c>
    </row>
    <row r="22" spans="1:3" ht="14.25" customHeight="1" x14ac:dyDescent="0.2">
      <c r="A22" s="10" t="s">
        <v>39</v>
      </c>
      <c r="B22" s="19">
        <v>0</v>
      </c>
      <c r="C22" s="11">
        <f>117657+38768+5886+1803</f>
        <v>164114</v>
      </c>
    </row>
    <row r="23" spans="1:3" ht="14.25" customHeight="1" x14ac:dyDescent="0.2">
      <c r="A23" s="10" t="s">
        <v>40</v>
      </c>
      <c r="B23" s="19">
        <v>0</v>
      </c>
      <c r="C23" s="11">
        <f>38201+118</f>
        <v>38319</v>
      </c>
    </row>
    <row r="24" spans="1:3" ht="14.25" customHeight="1" x14ac:dyDescent="0.25">
      <c r="A24" s="4" t="s">
        <v>10</v>
      </c>
      <c r="B24" s="20">
        <f>SUM(B3:B23)</f>
        <v>5922170</v>
      </c>
      <c r="C24" s="12">
        <f>SUM(C3:C23)</f>
        <v>18847258</v>
      </c>
    </row>
    <row r="25" spans="1:3" ht="14.25" customHeight="1" x14ac:dyDescent="0.2">
      <c r="A25" s="13" t="s">
        <v>11</v>
      </c>
      <c r="B25" s="24">
        <v>-11315</v>
      </c>
      <c r="C25" s="24">
        <f>-11315-240</f>
        <v>-11555</v>
      </c>
    </row>
    <row r="26" spans="1:3" ht="15.75" thickBot="1" x14ac:dyDescent="0.3">
      <c r="A26" s="14" t="s">
        <v>12</v>
      </c>
      <c r="B26" s="15">
        <f>B24+B25</f>
        <v>5910855</v>
      </c>
      <c r="C26" s="15">
        <f>C24+C25</f>
        <v>18835703</v>
      </c>
    </row>
    <row r="27" spans="1:3" ht="13.5" thickTop="1" x14ac:dyDescent="0.2">
      <c r="A27" s="16"/>
      <c r="B27" s="21"/>
    </row>
    <row r="28" spans="1:3" ht="15.75" customHeight="1" x14ac:dyDescent="0.25">
      <c r="A28" s="4" t="s">
        <v>14</v>
      </c>
      <c r="B28" s="22" t="s">
        <v>2</v>
      </c>
      <c r="C28" s="5" t="s">
        <v>3</v>
      </c>
    </row>
    <row r="29" spans="1:3" ht="14.25" x14ac:dyDescent="0.2">
      <c r="A29" s="8" t="s">
        <v>25</v>
      </c>
      <c r="B29" s="23">
        <v>1051463</v>
      </c>
      <c r="C29" s="25">
        <f>1345131+1803+14+6127+170</f>
        <v>1353245</v>
      </c>
    </row>
    <row r="30" spans="1:3" ht="14.25" x14ac:dyDescent="0.2">
      <c r="A30" s="8" t="s">
        <v>26</v>
      </c>
      <c r="B30" s="23">
        <v>463241</v>
      </c>
      <c r="C30" s="25">
        <v>463268</v>
      </c>
    </row>
    <row r="31" spans="1:3" ht="14.25" x14ac:dyDescent="0.2">
      <c r="A31" s="8" t="s">
        <v>27</v>
      </c>
      <c r="B31" s="23">
        <v>3600073</v>
      </c>
      <c r="C31" s="25">
        <f>3607408+22</f>
        <v>3607430</v>
      </c>
    </row>
    <row r="32" spans="1:3" ht="14.25" x14ac:dyDescent="0.2">
      <c r="A32" s="8" t="s">
        <v>34</v>
      </c>
      <c r="B32" s="23">
        <v>0</v>
      </c>
      <c r="C32" s="25">
        <v>11064921</v>
      </c>
    </row>
    <row r="33" spans="1:3" ht="14.25" x14ac:dyDescent="0.2">
      <c r="A33" s="8" t="s">
        <v>35</v>
      </c>
      <c r="B33" s="23">
        <v>0</v>
      </c>
      <c r="C33" s="25">
        <v>1518834</v>
      </c>
    </row>
    <row r="34" spans="1:3" ht="14.25" x14ac:dyDescent="0.2">
      <c r="A34" s="8" t="s">
        <v>36</v>
      </c>
      <c r="B34" s="23">
        <v>0</v>
      </c>
      <c r="C34" s="25">
        <f>6071+842+180</f>
        <v>7093</v>
      </c>
    </row>
    <row r="35" spans="1:3" ht="14.25" x14ac:dyDescent="0.2">
      <c r="A35" s="6" t="s">
        <v>37</v>
      </c>
      <c r="B35" s="23">
        <v>0</v>
      </c>
      <c r="C35" s="25">
        <v>68726</v>
      </c>
    </row>
    <row r="36" spans="1:3" ht="14.25" x14ac:dyDescent="0.2">
      <c r="A36" s="8" t="s">
        <v>38</v>
      </c>
      <c r="B36" s="23">
        <v>0</v>
      </c>
      <c r="C36" s="25">
        <f>1129+1457+500</f>
        <v>3086</v>
      </c>
    </row>
    <row r="37" spans="1:3" ht="14.25" x14ac:dyDescent="0.2">
      <c r="A37" s="10" t="s">
        <v>17</v>
      </c>
      <c r="B37" s="23">
        <v>11328</v>
      </c>
      <c r="C37" s="25">
        <v>11568</v>
      </c>
    </row>
    <row r="38" spans="1:3" ht="14.25" x14ac:dyDescent="0.2">
      <c r="A38" s="10" t="s">
        <v>9</v>
      </c>
      <c r="B38" s="23">
        <v>34300</v>
      </c>
      <c r="C38" s="25">
        <v>34300</v>
      </c>
    </row>
    <row r="39" spans="1:3" ht="14.25" x14ac:dyDescent="0.2">
      <c r="A39" s="10" t="s">
        <v>39</v>
      </c>
      <c r="B39" s="23">
        <v>0</v>
      </c>
      <c r="C39" s="25">
        <f>82221+38768+5886</f>
        <v>126875</v>
      </c>
    </row>
    <row r="40" spans="1:3" ht="14.25" x14ac:dyDescent="0.2">
      <c r="A40" s="10" t="s">
        <v>28</v>
      </c>
      <c r="B40" s="23">
        <v>1203424</v>
      </c>
      <c r="C40" s="25">
        <v>1344386</v>
      </c>
    </row>
    <row r="41" spans="1:3" ht="14.25" x14ac:dyDescent="0.2">
      <c r="A41" s="10" t="s">
        <v>40</v>
      </c>
      <c r="B41" s="23">
        <v>0</v>
      </c>
      <c r="C41" s="25">
        <f>42139+118</f>
        <v>42257</v>
      </c>
    </row>
    <row r="42" spans="1:3" ht="14.25" customHeight="1" x14ac:dyDescent="0.25">
      <c r="A42" s="4" t="s">
        <v>15</v>
      </c>
      <c r="B42" s="20">
        <v>6363829</v>
      </c>
      <c r="C42" s="12">
        <f>SUM(C29:C41)</f>
        <v>19645989</v>
      </c>
    </row>
    <row r="43" spans="1:3" ht="14.25" x14ac:dyDescent="0.2">
      <c r="A43" s="13" t="s">
        <v>11</v>
      </c>
      <c r="B43" s="24">
        <v>-11315</v>
      </c>
      <c r="C43" s="24">
        <f>-11315-240</f>
        <v>-11555</v>
      </c>
    </row>
    <row r="44" spans="1:3" ht="15.75" thickBot="1" x14ac:dyDescent="0.3">
      <c r="A44" s="14" t="s">
        <v>16</v>
      </c>
      <c r="B44" s="15">
        <f>+B42+B43</f>
        <v>6352514</v>
      </c>
      <c r="C44" s="15">
        <f>+C42+C43</f>
        <v>19634434</v>
      </c>
    </row>
    <row r="45" spans="1:3" ht="13.5" thickTop="1" x14ac:dyDescent="0.2">
      <c r="A45" s="16" t="s">
        <v>13</v>
      </c>
      <c r="B45" s="21"/>
    </row>
    <row r="46" spans="1:3" ht="14.25" x14ac:dyDescent="0.2">
      <c r="B46" s="1"/>
      <c r="C46" s="9"/>
    </row>
    <row r="47" spans="1:3" ht="14.25" x14ac:dyDescent="0.2">
      <c r="A47" s="10" t="s">
        <v>19</v>
      </c>
      <c r="B47" s="19">
        <v>713000</v>
      </c>
      <c r="C47" s="11">
        <v>1390040</v>
      </c>
    </row>
    <row r="48" spans="1:3" ht="14.25" x14ac:dyDescent="0.2">
      <c r="A48" s="26" t="s">
        <v>18</v>
      </c>
      <c r="B48" s="27">
        <v>271341</v>
      </c>
      <c r="C48" s="28">
        <v>591309</v>
      </c>
    </row>
    <row r="49" spans="1:3" ht="15.75" thickBot="1" x14ac:dyDescent="0.3">
      <c r="A49" s="14" t="s">
        <v>20</v>
      </c>
      <c r="B49" s="15">
        <f>+B47-B48</f>
        <v>441659</v>
      </c>
      <c r="C49" s="15">
        <f>+C47-C48</f>
        <v>798731</v>
      </c>
    </row>
    <row r="50" spans="1:3" ht="15" thickTop="1" x14ac:dyDescent="0.2">
      <c r="A50" s="10"/>
      <c r="B50" s="29"/>
      <c r="C50" s="30"/>
    </row>
    <row r="51" spans="1:3" ht="15" thickBot="1" x14ac:dyDescent="0.25">
      <c r="A51" s="10"/>
      <c r="B51" s="29"/>
      <c r="C51" s="30"/>
    </row>
    <row r="52" spans="1:3" ht="15.75" thickBot="1" x14ac:dyDescent="0.3">
      <c r="A52" s="31" t="s">
        <v>21</v>
      </c>
      <c r="B52" s="32">
        <f>+B26+B47</f>
        <v>6623855</v>
      </c>
      <c r="C52" s="33">
        <f>+C26+C47</f>
        <v>20225743</v>
      </c>
    </row>
    <row r="53" spans="1:3" ht="15.75" thickBot="1" x14ac:dyDescent="0.3">
      <c r="A53" s="31" t="s">
        <v>22</v>
      </c>
      <c r="B53" s="32">
        <f>+B44+B48</f>
        <v>6623855</v>
      </c>
      <c r="C53" s="33">
        <f>+C44+C48</f>
        <v>20225743</v>
      </c>
    </row>
    <row r="54" spans="1:3" x14ac:dyDescent="0.2">
      <c r="B54" s="1"/>
    </row>
    <row r="55" spans="1:3" ht="14.25" x14ac:dyDescent="0.2">
      <c r="B55" s="1"/>
      <c r="C55" s="17"/>
    </row>
    <row r="56" spans="1:3" ht="14.25" x14ac:dyDescent="0.2">
      <c r="B56" s="1"/>
      <c r="C56" s="17"/>
    </row>
    <row r="57" spans="1:3" x14ac:dyDescent="0.2">
      <c r="B57" s="1"/>
    </row>
    <row r="58" spans="1:3" x14ac:dyDescent="0.2">
      <c r="B58" s="1"/>
    </row>
    <row r="59" spans="1:3" x14ac:dyDescent="0.2">
      <c r="B59" s="1"/>
    </row>
    <row r="60" spans="1:3" x14ac:dyDescent="0.2">
      <c r="B60" s="1"/>
    </row>
    <row r="61" spans="1:3" x14ac:dyDescent="0.2">
      <c r="B61" s="1"/>
    </row>
    <row r="65" spans="2:3" x14ac:dyDescent="0.2">
      <c r="B65" s="1"/>
      <c r="C65" s="1"/>
    </row>
    <row r="66" spans="2:3" x14ac:dyDescent="0.2">
      <c r="B66" s="1"/>
      <c r="C66" s="1"/>
    </row>
    <row r="67" spans="2:3" x14ac:dyDescent="0.2">
      <c r="B67" s="1"/>
      <c r="C67" s="1"/>
    </row>
    <row r="68" spans="2:3" x14ac:dyDescent="0.2">
      <c r="B68" s="1"/>
      <c r="C68" s="1"/>
    </row>
    <row r="69" spans="2:3" x14ac:dyDescent="0.2">
      <c r="B69" s="1"/>
      <c r="C69" s="1"/>
    </row>
    <row r="70" spans="2:3" x14ac:dyDescent="0.2">
      <c r="B70" s="1"/>
      <c r="C70" s="1"/>
    </row>
    <row r="76" spans="2:3" x14ac:dyDescent="0.2">
      <c r="B76" s="1"/>
      <c r="C76" s="1"/>
    </row>
    <row r="77" spans="2:3" x14ac:dyDescent="0.2">
      <c r="B77" s="1"/>
      <c r="C77" s="1"/>
    </row>
    <row r="80" spans="2:3" x14ac:dyDescent="0.2">
      <c r="B80" s="1"/>
      <c r="C80" s="1"/>
    </row>
    <row r="81" spans="2:3" x14ac:dyDescent="0.2">
      <c r="B81" s="1"/>
      <c r="C81" s="1"/>
    </row>
    <row r="95" spans="2:3" x14ac:dyDescent="0.2">
      <c r="B95" s="1"/>
      <c r="C95" s="1"/>
    </row>
    <row r="96" spans="2:3" x14ac:dyDescent="0.2">
      <c r="B96" s="1"/>
      <c r="C96" s="1"/>
    </row>
    <row r="99" spans="2:3" x14ac:dyDescent="0.2">
      <c r="B99" s="1"/>
      <c r="C99" s="1"/>
    </row>
    <row r="100" spans="2:3" x14ac:dyDescent="0.2">
      <c r="B100" s="1"/>
      <c r="C100" s="1"/>
    </row>
  </sheetData>
  <phoneticPr fontId="1" type="noConversion"/>
  <pageMargins left="0.98425196850393704" right="0.98425196850393704" top="0.55118110236220474" bottom="0.9055118110236221" header="0.31496062992125984" footer="0.39370078740157483"/>
  <pageSetup paperSize="9" scale="92" firstPageNumber="27" orientation="portrait" useFirstPageNumber="1" r:id="rId1"/>
  <headerFooter alignWithMargins="0">
    <oddHeader>&amp;C&amp;"Arial,Kurzíva"Příloha č.1 DZ - Upravený rozpočet Olomouckého kraje na rok 2022 po schválení rozpočtových změn</oddHeader>
    <oddFooter xml:space="preserve">&amp;L&amp;"Arial,Kurzíva"Zastupitelstvo OK 27.6.2022
8.1.1. - Rozpočet Olomouckého kraje 2022 - rozpočtové změny DODATEK
Příloha č.1 DZ: Upravený rozpočet OK na rok 2022 po schválení rozpočtových změn&amp;R&amp;"Arial,Kurzíva"Strana &amp;P (celkem 27)&amp;"Arial,Obyčejné"
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 č. 1 DZ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Lenka Navrátilová</dc:creator>
  <cp:lastModifiedBy>Navrátilová Lenka</cp:lastModifiedBy>
  <cp:lastPrinted>2022-06-20T13:20:50Z</cp:lastPrinted>
  <dcterms:created xsi:type="dcterms:W3CDTF">2007-02-21T09:44:06Z</dcterms:created>
  <dcterms:modified xsi:type="dcterms:W3CDTF">2022-06-20T13:20:52Z</dcterms:modified>
</cp:coreProperties>
</file>