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R\POV 2021\FINAL SESTAVY VFP POV 2021-hodnocení A,B\David FINAL 22.2.2021\FILTR\Tabulky ROK, ZOK\Bod do ZOK 26.4.2021\Přílohy\"/>
    </mc:Choice>
  </mc:AlternateContent>
  <bookViews>
    <workbookView xWindow="0" yWindow="0" windowWidth="19200" windowHeight="8796" firstSheet="1" activeTab="1"/>
  </bookViews>
  <sheets>
    <sheet name="List1" sheetId="1" state="hidden" r:id="rId1"/>
    <sheet name="tisk" sheetId="2" r:id="rId2"/>
  </sheets>
  <definedNames>
    <definedName name="_FilterDatabase" localSheetId="0" hidden="1">List1!$A$4:$Q$10</definedName>
    <definedName name="_xlnm._FilterDatabase" localSheetId="0" hidden="1">List1!$B$2:$X$38</definedName>
    <definedName name="DZACATEK">List1!#REF!</definedName>
    <definedName name="FZACATEK">List1!#REF!</definedName>
    <definedName name="LZACATEK">List1!#REF!</definedName>
    <definedName name="_xlnm.Print_Titles" localSheetId="0">List1!$1:$4</definedName>
    <definedName name="_xlnm.Print_Titles" localSheetId="1">tisk!$1:$3</definedName>
    <definedName name="_xlnm.Print_Area" localSheetId="1">tisk!$B$1:$P$105</definedName>
  </definedNames>
  <calcPr calcId="162913"/>
</workbook>
</file>

<file path=xl/calcChain.xml><?xml version="1.0" encoding="utf-8"?>
<calcChain xmlns="http://schemas.openxmlformats.org/spreadsheetml/2006/main">
  <c r="V37" i="1" l="1"/>
  <c r="V29" i="1"/>
  <c r="V15" i="1"/>
  <c r="V33" i="1"/>
  <c r="V11" i="1"/>
  <c r="V16" i="1"/>
  <c r="V31" i="1"/>
  <c r="V9" i="1"/>
  <c r="V5" i="1"/>
  <c r="V25" i="1"/>
  <c r="V35" i="1"/>
  <c r="V22" i="1"/>
  <c r="V34" i="1"/>
  <c r="V38" i="1"/>
  <c r="V21" i="1"/>
  <c r="V12" i="1"/>
  <c r="V14" i="1"/>
  <c r="V7" i="1"/>
  <c r="V36" i="1"/>
  <c r="V27" i="1"/>
  <c r="V30" i="1"/>
  <c r="V8" i="1"/>
  <c r="V13" i="1"/>
  <c r="V17" i="1"/>
  <c r="V18" i="1"/>
  <c r="V10" i="1"/>
  <c r="V20" i="1"/>
  <c r="V24" i="1"/>
  <c r="V28" i="1"/>
  <c r="V19" i="1"/>
  <c r="V23" i="1"/>
  <c r="V26" i="1"/>
  <c r="V32" i="1"/>
  <c r="V6" i="1"/>
  <c r="A6" i="2" l="1"/>
  <c r="A9" i="2"/>
  <c r="A12" i="2"/>
  <c r="A15" i="2"/>
  <c r="A18" i="2"/>
  <c r="A21" i="2"/>
  <c r="A24" i="2"/>
  <c r="A27" i="2"/>
  <c r="A30" i="2"/>
  <c r="A33" i="2"/>
  <c r="A36" i="2"/>
  <c r="A39" i="2"/>
  <c r="A42" i="2"/>
  <c r="A45" i="2"/>
  <c r="A48" i="2"/>
  <c r="A51" i="2"/>
  <c r="A54" i="2"/>
  <c r="A57" i="2"/>
  <c r="A60" i="2"/>
  <c r="A63" i="2"/>
  <c r="A66" i="2"/>
  <c r="A69" i="2"/>
  <c r="A72" i="2"/>
  <c r="A75" i="2"/>
  <c r="A78" i="2"/>
  <c r="A81" i="2"/>
  <c r="A84" i="2"/>
  <c r="A87" i="2"/>
  <c r="A90" i="2"/>
  <c r="A93" i="2"/>
  <c r="A96" i="2"/>
  <c r="A99" i="2"/>
  <c r="A102" i="2"/>
  <c r="A105" i="2"/>
  <c r="B106" i="2" s="1"/>
  <c r="O94" i="2" l="1"/>
  <c r="D62" i="2"/>
  <c r="O61" i="2"/>
  <c r="I31" i="2"/>
  <c r="O31" i="2"/>
  <c r="E10" i="2"/>
  <c r="O10" i="2"/>
  <c r="O100" i="2"/>
  <c r="L91" i="2"/>
  <c r="O91" i="2"/>
  <c r="G79" i="2"/>
  <c r="O79" i="2"/>
  <c r="D70" i="2"/>
  <c r="O70" i="2"/>
  <c r="E58" i="2"/>
  <c r="O58" i="2"/>
  <c r="K46" i="2"/>
  <c r="O46" i="2"/>
  <c r="O37" i="2"/>
  <c r="H28" i="2"/>
  <c r="O28" i="2"/>
  <c r="C82" i="2"/>
  <c r="O82" i="2"/>
  <c r="E49" i="2"/>
  <c r="O49" i="2"/>
  <c r="O19" i="2"/>
  <c r="I97" i="2"/>
  <c r="O97" i="2"/>
  <c r="C76" i="2"/>
  <c r="O76" i="2"/>
  <c r="F69" i="2"/>
  <c r="O67" i="2"/>
  <c r="O55" i="2"/>
  <c r="F45" i="2"/>
  <c r="O43" i="2"/>
  <c r="C35" i="2"/>
  <c r="O34" i="2"/>
  <c r="O25" i="2"/>
  <c r="O16" i="2"/>
  <c r="E7" i="2"/>
  <c r="O7" i="2"/>
  <c r="D104" i="2"/>
  <c r="O103" i="2"/>
  <c r="O73" i="2"/>
  <c r="G40" i="2"/>
  <c r="O40" i="2"/>
  <c r="K88" i="2"/>
  <c r="O88" i="2"/>
  <c r="F87" i="2"/>
  <c r="O85" i="2"/>
  <c r="D65" i="2"/>
  <c r="O64" i="2"/>
  <c r="L52" i="2"/>
  <c r="O52" i="2"/>
  <c r="O22" i="2"/>
  <c r="C13" i="2"/>
  <c r="O13" i="2"/>
  <c r="O4" i="2"/>
  <c r="D21" i="2"/>
  <c r="C23" i="2"/>
  <c r="K4" i="2"/>
  <c r="G25" i="2"/>
  <c r="C71" i="2"/>
  <c r="E52" i="2"/>
  <c r="C25" i="2"/>
  <c r="F84" i="2"/>
  <c r="K49" i="2"/>
  <c r="I22" i="2"/>
  <c r="G10" i="2"/>
  <c r="F93" i="2"/>
  <c r="F60" i="2"/>
  <c r="G58" i="2"/>
  <c r="I19" i="2"/>
  <c r="M76" i="2"/>
  <c r="E91" i="2"/>
  <c r="K76" i="2"/>
  <c r="F54" i="2"/>
  <c r="C43" i="2"/>
  <c r="D98" i="2"/>
  <c r="G106" i="2"/>
  <c r="D46" i="2"/>
  <c r="C52" i="2"/>
  <c r="K19" i="2"/>
  <c r="D35" i="2"/>
  <c r="H10" i="2"/>
  <c r="I10" i="2"/>
  <c r="H76" i="2"/>
  <c r="C91" i="2"/>
  <c r="C8" i="2"/>
  <c r="F27" i="2"/>
  <c r="M49" i="2"/>
  <c r="J103" i="2"/>
  <c r="F88" i="2"/>
  <c r="C88" i="2"/>
  <c r="F90" i="2"/>
  <c r="H88" i="2"/>
  <c r="C89" i="2"/>
  <c r="G88" i="2"/>
  <c r="E88" i="2"/>
  <c r="M58" i="2"/>
  <c r="K58" i="2"/>
  <c r="C59" i="2"/>
  <c r="G67" i="2"/>
  <c r="I67" i="2"/>
  <c r="M25" i="2"/>
  <c r="D26" i="2"/>
  <c r="I49" i="2"/>
  <c r="G49" i="2"/>
  <c r="M67" i="2"/>
  <c r="C67" i="2"/>
  <c r="C58" i="2"/>
  <c r="M94" i="2"/>
  <c r="G94" i="2"/>
  <c r="I73" i="2"/>
  <c r="F75" i="2"/>
  <c r="I25" i="2"/>
  <c r="K25" i="2"/>
  <c r="D58" i="2"/>
  <c r="I40" i="2"/>
  <c r="F58" i="2"/>
  <c r="K67" i="2"/>
  <c r="I88" i="2"/>
  <c r="K82" i="2"/>
  <c r="I82" i="2"/>
  <c r="D83" i="2"/>
  <c r="M82" i="2"/>
  <c r="J49" i="2"/>
  <c r="C49" i="2"/>
  <c r="F51" i="2"/>
  <c r="M88" i="2"/>
  <c r="G82" i="2"/>
  <c r="K16" i="2"/>
  <c r="E16" i="2"/>
  <c r="D103" i="2"/>
  <c r="E25" i="2"/>
  <c r="D50" i="2"/>
  <c r="L58" i="2"/>
  <c r="F18" i="2"/>
  <c r="M7" i="2"/>
  <c r="K31" i="2"/>
  <c r="H58" i="2"/>
  <c r="D68" i="2"/>
  <c r="D59" i="2"/>
  <c r="I58" i="2"/>
  <c r="D89" i="2"/>
  <c r="E82" i="2"/>
  <c r="K100" i="2"/>
  <c r="I100" i="2"/>
  <c r="C100" i="2"/>
  <c r="F102" i="2"/>
  <c r="G100" i="2"/>
  <c r="C101" i="2"/>
  <c r="D101" i="2"/>
  <c r="E100" i="2"/>
  <c r="H85" i="2"/>
  <c r="D86" i="2"/>
  <c r="I85" i="2"/>
  <c r="G85" i="2"/>
  <c r="M85" i="2"/>
  <c r="C85" i="2"/>
  <c r="K85" i="2"/>
  <c r="D72" i="2"/>
  <c r="C70" i="2"/>
  <c r="F72" i="2"/>
  <c r="E70" i="2"/>
  <c r="K70" i="2"/>
  <c r="H70" i="2"/>
  <c r="M70" i="2"/>
  <c r="L70" i="2"/>
  <c r="G70" i="2"/>
  <c r="I70" i="2"/>
  <c r="D71" i="2"/>
  <c r="F64" i="2"/>
  <c r="K64" i="2"/>
  <c r="H64" i="2"/>
  <c r="M64" i="2"/>
  <c r="C65" i="2"/>
  <c r="C64" i="2"/>
  <c r="F66" i="2"/>
  <c r="E64" i="2"/>
  <c r="J64" i="2"/>
  <c r="D64" i="2"/>
  <c r="D66" i="2"/>
  <c r="L64" i="2"/>
  <c r="G64" i="2"/>
  <c r="I64" i="2"/>
  <c r="J55" i="2"/>
  <c r="D56" i="2"/>
  <c r="M55" i="2"/>
  <c r="G55" i="2"/>
  <c r="E55" i="2"/>
  <c r="F55" i="2"/>
  <c r="I55" i="2"/>
  <c r="C56" i="2"/>
  <c r="C55" i="2"/>
  <c r="K55" i="2"/>
  <c r="J46" i="2"/>
  <c r="I46" i="2"/>
  <c r="G46" i="2"/>
  <c r="D47" i="2"/>
  <c r="H46" i="2"/>
  <c r="C47" i="2"/>
  <c r="E46" i="2"/>
  <c r="F48" i="2"/>
  <c r="F46" i="2"/>
  <c r="M46" i="2"/>
  <c r="C46" i="2"/>
  <c r="L46" i="2"/>
  <c r="C37" i="2"/>
  <c r="F39" i="2"/>
  <c r="G37" i="2"/>
  <c r="I37" i="2"/>
  <c r="K37" i="2"/>
  <c r="M37" i="2"/>
  <c r="D38" i="2"/>
  <c r="M28" i="2"/>
  <c r="K28" i="2"/>
  <c r="E28" i="2"/>
  <c r="C28" i="2"/>
  <c r="F30" i="2"/>
  <c r="G28" i="2"/>
  <c r="L28" i="2"/>
  <c r="D29" i="2"/>
  <c r="J22" i="2"/>
  <c r="M22" i="2"/>
  <c r="K22" i="2"/>
  <c r="H22" i="2"/>
  <c r="F22" i="2"/>
  <c r="E22" i="2"/>
  <c r="C22" i="2"/>
  <c r="F24" i="2"/>
  <c r="G22" i="2"/>
  <c r="L22" i="2"/>
  <c r="D23" i="2"/>
  <c r="D22" i="2"/>
  <c r="L13" i="2"/>
  <c r="G13" i="2"/>
  <c r="E13" i="2"/>
  <c r="K13" i="2"/>
  <c r="I13" i="2"/>
  <c r="D14" i="2"/>
  <c r="M13" i="2"/>
  <c r="D6" i="2"/>
  <c r="G4" i="2"/>
  <c r="I4" i="2"/>
  <c r="F6" i="2"/>
  <c r="C4" i="2"/>
  <c r="D5" i="2"/>
  <c r="M100" i="2"/>
  <c r="M4" i="2"/>
  <c r="F15" i="2"/>
  <c r="E37" i="2"/>
  <c r="I28" i="2"/>
  <c r="F57" i="2"/>
  <c r="E85" i="2"/>
  <c r="H100" i="2"/>
  <c r="D88" i="2"/>
  <c r="D90" i="2"/>
  <c r="C83" i="2"/>
  <c r="D82" i="2"/>
  <c r="D60" i="2"/>
  <c r="J58" i="2"/>
  <c r="C50" i="2"/>
  <c r="L49" i="2"/>
  <c r="D51" i="2"/>
  <c r="H49" i="2"/>
  <c r="F49" i="2"/>
  <c r="D49" i="2"/>
  <c r="L25" i="2"/>
  <c r="C26" i="2"/>
  <c r="F25" i="2"/>
  <c r="D27" i="2"/>
  <c r="C31" i="2"/>
  <c r="H40" i="2"/>
  <c r="D41" i="2"/>
  <c r="I103" i="2"/>
  <c r="J79" i="2"/>
  <c r="L79" i="2"/>
  <c r="E79" i="2"/>
  <c r="D81" i="2"/>
  <c r="F79" i="2"/>
  <c r="C80" i="2"/>
  <c r="H79" i="2"/>
  <c r="F81" i="2"/>
  <c r="C79" i="2"/>
  <c r="K79" i="2"/>
  <c r="I79" i="2"/>
  <c r="D18" i="2"/>
  <c r="D16" i="2"/>
  <c r="C17" i="2"/>
  <c r="F16" i="2"/>
  <c r="J16" i="2"/>
  <c r="L16" i="2"/>
  <c r="I16" i="2"/>
  <c r="G16" i="2"/>
  <c r="D17" i="2"/>
  <c r="C95" i="2"/>
  <c r="J94" i="2"/>
  <c r="L94" i="2"/>
  <c r="F94" i="2"/>
  <c r="K94" i="2"/>
  <c r="I94" i="2"/>
  <c r="D94" i="2"/>
  <c r="D96" i="2"/>
  <c r="H94" i="2"/>
  <c r="C94" i="2"/>
  <c r="F96" i="2"/>
  <c r="C74" i="2"/>
  <c r="J73" i="2"/>
  <c r="F73" i="2"/>
  <c r="D73" i="2"/>
  <c r="D75" i="2"/>
  <c r="G73" i="2"/>
  <c r="M73" i="2"/>
  <c r="L73" i="2"/>
  <c r="H73" i="2"/>
  <c r="D74" i="2"/>
  <c r="H7" i="2"/>
  <c r="D9" i="2"/>
  <c r="L7" i="2"/>
  <c r="D7" i="2"/>
  <c r="K7" i="2"/>
  <c r="I7" i="2"/>
  <c r="F7" i="2"/>
  <c r="C7" i="2"/>
  <c r="F9" i="2"/>
  <c r="H16" i="2"/>
  <c r="C16" i="2"/>
  <c r="D8" i="2"/>
  <c r="C73" i="2"/>
  <c r="D80" i="2"/>
  <c r="E94" i="2"/>
  <c r="J7" i="2"/>
  <c r="L103" i="2"/>
  <c r="M103" i="2"/>
  <c r="K103" i="2"/>
  <c r="E103" i="2"/>
  <c r="C103" i="2"/>
  <c r="F105" i="2"/>
  <c r="H103" i="2"/>
  <c r="C104" i="2"/>
  <c r="D105" i="2"/>
  <c r="F40" i="2"/>
  <c r="D42" i="2"/>
  <c r="M40" i="2"/>
  <c r="K40" i="2"/>
  <c r="D40" i="2"/>
  <c r="C41" i="2"/>
  <c r="L40" i="2"/>
  <c r="E40" i="2"/>
  <c r="C40" i="2"/>
  <c r="F42" i="2"/>
  <c r="D31" i="2"/>
  <c r="J31" i="2"/>
  <c r="D33" i="2"/>
  <c r="G31" i="2"/>
  <c r="E31" i="2"/>
  <c r="F31" i="2"/>
  <c r="H31" i="2"/>
  <c r="L31" i="2"/>
  <c r="D32" i="2"/>
  <c r="M31" i="2"/>
  <c r="C32" i="2"/>
  <c r="M79" i="2"/>
  <c r="M16" i="2"/>
  <c r="G7" i="2"/>
  <c r="F33" i="2"/>
  <c r="K73" i="2"/>
  <c r="F103" i="2"/>
  <c r="G103" i="2"/>
  <c r="D95" i="2"/>
  <c r="D79" i="2"/>
  <c r="E73" i="2"/>
  <c r="J40" i="2"/>
  <c r="E61" i="2"/>
  <c r="C62" i="2"/>
  <c r="D63" i="2"/>
  <c r="H61" i="2"/>
  <c r="L61" i="2"/>
  <c r="J61" i="2"/>
  <c r="D61" i="2"/>
  <c r="F61" i="2"/>
  <c r="D36" i="2"/>
  <c r="J34" i="2"/>
  <c r="C61" i="2"/>
  <c r="D76" i="2"/>
  <c r="F91" i="2"/>
  <c r="F106" i="2"/>
  <c r="J106" i="2"/>
  <c r="H106" i="2"/>
  <c r="M106" i="2"/>
  <c r="D106" i="2"/>
  <c r="L106" i="2"/>
  <c r="D91" i="2"/>
  <c r="J91" i="2"/>
  <c r="D93" i="2"/>
  <c r="D45" i="2"/>
  <c r="L43" i="2"/>
  <c r="D12" i="2"/>
  <c r="J10" i="2"/>
  <c r="F10" i="2"/>
  <c r="D53" i="2"/>
  <c r="G19" i="2"/>
  <c r="M43" i="2"/>
  <c r="F12" i="2"/>
  <c r="K34" i="2"/>
  <c r="G76" i="2"/>
  <c r="K97" i="2"/>
  <c r="M97" i="2"/>
  <c r="H91" i="2"/>
  <c r="D92" i="2"/>
  <c r="I106" i="2"/>
  <c r="C106" i="2"/>
  <c r="D10" i="2"/>
  <c r="F19" i="2"/>
  <c r="D34" i="2"/>
  <c r="F43" i="2"/>
  <c r="M61" i="2"/>
  <c r="C11" i="2"/>
  <c r="K52" i="2"/>
  <c r="M52" i="2"/>
  <c r="F21" i="2"/>
  <c r="C19" i="2"/>
  <c r="H34" i="2"/>
  <c r="I43" i="2"/>
  <c r="K43" i="2"/>
  <c r="G61" i="2"/>
  <c r="D11" i="2"/>
  <c r="G34" i="2"/>
  <c r="I34" i="2"/>
  <c r="E76" i="2"/>
  <c r="F78" i="2"/>
  <c r="C92" i="2"/>
  <c r="G97" i="2"/>
  <c r="K91" i="2"/>
  <c r="M91" i="2"/>
  <c r="E106" i="2"/>
  <c r="H97" i="2"/>
  <c r="L97" i="2"/>
  <c r="D97" i="2"/>
  <c r="D99" i="2"/>
  <c r="J97" i="2"/>
  <c r="F97" i="2"/>
  <c r="C98" i="2"/>
  <c r="C77" i="2"/>
  <c r="F76" i="2"/>
  <c r="J76" i="2"/>
  <c r="D78" i="2"/>
  <c r="C53" i="2"/>
  <c r="D54" i="2"/>
  <c r="J52" i="2"/>
  <c r="D52" i="2"/>
  <c r="F52" i="2"/>
  <c r="I61" i="2"/>
  <c r="E19" i="2"/>
  <c r="D44" i="2"/>
  <c r="F63" i="2"/>
  <c r="C10" i="2"/>
  <c r="M34" i="2"/>
  <c r="I76" i="2"/>
  <c r="L10" i="2"/>
  <c r="C20" i="2"/>
  <c r="L34" i="2"/>
  <c r="C44" i="2"/>
  <c r="H52" i="2"/>
  <c r="F34" i="2"/>
  <c r="G52" i="2"/>
  <c r="I52" i="2"/>
  <c r="M19" i="2"/>
  <c r="D20" i="2"/>
  <c r="E43" i="2"/>
  <c r="G43" i="2"/>
  <c r="K61" i="2"/>
  <c r="K10" i="2"/>
  <c r="M10" i="2"/>
  <c r="F36" i="2"/>
  <c r="C34" i="2"/>
  <c r="E34" i="2"/>
  <c r="L76" i="2"/>
  <c r="D77" i="2"/>
  <c r="F99" i="2"/>
  <c r="C97" i="2"/>
  <c r="E97" i="2"/>
  <c r="G91" i="2"/>
  <c r="I91" i="2"/>
  <c r="K106" i="2"/>
  <c r="F100" i="2"/>
  <c r="L100" i="2"/>
  <c r="J100" i="2"/>
  <c r="F85" i="2"/>
  <c r="L85" i="2"/>
  <c r="J85" i="2"/>
  <c r="D87" i="2"/>
  <c r="J70" i="2"/>
  <c r="F70" i="2"/>
  <c r="H55" i="2"/>
  <c r="L55" i="2"/>
  <c r="D55" i="2"/>
  <c r="H37" i="2"/>
  <c r="F37" i="2"/>
  <c r="D39" i="2"/>
  <c r="J37" i="2"/>
  <c r="L37" i="2"/>
  <c r="D28" i="2"/>
  <c r="F28" i="2"/>
  <c r="C29" i="2"/>
  <c r="D30" i="2"/>
  <c r="H13" i="2"/>
  <c r="J13" i="2"/>
  <c r="D15" i="2"/>
  <c r="C14" i="2"/>
  <c r="F13" i="2"/>
  <c r="D13" i="2"/>
  <c r="E4" i="2"/>
  <c r="C5" i="2"/>
  <c r="J4" i="2"/>
  <c r="F4" i="2"/>
  <c r="L4" i="2"/>
  <c r="H4" i="2"/>
  <c r="D24" i="2"/>
  <c r="J28" i="2"/>
  <c r="D57" i="2"/>
  <c r="D4" i="2"/>
  <c r="D37" i="2"/>
  <c r="C86" i="2"/>
  <c r="D48" i="2"/>
  <c r="C38" i="2"/>
  <c r="D102" i="2"/>
  <c r="D85" i="2"/>
  <c r="D100" i="2"/>
  <c r="J88" i="2"/>
  <c r="L88" i="2"/>
  <c r="J25" i="2"/>
  <c r="D25" i="2"/>
  <c r="H25" i="2"/>
  <c r="D43" i="2"/>
  <c r="H43" i="2"/>
  <c r="J43" i="2"/>
  <c r="D19" i="2"/>
  <c r="H19" i="2"/>
  <c r="J19" i="2"/>
  <c r="J82" i="2"/>
  <c r="D84" i="2"/>
  <c r="H82" i="2"/>
  <c r="L82" i="2"/>
  <c r="F82" i="2"/>
  <c r="E67" i="2"/>
  <c r="J67" i="2"/>
  <c r="F67" i="2"/>
  <c r="C68" i="2"/>
  <c r="D69" i="2"/>
  <c r="L67" i="2"/>
  <c r="H67" i="2"/>
  <c r="D67" i="2"/>
  <c r="L19" i="2"/>
</calcChain>
</file>

<file path=xl/sharedStrings.xml><?xml version="1.0" encoding="utf-8"?>
<sst xmlns="http://schemas.openxmlformats.org/spreadsheetml/2006/main" count="660" uniqueCount="350">
  <si>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</si>
  <si>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</si>
  <si>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</si>
  <si>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</si>
  <si>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</si>
  <si>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</si>
  <si>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</si>
  <si>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</si>
  <si>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</si>
  <si>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</si>
  <si>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</si>
  <si>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</si>
  <si>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</si>
  <si>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</si>
  <si>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</si>
  <si>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</si>
  <si>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</si>
  <si>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</si>
  <si>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</si>
  <si>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</si>
  <si>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Bankovní účet</t>
  </si>
  <si>
    <t>od</t>
  </si>
  <si>
    <t>do</t>
  </si>
  <si>
    <t>návrh</t>
  </si>
  <si>
    <t>Název akce/projektu</t>
  </si>
  <si>
    <t>Celkové předpokládané výdaje realizované akce/projektu</t>
  </si>
  <si>
    <t>Termín akce/ realizace projektu
OD - DO</t>
  </si>
  <si>
    <t>Popis akce/projektu</t>
  </si>
  <si>
    <t>Účel použití dotace na akci/projekt/konkrétní účel</t>
  </si>
  <si>
    <t>1</t>
  </si>
  <si>
    <t>Obec Sobíšky</t>
  </si>
  <si>
    <t>Sobíšky 8</t>
  </si>
  <si>
    <t>Sobíšky</t>
  </si>
  <si>
    <t>75121</t>
  </si>
  <si>
    <t>Přerov</t>
  </si>
  <si>
    <t>Obec, městská část hlavního města Prahy</t>
  </si>
  <si>
    <t>00636576</t>
  </si>
  <si>
    <t>Macalka - odvodnění problematické lokality - infrastruktura</t>
  </si>
  <si>
    <t>Vypracování projektové dokumentace, která má za cíl vyřešit odvodnění problematické lokality v obci, která je opakovaně zasažena dešťovými úhrny.</t>
  </si>
  <si>
    <t>zpracování projektové dokumentace dle projektové studie.</t>
  </si>
  <si>
    <t>1/2021</t>
  </si>
  <si>
    <t>12/2021</t>
  </si>
  <si>
    <t>2</t>
  </si>
  <si>
    <t>Obec Křtomil</t>
  </si>
  <si>
    <t>Křtomil 60</t>
  </si>
  <si>
    <t>Křtomil</t>
  </si>
  <si>
    <t>75114</t>
  </si>
  <si>
    <t>00636312</t>
  </si>
  <si>
    <t>Zpracování projektové dokumentace pro lokalitu Béčina</t>
  </si>
  <si>
    <t>Zpracování projektové dokumentace vč. inženýrské činnosti pro výstavbu rodinných domů v obci Křtomil.</t>
  </si>
  <si>
    <t>projektovou dokumentaci vč. inženýrské činnosti ve stupni společná dokumentace územního rozhodnutí a stavebního povolení, vč. položkových rozpočtů a výkazů výměr.</t>
  </si>
  <si>
    <t>3</t>
  </si>
  <si>
    <t>Obec Loučka</t>
  </si>
  <si>
    <t>Loučka 76</t>
  </si>
  <si>
    <t>Loučka</t>
  </si>
  <si>
    <t>78322</t>
  </si>
  <si>
    <t>Olomouc</t>
  </si>
  <si>
    <t>00576247</t>
  </si>
  <si>
    <t>Projektová dokumentace na stavební úpravy a změnu účelu užívání centra pro integraci tělesně postižených dětí na komunitní dům seniorů v obci Loučka</t>
  </si>
  <si>
    <t>Předmětem žádosti o dotaci je  zpracování projektové dokumentace pro změnu účelu současné stavby v obci Loučka.</t>
  </si>
  <si>
    <t>PD, která se skládá ze studie a pasportizace, stavebního povolení a inženýrské činnosti, výběru dodavatele a realizace stavby.</t>
  </si>
  <si>
    <t>4</t>
  </si>
  <si>
    <t>Obec Obědkovice</t>
  </si>
  <si>
    <t>Obědkovice 79</t>
  </si>
  <si>
    <t>Obědkovice</t>
  </si>
  <si>
    <t>79823</t>
  </si>
  <si>
    <t>Prostějov</t>
  </si>
  <si>
    <t>00488569</t>
  </si>
  <si>
    <t>Projektová dokumentace
Cyklostezka Klenovice na Hané - Obědkovice na k. ú. Obědkovice</t>
  </si>
  <si>
    <t>Vypracování projektové dokumentace k projektu - Cyklostezka Klenovice na Hané - Obědkovice na k. ú. Obědkovice</t>
  </si>
  <si>
    <t>úhradu projektových prací k projektu "Cyklostezka Klenovice na Hané - Obědkovice na k. ú. Obědkovice".</t>
  </si>
  <si>
    <t>5</t>
  </si>
  <si>
    <t>Obec Buková</t>
  </si>
  <si>
    <t>Buková 9</t>
  </si>
  <si>
    <t>Buková</t>
  </si>
  <si>
    <t>79848</t>
  </si>
  <si>
    <t>00288098</t>
  </si>
  <si>
    <t>Projektová dokumentace-Revitalizace bytového domu Buková č.p.34</t>
  </si>
  <si>
    <t>Projektová dokumentace pro revitalizaci bytového domu Buková čp.34 bude vytvořena pro realizaci zateplení obálky budovy-obvodové stěny a střešní konstrukce + výměna okenních výplní.</t>
  </si>
  <si>
    <t>na projektovou dokumentaci - Revitalizace bytového domu Buková č.p. 34.</t>
  </si>
  <si>
    <t>6</t>
  </si>
  <si>
    <t>Obec Alojzov</t>
  </si>
  <si>
    <t>Alojzov 113</t>
  </si>
  <si>
    <t>Alojzov</t>
  </si>
  <si>
    <t>79804</t>
  </si>
  <si>
    <t>00488542</t>
  </si>
  <si>
    <t>PD k ČOV a kanalizace Alojzov</t>
  </si>
  <si>
    <t>Projektová dokumentace pro výstavbu kanalizace obce a výstavbu ČOV, která bude umístěna v katastru obce Alojzov na pozemku ve vlastnictví obce. Celkově na ni bude napojeno cca 300 EO. PD bude zpracována pro vydání společného povolení (DUR+DSP).</t>
  </si>
  <si>
    <t>projektovou dokumentaci na kanalizaci a ČOV v obci Alojzov pro vydání společného povolení (DUR+DSP).</t>
  </si>
  <si>
    <t>7</t>
  </si>
  <si>
    <t>Obec Buk</t>
  </si>
  <si>
    <t>Buk 21</t>
  </si>
  <si>
    <t>Prosenice</t>
  </si>
  <si>
    <t>00636151</t>
  </si>
  <si>
    <t>Zhotovení projektové dokumentace účelové komunikace Buk u vodárny</t>
  </si>
  <si>
    <t>Akce zahrnuje zhotovení kompletní projektové dokumentace na dobudování účelové komunikace včetně obrub v délce 330 m v obci Buk od horního parku po silnice spojující obce Buk a Radvanice, kdy se jedná o komunikaci v zastavěné části obce.</t>
  </si>
  <si>
    <t>projektovou dokumentaci na vybudování účelové komunikace.</t>
  </si>
  <si>
    <t>8</t>
  </si>
  <si>
    <t>Obec Malé Hradisko</t>
  </si>
  <si>
    <t>Malé Hradisko 60</t>
  </si>
  <si>
    <t>Malé Hradisko</t>
  </si>
  <si>
    <t>79849</t>
  </si>
  <si>
    <t>00288454</t>
  </si>
  <si>
    <t>Projekt na rekonstrukci Obecního úřadu Malé Hradisko 2021</t>
  </si>
  <si>
    <t>Vypracování projektové dokumentace na rekonstrukci obecního úřadu v obci Malé Hradisko 2021.</t>
  </si>
  <si>
    <t>kompletní náklady spojené s vytvořením projektové realizační dokumentace na rekonstrukci obecního úřadu Malé Hradisko.</t>
  </si>
  <si>
    <t>9</t>
  </si>
  <si>
    <t>Obec Polomí</t>
  </si>
  <si>
    <t>Polomí 20</t>
  </si>
  <si>
    <t>Polomí</t>
  </si>
  <si>
    <t>79855</t>
  </si>
  <si>
    <t>00600059</t>
  </si>
  <si>
    <t>"Polomí - stoková síť" - projektová dokumentace</t>
  </si>
  <si>
    <t>projektovou dokumentaci (DPS a veřejné části přípojek).</t>
  </si>
  <si>
    <t>10</t>
  </si>
  <si>
    <t>Obec Senička</t>
  </si>
  <si>
    <t>Senička 32</t>
  </si>
  <si>
    <t>Senička</t>
  </si>
  <si>
    <t>78345</t>
  </si>
  <si>
    <t>00635324</t>
  </si>
  <si>
    <t>Projektová dokumentace Obec Senička - obnova chodníku podél silnice III/37313 a výstavba odstavných ploch</t>
  </si>
  <si>
    <t>Zpracování projektové dokumentace Obec Senička - obnova chodníku podél silnice III/37313, výstavba odstavných ploch a dešťové kanalizace - DN 300 až DN 400 - dl. 800m, nezbytné pro realizaci plánovaného záměru obce.</t>
  </si>
  <si>
    <t>vypracování projektové dokumentace pro společné stavební povolení, zajištění inženýrské činnosti, polohopis a výškopis stávajícího stavu, projednání s dotčenými orgány a správci sítí, položkový rozpočet.</t>
  </si>
  <si>
    <t>11</t>
  </si>
  <si>
    <t>Obec Horní Studénky</t>
  </si>
  <si>
    <t>Horní Studénky 44</t>
  </si>
  <si>
    <t>Horní Studénky</t>
  </si>
  <si>
    <t>78901</t>
  </si>
  <si>
    <t>Šumperk</t>
  </si>
  <si>
    <t>00635944</t>
  </si>
  <si>
    <t>Projektová dokumentace "Horní Studénky - zkapacitnění akumulace pitné vody"</t>
  </si>
  <si>
    <t>Zpracování projektové dokumentace na akci "Horní Studénky - zkapacitnění akumulace pitné vody" ve stupni:
DUR - dokumentace pro územní rozhodnutí 
a DSP - dokumentace ke stavebnímu povolení</t>
  </si>
  <si>
    <t>projektovou dokumentaci "Horní Studénky - zkapacitnění akumulace pitné vody" ve stupni DUR a DSP.</t>
  </si>
  <si>
    <t>12</t>
  </si>
  <si>
    <t>Obec Dubčany</t>
  </si>
  <si>
    <t>Dubčany 24</t>
  </si>
  <si>
    <t>Dubčany</t>
  </si>
  <si>
    <t>00576221</t>
  </si>
  <si>
    <t>Projekt: "Rekonstrukce MK 7.C, P1chodníku, výstavba nového chodníku P6</t>
  </si>
  <si>
    <t>Zpracování projektové dokumentace na rekonstrukci MK 7.C - III. třídy, P1 - IV. třída (chodník), vybudování nové P6 - IV. třída (chodník kolem krajské komunikace III/44912 od autobusové zastávky směrem k vlakové zastávce).</t>
  </si>
  <si>
    <t>projektovou dokumentaci na MK 7.C - III. třídy, P1 - IV. třídy, P6 - IV. třídy, pro stavební povolení v podrobnostech pro provádění stavby včetně soupisu prací a rozpočtu (DÚR+DSP+DPS), geodetické zaměření.</t>
  </si>
  <si>
    <t>13</t>
  </si>
  <si>
    <t>Obec Raková u Konice</t>
  </si>
  <si>
    <t>Raková u Konice 34</t>
  </si>
  <si>
    <t>Raková u Konice</t>
  </si>
  <si>
    <t>79857</t>
  </si>
  <si>
    <t>00600067</t>
  </si>
  <si>
    <t>Raková u Konice - splašková kanalizace a ČOV - II. etapa</t>
  </si>
  <si>
    <t>projektovou dokumentaci.</t>
  </si>
  <si>
    <t>14</t>
  </si>
  <si>
    <t>Obec Rakov</t>
  </si>
  <si>
    <t>Rakov 34</t>
  </si>
  <si>
    <t>Rakov</t>
  </si>
  <si>
    <t>75354</t>
  </si>
  <si>
    <t>00636541</t>
  </si>
  <si>
    <t>pořízení projektové dokumentace pro výstavbu místních komunikací v obci Rakov.</t>
  </si>
  <si>
    <t>15</t>
  </si>
  <si>
    <t>Obec Měrotín</t>
  </si>
  <si>
    <t>Měrotín 19</t>
  </si>
  <si>
    <t>Měrotín</t>
  </si>
  <si>
    <t>78324</t>
  </si>
  <si>
    <t>00635341</t>
  </si>
  <si>
    <t>Multifunkční hřiště v obci Měrotín</t>
  </si>
  <si>
    <t>Projektová dokumentace bude řešit celkovou rozsáhlou rekonstrukci stávajícího hřiště - nové multifunkční hřiště včetně technického a sociálního zázemí odpovídající platným normám a legislativě.</t>
  </si>
  <si>
    <t>zpracování projektové dokumentace s názvem "Multifunkční hřiště v obci Měrotín".</t>
  </si>
  <si>
    <t>16</t>
  </si>
  <si>
    <t>Obec Ondratice</t>
  </si>
  <si>
    <t>Ondratice 31</t>
  </si>
  <si>
    <t>Ondratice</t>
  </si>
  <si>
    <t>79807</t>
  </si>
  <si>
    <t>00288578</t>
  </si>
  <si>
    <t>Projektová dokumentace opravy mostu M-01 Ondratice _Chaloupky</t>
  </si>
  <si>
    <t>zpracování jednostupňové projektové dokumentace ve stupni DSP dle vyhlášky 146/2008 Sb. v souladu se stavebním zákonem v rozsahu pro stavební povolení.</t>
  </si>
  <si>
    <t>17</t>
  </si>
  <si>
    <t>Obec Čechy</t>
  </si>
  <si>
    <t>Čechy 30</t>
  </si>
  <si>
    <t>Čechy</t>
  </si>
  <si>
    <t>75115</t>
  </si>
  <si>
    <t>00636177</t>
  </si>
  <si>
    <t>Projektová dokumentace na obnovu místních komunikací</t>
  </si>
  <si>
    <t>zpracování projektové dokumentace.</t>
  </si>
  <si>
    <t>18</t>
  </si>
  <si>
    <t>Obec Otinoves</t>
  </si>
  <si>
    <t>Otinoves 177</t>
  </si>
  <si>
    <t>Otinoves</t>
  </si>
  <si>
    <t>79861</t>
  </si>
  <si>
    <t>00288594</t>
  </si>
  <si>
    <t>Bytový dům Otinoves - PD pro stavební povolení</t>
  </si>
  <si>
    <t>Projektová dokumentace pro stavební povolení - Bytový dům Otinoves</t>
  </si>
  <si>
    <t>projektovou dokumentaci pro stavební povolení.</t>
  </si>
  <si>
    <t>4/2021</t>
  </si>
  <si>
    <t>19</t>
  </si>
  <si>
    <t>Obec Vincencov</t>
  </si>
  <si>
    <t>Vincencov 63</t>
  </si>
  <si>
    <t>Vincencov</t>
  </si>
  <si>
    <t>47919761</t>
  </si>
  <si>
    <t>Vodovod Vincencov - dopracování DPS, vodovodní přípojky</t>
  </si>
  <si>
    <t>Dopracování dokumentace pro provedení stavby (DPS) a zpracování projektové dokumentace pro vodovodní přípojky v obci Vincencov. Předmětná projektová dokumentace bude zpracována dle platné legislativy.</t>
  </si>
  <si>
    <t>dopracování dokumentace pro provedení stavby (DPS) a zpracování projektové dokumentace pro vodovodní přípojky v obci Vincencov.</t>
  </si>
  <si>
    <t>20</t>
  </si>
  <si>
    <t>Obec Vitčice</t>
  </si>
  <si>
    <t>Vitčice 31</t>
  </si>
  <si>
    <t>Vitčice</t>
  </si>
  <si>
    <t>79827</t>
  </si>
  <si>
    <t>00600091</t>
  </si>
  <si>
    <t>INFRASTUKTURA PRO RODINNOU VÝSTAVBU VE VITČICÍCH</t>
  </si>
  <si>
    <t>Záměrem projektu je zpracování projektové dokumentace k vybudování potřebné infrastruktury v nové lokalitě určené pro výstavbu rodinných domů.</t>
  </si>
  <si>
    <t>zpracování inženýrsko projektové dokumentace "Infrastruktura pro rodinnou výstavbu ve Vitčicích" včetně potřebné dokumentace pro stavební povolení a územní řízení.</t>
  </si>
  <si>
    <t>21</t>
  </si>
  <si>
    <t>Obec Třeština</t>
  </si>
  <si>
    <t>Třeština 10</t>
  </si>
  <si>
    <t>Třeština</t>
  </si>
  <si>
    <t>78973</t>
  </si>
  <si>
    <t>00635987</t>
  </si>
  <si>
    <t>Zpracování projektové dokumentace hasičské zbrojnice Třeština</t>
  </si>
  <si>
    <t>Zajištění projektové dokumentace pro výstavbu nové hasičské zbrojnice v Třeštině.</t>
  </si>
  <si>
    <t>projektovou dokumentaci pro uzemní a stavební řízení a následné řízení až po vydání územního rozhodnutí a stavebního povolení.</t>
  </si>
  <si>
    <t>22</t>
  </si>
  <si>
    <t>Obec Svésedlice</t>
  </si>
  <si>
    <t>Svésedlice 58</t>
  </si>
  <si>
    <t>Svésedlice</t>
  </si>
  <si>
    <t>78354</t>
  </si>
  <si>
    <t>00576271</t>
  </si>
  <si>
    <t>Technické zázemí obce Svésedlice</t>
  </si>
  <si>
    <t>Projektová dokumentace řeší záměr vybudování technického zázemí obce (sklad komunální techniky) včetně sociálního zázemí a kanceláře.</t>
  </si>
  <si>
    <t>náklady na vypracování projektové dokumentace.</t>
  </si>
  <si>
    <t>23</t>
  </si>
  <si>
    <t>Obec Jindřichov</t>
  </si>
  <si>
    <t>Jindřichov 19</t>
  </si>
  <si>
    <t>Jindřichov</t>
  </si>
  <si>
    <t>75301</t>
  </si>
  <si>
    <t>00301345</t>
  </si>
  <si>
    <t>Jindřichov - doplnění chodníkové trasy podél SIII 44020</t>
  </si>
  <si>
    <t>PD řeší doplnění chodníkové trasy podél hlavní silnice IIII44020</t>
  </si>
  <si>
    <t>zpracování PD, pro společné povolení stavby, PD bude projednána s dotčenými účastníky řízení a bude zajištěno její podání na stavební úřad.</t>
  </si>
  <si>
    <t>24</t>
  </si>
  <si>
    <t>Obec Hradec-Nová Ves</t>
  </si>
  <si>
    <t>Hradec-Nová Ves 12</t>
  </si>
  <si>
    <t>Hradec-Nová Ves</t>
  </si>
  <si>
    <t>79084</t>
  </si>
  <si>
    <t>Jeseník</t>
  </si>
  <si>
    <t>00636011</t>
  </si>
  <si>
    <t>PD-Technické zázemí obce - etapa II</t>
  </si>
  <si>
    <t>Záměrem akce je kompletní příprava projektové dokumentace a související inženýrská činnost pro provedení rekonstrukce skladu v areálu Technického zázemí obce Hradec-Nová Ves.</t>
  </si>
  <si>
    <t>pořízení projektové dokumentace, stavebnětechnické i profesní části, na akci Technické zázemí obce - etapa II.</t>
  </si>
  <si>
    <t>3/2021</t>
  </si>
  <si>
    <t>25</t>
  </si>
  <si>
    <t>Obec Lipinka</t>
  </si>
  <si>
    <t>Lipinka 82</t>
  </si>
  <si>
    <t>Lipinka</t>
  </si>
  <si>
    <t>78383</t>
  </si>
  <si>
    <t>00302911</t>
  </si>
  <si>
    <t>Zpracování projektové dokumentace na akci ,,Kanalizace a ČOV Lipinka"</t>
  </si>
  <si>
    <t>Obec Lipinka nemá v současné době vystavěnou kanalizace a ČOV a není ani napojena na žádnou jinou obec. Proto se zastupitelé obce rozhodli zkusit požádat o dotaci na zpracování projektové dokumentace.</t>
  </si>
  <si>
    <t>zpracování projektové dokumentace pro výstavbu kanalizace a ČOV v obci Lipinka.</t>
  </si>
  <si>
    <t>2/2021</t>
  </si>
  <si>
    <t>26</t>
  </si>
  <si>
    <t>Obec Radkova Lhota</t>
  </si>
  <si>
    <t>Radkova Lhota 20</t>
  </si>
  <si>
    <t>Radkova Lhota</t>
  </si>
  <si>
    <t>00636509</t>
  </si>
  <si>
    <t>Příprava projektové dokumentace obecního domu s předprostorem v Radkově Lhotě</t>
  </si>
  <si>
    <t>Pořízení projektové dokumentace obecního domu v Radkově Lhotě a jeho předprostoru. Jedná se o architektonickou studii, dokumentaci pro vydání rozhodnutí o umístění stavby a projektovou dokumentaci pro vydání stavebního povolení.</t>
  </si>
  <si>
    <t>pořízení projektové dokumentace obecního domu včetně předprostoru. Jedná se o architektonickou studii, dokumentaci pro vydání rozhodnutí o umístění stavby a projektovou dokumentaci pro vydání stavebního povolení.</t>
  </si>
  <si>
    <t>27</t>
  </si>
  <si>
    <t>Obec Žákovice</t>
  </si>
  <si>
    <t>Žákovice 100</t>
  </si>
  <si>
    <t>Žákovice</t>
  </si>
  <si>
    <t>00600890</t>
  </si>
  <si>
    <t>Příprava projektové dokumentace multifunkčního domu v Žákovicích</t>
  </si>
  <si>
    <t>Pořízení projektové dokumentace multifunkčního domu v Žákovicích. Jedná se o architektonickou studii a projektovou dokumentaci pro vydání stavebního povolení.</t>
  </si>
  <si>
    <t>částečnou úhradu výdajů na pořízení projektové dokumentace multifunkčního domu v Žákovicích. Jedná se o architektonickou studii a projektovou dokumentaci pro vydání stavebního povolení.</t>
  </si>
  <si>
    <t>28</t>
  </si>
  <si>
    <t>Obec Krčmaň</t>
  </si>
  <si>
    <t>Kokorská 163</t>
  </si>
  <si>
    <t>Krčmaň</t>
  </si>
  <si>
    <t>77900</t>
  </si>
  <si>
    <t>00575640</t>
  </si>
  <si>
    <t>Vypracování PD „Lokalita Pod Sokolovnou Krčmaň“ - vodovodní řad a dešťová kanalizace s retenční nádrží</t>
  </si>
  <si>
    <t>Vypracování PD „Lokalita Pod Sokolovnou Krčmaň“ - vodovodní řad a dešťová kanalizace s retenční nádrží řeší nový vodovodní řad a dešťovou kanalizaci s retenční nádrží v navrhované zeleni dle územní studie v dané lokalitě.</t>
  </si>
  <si>
    <t>vypracování PD „Lokalita Pod Sokolovnou Krčmaň“ - vodovodní řad a dešťová kanalizace s retenční nádrží řeší nový vodovodní řad a dešťovou kanalizaci s retenční nádrží v navrhované zeleni dle územní studie v dané lokalitě.</t>
  </si>
  <si>
    <t>29</t>
  </si>
  <si>
    <t>Obec Police</t>
  </si>
  <si>
    <t>Police 5</t>
  </si>
  <si>
    <t>Úsov</t>
  </si>
  <si>
    <t>00635880</t>
  </si>
  <si>
    <t>Projekt na rekonstrukci technologického zázemí obce Police</t>
  </si>
  <si>
    <t>Zpracování projektové dokumentace na rekonstrukci technického zázemí obce.</t>
  </si>
  <si>
    <t>úhradu SOD na projektovou dokumentaci na rekonstrukci stávajícího technického zázemí obce.</t>
  </si>
  <si>
    <t>31</t>
  </si>
  <si>
    <t>Obec Radvanice</t>
  </si>
  <si>
    <t>Radvanice 9</t>
  </si>
  <si>
    <t>Radvanice</t>
  </si>
  <si>
    <t>00636533</t>
  </si>
  <si>
    <t>Zpracování PD Rekonstrukce veřejného osvětlení, rozhlasu a příprava trasy pro optické kabely v obci Radvanice</t>
  </si>
  <si>
    <t>Pořízení projektové dokumentace na rekonstrukci veřejného osvětlení, rozhlasu a příprava trasy pro optické kabely.</t>
  </si>
  <si>
    <t>vypracování kompletní projektové dokumentace pro realizaci záměru rekonstrukce veřejného osvětlení, rozhlasu a trasy pro optické kabely v obci Radvanice.</t>
  </si>
  <si>
    <t>32</t>
  </si>
  <si>
    <t>Obec Milotice nad Bečvou</t>
  </si>
  <si>
    <t>Milotice nad Bečvou 59</t>
  </si>
  <si>
    <t>Milotice nad Bečvou</t>
  </si>
  <si>
    <t>75367</t>
  </si>
  <si>
    <t>00636398</t>
  </si>
  <si>
    <t>Rekonstrukce budovy Obecního úřadu Milotice nad Bečvou</t>
  </si>
  <si>
    <t>Dokumentace na celkovou rekonstrukci budovy obecního úřadu z důvodu havarijního stavu krovu a stropu nad 1.NP dle statika. Změna dispozičního řešení. Účel stavby stavba občanského vybavení zůstává zachován. V části objektu doplněn o funkci bydlení.</t>
  </si>
  <si>
    <t>investiční dotace na zpracování projektové dokumentace pro stavební řízení ve stupni stavebního povolení, zpracování projektové dokumentace pro stavební řízení stavby "Rekonstrukce budovy obecního úřadu Milotice nad Bečvou".</t>
  </si>
  <si>
    <t>33</t>
  </si>
  <si>
    <t>Obec Ochoz</t>
  </si>
  <si>
    <t>Ochoz 75</t>
  </si>
  <si>
    <t>Ochoz</t>
  </si>
  <si>
    <t>79852</t>
  </si>
  <si>
    <t>00600041</t>
  </si>
  <si>
    <t>Projektová dokumentace - chodníky u silnice č. III/4481</t>
  </si>
  <si>
    <t>Pořízení projektové dokumentace na rekonstrukci chodníků u krajské silnice č. III/4481 v obci Ochoz.</t>
  </si>
  <si>
    <t>5/2021</t>
  </si>
  <si>
    <t>34</t>
  </si>
  <si>
    <t>Obec Lužice</t>
  </si>
  <si>
    <t>Lužice 58</t>
  </si>
  <si>
    <t>Šternberk</t>
  </si>
  <si>
    <t>78501</t>
  </si>
  <si>
    <t>00849529</t>
  </si>
  <si>
    <t>Projektová dokumentace - "Komunitní centrum a technické zázemí Lužice</t>
  </si>
  <si>
    <t>Obec Lužice by ráda v budoucnu postavila budova sloužící jako komunitní centrum a obecní zázemí. Pro tyto účely je nutné vyhotovit projektovou dokumentaci.</t>
  </si>
  <si>
    <t>zpracování projektové dokumentace "Komunitní centrum a technické zázemí" obec Lužice.</t>
  </si>
  <si>
    <t>35</t>
  </si>
  <si>
    <t>Obec Tučín</t>
  </si>
  <si>
    <t>Tučín 127</t>
  </si>
  <si>
    <t>Tučín</t>
  </si>
  <si>
    <t>75116</t>
  </si>
  <si>
    <t>00636631</t>
  </si>
  <si>
    <t>Přístavba a stavební úprava objektu obecního úřadu-bezbariérový přístup-výtah</t>
  </si>
  <si>
    <t>zpracování projektové dokumentace na územní řízení, stavební povolení a prováděcí dokumentace bezbariérového přístupu - Výtah OU Tučín.</t>
  </si>
  <si>
    <t>31.12.2021</t>
  </si>
  <si>
    <t>Příprava projektové dokumentace opravy mostu M-01 v Ondraticích  - Chaloupkách, který je v havarijním stavu.</t>
  </si>
  <si>
    <t>Zpracování projektové dokumentace na obnovu místních komunikací v obci Čechy (okr. Přerov).</t>
  </si>
  <si>
    <t>Projektová dokumentace ke stavebnímu povolení k akci: "Raková u Konice - splašková kanalizace a ČOV".</t>
  </si>
  <si>
    <t>Zpracování PD pro ÚŘ a stavební povolení na zhotovení bezbariérového přístupu - výtahu do společenských prostor budovy obecního úřadu.</t>
  </si>
  <si>
    <t>INV</t>
  </si>
  <si>
    <t>NEINV</t>
  </si>
  <si>
    <t>IČO</t>
  </si>
  <si>
    <t>INV/NEINV</t>
  </si>
  <si>
    <t>NE</t>
  </si>
  <si>
    <t>Projektová dokumentace pro výstavbu místních komunikací v obci Rakov</t>
  </si>
  <si>
    <t>Cílem projektu je pořízení projektové dokumentace pro výstavbu místních komunikací v obci Rakov.</t>
  </si>
  <si>
    <t>de minimis</t>
  </si>
  <si>
    <t>ANO</t>
  </si>
  <si>
    <t>Obyvatelé ČR</t>
  </si>
  <si>
    <t>Návrh - náhradníci</t>
  </si>
  <si>
    <t>Návrh - podpoření žadatelé</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</si>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</sst>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8"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1">
    <xf numFmtId="0" fontId="0" fillId="0" borderId="0"/>
  </cellStyleXfs>
  <cellXfs count="10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0" xfId="0" applyFont="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2" xfId="0" applyFont="1" applyFill="1" applyBorder="1" applyAlignment="1">
      <alignment horizont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5" fillId="0" borderId="0" xfId="0" applyFont="1"/>
    <xf numFmtId="0" fontId="5"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1" fillId="0" borderId="4" xfId="0" applyFont="1" applyFill="1" applyBorder="1" applyAlignment="1">
      <alignment horizontal="centerContinuous" vertical="center" wrapText="1"/>
    </xf>
    <xf numFmtId="0" fontId="6" fillId="0" borderId="0" xfId="0" applyFont="1"/>
    <xf numFmtId="0" fontId="7" fillId="0" borderId="0" xfId="0" applyFont="1" applyBorder="1" applyAlignment="1">
      <alignment vertical="top" wrapText="1"/>
    </xf>
    <xf numFmtId="0" fontId="0" fillId="0" borderId="15" xfId="0" applyBorder="1" applyAlignment="1">
      <alignment vertical="top" wrapText="1"/>
    </xf>
    <xf numFmtId="0" fontId="2" fillId="0" borderId="1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2" fillId="0" borderId="14" xfId="0" applyFont="1" applyBorder="1" applyAlignment="1">
      <alignment vertical="center" wrapText="1"/>
    </xf>
    <xf numFmtId="0" fontId="2" fillId="0" borderId="20" xfId="0" applyFont="1" applyBorder="1" applyAlignment="1">
      <alignment horizontal="center" vertical="center" wrapText="1"/>
    </xf>
    <xf numFmtId="0" fontId="2" fillId="0" borderId="20" xfId="0" applyFont="1" applyBorder="1" applyAlignment="1">
      <alignment vertical="center" wrapText="1"/>
    </xf>
    <xf numFmtId="3" fontId="3" fillId="0" borderId="7" xfId="0" applyNumberFormat="1" applyFont="1" applyBorder="1" applyAlignment="1">
      <alignment horizontal="right" vertical="center" wrapText="1"/>
    </xf>
    <xf numFmtId="0" fontId="3" fillId="0" borderId="7" xfId="0" applyFont="1" applyBorder="1" applyAlignment="1">
      <alignment horizontal="right" vertical="center" wrapText="1"/>
    </xf>
    <xf numFmtId="49" fontId="3" fillId="0" borderId="7" xfId="0" applyNumberFormat="1" applyFont="1" applyBorder="1" applyAlignment="1">
      <alignment horizontal="right" vertical="center" wrapText="1"/>
    </xf>
    <xf numFmtId="0" fontId="1" fillId="0" borderId="0" xfId="0" applyFont="1" applyFill="1" applyAlignment="1">
      <alignment vertical="center" wrapText="1"/>
    </xf>
    <xf numFmtId="0" fontId="2" fillId="0" borderId="8" xfId="0" applyFont="1" applyBorder="1" applyAlignment="1">
      <alignment vertical="center" wrapText="1"/>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12" xfId="0" applyFont="1" applyFill="1" applyBorder="1" applyAlignment="1">
      <alignment horizontal="center" vertical="center" wrapText="1"/>
    </xf>
    <xf numFmtId="49" fontId="3" fillId="0" borderId="7" xfId="0" applyNumberFormat="1" applyFont="1" applyBorder="1" applyAlignment="1">
      <alignment horizontal="left" vertical="center" wrapText="1"/>
    </xf>
    <xf numFmtId="49" fontId="3" fillId="0" borderId="7" xfId="0" applyNumberFormat="1"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vertical="center" wrapText="1"/>
    </xf>
    <xf numFmtId="0" fontId="1" fillId="0" borderId="0" xfId="0" applyFont="1" applyFill="1" applyAlignment="1">
      <alignment horizontal="left" vertical="center" wrapText="1"/>
    </xf>
    <xf numFmtId="0" fontId="4"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wrapText="1"/>
    </xf>
    <xf numFmtId="0" fontId="0" fillId="0" borderId="25" xfId="0" applyBorder="1" applyAlignment="1">
      <alignment vertical="center" wrapText="1"/>
    </xf>
    <xf numFmtId="3" fontId="3" fillId="0" borderId="0" xfId="0" applyNumberFormat="1" applyFont="1" applyBorder="1" applyAlignment="1">
      <alignment horizontal="right" vertical="center" wrapText="1"/>
    </xf>
    <xf numFmtId="3" fontId="0" fillId="0" borderId="0" xfId="0" applyNumberFormat="1" applyBorder="1" applyAlignment="1">
      <alignment vertical="center" wrapText="1"/>
    </xf>
    <xf numFmtId="0" fontId="1" fillId="0" borderId="10" xfId="0" applyFont="1" applyFill="1" applyBorder="1" applyAlignment="1">
      <alignment horizontal="centerContinuous" vertical="top" wrapText="1"/>
    </xf>
    <xf numFmtId="0" fontId="1" fillId="0" borderId="9" xfId="0" applyFont="1" applyFill="1" applyBorder="1" applyAlignment="1">
      <alignment horizontal="center" wrapText="1"/>
    </xf>
    <xf numFmtId="0" fontId="1" fillId="0" borderId="14" xfId="0" applyFont="1" applyFill="1" applyBorder="1" applyAlignment="1">
      <alignment horizontal="centerContinuous" vertical="top" wrapText="1"/>
    </xf>
    <xf numFmtId="0" fontId="1" fillId="0" borderId="13" xfId="0" applyFont="1" applyFill="1" applyBorder="1" applyAlignment="1">
      <alignment horizontal="centerContinuous" wrapText="1"/>
    </xf>
    <xf numFmtId="0" fontId="1" fillId="0" borderId="2" xfId="0" applyFont="1" applyFill="1" applyBorder="1" applyAlignment="1">
      <alignment horizontal="center" wrapText="1"/>
    </xf>
    <xf numFmtId="164" fontId="1" fillId="0" borderId="26" xfId="0" applyNumberFormat="1" applyFont="1" applyFill="1" applyBorder="1" applyAlignment="1">
      <alignment horizontal="centerContinuous" wrapText="1"/>
    </xf>
    <xf numFmtId="164" fontId="1" fillId="0" borderId="4" xfId="0" applyNumberFormat="1" applyFont="1" applyFill="1" applyBorder="1" applyAlignment="1">
      <alignment horizontal="center" vertical="center" wrapText="1"/>
    </xf>
    <xf numFmtId="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Fill="1" applyAlignment="1">
      <alignment horizontal="left" vertical="center" wrapText="1"/>
    </xf>
    <xf numFmtId="164" fontId="0" fillId="0" borderId="0"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25"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4"/>
  <sheetViews>
    <sheetView topLeftCell="A3" workbookViewId="0">
      <selection activeCell="J3" sqref="J3"/>
    </sheetView>
  </sheetViews>
  <sheetFormatPr defaultColWidth="9.21875" defaultRowHeight="14.4" x14ac:dyDescent="0.3"/>
  <cols>
    <col min="1" max="1" width="4.5546875" style="4" customWidth="1"/>
    <col min="2" max="2" width="7.21875" style="4" customWidth="1"/>
    <col min="3" max="3" width="11.77734375" style="4" customWidth="1"/>
    <col min="4" max="4" width="12.5546875" style="4" customWidth="1"/>
    <col min="5" max="5" width="13" style="4" customWidth="1"/>
    <col min="6" max="6" width="10.77734375" style="4" customWidth="1"/>
    <col min="7" max="7" width="12" style="4" customWidth="1"/>
    <col min="8" max="8" width="11.77734375" style="4" customWidth="1"/>
    <col min="9" max="9" width="12.77734375" style="4" customWidth="1"/>
    <col min="10" max="10" width="14.44140625" style="4" customWidth="1"/>
    <col min="11" max="11" width="22.77734375" style="4" customWidth="1"/>
    <col min="12" max="12" width="31" style="4" customWidth="1"/>
    <col min="13" max="13" width="27.21875" style="4" customWidth="1"/>
    <col min="14" max="14" width="13.21875" style="4" customWidth="1"/>
    <col min="15" max="15" width="11.5546875" style="4" customWidth="1"/>
    <col min="16" max="16" width="10.77734375" style="4" customWidth="1"/>
    <col min="17" max="17" width="11.21875" style="4" customWidth="1"/>
    <col min="18" max="21" width="9.21875" style="4" customWidth="1"/>
    <col min="22" max="22" width="10.21875" style="4" customWidth="1"/>
    <col min="23" max="23" width="9.21875" style="4" customWidth="1"/>
    <col min="24" max="25" width="9.21875" style="4"/>
    <col min="26" max="26" width="9.21875" style="4" customWidth="1"/>
    <col min="27" max="16384" width="9.21875" style="4"/>
  </cols>
  <sheetData>
    <row r="1" spans="2:26" s="52" customFormat="1" ht="54.75" customHeight="1" thickBot="1" x14ac:dyDescent="0.35"/>
    <row r="2" spans="2:26" s="19" customFormat="1" ht="18.75" customHeight="1" thickBot="1" x14ac:dyDescent="0.35">
      <c r="B2" s="90" t="s">
        <v>0</v>
      </c>
      <c r="C2" s="40" t="s">
        <v>1</v>
      </c>
      <c r="D2" s="17"/>
      <c r="E2" s="17"/>
      <c r="F2" s="17"/>
      <c r="G2" s="17"/>
      <c r="H2" s="17"/>
      <c r="I2" s="17"/>
      <c r="J2" s="17"/>
      <c r="K2" s="90" t="s">
        <v>24</v>
      </c>
      <c r="L2" s="90" t="s">
        <v>27</v>
      </c>
      <c r="M2" s="90" t="s">
        <v>2</v>
      </c>
      <c r="N2" s="90" t="s">
        <v>3</v>
      </c>
      <c r="O2" s="40" t="s">
        <v>4</v>
      </c>
      <c r="P2" s="18"/>
      <c r="Q2" s="90" t="s">
        <v>5</v>
      </c>
      <c r="R2" s="90" t="s">
        <v>6</v>
      </c>
      <c r="S2" s="25" t="s">
        <v>7</v>
      </c>
      <c r="T2" s="26"/>
      <c r="U2" s="26"/>
      <c r="V2" s="24"/>
      <c r="W2" s="13" t="s">
        <v>8</v>
      </c>
      <c r="X2" s="96" t="s">
        <v>340</v>
      </c>
      <c r="Y2" s="99" t="s">
        <v>344</v>
      </c>
      <c r="Z2" s="93" t="s">
        <v>346</v>
      </c>
    </row>
    <row r="3" spans="2:26" s="19" customFormat="1" ht="15" customHeight="1" x14ac:dyDescent="0.3">
      <c r="B3" s="91"/>
      <c r="C3" s="44" t="s">
        <v>9</v>
      </c>
      <c r="D3" s="45"/>
      <c r="E3" s="45"/>
      <c r="F3" s="45"/>
      <c r="G3" s="53"/>
      <c r="H3" s="53"/>
      <c r="I3" s="20"/>
      <c r="J3" s="20"/>
      <c r="K3" s="91"/>
      <c r="L3" s="91"/>
      <c r="M3" s="91"/>
      <c r="N3" s="91"/>
      <c r="O3" s="54"/>
      <c r="P3" s="55"/>
      <c r="Q3" s="91"/>
      <c r="R3" s="91"/>
      <c r="S3" s="18" t="s">
        <v>10</v>
      </c>
      <c r="T3" s="18" t="s">
        <v>11</v>
      </c>
      <c r="U3" s="56" t="s">
        <v>12</v>
      </c>
      <c r="V3" s="11" t="s">
        <v>13</v>
      </c>
      <c r="W3" s="14"/>
      <c r="X3" s="97"/>
      <c r="Y3" s="100"/>
      <c r="Z3" s="94"/>
    </row>
    <row r="4" spans="2:26" s="19" customFormat="1" ht="27" thickBot="1" x14ac:dyDescent="0.35">
      <c r="B4" s="92"/>
      <c r="C4" s="46" t="s">
        <v>14</v>
      </c>
      <c r="D4" s="47" t="s">
        <v>15</v>
      </c>
      <c r="E4" s="47" t="s">
        <v>16</v>
      </c>
      <c r="F4" s="47" t="s">
        <v>17</v>
      </c>
      <c r="G4" s="48" t="s">
        <v>18</v>
      </c>
      <c r="H4" s="48" t="s">
        <v>19</v>
      </c>
      <c r="I4" s="47" t="s">
        <v>339</v>
      </c>
      <c r="J4" s="48" t="s">
        <v>20</v>
      </c>
      <c r="K4" s="92"/>
      <c r="L4" s="92"/>
      <c r="M4" s="92"/>
      <c r="N4" s="92"/>
      <c r="O4" s="57" t="s">
        <v>21</v>
      </c>
      <c r="P4" s="58" t="s">
        <v>22</v>
      </c>
      <c r="Q4" s="92"/>
      <c r="R4" s="92"/>
      <c r="S4" s="58"/>
      <c r="T4" s="58"/>
      <c r="U4" s="59" t="s">
        <v>23</v>
      </c>
      <c r="V4" s="21"/>
      <c r="W4" s="21"/>
      <c r="X4" s="98"/>
      <c r="Y4" s="101"/>
      <c r="Z4" s="95"/>
    </row>
    <row r="5" spans="2:26" s="63" customFormat="1" ht="71.400000000000006" x14ac:dyDescent="0.3">
      <c r="B5" s="71" t="s">
        <v>256</v>
      </c>
      <c r="C5" s="60" t="s">
        <v>257</v>
      </c>
      <c r="D5" s="60" t="s">
        <v>258</v>
      </c>
      <c r="E5" s="61" t="s">
        <v>259</v>
      </c>
      <c r="F5" s="51" t="s">
        <v>46</v>
      </c>
      <c r="G5" s="60" t="s">
        <v>34</v>
      </c>
      <c r="H5" s="60" t="s">
        <v>35</v>
      </c>
      <c r="I5" s="51" t="s">
        <v>260</v>
      </c>
      <c r="J5" s="51" t="s">
        <v>349</v>
      </c>
      <c r="K5" s="62" t="s">
        <v>261</v>
      </c>
      <c r="L5" s="62" t="s">
        <v>262</v>
      </c>
      <c r="M5" s="62" t="s">
        <v>263</v>
      </c>
      <c r="N5" s="49">
        <v>463914</v>
      </c>
      <c r="O5" s="50" t="s">
        <v>40</v>
      </c>
      <c r="P5" s="50" t="s">
        <v>41</v>
      </c>
      <c r="Q5" s="49">
        <v>185565</v>
      </c>
      <c r="R5" s="51" t="s">
        <v>332</v>
      </c>
      <c r="S5" s="49">
        <v>140</v>
      </c>
      <c r="T5" s="49">
        <v>170</v>
      </c>
      <c r="U5" s="49">
        <v>175</v>
      </c>
      <c r="V5" s="49">
        <f t="shared" ref="V5:V38" si="0">SUM(S5:U5)</f>
        <v>485</v>
      </c>
      <c r="W5" s="49">
        <v>185565</v>
      </c>
      <c r="X5" s="64" t="s">
        <v>337</v>
      </c>
      <c r="Y5" s="64" t="s">
        <v>341</v>
      </c>
      <c r="Z5" s="64">
        <v>207</v>
      </c>
    </row>
    <row r="6" spans="2:26" s="63" customFormat="1" ht="40.799999999999997" x14ac:dyDescent="0.3">
      <c r="B6" s="71" t="s">
        <v>29</v>
      </c>
      <c r="C6" s="60" t="s">
        <v>30</v>
      </c>
      <c r="D6" s="60" t="s">
        <v>31</v>
      </c>
      <c r="E6" s="61" t="s">
        <v>32</v>
      </c>
      <c r="F6" s="51" t="s">
        <v>33</v>
      </c>
      <c r="G6" s="60" t="s">
        <v>34</v>
      </c>
      <c r="H6" s="60" t="s">
        <v>35</v>
      </c>
      <c r="I6" s="51" t="s">
        <v>36</v>
      </c>
      <c r="J6" s="51" t="s">
        <v>349</v>
      </c>
      <c r="K6" s="62" t="s">
        <v>37</v>
      </c>
      <c r="L6" s="62" t="s">
        <v>38</v>
      </c>
      <c r="M6" s="62" t="s">
        <v>39</v>
      </c>
      <c r="N6" s="49">
        <v>166650</v>
      </c>
      <c r="O6" s="50" t="s">
        <v>40</v>
      </c>
      <c r="P6" s="50" t="s">
        <v>41</v>
      </c>
      <c r="Q6" s="49">
        <v>66650</v>
      </c>
      <c r="R6" s="51" t="s">
        <v>332</v>
      </c>
      <c r="S6" s="49">
        <v>160</v>
      </c>
      <c r="T6" s="49">
        <v>140</v>
      </c>
      <c r="U6" s="49">
        <v>175</v>
      </c>
      <c r="V6" s="49">
        <f t="shared" si="0"/>
        <v>475</v>
      </c>
      <c r="W6" s="49">
        <v>66650</v>
      </c>
      <c r="X6" s="77" t="s">
        <v>337</v>
      </c>
      <c r="Y6" s="65" t="s">
        <v>341</v>
      </c>
      <c r="Z6" s="64">
        <v>155</v>
      </c>
    </row>
    <row r="7" spans="2:26" s="63" customFormat="1" ht="30.6" x14ac:dyDescent="0.3">
      <c r="B7" s="71" t="s">
        <v>173</v>
      </c>
      <c r="C7" s="60" t="s">
        <v>174</v>
      </c>
      <c r="D7" s="60" t="s">
        <v>175</v>
      </c>
      <c r="E7" s="61" t="s">
        <v>176</v>
      </c>
      <c r="F7" s="51" t="s">
        <v>177</v>
      </c>
      <c r="G7" s="60" t="s">
        <v>34</v>
      </c>
      <c r="H7" s="60" t="s">
        <v>35</v>
      </c>
      <c r="I7" s="51" t="s">
        <v>178</v>
      </c>
      <c r="J7" s="51" t="s">
        <v>349</v>
      </c>
      <c r="K7" s="62" t="s">
        <v>179</v>
      </c>
      <c r="L7" s="62" t="s">
        <v>334</v>
      </c>
      <c r="M7" s="62" t="s">
        <v>180</v>
      </c>
      <c r="N7" s="49">
        <v>756250</v>
      </c>
      <c r="O7" s="50" t="s">
        <v>40</v>
      </c>
      <c r="P7" s="50" t="s">
        <v>41</v>
      </c>
      <c r="Q7" s="49">
        <v>300000</v>
      </c>
      <c r="R7" s="51" t="s">
        <v>332</v>
      </c>
      <c r="S7" s="49">
        <v>120</v>
      </c>
      <c r="T7" s="49">
        <v>170</v>
      </c>
      <c r="U7" s="49">
        <v>170</v>
      </c>
      <c r="V7" s="49">
        <f t="shared" si="0"/>
        <v>460</v>
      </c>
      <c r="W7" s="49">
        <v>300000</v>
      </c>
      <c r="X7" s="65" t="s">
        <v>337</v>
      </c>
      <c r="Y7" s="64" t="s">
        <v>341</v>
      </c>
      <c r="Z7" s="64">
        <v>318</v>
      </c>
    </row>
    <row r="8" spans="2:26" s="63" customFormat="1" ht="30.6" x14ac:dyDescent="0.3">
      <c r="B8" s="71" t="s">
        <v>141</v>
      </c>
      <c r="C8" s="60" t="s">
        <v>142</v>
      </c>
      <c r="D8" s="60" t="s">
        <v>143</v>
      </c>
      <c r="E8" s="61" t="s">
        <v>144</v>
      </c>
      <c r="F8" s="51" t="s">
        <v>145</v>
      </c>
      <c r="G8" s="60" t="s">
        <v>66</v>
      </c>
      <c r="H8" s="60" t="s">
        <v>35</v>
      </c>
      <c r="I8" s="51" t="s">
        <v>146</v>
      </c>
      <c r="J8" s="51" t="s">
        <v>349</v>
      </c>
      <c r="K8" s="62" t="s">
        <v>147</v>
      </c>
      <c r="L8" s="62" t="s">
        <v>335</v>
      </c>
      <c r="M8" s="62" t="s">
        <v>148</v>
      </c>
      <c r="N8" s="49">
        <v>750000</v>
      </c>
      <c r="O8" s="50" t="s">
        <v>40</v>
      </c>
      <c r="P8" s="50" t="s">
        <v>41</v>
      </c>
      <c r="Q8" s="49">
        <v>300000</v>
      </c>
      <c r="R8" s="51" t="s">
        <v>332</v>
      </c>
      <c r="S8" s="49">
        <v>140</v>
      </c>
      <c r="T8" s="49">
        <v>140</v>
      </c>
      <c r="U8" s="49">
        <v>175</v>
      </c>
      <c r="V8" s="49">
        <f t="shared" si="0"/>
        <v>455</v>
      </c>
      <c r="W8" s="49">
        <v>300000</v>
      </c>
      <c r="X8" s="72" t="s">
        <v>337</v>
      </c>
      <c r="Y8" s="65" t="s">
        <v>341</v>
      </c>
      <c r="Z8" s="64">
        <v>204</v>
      </c>
    </row>
    <row r="9" spans="2:26" s="63" customFormat="1" ht="61.2" x14ac:dyDescent="0.3">
      <c r="B9" s="71" t="s">
        <v>264</v>
      </c>
      <c r="C9" s="60" t="s">
        <v>265</v>
      </c>
      <c r="D9" s="60" t="s">
        <v>266</v>
      </c>
      <c r="E9" s="61" t="s">
        <v>267</v>
      </c>
      <c r="F9" s="51" t="s">
        <v>153</v>
      </c>
      <c r="G9" s="60" t="s">
        <v>34</v>
      </c>
      <c r="H9" s="60" t="s">
        <v>35</v>
      </c>
      <c r="I9" s="51" t="s">
        <v>268</v>
      </c>
      <c r="J9" s="51" t="s">
        <v>349</v>
      </c>
      <c r="K9" s="62" t="s">
        <v>269</v>
      </c>
      <c r="L9" s="62" t="s">
        <v>270</v>
      </c>
      <c r="M9" s="62" t="s">
        <v>271</v>
      </c>
      <c r="N9" s="49">
        <v>464277</v>
      </c>
      <c r="O9" s="50" t="s">
        <v>40</v>
      </c>
      <c r="P9" s="50" t="s">
        <v>41</v>
      </c>
      <c r="Q9" s="49">
        <v>185710</v>
      </c>
      <c r="R9" s="51" t="s">
        <v>332</v>
      </c>
      <c r="S9" s="49">
        <v>140</v>
      </c>
      <c r="T9" s="49">
        <v>170</v>
      </c>
      <c r="U9" s="49">
        <v>140</v>
      </c>
      <c r="V9" s="49">
        <f t="shared" si="0"/>
        <v>450</v>
      </c>
      <c r="W9" s="49">
        <v>185710</v>
      </c>
      <c r="X9" s="65" t="s">
        <v>337</v>
      </c>
      <c r="Y9" s="64" t="s">
        <v>345</v>
      </c>
      <c r="Z9" s="64">
        <v>239</v>
      </c>
    </row>
    <row r="10" spans="2:26" s="63" customFormat="1" ht="30.6" x14ac:dyDescent="0.3">
      <c r="B10" s="71" t="s">
        <v>106</v>
      </c>
      <c r="C10" s="60" t="s">
        <v>107</v>
      </c>
      <c r="D10" s="60" t="s">
        <v>108</v>
      </c>
      <c r="E10" s="61" t="s">
        <v>109</v>
      </c>
      <c r="F10" s="51" t="s">
        <v>110</v>
      </c>
      <c r="G10" s="60" t="s">
        <v>66</v>
      </c>
      <c r="H10" s="60" t="s">
        <v>35</v>
      </c>
      <c r="I10" s="51" t="s">
        <v>111</v>
      </c>
      <c r="J10" s="51" t="s">
        <v>349</v>
      </c>
      <c r="K10" s="62" t="s">
        <v>112</v>
      </c>
      <c r="L10" s="62" t="s">
        <v>112</v>
      </c>
      <c r="M10" s="62" t="s">
        <v>113</v>
      </c>
      <c r="N10" s="49">
        <v>300000</v>
      </c>
      <c r="O10" s="50" t="s">
        <v>40</v>
      </c>
      <c r="P10" s="50" t="s">
        <v>41</v>
      </c>
      <c r="Q10" s="49">
        <v>120000</v>
      </c>
      <c r="R10" s="51" t="s">
        <v>332</v>
      </c>
      <c r="S10" s="49">
        <v>150</v>
      </c>
      <c r="T10" s="49">
        <v>140</v>
      </c>
      <c r="U10" s="49">
        <v>150</v>
      </c>
      <c r="V10" s="49">
        <f t="shared" si="0"/>
        <v>440</v>
      </c>
      <c r="W10" s="49">
        <v>120000</v>
      </c>
      <c r="X10" s="72" t="s">
        <v>337</v>
      </c>
      <c r="Y10" s="65" t="s">
        <v>341</v>
      </c>
      <c r="Z10" s="64">
        <v>148</v>
      </c>
    </row>
    <row r="11" spans="2:26" s="63" customFormat="1" ht="51" x14ac:dyDescent="0.3">
      <c r="B11" s="71" t="s">
        <v>289</v>
      </c>
      <c r="C11" s="60" t="s">
        <v>290</v>
      </c>
      <c r="D11" s="60" t="s">
        <v>291</v>
      </c>
      <c r="E11" s="61" t="s">
        <v>292</v>
      </c>
      <c r="F11" s="51" t="s">
        <v>33</v>
      </c>
      <c r="G11" s="60" t="s">
        <v>34</v>
      </c>
      <c r="H11" s="60" t="s">
        <v>35</v>
      </c>
      <c r="I11" s="51" t="s">
        <v>293</v>
      </c>
      <c r="J11" s="51" t="s">
        <v>349</v>
      </c>
      <c r="K11" s="62" t="s">
        <v>294</v>
      </c>
      <c r="L11" s="62" t="s">
        <v>295</v>
      </c>
      <c r="M11" s="62" t="s">
        <v>296</v>
      </c>
      <c r="N11" s="49">
        <v>125000</v>
      </c>
      <c r="O11" s="50" t="s">
        <v>40</v>
      </c>
      <c r="P11" s="50" t="s">
        <v>41</v>
      </c>
      <c r="Q11" s="49">
        <v>50000</v>
      </c>
      <c r="R11" s="51" t="s">
        <v>332</v>
      </c>
      <c r="S11" s="49">
        <v>110</v>
      </c>
      <c r="T11" s="49">
        <v>170</v>
      </c>
      <c r="U11" s="49">
        <v>150</v>
      </c>
      <c r="V11" s="49">
        <f t="shared" si="0"/>
        <v>430</v>
      </c>
      <c r="W11" s="49">
        <v>50000</v>
      </c>
      <c r="X11" s="65" t="s">
        <v>337</v>
      </c>
      <c r="Y11" s="64" t="s">
        <v>341</v>
      </c>
      <c r="Z11" s="64">
        <v>287</v>
      </c>
    </row>
    <row r="12" spans="2:26" s="63" customFormat="1" ht="61.2" x14ac:dyDescent="0.3">
      <c r="B12" s="71" t="s">
        <v>191</v>
      </c>
      <c r="C12" s="60" t="s">
        <v>192</v>
      </c>
      <c r="D12" s="60" t="s">
        <v>193</v>
      </c>
      <c r="E12" s="61" t="s">
        <v>194</v>
      </c>
      <c r="F12" s="51" t="s">
        <v>84</v>
      </c>
      <c r="G12" s="60" t="s">
        <v>66</v>
      </c>
      <c r="H12" s="60" t="s">
        <v>35</v>
      </c>
      <c r="I12" s="51" t="s">
        <v>195</v>
      </c>
      <c r="J12" s="51" t="s">
        <v>349</v>
      </c>
      <c r="K12" s="62" t="s">
        <v>196</v>
      </c>
      <c r="L12" s="62" t="s">
        <v>197</v>
      </c>
      <c r="M12" s="62" t="s">
        <v>198</v>
      </c>
      <c r="N12" s="49">
        <v>302500</v>
      </c>
      <c r="O12" s="50" t="s">
        <v>40</v>
      </c>
      <c r="P12" s="50" t="s">
        <v>41</v>
      </c>
      <c r="Q12" s="49">
        <v>121000</v>
      </c>
      <c r="R12" s="51" t="s">
        <v>332</v>
      </c>
      <c r="S12" s="49">
        <v>150</v>
      </c>
      <c r="T12" s="49">
        <v>140</v>
      </c>
      <c r="U12" s="49">
        <v>115</v>
      </c>
      <c r="V12" s="49">
        <f t="shared" si="0"/>
        <v>405</v>
      </c>
      <c r="W12" s="49">
        <v>121000</v>
      </c>
      <c r="X12" s="65" t="s">
        <v>337</v>
      </c>
      <c r="Y12" s="65" t="s">
        <v>341</v>
      </c>
      <c r="Z12" s="64">
        <v>112</v>
      </c>
    </row>
    <row r="13" spans="2:26" s="63" customFormat="1" ht="61.2" x14ac:dyDescent="0.3">
      <c r="B13" s="71" t="s">
        <v>133</v>
      </c>
      <c r="C13" s="60" t="s">
        <v>134</v>
      </c>
      <c r="D13" s="60" t="s">
        <v>135</v>
      </c>
      <c r="E13" s="61" t="s">
        <v>136</v>
      </c>
      <c r="F13" s="51" t="s">
        <v>55</v>
      </c>
      <c r="G13" s="60" t="s">
        <v>56</v>
      </c>
      <c r="H13" s="60" t="s">
        <v>35</v>
      </c>
      <c r="I13" s="51" t="s">
        <v>137</v>
      </c>
      <c r="J13" s="51" t="s">
        <v>349</v>
      </c>
      <c r="K13" s="62" t="s">
        <v>138</v>
      </c>
      <c r="L13" s="62" t="s">
        <v>139</v>
      </c>
      <c r="M13" s="62" t="s">
        <v>140</v>
      </c>
      <c r="N13" s="49">
        <v>750000</v>
      </c>
      <c r="O13" s="50" t="s">
        <v>40</v>
      </c>
      <c r="P13" s="50" t="s">
        <v>41</v>
      </c>
      <c r="Q13" s="49">
        <v>300000</v>
      </c>
      <c r="R13" s="51" t="s">
        <v>332</v>
      </c>
      <c r="S13" s="49">
        <v>110</v>
      </c>
      <c r="T13" s="49">
        <v>200</v>
      </c>
      <c r="U13" s="49">
        <v>90</v>
      </c>
      <c r="V13" s="49">
        <f t="shared" si="0"/>
        <v>400</v>
      </c>
      <c r="W13" s="49">
        <v>300000</v>
      </c>
      <c r="X13" s="64" t="s">
        <v>337</v>
      </c>
      <c r="Y13" s="64" t="s">
        <v>341</v>
      </c>
      <c r="Z13" s="64">
        <v>256</v>
      </c>
    </row>
    <row r="14" spans="2:26" s="63" customFormat="1" ht="30.6" x14ac:dyDescent="0.3">
      <c r="B14" s="71" t="s">
        <v>181</v>
      </c>
      <c r="C14" s="60" t="s">
        <v>182</v>
      </c>
      <c r="D14" s="60" t="s">
        <v>183</v>
      </c>
      <c r="E14" s="61" t="s">
        <v>184</v>
      </c>
      <c r="F14" s="51" t="s">
        <v>185</v>
      </c>
      <c r="G14" s="60" t="s">
        <v>66</v>
      </c>
      <c r="H14" s="60" t="s">
        <v>35</v>
      </c>
      <c r="I14" s="51" t="s">
        <v>186</v>
      </c>
      <c r="J14" s="51" t="s">
        <v>349</v>
      </c>
      <c r="K14" s="62" t="s">
        <v>187</v>
      </c>
      <c r="L14" s="62" t="s">
        <v>188</v>
      </c>
      <c r="M14" s="62" t="s">
        <v>189</v>
      </c>
      <c r="N14" s="49">
        <v>165000</v>
      </c>
      <c r="O14" s="50" t="s">
        <v>190</v>
      </c>
      <c r="P14" s="50" t="s">
        <v>41</v>
      </c>
      <c r="Q14" s="49">
        <v>65000</v>
      </c>
      <c r="R14" s="51" t="s">
        <v>332</v>
      </c>
      <c r="S14" s="49">
        <v>90</v>
      </c>
      <c r="T14" s="49">
        <v>140</v>
      </c>
      <c r="U14" s="49">
        <v>170</v>
      </c>
      <c r="V14" s="49">
        <f t="shared" si="0"/>
        <v>400</v>
      </c>
      <c r="W14" s="49">
        <v>65000</v>
      </c>
      <c r="X14" s="65" t="s">
        <v>337</v>
      </c>
      <c r="Y14" s="65" t="s">
        <v>345</v>
      </c>
      <c r="Z14" s="64">
        <v>276</v>
      </c>
    </row>
    <row r="15" spans="2:26" s="63" customFormat="1" ht="30.6" x14ac:dyDescent="0.3">
      <c r="B15" s="71" t="s">
        <v>306</v>
      </c>
      <c r="C15" s="60" t="s">
        <v>307</v>
      </c>
      <c r="D15" s="60" t="s">
        <v>308</v>
      </c>
      <c r="E15" s="61" t="s">
        <v>309</v>
      </c>
      <c r="F15" s="51" t="s">
        <v>310</v>
      </c>
      <c r="G15" s="60" t="s">
        <v>66</v>
      </c>
      <c r="H15" s="60" t="s">
        <v>35</v>
      </c>
      <c r="I15" s="51" t="s">
        <v>311</v>
      </c>
      <c r="J15" s="51" t="s">
        <v>349</v>
      </c>
      <c r="K15" s="62" t="s">
        <v>312</v>
      </c>
      <c r="L15" s="62" t="s">
        <v>313</v>
      </c>
      <c r="M15" s="62" t="s">
        <v>148</v>
      </c>
      <c r="N15" s="49">
        <v>150000</v>
      </c>
      <c r="O15" s="50" t="s">
        <v>314</v>
      </c>
      <c r="P15" s="50" t="s">
        <v>41</v>
      </c>
      <c r="Q15" s="49">
        <v>60000</v>
      </c>
      <c r="R15" s="51" t="s">
        <v>332</v>
      </c>
      <c r="S15" s="49">
        <v>130</v>
      </c>
      <c r="T15" s="49">
        <v>140</v>
      </c>
      <c r="U15" s="49">
        <v>125</v>
      </c>
      <c r="V15" s="49">
        <f t="shared" si="0"/>
        <v>395</v>
      </c>
      <c r="W15" s="49">
        <v>60000</v>
      </c>
      <c r="X15" s="65" t="s">
        <v>337</v>
      </c>
      <c r="Y15" s="64" t="s">
        <v>341</v>
      </c>
      <c r="Z15" s="64">
        <v>190</v>
      </c>
    </row>
    <row r="16" spans="2:26" s="63" customFormat="1" ht="30.6" x14ac:dyDescent="0.3">
      <c r="B16" s="71" t="s">
        <v>281</v>
      </c>
      <c r="C16" s="60" t="s">
        <v>282</v>
      </c>
      <c r="D16" s="60" t="s">
        <v>283</v>
      </c>
      <c r="E16" s="61" t="s">
        <v>284</v>
      </c>
      <c r="F16" s="51" t="s">
        <v>212</v>
      </c>
      <c r="G16" s="60" t="s">
        <v>128</v>
      </c>
      <c r="H16" s="60" t="s">
        <v>35</v>
      </c>
      <c r="I16" s="51" t="s">
        <v>285</v>
      </c>
      <c r="J16" s="51" t="s">
        <v>349</v>
      </c>
      <c r="K16" s="62" t="s">
        <v>286</v>
      </c>
      <c r="L16" s="62" t="s">
        <v>287</v>
      </c>
      <c r="M16" s="62" t="s">
        <v>288</v>
      </c>
      <c r="N16" s="49">
        <v>150000</v>
      </c>
      <c r="O16" s="50" t="s">
        <v>40</v>
      </c>
      <c r="P16" s="50" t="s">
        <v>41</v>
      </c>
      <c r="Q16" s="49">
        <v>60000</v>
      </c>
      <c r="R16" s="51" t="s">
        <v>332</v>
      </c>
      <c r="S16" s="49">
        <v>140</v>
      </c>
      <c r="T16" s="49">
        <v>170</v>
      </c>
      <c r="U16" s="49">
        <v>85</v>
      </c>
      <c r="V16" s="49">
        <f t="shared" si="0"/>
        <v>395</v>
      </c>
      <c r="W16" s="49">
        <v>60000</v>
      </c>
      <c r="X16" s="65" t="s">
        <v>337</v>
      </c>
      <c r="Y16" s="65" t="s">
        <v>341</v>
      </c>
      <c r="Z16" s="64">
        <v>209</v>
      </c>
    </row>
    <row r="17" spans="2:26" s="63" customFormat="1" ht="51" x14ac:dyDescent="0.3">
      <c r="B17" s="71" t="s">
        <v>123</v>
      </c>
      <c r="C17" s="60" t="s">
        <v>124</v>
      </c>
      <c r="D17" s="60" t="s">
        <v>125</v>
      </c>
      <c r="E17" s="61" t="s">
        <v>126</v>
      </c>
      <c r="F17" s="51" t="s">
        <v>127</v>
      </c>
      <c r="G17" s="60" t="s">
        <v>128</v>
      </c>
      <c r="H17" s="60" t="s">
        <v>35</v>
      </c>
      <c r="I17" s="51" t="s">
        <v>129</v>
      </c>
      <c r="J17" s="51" t="s">
        <v>349</v>
      </c>
      <c r="K17" s="62" t="s">
        <v>130</v>
      </c>
      <c r="L17" s="62" t="s">
        <v>131</v>
      </c>
      <c r="M17" s="62" t="s">
        <v>132</v>
      </c>
      <c r="N17" s="49">
        <v>535985</v>
      </c>
      <c r="O17" s="50" t="s">
        <v>40</v>
      </c>
      <c r="P17" s="50" t="s">
        <v>41</v>
      </c>
      <c r="Q17" s="49">
        <v>200000</v>
      </c>
      <c r="R17" s="51" t="s">
        <v>332</v>
      </c>
      <c r="S17" s="49">
        <v>70</v>
      </c>
      <c r="T17" s="49">
        <v>140</v>
      </c>
      <c r="U17" s="49">
        <v>175</v>
      </c>
      <c r="V17" s="49">
        <f t="shared" si="0"/>
        <v>385</v>
      </c>
      <c r="W17" s="49">
        <v>200000</v>
      </c>
      <c r="X17" s="65" t="s">
        <v>337</v>
      </c>
      <c r="Y17" s="64" t="s">
        <v>341</v>
      </c>
      <c r="Z17" s="64">
        <v>346</v>
      </c>
    </row>
    <row r="18" spans="2:26" s="63" customFormat="1" ht="61.2" x14ac:dyDescent="0.3">
      <c r="B18" s="71" t="s">
        <v>114</v>
      </c>
      <c r="C18" s="60" t="s">
        <v>115</v>
      </c>
      <c r="D18" s="60" t="s">
        <v>116</v>
      </c>
      <c r="E18" s="61" t="s">
        <v>117</v>
      </c>
      <c r="F18" s="51" t="s">
        <v>118</v>
      </c>
      <c r="G18" s="60" t="s">
        <v>56</v>
      </c>
      <c r="H18" s="60" t="s">
        <v>35</v>
      </c>
      <c r="I18" s="51" t="s">
        <v>119</v>
      </c>
      <c r="J18" s="51" t="s">
        <v>349</v>
      </c>
      <c r="K18" s="62" t="s">
        <v>120</v>
      </c>
      <c r="L18" s="62" t="s">
        <v>121</v>
      </c>
      <c r="M18" s="62" t="s">
        <v>122</v>
      </c>
      <c r="N18" s="49">
        <v>653500</v>
      </c>
      <c r="O18" s="50" t="s">
        <v>40</v>
      </c>
      <c r="P18" s="50" t="s">
        <v>41</v>
      </c>
      <c r="Q18" s="49">
        <v>261400</v>
      </c>
      <c r="R18" s="51" t="s">
        <v>332</v>
      </c>
      <c r="S18" s="49">
        <v>70</v>
      </c>
      <c r="T18" s="49">
        <v>170</v>
      </c>
      <c r="U18" s="49">
        <v>140</v>
      </c>
      <c r="V18" s="49">
        <f t="shared" si="0"/>
        <v>380</v>
      </c>
      <c r="W18" s="49">
        <v>261400</v>
      </c>
      <c r="X18" s="65" t="s">
        <v>337</v>
      </c>
      <c r="Y18" s="65" t="s">
        <v>341</v>
      </c>
      <c r="Z18" s="64">
        <v>360</v>
      </c>
    </row>
    <row r="19" spans="2:26" s="63" customFormat="1" ht="51" x14ac:dyDescent="0.3">
      <c r="B19" s="71" t="s">
        <v>71</v>
      </c>
      <c r="C19" s="60" t="s">
        <v>72</v>
      </c>
      <c r="D19" s="60" t="s">
        <v>73</v>
      </c>
      <c r="E19" s="61" t="s">
        <v>74</v>
      </c>
      <c r="F19" s="51" t="s">
        <v>75</v>
      </c>
      <c r="G19" s="60" t="s">
        <v>66</v>
      </c>
      <c r="H19" s="60" t="s">
        <v>35</v>
      </c>
      <c r="I19" s="51" t="s">
        <v>76</v>
      </c>
      <c r="J19" s="51" t="s">
        <v>349</v>
      </c>
      <c r="K19" s="62" t="s">
        <v>77</v>
      </c>
      <c r="L19" s="62" t="s">
        <v>78</v>
      </c>
      <c r="M19" s="62" t="s">
        <v>79</v>
      </c>
      <c r="N19" s="49">
        <v>300000</v>
      </c>
      <c r="O19" s="50" t="s">
        <v>40</v>
      </c>
      <c r="P19" s="50" t="s">
        <v>41</v>
      </c>
      <c r="Q19" s="49">
        <v>120000</v>
      </c>
      <c r="R19" s="51" t="s">
        <v>332</v>
      </c>
      <c r="S19" s="49">
        <v>120</v>
      </c>
      <c r="T19" s="49">
        <v>140</v>
      </c>
      <c r="U19" s="49">
        <v>115</v>
      </c>
      <c r="V19" s="49">
        <f t="shared" si="0"/>
        <v>375</v>
      </c>
      <c r="W19" s="49">
        <v>120000</v>
      </c>
      <c r="X19" s="65" t="s">
        <v>338</v>
      </c>
      <c r="Y19" s="64" t="s">
        <v>345</v>
      </c>
      <c r="Z19" s="64">
        <v>307</v>
      </c>
    </row>
    <row r="20" spans="2:26" s="63" customFormat="1" ht="40.799999999999997" x14ac:dyDescent="0.3">
      <c r="B20" s="71" t="s">
        <v>97</v>
      </c>
      <c r="C20" s="60" t="s">
        <v>98</v>
      </c>
      <c r="D20" s="60" t="s">
        <v>99</v>
      </c>
      <c r="E20" s="61" t="s">
        <v>100</v>
      </c>
      <c r="F20" s="51" t="s">
        <v>101</v>
      </c>
      <c r="G20" s="60" t="s">
        <v>66</v>
      </c>
      <c r="H20" s="60" t="s">
        <v>35</v>
      </c>
      <c r="I20" s="51" t="s">
        <v>102</v>
      </c>
      <c r="J20" s="51" t="s">
        <v>349</v>
      </c>
      <c r="K20" s="62" t="s">
        <v>103</v>
      </c>
      <c r="L20" s="62" t="s">
        <v>104</v>
      </c>
      <c r="M20" s="62" t="s">
        <v>105</v>
      </c>
      <c r="N20" s="49">
        <v>175000</v>
      </c>
      <c r="O20" s="50" t="s">
        <v>40</v>
      </c>
      <c r="P20" s="50" t="s">
        <v>41</v>
      </c>
      <c r="Q20" s="49">
        <v>70000</v>
      </c>
      <c r="R20" s="51" t="s">
        <v>332</v>
      </c>
      <c r="S20" s="49">
        <v>90</v>
      </c>
      <c r="T20" s="49">
        <v>170</v>
      </c>
      <c r="U20" s="49">
        <v>115</v>
      </c>
      <c r="V20" s="49">
        <f t="shared" si="0"/>
        <v>375</v>
      </c>
      <c r="W20" s="49">
        <v>70000</v>
      </c>
      <c r="X20" s="65" t="s">
        <v>337</v>
      </c>
      <c r="Y20" s="65" t="s">
        <v>341</v>
      </c>
      <c r="Z20" s="64">
        <v>371</v>
      </c>
    </row>
    <row r="21" spans="2:26" s="63" customFormat="1" ht="51" x14ac:dyDescent="0.3">
      <c r="B21" s="71" t="s">
        <v>199</v>
      </c>
      <c r="C21" s="60" t="s">
        <v>200</v>
      </c>
      <c r="D21" s="60" t="s">
        <v>201</v>
      </c>
      <c r="E21" s="61" t="s">
        <v>202</v>
      </c>
      <c r="F21" s="51" t="s">
        <v>203</v>
      </c>
      <c r="G21" s="60" t="s">
        <v>66</v>
      </c>
      <c r="H21" s="60" t="s">
        <v>35</v>
      </c>
      <c r="I21" s="51" t="s">
        <v>204</v>
      </c>
      <c r="J21" s="51" t="s">
        <v>349</v>
      </c>
      <c r="K21" s="62" t="s">
        <v>205</v>
      </c>
      <c r="L21" s="62" t="s">
        <v>206</v>
      </c>
      <c r="M21" s="62" t="s">
        <v>207</v>
      </c>
      <c r="N21" s="49">
        <v>450000</v>
      </c>
      <c r="O21" s="50" t="s">
        <v>40</v>
      </c>
      <c r="P21" s="50" t="s">
        <v>41</v>
      </c>
      <c r="Q21" s="49">
        <v>180000</v>
      </c>
      <c r="R21" s="51" t="s">
        <v>332</v>
      </c>
      <c r="S21" s="49">
        <v>110</v>
      </c>
      <c r="T21" s="49">
        <v>140</v>
      </c>
      <c r="U21" s="49">
        <v>115</v>
      </c>
      <c r="V21" s="49">
        <f t="shared" si="0"/>
        <v>365</v>
      </c>
      <c r="W21" s="49">
        <v>180000</v>
      </c>
      <c r="X21" s="65" t="s">
        <v>337</v>
      </c>
      <c r="Y21" s="64" t="s">
        <v>341</v>
      </c>
      <c r="Z21" s="64">
        <v>179</v>
      </c>
    </row>
    <row r="22" spans="2:26" s="63" customFormat="1" ht="40.799999999999997" x14ac:dyDescent="0.3">
      <c r="B22" s="71" t="s">
        <v>226</v>
      </c>
      <c r="C22" s="60" t="s">
        <v>227</v>
      </c>
      <c r="D22" s="60" t="s">
        <v>228</v>
      </c>
      <c r="E22" s="61" t="s">
        <v>229</v>
      </c>
      <c r="F22" s="51" t="s">
        <v>230</v>
      </c>
      <c r="G22" s="60" t="s">
        <v>34</v>
      </c>
      <c r="H22" s="60" t="s">
        <v>35</v>
      </c>
      <c r="I22" s="51" t="s">
        <v>231</v>
      </c>
      <c r="J22" s="51" t="s">
        <v>349</v>
      </c>
      <c r="K22" s="62" t="s">
        <v>232</v>
      </c>
      <c r="L22" s="62" t="s">
        <v>233</v>
      </c>
      <c r="M22" s="62" t="s">
        <v>234</v>
      </c>
      <c r="N22" s="49">
        <v>263780</v>
      </c>
      <c r="O22" s="50" t="s">
        <v>40</v>
      </c>
      <c r="P22" s="50" t="s">
        <v>41</v>
      </c>
      <c r="Q22" s="49">
        <v>105512</v>
      </c>
      <c r="R22" s="51" t="s">
        <v>332</v>
      </c>
      <c r="S22" s="49">
        <v>70</v>
      </c>
      <c r="T22" s="49">
        <v>170</v>
      </c>
      <c r="U22" s="49">
        <v>125</v>
      </c>
      <c r="V22" s="49">
        <f t="shared" si="0"/>
        <v>365</v>
      </c>
      <c r="W22" s="49">
        <v>105512</v>
      </c>
      <c r="X22" s="65" t="s">
        <v>337</v>
      </c>
      <c r="Y22" s="65" t="s">
        <v>341</v>
      </c>
      <c r="Z22" s="64">
        <v>477</v>
      </c>
    </row>
    <row r="23" spans="2:26" s="63" customFormat="1" ht="30.6" x14ac:dyDescent="0.3">
      <c r="B23" s="71" t="s">
        <v>61</v>
      </c>
      <c r="C23" s="60" t="s">
        <v>62</v>
      </c>
      <c r="D23" s="60" t="s">
        <v>63</v>
      </c>
      <c r="E23" s="61" t="s">
        <v>64</v>
      </c>
      <c r="F23" s="51" t="s">
        <v>65</v>
      </c>
      <c r="G23" s="60" t="s">
        <v>66</v>
      </c>
      <c r="H23" s="60" t="s">
        <v>35</v>
      </c>
      <c r="I23" s="51" t="s">
        <v>67</v>
      </c>
      <c r="J23" s="51" t="s">
        <v>349</v>
      </c>
      <c r="K23" s="62" t="s">
        <v>68</v>
      </c>
      <c r="L23" s="62" t="s">
        <v>69</v>
      </c>
      <c r="M23" s="62" t="s">
        <v>70</v>
      </c>
      <c r="N23" s="49">
        <v>238000</v>
      </c>
      <c r="O23" s="50" t="s">
        <v>40</v>
      </c>
      <c r="P23" s="50" t="s">
        <v>41</v>
      </c>
      <c r="Q23" s="49">
        <v>94000</v>
      </c>
      <c r="R23" s="51" t="s">
        <v>332</v>
      </c>
      <c r="S23" s="49">
        <v>110</v>
      </c>
      <c r="T23" s="49">
        <v>140</v>
      </c>
      <c r="U23" s="49">
        <v>105</v>
      </c>
      <c r="V23" s="49">
        <f t="shared" si="0"/>
        <v>355</v>
      </c>
      <c r="W23" s="49">
        <v>94000</v>
      </c>
      <c r="X23" s="65" t="s">
        <v>337</v>
      </c>
      <c r="Y23" s="64" t="s">
        <v>341</v>
      </c>
      <c r="Z23" s="64">
        <v>289</v>
      </c>
    </row>
    <row r="24" spans="2:26" s="63" customFormat="1" ht="61.2" x14ac:dyDescent="0.3">
      <c r="B24" s="71" t="s">
        <v>89</v>
      </c>
      <c r="C24" s="60" t="s">
        <v>90</v>
      </c>
      <c r="D24" s="60" t="s">
        <v>91</v>
      </c>
      <c r="E24" s="61" t="s">
        <v>92</v>
      </c>
      <c r="F24" s="51" t="s">
        <v>33</v>
      </c>
      <c r="G24" s="60" t="s">
        <v>34</v>
      </c>
      <c r="H24" s="60" t="s">
        <v>35</v>
      </c>
      <c r="I24" s="51" t="s">
        <v>93</v>
      </c>
      <c r="J24" s="51" t="s">
        <v>349</v>
      </c>
      <c r="K24" s="62" t="s">
        <v>94</v>
      </c>
      <c r="L24" s="62" t="s">
        <v>95</v>
      </c>
      <c r="M24" s="62" t="s">
        <v>96</v>
      </c>
      <c r="N24" s="49">
        <v>240000</v>
      </c>
      <c r="O24" s="50" t="s">
        <v>40</v>
      </c>
      <c r="P24" s="50" t="s">
        <v>41</v>
      </c>
      <c r="Q24" s="49">
        <v>96000</v>
      </c>
      <c r="R24" s="51" t="s">
        <v>332</v>
      </c>
      <c r="S24" s="49">
        <v>70</v>
      </c>
      <c r="T24" s="49">
        <v>140</v>
      </c>
      <c r="U24" s="49">
        <v>145</v>
      </c>
      <c r="V24" s="49">
        <f t="shared" si="0"/>
        <v>355</v>
      </c>
      <c r="W24" s="49">
        <v>96000</v>
      </c>
      <c r="X24" s="65" t="s">
        <v>337</v>
      </c>
      <c r="Y24" s="65" t="s">
        <v>341</v>
      </c>
      <c r="Z24" s="64">
        <v>370</v>
      </c>
    </row>
    <row r="25" spans="2:26" s="63" customFormat="1" ht="51" x14ac:dyDescent="0.3">
      <c r="B25" s="71" t="s">
        <v>246</v>
      </c>
      <c r="C25" s="60" t="s">
        <v>247</v>
      </c>
      <c r="D25" s="60" t="s">
        <v>248</v>
      </c>
      <c r="E25" s="61" t="s">
        <v>249</v>
      </c>
      <c r="F25" s="51" t="s">
        <v>250</v>
      </c>
      <c r="G25" s="60" t="s">
        <v>56</v>
      </c>
      <c r="H25" s="60" t="s">
        <v>35</v>
      </c>
      <c r="I25" s="51" t="s">
        <v>251</v>
      </c>
      <c r="J25" s="51" t="s">
        <v>349</v>
      </c>
      <c r="K25" s="62" t="s">
        <v>252</v>
      </c>
      <c r="L25" s="62" t="s">
        <v>253</v>
      </c>
      <c r="M25" s="62" t="s">
        <v>254</v>
      </c>
      <c r="N25" s="49">
        <v>600000</v>
      </c>
      <c r="O25" s="50" t="s">
        <v>255</v>
      </c>
      <c r="P25" s="50" t="s">
        <v>41</v>
      </c>
      <c r="Q25" s="49">
        <v>240000</v>
      </c>
      <c r="R25" s="51" t="s">
        <v>332</v>
      </c>
      <c r="S25" s="49">
        <v>110</v>
      </c>
      <c r="T25" s="49">
        <v>110</v>
      </c>
      <c r="U25" s="49">
        <v>115</v>
      </c>
      <c r="V25" s="49">
        <f t="shared" si="0"/>
        <v>335</v>
      </c>
      <c r="W25" s="49">
        <v>0</v>
      </c>
      <c r="X25" s="65" t="s">
        <v>337</v>
      </c>
      <c r="Y25" s="64" t="s">
        <v>341</v>
      </c>
      <c r="Z25" s="64">
        <v>193</v>
      </c>
    </row>
    <row r="26" spans="2:26" s="63" customFormat="1" ht="61.2" x14ac:dyDescent="0.3">
      <c r="B26" s="71" t="s">
        <v>51</v>
      </c>
      <c r="C26" s="60" t="s">
        <v>52</v>
      </c>
      <c r="D26" s="60" t="s">
        <v>53</v>
      </c>
      <c r="E26" s="61" t="s">
        <v>54</v>
      </c>
      <c r="F26" s="51" t="s">
        <v>55</v>
      </c>
      <c r="G26" s="60" t="s">
        <v>56</v>
      </c>
      <c r="H26" s="60" t="s">
        <v>35</v>
      </c>
      <c r="I26" s="51" t="s">
        <v>57</v>
      </c>
      <c r="J26" s="51" t="s">
        <v>349</v>
      </c>
      <c r="K26" s="62" t="s">
        <v>58</v>
      </c>
      <c r="L26" s="62" t="s">
        <v>59</v>
      </c>
      <c r="M26" s="62" t="s">
        <v>60</v>
      </c>
      <c r="N26" s="49">
        <v>482185</v>
      </c>
      <c r="O26" s="50" t="s">
        <v>40</v>
      </c>
      <c r="P26" s="50" t="s">
        <v>41</v>
      </c>
      <c r="Q26" s="49">
        <v>182185</v>
      </c>
      <c r="R26" s="51" t="s">
        <v>332</v>
      </c>
      <c r="S26" s="49">
        <v>110</v>
      </c>
      <c r="T26" s="49">
        <v>110</v>
      </c>
      <c r="U26" s="49">
        <v>115</v>
      </c>
      <c r="V26" s="49">
        <f t="shared" si="0"/>
        <v>335</v>
      </c>
      <c r="W26" s="49">
        <v>0</v>
      </c>
      <c r="X26" s="65" t="s">
        <v>337</v>
      </c>
      <c r="Y26" s="65" t="s">
        <v>341</v>
      </c>
      <c r="Z26" s="64">
        <v>203</v>
      </c>
    </row>
    <row r="27" spans="2:26" s="63" customFormat="1" ht="51" x14ac:dyDescent="0.3">
      <c r="B27" s="71" t="s">
        <v>156</v>
      </c>
      <c r="C27" s="60" t="s">
        <v>157</v>
      </c>
      <c r="D27" s="60" t="s">
        <v>158</v>
      </c>
      <c r="E27" s="61" t="s">
        <v>159</v>
      </c>
      <c r="F27" s="51" t="s">
        <v>160</v>
      </c>
      <c r="G27" s="60" t="s">
        <v>56</v>
      </c>
      <c r="H27" s="60" t="s">
        <v>35</v>
      </c>
      <c r="I27" s="51" t="s">
        <v>161</v>
      </c>
      <c r="J27" s="51" t="s">
        <v>349</v>
      </c>
      <c r="K27" s="62" t="s">
        <v>162</v>
      </c>
      <c r="L27" s="62" t="s">
        <v>163</v>
      </c>
      <c r="M27" s="62" t="s">
        <v>164</v>
      </c>
      <c r="N27" s="49">
        <v>375463</v>
      </c>
      <c r="O27" s="50" t="s">
        <v>40</v>
      </c>
      <c r="P27" s="50" t="s">
        <v>41</v>
      </c>
      <c r="Q27" s="49">
        <v>150185</v>
      </c>
      <c r="R27" s="51" t="s">
        <v>332</v>
      </c>
      <c r="S27" s="49">
        <v>90</v>
      </c>
      <c r="T27" s="49">
        <v>140</v>
      </c>
      <c r="U27" s="49">
        <v>100</v>
      </c>
      <c r="V27" s="49">
        <f t="shared" si="0"/>
        <v>330</v>
      </c>
      <c r="W27" s="49">
        <v>0</v>
      </c>
      <c r="X27" s="65" t="s">
        <v>337</v>
      </c>
      <c r="Y27" s="64" t="s">
        <v>341</v>
      </c>
      <c r="Z27" s="64">
        <v>158</v>
      </c>
    </row>
    <row r="28" spans="2:26" s="63" customFormat="1" ht="61.2" x14ac:dyDescent="0.3">
      <c r="B28" s="71" t="s">
        <v>80</v>
      </c>
      <c r="C28" s="60" t="s">
        <v>81</v>
      </c>
      <c r="D28" s="60" t="s">
        <v>82</v>
      </c>
      <c r="E28" s="61" t="s">
        <v>83</v>
      </c>
      <c r="F28" s="51" t="s">
        <v>84</v>
      </c>
      <c r="G28" s="60" t="s">
        <v>66</v>
      </c>
      <c r="H28" s="60" t="s">
        <v>35</v>
      </c>
      <c r="I28" s="51" t="s">
        <v>85</v>
      </c>
      <c r="J28" s="51" t="s">
        <v>349</v>
      </c>
      <c r="K28" s="62" t="s">
        <v>86</v>
      </c>
      <c r="L28" s="62" t="s">
        <v>87</v>
      </c>
      <c r="M28" s="62" t="s">
        <v>88</v>
      </c>
      <c r="N28" s="49">
        <v>603790</v>
      </c>
      <c r="O28" s="50" t="s">
        <v>40</v>
      </c>
      <c r="P28" s="50" t="s">
        <v>41</v>
      </c>
      <c r="Q28" s="49">
        <v>241516</v>
      </c>
      <c r="R28" s="51" t="s">
        <v>332</v>
      </c>
      <c r="S28" s="49">
        <v>90</v>
      </c>
      <c r="T28" s="49">
        <v>140</v>
      </c>
      <c r="U28" s="49">
        <v>100</v>
      </c>
      <c r="V28" s="49">
        <f t="shared" si="0"/>
        <v>330</v>
      </c>
      <c r="W28" s="49">
        <v>0</v>
      </c>
      <c r="X28" s="65" t="s">
        <v>337</v>
      </c>
      <c r="Y28" s="65" t="s">
        <v>341</v>
      </c>
      <c r="Z28" s="64">
        <v>263</v>
      </c>
    </row>
    <row r="29" spans="2:26" s="63" customFormat="1" ht="40.799999999999997" x14ac:dyDescent="0.3">
      <c r="B29" s="71" t="s">
        <v>315</v>
      </c>
      <c r="C29" s="60" t="s">
        <v>316</v>
      </c>
      <c r="D29" s="60" t="s">
        <v>317</v>
      </c>
      <c r="E29" s="61" t="s">
        <v>318</v>
      </c>
      <c r="F29" s="51" t="s">
        <v>319</v>
      </c>
      <c r="G29" s="60" t="s">
        <v>56</v>
      </c>
      <c r="H29" s="60" t="s">
        <v>35</v>
      </c>
      <c r="I29" s="51" t="s">
        <v>320</v>
      </c>
      <c r="J29" s="51" t="s">
        <v>349</v>
      </c>
      <c r="K29" s="62" t="s">
        <v>321</v>
      </c>
      <c r="L29" s="62" t="s">
        <v>322</v>
      </c>
      <c r="M29" s="62" t="s">
        <v>323</v>
      </c>
      <c r="N29" s="49">
        <v>360580</v>
      </c>
      <c r="O29" s="50" t="s">
        <v>40</v>
      </c>
      <c r="P29" s="50" t="s">
        <v>41</v>
      </c>
      <c r="Q29" s="49">
        <v>144000</v>
      </c>
      <c r="R29" s="51" t="s">
        <v>332</v>
      </c>
      <c r="S29" s="49">
        <v>90</v>
      </c>
      <c r="T29" s="49">
        <v>140</v>
      </c>
      <c r="U29" s="49">
        <v>100</v>
      </c>
      <c r="V29" s="49">
        <f t="shared" si="0"/>
        <v>330</v>
      </c>
      <c r="W29" s="49">
        <v>0</v>
      </c>
      <c r="X29" s="65" t="s">
        <v>337</v>
      </c>
      <c r="Y29" s="64" t="s">
        <v>341</v>
      </c>
      <c r="Z29" s="64">
        <v>399</v>
      </c>
    </row>
    <row r="30" spans="2:26" s="63" customFormat="1" ht="69.75" customHeight="1" x14ac:dyDescent="0.3">
      <c r="B30" s="71" t="s">
        <v>149</v>
      </c>
      <c r="C30" s="60" t="s">
        <v>150</v>
      </c>
      <c r="D30" s="60" t="s">
        <v>151</v>
      </c>
      <c r="E30" s="61" t="s">
        <v>152</v>
      </c>
      <c r="F30" s="51" t="s">
        <v>153</v>
      </c>
      <c r="G30" s="60" t="s">
        <v>34</v>
      </c>
      <c r="H30" s="60" t="s">
        <v>35</v>
      </c>
      <c r="I30" s="51" t="s">
        <v>154</v>
      </c>
      <c r="J30" s="51" t="s">
        <v>349</v>
      </c>
      <c r="K30" s="62" t="s">
        <v>342</v>
      </c>
      <c r="L30" s="62" t="s">
        <v>343</v>
      </c>
      <c r="M30" s="62" t="s">
        <v>155</v>
      </c>
      <c r="N30" s="49">
        <v>361000</v>
      </c>
      <c r="O30" s="50" t="s">
        <v>40</v>
      </c>
      <c r="P30" s="50" t="s">
        <v>41</v>
      </c>
      <c r="Q30" s="49">
        <v>144400</v>
      </c>
      <c r="R30" s="51" t="s">
        <v>332</v>
      </c>
      <c r="S30" s="49">
        <v>50</v>
      </c>
      <c r="T30" s="49">
        <v>140</v>
      </c>
      <c r="U30" s="49">
        <v>140</v>
      </c>
      <c r="V30" s="49">
        <f t="shared" si="0"/>
        <v>330</v>
      </c>
      <c r="W30" s="49">
        <v>0</v>
      </c>
      <c r="X30" s="65" t="s">
        <v>337</v>
      </c>
      <c r="Y30" s="65" t="s">
        <v>341</v>
      </c>
      <c r="Z30" s="64">
        <v>405</v>
      </c>
    </row>
    <row r="31" spans="2:26" s="63" customFormat="1" ht="61.2" x14ac:dyDescent="0.3">
      <c r="B31" s="71" t="s">
        <v>272</v>
      </c>
      <c r="C31" s="60" t="s">
        <v>273</v>
      </c>
      <c r="D31" s="60" t="s">
        <v>274</v>
      </c>
      <c r="E31" s="61" t="s">
        <v>275</v>
      </c>
      <c r="F31" s="51" t="s">
        <v>276</v>
      </c>
      <c r="G31" s="60" t="s">
        <v>56</v>
      </c>
      <c r="H31" s="60" t="s">
        <v>35</v>
      </c>
      <c r="I31" s="51" t="s">
        <v>277</v>
      </c>
      <c r="J31" s="51" t="s">
        <v>349</v>
      </c>
      <c r="K31" s="62" t="s">
        <v>278</v>
      </c>
      <c r="L31" s="62" t="s">
        <v>279</v>
      </c>
      <c r="M31" s="62" t="s">
        <v>280</v>
      </c>
      <c r="N31" s="49">
        <v>205095</v>
      </c>
      <c r="O31" s="50" t="s">
        <v>40</v>
      </c>
      <c r="P31" s="50" t="s">
        <v>41</v>
      </c>
      <c r="Q31" s="49">
        <v>82038</v>
      </c>
      <c r="R31" s="51" t="s">
        <v>332</v>
      </c>
      <c r="S31" s="49">
        <v>50</v>
      </c>
      <c r="T31" s="49">
        <v>140</v>
      </c>
      <c r="U31" s="49">
        <v>130</v>
      </c>
      <c r="V31" s="49">
        <f t="shared" si="0"/>
        <v>320</v>
      </c>
      <c r="W31" s="49">
        <v>0</v>
      </c>
      <c r="X31" s="65" t="s">
        <v>337</v>
      </c>
      <c r="Y31" s="64" t="s">
        <v>341</v>
      </c>
      <c r="Z31" s="64">
        <v>483</v>
      </c>
    </row>
    <row r="32" spans="2:26" s="63" customFormat="1" ht="51" x14ac:dyDescent="0.3">
      <c r="B32" s="71" t="s">
        <v>42</v>
      </c>
      <c r="C32" s="60" t="s">
        <v>43</v>
      </c>
      <c r="D32" s="60" t="s">
        <v>44</v>
      </c>
      <c r="E32" s="61" t="s">
        <v>45</v>
      </c>
      <c r="F32" s="51" t="s">
        <v>46</v>
      </c>
      <c r="G32" s="60" t="s">
        <v>34</v>
      </c>
      <c r="H32" s="60" t="s">
        <v>35</v>
      </c>
      <c r="I32" s="51" t="s">
        <v>47</v>
      </c>
      <c r="J32" s="51" t="s">
        <v>349</v>
      </c>
      <c r="K32" s="62" t="s">
        <v>48</v>
      </c>
      <c r="L32" s="62" t="s">
        <v>49</v>
      </c>
      <c r="M32" s="62" t="s">
        <v>50</v>
      </c>
      <c r="N32" s="49">
        <v>359000</v>
      </c>
      <c r="O32" s="50" t="s">
        <v>40</v>
      </c>
      <c r="P32" s="50" t="s">
        <v>41</v>
      </c>
      <c r="Q32" s="49">
        <v>143600</v>
      </c>
      <c r="R32" s="51" t="s">
        <v>332</v>
      </c>
      <c r="S32" s="49">
        <v>70</v>
      </c>
      <c r="T32" s="49">
        <v>75</v>
      </c>
      <c r="U32" s="49">
        <v>170</v>
      </c>
      <c r="V32" s="49">
        <f t="shared" si="0"/>
        <v>315</v>
      </c>
      <c r="W32" s="49">
        <v>0</v>
      </c>
      <c r="X32" s="65" t="s">
        <v>337</v>
      </c>
      <c r="Y32" s="65" t="s">
        <v>345</v>
      </c>
      <c r="Z32" s="64">
        <v>420</v>
      </c>
    </row>
    <row r="33" spans="1:26" s="63" customFormat="1" ht="71.400000000000006" x14ac:dyDescent="0.3">
      <c r="B33" s="71" t="s">
        <v>297</v>
      </c>
      <c r="C33" s="60" t="s">
        <v>298</v>
      </c>
      <c r="D33" s="60" t="s">
        <v>299</v>
      </c>
      <c r="E33" s="61" t="s">
        <v>300</v>
      </c>
      <c r="F33" s="51" t="s">
        <v>301</v>
      </c>
      <c r="G33" s="60" t="s">
        <v>34</v>
      </c>
      <c r="H33" s="60" t="s">
        <v>35</v>
      </c>
      <c r="I33" s="51" t="s">
        <v>302</v>
      </c>
      <c r="J33" s="51" t="s">
        <v>349</v>
      </c>
      <c r="K33" s="62" t="s">
        <v>303</v>
      </c>
      <c r="L33" s="62" t="s">
        <v>304</v>
      </c>
      <c r="M33" s="62" t="s">
        <v>305</v>
      </c>
      <c r="N33" s="49">
        <v>775000</v>
      </c>
      <c r="O33" s="50" t="s">
        <v>40</v>
      </c>
      <c r="P33" s="50" t="s">
        <v>41</v>
      </c>
      <c r="Q33" s="49">
        <v>300000</v>
      </c>
      <c r="R33" s="51" t="s">
        <v>332</v>
      </c>
      <c r="S33" s="49">
        <v>90</v>
      </c>
      <c r="T33" s="49">
        <v>140</v>
      </c>
      <c r="U33" s="49">
        <v>70</v>
      </c>
      <c r="V33" s="49">
        <f t="shared" si="0"/>
        <v>300</v>
      </c>
      <c r="W33" s="49">
        <v>0</v>
      </c>
      <c r="X33" s="65" t="s">
        <v>337</v>
      </c>
      <c r="Y33" s="64" t="s">
        <v>345</v>
      </c>
      <c r="Z33" s="64">
        <v>255</v>
      </c>
    </row>
    <row r="34" spans="1:26" s="63" customFormat="1" ht="40.799999999999997" x14ac:dyDescent="0.3">
      <c r="B34" s="71" t="s">
        <v>217</v>
      </c>
      <c r="C34" s="60" t="s">
        <v>218</v>
      </c>
      <c r="D34" s="60" t="s">
        <v>219</v>
      </c>
      <c r="E34" s="61" t="s">
        <v>220</v>
      </c>
      <c r="F34" s="51" t="s">
        <v>221</v>
      </c>
      <c r="G34" s="60" t="s">
        <v>56</v>
      </c>
      <c r="H34" s="60" t="s">
        <v>35</v>
      </c>
      <c r="I34" s="51" t="s">
        <v>222</v>
      </c>
      <c r="J34" s="51" t="s">
        <v>349</v>
      </c>
      <c r="K34" s="62" t="s">
        <v>223</v>
      </c>
      <c r="L34" s="62" t="s">
        <v>224</v>
      </c>
      <c r="M34" s="62" t="s">
        <v>225</v>
      </c>
      <c r="N34" s="49">
        <v>150000</v>
      </c>
      <c r="O34" s="50" t="s">
        <v>40</v>
      </c>
      <c r="P34" s="50" t="s">
        <v>41</v>
      </c>
      <c r="Q34" s="49">
        <v>60000</v>
      </c>
      <c r="R34" s="51" t="s">
        <v>332</v>
      </c>
      <c r="S34" s="49">
        <v>90</v>
      </c>
      <c r="T34" s="49">
        <v>140</v>
      </c>
      <c r="U34" s="49">
        <v>65</v>
      </c>
      <c r="V34" s="49">
        <f t="shared" si="0"/>
        <v>295</v>
      </c>
      <c r="W34" s="49">
        <v>0</v>
      </c>
      <c r="X34" s="65" t="s">
        <v>337</v>
      </c>
      <c r="Y34" s="65" t="s">
        <v>341</v>
      </c>
      <c r="Z34" s="64">
        <v>230</v>
      </c>
    </row>
    <row r="35" spans="1:26" s="63" customFormat="1" ht="51" x14ac:dyDescent="0.3">
      <c r="B35" s="71" t="s">
        <v>235</v>
      </c>
      <c r="C35" s="60" t="s">
        <v>236</v>
      </c>
      <c r="D35" s="60" t="s">
        <v>237</v>
      </c>
      <c r="E35" s="61" t="s">
        <v>238</v>
      </c>
      <c r="F35" s="51" t="s">
        <v>239</v>
      </c>
      <c r="G35" s="60" t="s">
        <v>240</v>
      </c>
      <c r="H35" s="60" t="s">
        <v>35</v>
      </c>
      <c r="I35" s="51" t="s">
        <v>241</v>
      </c>
      <c r="J35" s="51" t="s">
        <v>349</v>
      </c>
      <c r="K35" s="62" t="s">
        <v>242</v>
      </c>
      <c r="L35" s="62" t="s">
        <v>243</v>
      </c>
      <c r="M35" s="62" t="s">
        <v>244</v>
      </c>
      <c r="N35" s="49">
        <v>129500</v>
      </c>
      <c r="O35" s="50" t="s">
        <v>245</v>
      </c>
      <c r="P35" s="50" t="s">
        <v>41</v>
      </c>
      <c r="Q35" s="49">
        <v>50000</v>
      </c>
      <c r="R35" s="51" t="s">
        <v>332</v>
      </c>
      <c r="S35" s="49">
        <v>70</v>
      </c>
      <c r="T35" s="49">
        <v>140</v>
      </c>
      <c r="U35" s="49">
        <v>85</v>
      </c>
      <c r="V35" s="49">
        <f t="shared" si="0"/>
        <v>295</v>
      </c>
      <c r="W35" s="49">
        <v>0</v>
      </c>
      <c r="X35" s="65" t="s">
        <v>337</v>
      </c>
      <c r="Y35" s="64" t="s">
        <v>341</v>
      </c>
      <c r="Z35" s="64">
        <v>380</v>
      </c>
    </row>
    <row r="36" spans="1:26" s="63" customFormat="1" ht="51" x14ac:dyDescent="0.3">
      <c r="B36" s="71" t="s">
        <v>165</v>
      </c>
      <c r="C36" s="60" t="s">
        <v>166</v>
      </c>
      <c r="D36" s="60" t="s">
        <v>167</v>
      </c>
      <c r="E36" s="61" t="s">
        <v>168</v>
      </c>
      <c r="F36" s="51" t="s">
        <v>169</v>
      </c>
      <c r="G36" s="60" t="s">
        <v>66</v>
      </c>
      <c r="H36" s="60" t="s">
        <v>35</v>
      </c>
      <c r="I36" s="51" t="s">
        <v>170</v>
      </c>
      <c r="J36" s="51" t="s">
        <v>349</v>
      </c>
      <c r="K36" s="62" t="s">
        <v>171</v>
      </c>
      <c r="L36" s="62" t="s">
        <v>333</v>
      </c>
      <c r="M36" s="62" t="s">
        <v>172</v>
      </c>
      <c r="N36" s="49">
        <v>456250</v>
      </c>
      <c r="O36" s="50" t="s">
        <v>40</v>
      </c>
      <c r="P36" s="50" t="s">
        <v>41</v>
      </c>
      <c r="Q36" s="49">
        <v>182500</v>
      </c>
      <c r="R36" s="51" t="s">
        <v>332</v>
      </c>
      <c r="S36" s="49">
        <v>70</v>
      </c>
      <c r="T36" s="49">
        <v>140</v>
      </c>
      <c r="U36" s="49">
        <v>80</v>
      </c>
      <c r="V36" s="49">
        <f t="shared" si="0"/>
        <v>290</v>
      </c>
      <c r="W36" s="49">
        <v>0</v>
      </c>
      <c r="X36" s="65" t="s">
        <v>337</v>
      </c>
      <c r="Y36" s="65" t="s">
        <v>341</v>
      </c>
      <c r="Z36" s="64">
        <v>337</v>
      </c>
    </row>
    <row r="37" spans="1:26" s="63" customFormat="1" ht="40.799999999999997" x14ac:dyDescent="0.3">
      <c r="B37" s="71" t="s">
        <v>324</v>
      </c>
      <c r="C37" s="60" t="s">
        <v>325</v>
      </c>
      <c r="D37" s="60" t="s">
        <v>326</v>
      </c>
      <c r="E37" s="61" t="s">
        <v>327</v>
      </c>
      <c r="F37" s="51" t="s">
        <v>328</v>
      </c>
      <c r="G37" s="60" t="s">
        <v>34</v>
      </c>
      <c r="H37" s="60" t="s">
        <v>35</v>
      </c>
      <c r="I37" s="51" t="s">
        <v>329</v>
      </c>
      <c r="J37" s="51" t="s">
        <v>349</v>
      </c>
      <c r="K37" s="62" t="s">
        <v>330</v>
      </c>
      <c r="L37" s="62" t="s">
        <v>336</v>
      </c>
      <c r="M37" s="62" t="s">
        <v>331</v>
      </c>
      <c r="N37" s="49">
        <v>126000</v>
      </c>
      <c r="O37" s="50" t="s">
        <v>40</v>
      </c>
      <c r="P37" s="50" t="s">
        <v>41</v>
      </c>
      <c r="Q37" s="49">
        <v>50400</v>
      </c>
      <c r="R37" s="51" t="s">
        <v>332</v>
      </c>
      <c r="S37" s="49">
        <v>50</v>
      </c>
      <c r="T37" s="49">
        <v>140</v>
      </c>
      <c r="U37" s="49">
        <v>90</v>
      </c>
      <c r="V37" s="49">
        <f t="shared" si="0"/>
        <v>280</v>
      </c>
      <c r="W37" s="49">
        <v>0</v>
      </c>
      <c r="X37" s="65" t="s">
        <v>337</v>
      </c>
      <c r="Y37" s="64" t="s">
        <v>341</v>
      </c>
      <c r="Z37" s="64">
        <v>440</v>
      </c>
    </row>
    <row r="38" spans="1:26" s="63" customFormat="1" ht="40.799999999999997" x14ac:dyDescent="0.3">
      <c r="B38" s="71" t="s">
        <v>208</v>
      </c>
      <c r="C38" s="60" t="s">
        <v>209</v>
      </c>
      <c r="D38" s="60" t="s">
        <v>210</v>
      </c>
      <c r="E38" s="61" t="s">
        <v>211</v>
      </c>
      <c r="F38" s="51" t="s">
        <v>212</v>
      </c>
      <c r="G38" s="60" t="s">
        <v>128</v>
      </c>
      <c r="H38" s="60" t="s">
        <v>35</v>
      </c>
      <c r="I38" s="51" t="s">
        <v>213</v>
      </c>
      <c r="J38" s="51" t="s">
        <v>349</v>
      </c>
      <c r="K38" s="62" t="s">
        <v>214</v>
      </c>
      <c r="L38" s="62" t="s">
        <v>215</v>
      </c>
      <c r="M38" s="62" t="s">
        <v>216</v>
      </c>
      <c r="N38" s="49">
        <v>420000</v>
      </c>
      <c r="O38" s="50" t="s">
        <v>40</v>
      </c>
      <c r="P38" s="50" t="s">
        <v>41</v>
      </c>
      <c r="Q38" s="49">
        <v>168000</v>
      </c>
      <c r="R38" s="51" t="s">
        <v>332</v>
      </c>
      <c r="S38" s="49">
        <v>70</v>
      </c>
      <c r="T38" s="49">
        <v>140</v>
      </c>
      <c r="U38" s="49">
        <v>65</v>
      </c>
      <c r="V38" s="49">
        <f t="shared" si="0"/>
        <v>275</v>
      </c>
      <c r="W38" s="49">
        <v>0</v>
      </c>
      <c r="X38" s="65" t="s">
        <v>337</v>
      </c>
      <c r="Y38" s="65" t="s">
        <v>341</v>
      </c>
      <c r="Z38" s="64">
        <v>401</v>
      </c>
    </row>
    <row r="39" spans="1:26" s="66" customFormat="1" ht="10.199999999999999" x14ac:dyDescent="0.3">
      <c r="Z39" s="78"/>
    </row>
    <row r="40" spans="1:26" s="66" customFormat="1" ht="23.25" customHeight="1" x14ac:dyDescent="0.3">
      <c r="A40" s="67"/>
      <c r="G40" s="67"/>
      <c r="H40" s="67"/>
      <c r="I40" s="67"/>
      <c r="J40" s="67"/>
      <c r="K40" s="67"/>
      <c r="L40" s="67"/>
      <c r="S40" s="68"/>
      <c r="T40" s="4"/>
    </row>
    <row r="41" spans="1:26" s="66" customFormat="1" ht="24" customHeight="1" x14ac:dyDescent="0.3">
      <c r="A41" s="67"/>
      <c r="G41" s="67"/>
      <c r="H41" s="67"/>
      <c r="I41" s="67"/>
      <c r="J41" s="67"/>
      <c r="K41" s="52"/>
      <c r="L41" s="52"/>
      <c r="Q41" s="78"/>
    </row>
    <row r="42" spans="1:26" s="66" customFormat="1" ht="10.199999999999999" x14ac:dyDescent="0.3">
      <c r="A42" s="67"/>
      <c r="B42" s="102"/>
      <c r="C42" s="102"/>
      <c r="D42" s="102"/>
      <c r="E42" s="102"/>
      <c r="F42" s="102"/>
      <c r="G42" s="67"/>
      <c r="H42" s="67"/>
      <c r="I42" s="67"/>
      <c r="J42" s="67"/>
      <c r="K42" s="52"/>
      <c r="L42" s="52"/>
      <c r="Q42" s="80"/>
    </row>
    <row r="43" spans="1:26" s="66" customFormat="1" ht="10.199999999999999" x14ac:dyDescent="0.3">
      <c r="B43" s="102"/>
      <c r="C43" s="102"/>
      <c r="D43" s="102"/>
      <c r="E43" s="102"/>
      <c r="F43" s="102"/>
      <c r="Q43" s="80"/>
    </row>
    <row r="44" spans="1:26" s="66" customFormat="1" ht="10.199999999999999" x14ac:dyDescent="0.3">
      <c r="Q44" s="80"/>
    </row>
    <row r="45" spans="1:26" s="66" customFormat="1" ht="10.199999999999999" x14ac:dyDescent="0.3">
      <c r="Q45" s="80"/>
      <c r="S45" s="69"/>
      <c r="T45" s="70"/>
      <c r="U45" s="69"/>
      <c r="V45" s="70"/>
    </row>
    <row r="46" spans="1:26" x14ac:dyDescent="0.3">
      <c r="Q46" s="80"/>
      <c r="Z46" s="66"/>
    </row>
    <row r="47" spans="1:26" x14ac:dyDescent="0.3">
      <c r="Q47" s="80"/>
    </row>
    <row r="48" spans="1:26" x14ac:dyDescent="0.3">
      <c r="Q48" s="80"/>
    </row>
    <row r="49" spans="17:17" x14ac:dyDescent="0.3">
      <c r="Q49" s="80"/>
    </row>
    <row r="50" spans="17:17" x14ac:dyDescent="0.3">
      <c r="Q50" s="80"/>
    </row>
    <row r="51" spans="17:17" x14ac:dyDescent="0.3">
      <c r="Q51" s="80"/>
    </row>
    <row r="52" spans="17:17" x14ac:dyDescent="0.3">
      <c r="Q52" s="80"/>
    </row>
    <row r="53" spans="17:17" x14ac:dyDescent="0.3">
      <c r="Q53" s="80"/>
    </row>
    <row r="54" spans="17:17" x14ac:dyDescent="0.3">
      <c r="Q54" s="80"/>
    </row>
    <row r="55" spans="17:17" x14ac:dyDescent="0.3">
      <c r="Q55" s="80"/>
    </row>
    <row r="56" spans="17:17" x14ac:dyDescent="0.3">
      <c r="Q56" s="80"/>
    </row>
    <row r="57" spans="17:17" x14ac:dyDescent="0.3">
      <c r="Q57" s="80"/>
    </row>
    <row r="58" spans="17:17" x14ac:dyDescent="0.3">
      <c r="Q58" s="80"/>
    </row>
    <row r="59" spans="17:17" x14ac:dyDescent="0.3">
      <c r="Q59" s="80"/>
    </row>
    <row r="60" spans="17:17" x14ac:dyDescent="0.3">
      <c r="Q60" s="80"/>
    </row>
    <row r="61" spans="17:17" x14ac:dyDescent="0.3">
      <c r="Q61" s="80"/>
    </row>
    <row r="62" spans="17:17" x14ac:dyDescent="0.3">
      <c r="Q62" s="80"/>
    </row>
    <row r="63" spans="17:17" x14ac:dyDescent="0.3">
      <c r="Q63" s="81"/>
    </row>
    <row r="64" spans="17:17" x14ac:dyDescent="0.3">
      <c r="Q64" s="3"/>
    </row>
  </sheetData>
  <autoFilter ref="B2:Z38">
    <sortState ref="B7:Z38">
      <sortCondition descending="1" ref="V5:V38"/>
      <sortCondition ref="Z5:Z38"/>
    </sortState>
  </autoFilter>
  <mergeCells count="12">
    <mergeCell ref="B42:F42"/>
    <mergeCell ref="B43:F43"/>
    <mergeCell ref="B2:B4"/>
    <mergeCell ref="K2:K4"/>
    <mergeCell ref="L2:L4"/>
    <mergeCell ref="M2:M4"/>
    <mergeCell ref="N2:N4"/>
    <mergeCell ref="Q2:Q4"/>
    <mergeCell ref="R2:R4"/>
    <mergeCell ref="Z2:Z4"/>
    <mergeCell ref="X2:X4"/>
    <mergeCell ref="Y2:Y4"/>
  </mergeCells>
  <pageMargins left="0.70866141732283472" right="0.70866141732283472" top="0.78740157480314965" bottom="0.78740157480314965" header="0.31496062992125984" footer="0.31496062992125984"/>
  <pageSetup paperSize="8" scale="4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8"/>
  <sheetViews>
    <sheetView tabSelected="1" view="pageLayout" topLeftCell="A61" zoomScaleNormal="118" workbookViewId="0">
      <selection activeCell="D112" sqref="D112"/>
    </sheetView>
  </sheetViews>
  <sheetFormatPr defaultRowHeight="14.4" x14ac:dyDescent="0.3"/>
  <cols>
    <col min="1" max="1" width="4.21875" style="31" customWidth="1"/>
    <col min="2" max="2" width="5.21875" style="2" customWidth="1"/>
    <col min="3" max="3" width="22.21875" style="4" customWidth="1"/>
    <col min="4" max="4" width="37.5546875" style="6" customWidth="1"/>
    <col min="5" max="5" width="17.77734375" style="10" customWidth="1"/>
    <col min="6" max="6" width="12.21875" style="30" customWidth="1"/>
    <col min="7" max="7" width="19.21875" style="8" customWidth="1"/>
    <col min="8" max="8" width="10" customWidth="1"/>
    <col min="13" max="14" width="13.44140625" style="8" customWidth="1"/>
  </cols>
  <sheetData>
    <row r="1" spans="1:16" ht="42.6" thickBot="1" x14ac:dyDescent="0.35">
      <c r="B1" s="13" t="s">
        <v>0</v>
      </c>
      <c r="C1" s="13" t="s">
        <v>1</v>
      </c>
      <c r="D1" s="1" t="s">
        <v>24</v>
      </c>
      <c r="E1" s="33" t="s">
        <v>25</v>
      </c>
      <c r="F1" s="15" t="s">
        <v>26</v>
      </c>
      <c r="G1" s="33" t="s">
        <v>5</v>
      </c>
      <c r="H1" s="16" t="s">
        <v>6</v>
      </c>
      <c r="I1" s="25" t="s">
        <v>7</v>
      </c>
      <c r="J1" s="26"/>
      <c r="K1" s="17"/>
      <c r="L1" s="24"/>
      <c r="M1" s="88" t="s">
        <v>348</v>
      </c>
      <c r="N1" s="88" t="s">
        <v>347</v>
      </c>
      <c r="O1" s="99" t="s">
        <v>340</v>
      </c>
      <c r="P1" s="99" t="s">
        <v>344</v>
      </c>
    </row>
    <row r="2" spans="1:16" ht="15" thickBot="1" x14ac:dyDescent="0.35">
      <c r="B2" s="14"/>
      <c r="C2" s="14"/>
      <c r="D2" s="1" t="s">
        <v>27</v>
      </c>
      <c r="E2" s="34"/>
      <c r="F2" s="12"/>
      <c r="G2" s="34"/>
      <c r="H2" s="36"/>
      <c r="I2" s="38" t="s">
        <v>10</v>
      </c>
      <c r="J2" s="82" t="s">
        <v>11</v>
      </c>
      <c r="K2" s="86" t="s">
        <v>12</v>
      </c>
      <c r="L2" s="83" t="s">
        <v>13</v>
      </c>
      <c r="M2" s="34"/>
      <c r="N2" s="34"/>
      <c r="O2" s="100"/>
      <c r="P2" s="100"/>
    </row>
    <row r="3" spans="1:16" ht="21" thickBot="1" x14ac:dyDescent="0.35">
      <c r="B3" s="21"/>
      <c r="C3" s="21"/>
      <c r="D3" s="1" t="s">
        <v>28</v>
      </c>
      <c r="E3" s="35"/>
      <c r="F3" s="22"/>
      <c r="G3" s="35"/>
      <c r="H3" s="37"/>
      <c r="I3" s="39"/>
      <c r="J3" s="84"/>
      <c r="K3" s="23"/>
      <c r="L3" s="85"/>
      <c r="M3" s="35"/>
      <c r="N3" s="87"/>
      <c r="O3" s="100"/>
      <c r="P3" s="100"/>
    </row>
    <row r="4" spans="1:16" ht="57.6" x14ac:dyDescent="0.3">
      <c r="A4" s="41"/>
      <c r="B4" s="106">
        <v>1</v>
      </c>
      <c r="C4" s="3" t="str">
        <f ca="1">IF(B4="","",CONCATENATE(OFFSET(List1!C$5,tisk!A3,0),"
",OFFSET(List1!D$5,tisk!A3,0),"
",OFFSET(List1!E$5,tisk!A3,0),"
",OFFSET(List1!F$5,tisk!A3,0)))</f>
        <v>Obec Radkova Lhota
Radkova Lhota 20
Radkova Lhota
75114</v>
      </c>
      <c r="D4" s="42" t="str">
        <f ca="1">IF(B4="","",OFFSET(List1!K$5,tisk!A3,0))</f>
        <v>Příprava projektové dokumentace obecního domu s předprostorem v Radkově Lhotě</v>
      </c>
      <c r="E4" s="107">
        <f ca="1">IF(B4="","",OFFSET(List1!N$5,tisk!A3,0))</f>
        <v>463914</v>
      </c>
      <c r="F4" s="28" t="str">
        <f ca="1">IF(B4="","",OFFSET(List1!O$5,tisk!A3,0))</f>
        <v>1/2021</v>
      </c>
      <c r="G4" s="103">
        <f ca="1">IF(B4="","",OFFSET(List1!Q$5,tisk!A3,0))</f>
        <v>185565</v>
      </c>
      <c r="H4" s="108" t="str">
        <f ca="1">IF(B4="","",OFFSET(List1!R$5,tisk!A3,0))</f>
        <v>31.12.2021</v>
      </c>
      <c r="I4" s="106">
        <f ca="1">IF(B4="","",OFFSET(List1!S$5,tisk!A3,0))</f>
        <v>140</v>
      </c>
      <c r="J4" s="106">
        <f ca="1">IF(B4="","",OFFSET(List1!T$5,tisk!A3,0))</f>
        <v>170</v>
      </c>
      <c r="K4" s="106">
        <f ca="1">IF(B4="","",OFFSET(List1!U$5,tisk!A3,0))</f>
        <v>175</v>
      </c>
      <c r="L4" s="106">
        <f ca="1">IF(B4="","",OFFSET(List1!V$5,tisk!A3,0))</f>
        <v>485</v>
      </c>
      <c r="M4" s="103">
        <f ca="1">IF(B4="","",OFFSET(List1!W$5,tisk!A3,0))</f>
        <v>185565</v>
      </c>
      <c r="N4" s="104">
        <v>0</v>
      </c>
      <c r="O4" s="103" t="str">
        <f ca="1">IF(B4="","",OFFSET(List1!X$5,tisk!A3,0))</f>
        <v>INV</v>
      </c>
      <c r="P4" s="103" t="s">
        <v>341</v>
      </c>
    </row>
    <row r="5" spans="1:16" ht="115.95" customHeight="1" x14ac:dyDescent="0.3">
      <c r="A5" s="41"/>
      <c r="B5" s="106"/>
      <c r="C5" s="3" t="str">
        <f ca="1">IF(B4="","",CONCATENATE("Okres ",OFFSET(List1!G$5,tisk!A3,0),"
","Právní forma","
",OFFSET(List1!H$5,tisk!A3,0),"
","IČO ",OFFSET(List1!I$5,tisk!A3,0),"
 ","B.Ú. ",OFFSET(List1!J$5,tisk!A3,0)))</f>
        <v>Okres Přerov
Právní forma
Obec, městská část hlavního města Prahy
IČO 00636509
 B.Ú. xxxxxxxx</v>
      </c>
      <c r="D5" s="5" t="str">
        <f ca="1">IF(B4="","",OFFSET(List1!L$5,tisk!A3,0))</f>
        <v>Pořízení projektové dokumentace obecního domu v Radkově Lhotě a jeho předprostoru. Jedná se o architektonickou studii, dokumentaci pro vydání rozhodnutí o umístění stavby a projektovou dokumentaci pro vydání stavebního povolení.</v>
      </c>
      <c r="E5" s="107"/>
      <c r="F5" s="27"/>
      <c r="G5" s="103"/>
      <c r="H5" s="108"/>
      <c r="I5" s="106"/>
      <c r="J5" s="106"/>
      <c r="K5" s="106"/>
      <c r="L5" s="106"/>
      <c r="M5" s="103"/>
      <c r="N5" s="103"/>
      <c r="O5" s="103"/>
      <c r="P5" s="103"/>
    </row>
    <row r="6" spans="1:16" ht="118.2" customHeight="1" x14ac:dyDescent="0.3">
      <c r="A6" s="41">
        <f>ROW()/3-1</f>
        <v>1</v>
      </c>
      <c r="B6" s="106"/>
      <c r="C6" s="3"/>
      <c r="D6" s="43" t="str">
        <f ca="1">IF(B4="","",CONCATENATE("Dotace bude použita na:","
",OFFSET(List1!M$5,tisk!A3,0)))</f>
        <v>Dotace bude použita na:
pořízení projektové dokumentace obecního domu včetně předprostoru. Jedná se o architektonickou studii, dokumentaci pro vydání rozhodnutí o umístění stavby a projektovou dokumentaci pro vydání stavebního povolení.</v>
      </c>
      <c r="E6" s="107"/>
      <c r="F6" s="28" t="str">
        <f ca="1">IF(B4="","",OFFSET(List1!P$5,tisk!A3,0))</f>
        <v>12/2021</v>
      </c>
      <c r="G6" s="103"/>
      <c r="H6" s="108"/>
      <c r="I6" s="106"/>
      <c r="J6" s="106"/>
      <c r="K6" s="106"/>
      <c r="L6" s="106"/>
      <c r="M6" s="103"/>
      <c r="N6" s="105"/>
      <c r="O6" s="103"/>
      <c r="P6" s="103"/>
    </row>
    <row r="7" spans="1:16" ht="57.6" x14ac:dyDescent="0.3">
      <c r="A7" s="41"/>
      <c r="B7" s="106">
        <v>2</v>
      </c>
      <c r="C7" s="3" t="str">
        <f ca="1">IF(B7="","",CONCATENATE(OFFSET(List1!C$5,tisk!A6,0),"
",OFFSET(List1!D$5,tisk!A6,0),"
",OFFSET(List1!E$5,tisk!A6,0),"
",OFFSET(List1!F$5,tisk!A6,0)))</f>
        <v>Obec Sobíšky
Sobíšky 8
Sobíšky
75121</v>
      </c>
      <c r="D7" s="42" t="str">
        <f ca="1">IF(B7="","",OFFSET(List1!K$5,tisk!A6,0))</f>
        <v>Macalka - odvodnění problematické lokality - infrastruktura</v>
      </c>
      <c r="E7" s="107">
        <f ca="1">IF(B7="","",OFFSET(List1!N$5,tisk!A6,0))</f>
        <v>166650</v>
      </c>
      <c r="F7" s="28" t="str">
        <f ca="1">IF(B7="","",OFFSET(List1!O$5,tisk!A6,0))</f>
        <v>1/2021</v>
      </c>
      <c r="G7" s="103">
        <f ca="1">IF(B7="","",OFFSET(List1!Q$5,tisk!A6,0))</f>
        <v>66650</v>
      </c>
      <c r="H7" s="108" t="str">
        <f ca="1">IF(B7="","",OFFSET(List1!R$5,tisk!A6,0))</f>
        <v>31.12.2021</v>
      </c>
      <c r="I7" s="106">
        <f ca="1">IF(B7="","",OFFSET(List1!S$5,tisk!A6,0))</f>
        <v>160</v>
      </c>
      <c r="J7" s="106">
        <f ca="1">IF(B7="","",OFFSET(List1!T$5,tisk!A6,0))</f>
        <v>140</v>
      </c>
      <c r="K7" s="106">
        <f ca="1">IF(B7="","",OFFSET(List1!U$5,tisk!A6,0))</f>
        <v>175</v>
      </c>
      <c r="L7" s="106">
        <f ca="1">IF(B7="","",OFFSET(List1!V$5,tisk!A6,0))</f>
        <v>475</v>
      </c>
      <c r="M7" s="103">
        <f ca="1">IF(B7="","",OFFSET(List1!W$5,tisk!A6,0))</f>
        <v>66650</v>
      </c>
      <c r="N7" s="104">
        <v>0</v>
      </c>
      <c r="O7" s="103" t="str">
        <f ca="1">IF(B7="","",OFFSET(List1!X$5,tisk!A6,0))</f>
        <v>INV</v>
      </c>
      <c r="P7" s="103" t="s">
        <v>341</v>
      </c>
    </row>
    <row r="8" spans="1:16" ht="86.4" x14ac:dyDescent="0.3">
      <c r="A8" s="41"/>
      <c r="B8" s="106"/>
      <c r="C8" s="3" t="str">
        <f ca="1">IF(B7="","",CONCATENATE("Okres ",OFFSET(List1!G$5,tisk!A6,0),"
","Právní forma","
",OFFSET(List1!H$5,tisk!A6,0),"
","IČO ",OFFSET(List1!I$5,tisk!A6,0),"
 ","B.Ú. ",OFFSET(List1!J$5,tisk!A6,0)))</f>
        <v>Okres Přerov
Právní forma
Obec, městská část hlavního města Prahy
IČO 00636576
 B.Ú. xxxxxxxx</v>
      </c>
      <c r="D8" s="5" t="str">
        <f ca="1">IF(B7="","",OFFSET(List1!L$5,tisk!A6,0))</f>
        <v>Vypracování projektové dokumentace, která má za cíl vyřešit odvodnění problematické lokality v obci, která je opakovaně zasažena dešťovými úhrny.</v>
      </c>
      <c r="E8" s="107"/>
      <c r="F8" s="27"/>
      <c r="G8" s="103"/>
      <c r="H8" s="108"/>
      <c r="I8" s="106"/>
      <c r="J8" s="106"/>
      <c r="K8" s="106"/>
      <c r="L8" s="106"/>
      <c r="M8" s="103"/>
      <c r="N8" s="103"/>
      <c r="O8" s="103"/>
      <c r="P8" s="103"/>
    </row>
    <row r="9" spans="1:16" ht="43.2" x14ac:dyDescent="0.3">
      <c r="A9" s="41">
        <f>ROW()/3-1</f>
        <v>2</v>
      </c>
      <c r="B9" s="106"/>
      <c r="C9" s="3"/>
      <c r="D9" s="5" t="str">
        <f ca="1">IF(B7="","",CONCATENATE("Dotace bude použita na:",OFFSET(List1!M$5,tisk!A6,0)))</f>
        <v>Dotace bude použita na:zpracování projektové dokumentace dle projektové studie.</v>
      </c>
      <c r="E9" s="107"/>
      <c r="F9" s="28" t="str">
        <f ca="1">IF(B7="","",OFFSET(List1!P$5,tisk!A6,0))</f>
        <v>12/2021</v>
      </c>
      <c r="G9" s="103"/>
      <c r="H9" s="108"/>
      <c r="I9" s="106"/>
      <c r="J9" s="106"/>
      <c r="K9" s="106"/>
      <c r="L9" s="106"/>
      <c r="M9" s="103"/>
      <c r="N9" s="105"/>
      <c r="O9" s="103"/>
      <c r="P9" s="103"/>
    </row>
    <row r="10" spans="1:16" ht="57.6" x14ac:dyDescent="0.3">
      <c r="A10" s="41"/>
      <c r="B10" s="106">
        <v>3</v>
      </c>
      <c r="C10" s="3" t="str">
        <f ca="1">IF(B10="","",CONCATENATE(OFFSET(List1!C$5,tisk!A9,0),"
",OFFSET(List1!D$5,tisk!A9,0),"
",OFFSET(List1!E$5,tisk!A9,0),"
",OFFSET(List1!F$5,tisk!A9,0)))</f>
        <v>Obec Čechy
Čechy 30
Čechy
75115</v>
      </c>
      <c r="D10" s="42" t="str">
        <f ca="1">IF(B10="","",OFFSET(List1!K$5,tisk!A9,0))</f>
        <v>Projektová dokumentace na obnovu místních komunikací</v>
      </c>
      <c r="E10" s="107">
        <f ca="1">IF(B10="","",OFFSET(List1!N$5,tisk!A9,0))</f>
        <v>756250</v>
      </c>
      <c r="F10" s="28" t="str">
        <f ca="1">IF(B10="","",OFFSET(List1!O$5,tisk!A9,0))</f>
        <v>1/2021</v>
      </c>
      <c r="G10" s="103">
        <f ca="1">IF(B10="","",OFFSET(List1!Q$5,tisk!A9,0))</f>
        <v>300000</v>
      </c>
      <c r="H10" s="108" t="str">
        <f ca="1">IF(B10="","",OFFSET(List1!R$5,tisk!A9,0))</f>
        <v>31.12.2021</v>
      </c>
      <c r="I10" s="106">
        <f ca="1">IF(B10="","",OFFSET(List1!S$5,tisk!A9,0))</f>
        <v>120</v>
      </c>
      <c r="J10" s="106">
        <f ca="1">IF(B10="","",OFFSET(List1!T$5,tisk!A9,0))</f>
        <v>170</v>
      </c>
      <c r="K10" s="106">
        <f ca="1">IF(B10="","",OFFSET(List1!U$5,tisk!A9,0))</f>
        <v>170</v>
      </c>
      <c r="L10" s="106">
        <f ca="1">IF(B10="","",OFFSET(List1!V$5,tisk!A9,0))</f>
        <v>460</v>
      </c>
      <c r="M10" s="103">
        <f ca="1">IF(B10="","",OFFSET(List1!W$5,tisk!A9,0))</f>
        <v>300000</v>
      </c>
      <c r="N10" s="104">
        <v>0</v>
      </c>
      <c r="O10" s="103" t="str">
        <f ca="1">IF(B10="","",OFFSET(List1!X$5,tisk!A9,0))</f>
        <v>INV</v>
      </c>
      <c r="P10" s="103" t="s">
        <v>341</v>
      </c>
    </row>
    <row r="11" spans="1:16" ht="86.4" x14ac:dyDescent="0.3">
      <c r="A11" s="41"/>
      <c r="B11" s="106"/>
      <c r="C11" s="3" t="str">
        <f ca="1">IF(B10="","",CONCATENATE("Okres ",OFFSET(List1!G$5,tisk!A9,0),"
","Právní forma","
",OFFSET(List1!H$5,tisk!A9,0),"
","IČO ",OFFSET(List1!I$5,tisk!A9,0),"
 ","B.Ú. ",OFFSET(List1!J$5,tisk!A9,0)))</f>
        <v>Okres Přerov
Právní forma
Obec, městská část hlavního města Prahy
IČO 00636177
 B.Ú. xxxxxxxx</v>
      </c>
      <c r="D11" s="5" t="str">
        <f ca="1">IF(B10="","",OFFSET(List1!L$5,tisk!A9,0))</f>
        <v>Zpracování projektové dokumentace na obnovu místních komunikací v obci Čechy (okr. Přerov).</v>
      </c>
      <c r="E11" s="107"/>
      <c r="F11" s="27"/>
      <c r="G11" s="103"/>
      <c r="H11" s="108"/>
      <c r="I11" s="106"/>
      <c r="J11" s="106"/>
      <c r="K11" s="106"/>
      <c r="L11" s="106"/>
      <c r="M11" s="103"/>
      <c r="N11" s="103"/>
      <c r="O11" s="103"/>
      <c r="P11" s="103"/>
    </row>
    <row r="12" spans="1:16" ht="28.8" x14ac:dyDescent="0.3">
      <c r="A12" s="41">
        <f>ROW()/3-1</f>
        <v>3</v>
      </c>
      <c r="B12" s="106"/>
      <c r="C12" s="3"/>
      <c r="D12" s="5" t="str">
        <f ca="1">IF(B10="","",CONCATENATE("Dotace bude použita na:",OFFSET(List1!M$5,tisk!A9,0)))</f>
        <v>Dotace bude použita na:zpracování projektové dokumentace.</v>
      </c>
      <c r="E12" s="107"/>
      <c r="F12" s="28" t="str">
        <f ca="1">IF(B10="","",OFFSET(List1!P$5,tisk!A9,0))</f>
        <v>12/2021</v>
      </c>
      <c r="G12" s="103"/>
      <c r="H12" s="108"/>
      <c r="I12" s="106"/>
      <c r="J12" s="106"/>
      <c r="K12" s="106"/>
      <c r="L12" s="106"/>
      <c r="M12" s="103"/>
      <c r="N12" s="105"/>
      <c r="O12" s="103"/>
      <c r="P12" s="103"/>
    </row>
    <row r="13" spans="1:16" ht="75" customHeight="1" x14ac:dyDescent="0.3">
      <c r="B13" s="106">
        <v>4</v>
      </c>
      <c r="C13" s="3" t="str">
        <f ca="1">IF(B13="","",CONCATENATE(OFFSET(List1!C$5,tisk!A12,0),"
",OFFSET(List1!D$5,tisk!A12,0),"
",OFFSET(List1!E$5,tisk!A12,0),"
",OFFSET(List1!F$5,tisk!A12,0)))</f>
        <v>Obec Raková u Konice
Raková u Konice 34
Raková u Konice
79857</v>
      </c>
      <c r="D13" s="42" t="str">
        <f ca="1">IF(B13="","",OFFSET(List1!K$5,tisk!A12,0))</f>
        <v>Raková u Konice - splašková kanalizace a ČOV - II. etapa</v>
      </c>
      <c r="E13" s="107">
        <f ca="1">IF(B13="","",OFFSET(List1!N$5,tisk!A12,0))</f>
        <v>750000</v>
      </c>
      <c r="F13" s="28" t="str">
        <f ca="1">IF(B13="","",OFFSET(List1!O$5,tisk!A12,0))</f>
        <v>1/2021</v>
      </c>
      <c r="G13" s="103">
        <f ca="1">IF(B13="","",OFFSET(List1!Q$5,tisk!A12,0))</f>
        <v>300000</v>
      </c>
      <c r="H13" s="108" t="str">
        <f ca="1">IF(B13="","",OFFSET(List1!R$5,tisk!A12,0))</f>
        <v>31.12.2021</v>
      </c>
      <c r="I13" s="106">
        <f ca="1">IF(B13="","",OFFSET(List1!S$5,tisk!A12,0))</f>
        <v>140</v>
      </c>
      <c r="J13" s="106">
        <f ca="1">IF(B13="","",OFFSET(List1!T$5,tisk!A12,0))</f>
        <v>140</v>
      </c>
      <c r="K13" s="106">
        <f ca="1">IF(B13="","",OFFSET(List1!U$5,tisk!A12,0))</f>
        <v>175</v>
      </c>
      <c r="L13" s="106">
        <f ca="1">IF(B13="","",OFFSET(List1!V$5,tisk!A12,0))</f>
        <v>455</v>
      </c>
      <c r="M13" s="103">
        <f ca="1">IF(B13="","",OFFSET(List1!W$5,tisk!A12,0))</f>
        <v>300000</v>
      </c>
      <c r="N13" s="104">
        <v>0</v>
      </c>
      <c r="O13" s="103" t="str">
        <f ca="1">IF(B13="","",OFFSET(List1!X$5,tisk!A12,0))</f>
        <v>INV</v>
      </c>
      <c r="P13" s="103" t="s">
        <v>341</v>
      </c>
    </row>
    <row r="14" spans="1:16" ht="86.4" x14ac:dyDescent="0.3">
      <c r="B14" s="106"/>
      <c r="C14" s="3" t="str">
        <f ca="1">IF(B13="","",CONCATENATE("Okres ",OFFSET(List1!G$5,tisk!A12,0),"
","Právní forma","
",OFFSET(List1!H$5,tisk!A12,0),"
","IČO ",OFFSET(List1!I$5,tisk!A12,0),"
 ","B.Ú. ",OFFSET(List1!J$5,tisk!A12,0)))</f>
        <v>Okres Prostějov
Právní forma
Obec, městská část hlavního města Prahy
IČO 00600067
 B.Ú. xxxxxxxx</v>
      </c>
      <c r="D14" s="5" t="str">
        <f ca="1">IF(B13="","",OFFSET(List1!L$5,tisk!A12,0))</f>
        <v>Projektová dokumentace ke stavebnímu povolení k akci: "Raková u Konice - splašková kanalizace a ČOV".</v>
      </c>
      <c r="E14" s="107"/>
      <c r="F14" s="27"/>
      <c r="G14" s="103"/>
      <c r="H14" s="108"/>
      <c r="I14" s="106"/>
      <c r="J14" s="106"/>
      <c r="K14" s="106"/>
      <c r="L14" s="106"/>
      <c r="M14" s="103"/>
      <c r="N14" s="103"/>
      <c r="O14" s="103"/>
      <c r="P14" s="103"/>
    </row>
    <row r="15" spans="1:16" ht="30" customHeight="1" x14ac:dyDescent="0.3">
      <c r="A15" s="31">
        <f>ROW()/3-1</f>
        <v>4</v>
      </c>
      <c r="B15" s="106"/>
      <c r="C15" s="3"/>
      <c r="D15" s="5" t="str">
        <f ca="1">IF(B13="","",CONCATENATE("Dotace bude použita na:",OFFSET(List1!M$5,tisk!A12,0)))</f>
        <v>Dotace bude použita na:projektovou dokumentaci.</v>
      </c>
      <c r="E15" s="107"/>
      <c r="F15" s="28" t="str">
        <f ca="1">IF(B13="","",OFFSET(List1!P$5,tisk!A12,0))</f>
        <v>12/2021</v>
      </c>
      <c r="G15" s="103"/>
      <c r="H15" s="108"/>
      <c r="I15" s="106"/>
      <c r="J15" s="106"/>
      <c r="K15" s="106"/>
      <c r="L15" s="106"/>
      <c r="M15" s="103"/>
      <c r="N15" s="105"/>
      <c r="O15" s="103"/>
      <c r="P15" s="103"/>
    </row>
    <row r="16" spans="1:16" ht="75" customHeight="1" x14ac:dyDescent="0.3">
      <c r="B16" s="106">
        <v>5</v>
      </c>
      <c r="C16" s="3" t="str">
        <f ca="1">IF(B16="","",CONCATENATE(OFFSET(List1!C$5,tisk!A15,0),"
",OFFSET(List1!D$5,tisk!A15,0),"
",OFFSET(List1!E$5,tisk!A15,0),"
",OFFSET(List1!F$5,tisk!A15,0)))</f>
        <v>Obec Žákovice
Žákovice 100
Žákovice
75354</v>
      </c>
      <c r="D16" s="42" t="str">
        <f ca="1">IF(B16="","",OFFSET(List1!K$5,tisk!A15,0))</f>
        <v>Příprava projektové dokumentace multifunkčního domu v Žákovicích</v>
      </c>
      <c r="E16" s="107">
        <f ca="1">IF(B16="","",OFFSET(List1!N$5,tisk!A15,0))</f>
        <v>464277</v>
      </c>
      <c r="F16" s="28" t="str">
        <f ca="1">IF(B16="","",OFFSET(List1!O$5,tisk!A15,0))</f>
        <v>1/2021</v>
      </c>
      <c r="G16" s="103">
        <f ca="1">IF(B16="","",OFFSET(List1!Q$5,tisk!A15,0))</f>
        <v>185710</v>
      </c>
      <c r="H16" s="108" t="str">
        <f ca="1">IF(B16="","",OFFSET(List1!R$5,tisk!A15,0))</f>
        <v>31.12.2021</v>
      </c>
      <c r="I16" s="106">
        <f ca="1">IF(B16="","",OFFSET(List1!S$5,tisk!A15,0))</f>
        <v>140</v>
      </c>
      <c r="J16" s="106">
        <f ca="1">IF(B16="","",OFFSET(List1!T$5,tisk!A15,0))</f>
        <v>170</v>
      </c>
      <c r="K16" s="106">
        <f ca="1">IF(B16="","",OFFSET(List1!U$5,tisk!A15,0))</f>
        <v>140</v>
      </c>
      <c r="L16" s="106">
        <f ca="1">IF(B16="","",OFFSET(List1!V$5,tisk!A15,0))</f>
        <v>450</v>
      </c>
      <c r="M16" s="103">
        <f ca="1">IF(B16="","",OFFSET(List1!W$5,tisk!A15,0))</f>
        <v>185710</v>
      </c>
      <c r="N16" s="104">
        <v>0</v>
      </c>
      <c r="O16" s="103" t="str">
        <f ca="1">IF(B16="","",OFFSET(List1!X$5,tisk!A15,0))</f>
        <v>INV</v>
      </c>
      <c r="P16" s="103" t="s">
        <v>345</v>
      </c>
    </row>
    <row r="17" spans="1:16" ht="100.8" x14ac:dyDescent="0.3">
      <c r="B17" s="106"/>
      <c r="C17" s="3" t="str">
        <f ca="1">IF(B16="","",CONCATENATE("Okres ",OFFSET(List1!G$5,tisk!A15,0),"
","Právní forma","
",OFFSET(List1!H$5,tisk!A15,0),"
","IČO ",OFFSET(List1!I$5,tisk!A15,0),"
 ","B.Ú. ",OFFSET(List1!J$5,tisk!A15,0)))</f>
        <v>Okres Přerov
Právní forma
Obec, městská část hlavního města Prahy
IČO 00600890
 B.Ú. xxxxxxxx</v>
      </c>
      <c r="D17" s="5" t="str">
        <f ca="1">IF(B16="","",OFFSET(List1!L$5,tisk!A15,0))</f>
        <v>Pořízení projektové dokumentace multifunkčního domu v Žákovicích. Jedná se o architektonickou studii a projektovou dokumentaci pro vydání stavebního povolení.</v>
      </c>
      <c r="E17" s="107"/>
      <c r="F17" s="27"/>
      <c r="G17" s="103"/>
      <c r="H17" s="108"/>
      <c r="I17" s="106"/>
      <c r="J17" s="106"/>
      <c r="K17" s="106"/>
      <c r="L17" s="106"/>
      <c r="M17" s="103"/>
      <c r="N17" s="103"/>
      <c r="O17" s="103"/>
      <c r="P17" s="103"/>
    </row>
    <row r="18" spans="1:16" ht="107.55" customHeight="1" x14ac:dyDescent="0.3">
      <c r="A18" s="31">
        <f>ROW()/3-1</f>
        <v>5</v>
      </c>
      <c r="B18" s="106"/>
      <c r="C18" s="3"/>
      <c r="D18" s="5" t="str">
        <f ca="1">IF(B16="","",CONCATENATE("Dotace bude použita na:",OFFSET(List1!M$5,tisk!A15,0)))</f>
        <v>Dotace bude použita na:částečnou úhradu výdajů na pořízení projektové dokumentace multifunkčního domu v Žákovicích. Jedná se o architektonickou studii a projektovou dokumentaci pro vydání stavebního povolení.</v>
      </c>
      <c r="E18" s="107"/>
      <c r="F18" s="28" t="str">
        <f ca="1">IF(B16="","",OFFSET(List1!P$5,tisk!A15,0))</f>
        <v>12/2021</v>
      </c>
      <c r="G18" s="103"/>
      <c r="H18" s="108"/>
      <c r="I18" s="106"/>
      <c r="J18" s="106"/>
      <c r="K18" s="106"/>
      <c r="L18" s="106"/>
      <c r="M18" s="103"/>
      <c r="N18" s="105"/>
      <c r="O18" s="103"/>
      <c r="P18" s="103"/>
    </row>
    <row r="19" spans="1:16" s="2" customFormat="1" ht="75" customHeight="1" x14ac:dyDescent="0.3">
      <c r="A19" s="31"/>
      <c r="B19" s="106">
        <v>6</v>
      </c>
      <c r="C19" s="3" t="str">
        <f ca="1">IF(B19="","",CONCATENATE(OFFSET(List1!C$5,tisk!A18,0),"
",OFFSET(List1!D$5,tisk!A18,0),"
",OFFSET(List1!E$5,tisk!A18,0),"
",OFFSET(List1!F$5,tisk!A18,0)))</f>
        <v>Obec Polomí
Polomí 20
Polomí
79855</v>
      </c>
      <c r="D19" s="42" t="str">
        <f ca="1">IF(B19="","",OFFSET(List1!K$5,tisk!A18,0))</f>
        <v>"Polomí - stoková síť" - projektová dokumentace</v>
      </c>
      <c r="E19" s="107">
        <f ca="1">IF(B19="","",OFFSET(List1!N$5,tisk!A18,0))</f>
        <v>300000</v>
      </c>
      <c r="F19" s="28" t="str">
        <f ca="1">IF(B19="","",OFFSET(List1!O$5,tisk!A18,0))</f>
        <v>1/2021</v>
      </c>
      <c r="G19" s="103">
        <f ca="1">IF(B19="","",OFFSET(List1!Q$5,tisk!A18,0))</f>
        <v>120000</v>
      </c>
      <c r="H19" s="108" t="str">
        <f ca="1">IF(B19="","",OFFSET(List1!R$5,tisk!A18,0))</f>
        <v>31.12.2021</v>
      </c>
      <c r="I19" s="106">
        <f ca="1">IF(B19="","",OFFSET(List1!S$5,tisk!A18,0))</f>
        <v>150</v>
      </c>
      <c r="J19" s="106">
        <f ca="1">IF(B19="","",OFFSET(List1!T$5,tisk!A18,0))</f>
        <v>140</v>
      </c>
      <c r="K19" s="106">
        <f ca="1">IF(B19="","",OFFSET(List1!U$5,tisk!A18,0))</f>
        <v>150</v>
      </c>
      <c r="L19" s="106">
        <f ca="1">IF(B19="","",OFFSET(List1!V$5,tisk!A18,0))</f>
        <v>440</v>
      </c>
      <c r="M19" s="103">
        <f ca="1">IF(B19="","",OFFSET(List1!W$5,tisk!A18,0))</f>
        <v>120000</v>
      </c>
      <c r="N19" s="104">
        <v>0</v>
      </c>
      <c r="O19" s="103" t="str">
        <f ca="1">IF(B19="","",OFFSET(List1!X$5,tisk!A18,0))</f>
        <v>INV</v>
      </c>
      <c r="P19" s="103" t="s">
        <v>341</v>
      </c>
    </row>
    <row r="20" spans="1:16" s="2" customFormat="1" ht="86.4" x14ac:dyDescent="0.3">
      <c r="A20" s="31"/>
      <c r="B20" s="106"/>
      <c r="C20" s="3" t="str">
        <f ca="1">IF(B19="","",CONCATENATE("Okres ",OFFSET(List1!G$5,tisk!A18,0),"
","Právní forma","
",OFFSET(List1!H$5,tisk!A18,0),"
","IČO ",OFFSET(List1!I$5,tisk!A18,0),"
 ","B.Ú. ",OFFSET(List1!J$5,tisk!A18,0)))</f>
        <v>Okres Prostějov
Právní forma
Obec, městská část hlavního města Prahy
IČO 00600059
 B.Ú. xxxxxxxx</v>
      </c>
      <c r="D20" s="5" t="str">
        <f ca="1">IF(B19="","",OFFSET(List1!L$5,tisk!A18,0))</f>
        <v>"Polomí - stoková síť" - projektová dokumentace</v>
      </c>
      <c r="E20" s="107"/>
      <c r="F20" s="27"/>
      <c r="G20" s="103"/>
      <c r="H20" s="108"/>
      <c r="I20" s="106"/>
      <c r="J20" s="106"/>
      <c r="K20" s="106"/>
      <c r="L20" s="106"/>
      <c r="M20" s="103"/>
      <c r="N20" s="103"/>
      <c r="O20" s="103"/>
      <c r="P20" s="103"/>
    </row>
    <row r="21" spans="1:16" s="2" customFormat="1" ht="54.6" customHeight="1" x14ac:dyDescent="0.3">
      <c r="A21" s="31">
        <f>ROW()/3-1</f>
        <v>6</v>
      </c>
      <c r="B21" s="106"/>
      <c r="C21" s="3"/>
      <c r="D21" s="5" t="str">
        <f ca="1">IF(B19="","",CONCATENATE("Dotace bude použita na:",OFFSET(List1!M$5,tisk!A18,0)))</f>
        <v>Dotace bude použita na:projektovou dokumentaci (DPS a veřejné části přípojek).</v>
      </c>
      <c r="E21" s="107"/>
      <c r="F21" s="28" t="str">
        <f ca="1">IF(B19="","",OFFSET(List1!P$5,tisk!A18,0))</f>
        <v>12/2021</v>
      </c>
      <c r="G21" s="103"/>
      <c r="H21" s="108"/>
      <c r="I21" s="106"/>
      <c r="J21" s="106"/>
      <c r="K21" s="106"/>
      <c r="L21" s="106"/>
      <c r="M21" s="103"/>
      <c r="N21" s="105"/>
      <c r="O21" s="103"/>
      <c r="P21" s="103"/>
    </row>
    <row r="22" spans="1:16" s="2" customFormat="1" ht="75" customHeight="1" x14ac:dyDescent="0.3">
      <c r="A22" s="31"/>
      <c r="B22" s="106">
        <v>7</v>
      </c>
      <c r="C22" s="3" t="str">
        <f ca="1">IF(B22="","",CONCATENATE(OFFSET(List1!C$5,tisk!A21,0),"
",OFFSET(List1!D$5,tisk!A21,0),"
",OFFSET(List1!E$5,tisk!A21,0),"
",OFFSET(List1!F$5,tisk!A21,0)))</f>
        <v>Obec Radvanice
Radvanice 9
Radvanice
75121</v>
      </c>
      <c r="D22" s="42" t="str">
        <f ca="1">IF(B22="","",OFFSET(List1!K$5,tisk!A21,0))</f>
        <v>Zpracování PD Rekonstrukce veřejného osvětlení, rozhlasu a příprava trasy pro optické kabely v obci Radvanice</v>
      </c>
      <c r="E22" s="107">
        <f ca="1">IF(B22="","",OFFSET(List1!N$5,tisk!A21,0))</f>
        <v>125000</v>
      </c>
      <c r="F22" s="28" t="str">
        <f ca="1">IF(B22="","",OFFSET(List1!O$5,tisk!A21,0))</f>
        <v>1/2021</v>
      </c>
      <c r="G22" s="103">
        <f ca="1">IF(B22="","",OFFSET(List1!Q$5,tisk!A21,0))</f>
        <v>50000</v>
      </c>
      <c r="H22" s="108" t="str">
        <f ca="1">IF(B22="","",OFFSET(List1!R$5,tisk!A21,0))</f>
        <v>31.12.2021</v>
      </c>
      <c r="I22" s="106">
        <f ca="1">IF(B22="","",OFFSET(List1!S$5,tisk!A21,0))</f>
        <v>110</v>
      </c>
      <c r="J22" s="106">
        <f ca="1">IF(B22="","",OFFSET(List1!T$5,tisk!A21,0))</f>
        <v>170</v>
      </c>
      <c r="K22" s="106">
        <f ca="1">IF(B22="","",OFFSET(List1!U$5,tisk!A21,0))</f>
        <v>150</v>
      </c>
      <c r="L22" s="106">
        <f ca="1">IF(B22="","",OFFSET(List1!V$5,tisk!A21,0))</f>
        <v>430</v>
      </c>
      <c r="M22" s="103">
        <f ca="1">IF(B22="","",OFFSET(List1!W$5,tisk!A21,0))</f>
        <v>50000</v>
      </c>
      <c r="N22" s="104">
        <v>0</v>
      </c>
      <c r="O22" s="103" t="str">
        <f ca="1">IF(B22="","",OFFSET(List1!X$5,tisk!A21,0))</f>
        <v>INV</v>
      </c>
      <c r="P22" s="103" t="s">
        <v>341</v>
      </c>
    </row>
    <row r="23" spans="1:16" s="2" customFormat="1" ht="86.4" x14ac:dyDescent="0.3">
      <c r="A23" s="31"/>
      <c r="B23" s="106"/>
      <c r="C23" s="3" t="str">
        <f ca="1">IF(B22="","",CONCATENATE("Okres ",OFFSET(List1!G$5,tisk!A21,0),"
","Právní forma","
",OFFSET(List1!H$5,tisk!A21,0),"
","IČO ",OFFSET(List1!I$5,tisk!A21,0),"
 ","B.Ú. ",OFFSET(List1!J$5,tisk!A21,0)))</f>
        <v>Okres Přerov
Právní forma
Obec, městská část hlavního města Prahy
IČO 00636533
 B.Ú. xxxxxxxx</v>
      </c>
      <c r="D23" s="5" t="str">
        <f ca="1">IF(B22="","",OFFSET(List1!L$5,tisk!A21,0))</f>
        <v>Pořízení projektové dokumentace na rekonstrukci veřejného osvětlení, rozhlasu a příprava trasy pro optické kabely.</v>
      </c>
      <c r="E23" s="107"/>
      <c r="F23" s="27"/>
      <c r="G23" s="103"/>
      <c r="H23" s="108"/>
      <c r="I23" s="106"/>
      <c r="J23" s="106"/>
      <c r="K23" s="106"/>
      <c r="L23" s="106"/>
      <c r="M23" s="103"/>
      <c r="N23" s="103"/>
      <c r="O23" s="103"/>
      <c r="P23" s="103"/>
    </row>
    <row r="24" spans="1:16" s="2" customFormat="1" ht="72" x14ac:dyDescent="0.3">
      <c r="A24" s="31">
        <f>ROW()/3-1</f>
        <v>7</v>
      </c>
      <c r="B24" s="106"/>
      <c r="C24" s="3"/>
      <c r="D24" s="5" t="str">
        <f ca="1">IF(B22="","",CONCATENATE("Dotace bude použita na:",OFFSET(List1!M$5,tisk!A21,0)))</f>
        <v>Dotace bude použita na:vypracování kompletní projektové dokumentace pro realizaci záměru rekonstrukce veřejného osvětlení, rozhlasu a trasy pro optické kabely v obci Radvanice.</v>
      </c>
      <c r="E24" s="107"/>
      <c r="F24" s="28" t="str">
        <f ca="1">IF(B22="","",OFFSET(List1!P$5,tisk!A21,0))</f>
        <v>12/2021</v>
      </c>
      <c r="G24" s="103"/>
      <c r="H24" s="108"/>
      <c r="I24" s="106"/>
      <c r="J24" s="106"/>
      <c r="K24" s="106"/>
      <c r="L24" s="106"/>
      <c r="M24" s="103"/>
      <c r="N24" s="105"/>
      <c r="O24" s="103"/>
      <c r="P24" s="103"/>
    </row>
    <row r="25" spans="1:16" s="2" customFormat="1" ht="75" customHeight="1" x14ac:dyDescent="0.3">
      <c r="A25" s="31"/>
      <c r="B25" s="106">
        <v>8</v>
      </c>
      <c r="C25" s="3" t="str">
        <f ca="1">IF(B25="","",CONCATENATE(OFFSET(List1!C$5,tisk!A24,0),"
",OFFSET(List1!D$5,tisk!A24,0),"
",OFFSET(List1!E$5,tisk!A24,0),"
",OFFSET(List1!F$5,tisk!A24,0)))</f>
        <v>Obec Vincencov
Vincencov 63
Vincencov
79804</v>
      </c>
      <c r="D25" s="42" t="str">
        <f ca="1">IF(B25="","",OFFSET(List1!K$5,tisk!A24,0))</f>
        <v>Vodovod Vincencov - dopracování DPS, vodovodní přípojky</v>
      </c>
      <c r="E25" s="107">
        <f ca="1">IF(B25="","",OFFSET(List1!N$5,tisk!A24,0))</f>
        <v>302500</v>
      </c>
      <c r="F25" s="28" t="str">
        <f ca="1">IF(B25="","",OFFSET(List1!O$5,tisk!A24,0))</f>
        <v>1/2021</v>
      </c>
      <c r="G25" s="103">
        <f ca="1">IF(B25="","",OFFSET(List1!Q$5,tisk!A24,0))</f>
        <v>121000</v>
      </c>
      <c r="H25" s="108" t="str">
        <f ca="1">IF(B25="","",OFFSET(List1!R$5,tisk!A24,0))</f>
        <v>31.12.2021</v>
      </c>
      <c r="I25" s="106">
        <f ca="1">IF(B25="","",OFFSET(List1!S$5,tisk!A24,0))</f>
        <v>150</v>
      </c>
      <c r="J25" s="106">
        <f ca="1">IF(B25="","",OFFSET(List1!T$5,tisk!A24,0))</f>
        <v>140</v>
      </c>
      <c r="K25" s="106">
        <f ca="1">IF(B25="","",OFFSET(List1!U$5,tisk!A24,0))</f>
        <v>115</v>
      </c>
      <c r="L25" s="106">
        <f ca="1">IF(B25="","",OFFSET(List1!V$5,tisk!A24,0))</f>
        <v>405</v>
      </c>
      <c r="M25" s="103">
        <f ca="1">IF(B25="","",OFFSET(List1!W$5,tisk!A24,0))</f>
        <v>121000</v>
      </c>
      <c r="N25" s="104">
        <v>0</v>
      </c>
      <c r="O25" s="103" t="str">
        <f ca="1">IF(B25="","",OFFSET(List1!X$5,tisk!A24,0))</f>
        <v>INV</v>
      </c>
      <c r="P25" s="103" t="s">
        <v>341</v>
      </c>
    </row>
    <row r="26" spans="1:16" s="2" customFormat="1" ht="105" customHeight="1" x14ac:dyDescent="0.3">
      <c r="A26" s="31"/>
      <c r="B26" s="106"/>
      <c r="C26" s="3" t="str">
        <f ca="1">IF(B25="","",CONCATENATE("Okres ",OFFSET(List1!G$5,tisk!A24,0),"
","Právní forma","
",OFFSET(List1!H$5,tisk!A24,0),"
","IČO ",OFFSET(List1!I$5,tisk!A24,0),"
 ","B.Ú. ",OFFSET(List1!J$5,tisk!A24,0)))</f>
        <v>Okres Prostějov
Právní forma
Obec, městská část hlavního města Prahy
IČO 47919761
 B.Ú. xxxxxxxx</v>
      </c>
      <c r="D26" s="5" t="str">
        <f ca="1">IF(B25="","",OFFSET(List1!L$5,tisk!A24,0))</f>
        <v>Dopracování dokumentace pro provedení stavby (DPS) a zpracování projektové dokumentace pro vodovodní přípojky v obci Vincencov. Předmětná projektová dokumentace bude zpracována dle platné legislativy.</v>
      </c>
      <c r="E26" s="107"/>
      <c r="F26" s="27"/>
      <c r="G26" s="103"/>
      <c r="H26" s="108"/>
      <c r="I26" s="106"/>
      <c r="J26" s="106"/>
      <c r="K26" s="106"/>
      <c r="L26" s="106"/>
      <c r="M26" s="103"/>
      <c r="N26" s="103"/>
      <c r="O26" s="103"/>
      <c r="P26" s="103"/>
    </row>
    <row r="27" spans="1:16" s="2" customFormat="1" ht="76.95" customHeight="1" x14ac:dyDescent="0.3">
      <c r="A27" s="31">
        <f>ROW()/3-1</f>
        <v>8</v>
      </c>
      <c r="B27" s="106"/>
      <c r="C27" s="3"/>
      <c r="D27" s="5" t="str">
        <f ca="1">IF(B25="","",CONCATENATE("Dotace bude použita na:",OFFSET(List1!M$5,tisk!A24,0)))</f>
        <v>Dotace bude použita na:dopracování dokumentace pro provedení stavby (DPS) a zpracování projektové dokumentace pro vodovodní přípojky v obci Vincencov.</v>
      </c>
      <c r="E27" s="107"/>
      <c r="F27" s="28" t="str">
        <f ca="1">IF(B25="","",OFFSET(List1!P$5,tisk!A24,0))</f>
        <v>12/2021</v>
      </c>
      <c r="G27" s="103"/>
      <c r="H27" s="108"/>
      <c r="I27" s="106"/>
      <c r="J27" s="106"/>
      <c r="K27" s="106"/>
      <c r="L27" s="106"/>
      <c r="M27" s="103"/>
      <c r="N27" s="105"/>
      <c r="O27" s="103"/>
      <c r="P27" s="103"/>
    </row>
    <row r="28" spans="1:16" s="2" customFormat="1" ht="75" customHeight="1" x14ac:dyDescent="0.3">
      <c r="A28" s="31"/>
      <c r="B28" s="106">
        <v>9</v>
      </c>
      <c r="C28" s="3" t="str">
        <f ca="1">IF(B28="","",CONCATENATE(OFFSET(List1!C$5,tisk!A27,0),"
",OFFSET(List1!D$5,tisk!A27,0),"
",OFFSET(List1!E$5,tisk!A27,0),"
",OFFSET(List1!F$5,tisk!A27,0)))</f>
        <v>Obec Dubčany
Dubčany 24
Dubčany
78322</v>
      </c>
      <c r="D28" s="42" t="str">
        <f ca="1">IF(B28="","",OFFSET(List1!K$5,tisk!A27,0))</f>
        <v>Projekt: "Rekonstrukce MK 7.C, P1chodníku, výstavba nového chodníku P6</v>
      </c>
      <c r="E28" s="107">
        <f ca="1">IF(B28="","",OFFSET(List1!N$5,tisk!A27,0))</f>
        <v>750000</v>
      </c>
      <c r="F28" s="28" t="str">
        <f ca="1">IF(B28="","",OFFSET(List1!O$5,tisk!A27,0))</f>
        <v>1/2021</v>
      </c>
      <c r="G28" s="103">
        <f ca="1">IF(B28="","",OFFSET(List1!Q$5,tisk!A27,0))</f>
        <v>300000</v>
      </c>
      <c r="H28" s="108" t="str">
        <f ca="1">IF(B28="","",OFFSET(List1!R$5,tisk!A27,0))</f>
        <v>31.12.2021</v>
      </c>
      <c r="I28" s="106">
        <f ca="1">IF(B28="","",OFFSET(List1!S$5,tisk!A27,0))</f>
        <v>110</v>
      </c>
      <c r="J28" s="106">
        <f ca="1">IF(B28="","",OFFSET(List1!T$5,tisk!A27,0))</f>
        <v>200</v>
      </c>
      <c r="K28" s="106">
        <f ca="1">IF(B28="","",OFFSET(List1!U$5,tisk!A27,0))</f>
        <v>90</v>
      </c>
      <c r="L28" s="106">
        <f ca="1">IF(B28="","",OFFSET(List1!V$5,tisk!A27,0))</f>
        <v>400</v>
      </c>
      <c r="M28" s="103">
        <f ca="1">IF(B28="","",OFFSET(List1!W$5,tisk!A27,0))</f>
        <v>300000</v>
      </c>
      <c r="N28" s="104">
        <v>0</v>
      </c>
      <c r="O28" s="103" t="str">
        <f ca="1">IF(B28="","",OFFSET(List1!X$5,tisk!A27,0))</f>
        <v>INV</v>
      </c>
      <c r="P28" s="103" t="s">
        <v>341</v>
      </c>
    </row>
    <row r="29" spans="1:16" s="2" customFormat="1" ht="100.2" customHeight="1" x14ac:dyDescent="0.3">
      <c r="A29" s="31"/>
      <c r="B29" s="106"/>
      <c r="C29" s="3" t="str">
        <f ca="1">IF(B28="","",CONCATENATE("Okres ",OFFSET(List1!G$5,tisk!A27,0),"
","Právní forma","
",OFFSET(List1!H$5,tisk!A27,0),"
","IČO ",OFFSET(List1!I$5,tisk!A27,0),"
 ","B.Ú. ",OFFSET(List1!J$5,tisk!A27,0)))</f>
        <v>Okres Olomouc
Právní forma
Obec, městská část hlavního města Prahy
IČO 00576221
 B.Ú. xxxxxxxx</v>
      </c>
      <c r="D29" s="5" t="str">
        <f ca="1">IF(B28="","",OFFSET(List1!L$5,tisk!A27,0))</f>
        <v>Zpracování projektové dokumentace na rekonstrukci MK 7.C - III. třídy, P1 - IV. třída (chodník), vybudování nové P6 - IV. třída (chodník kolem krajské komunikace III/44912 od autobusové zastávky směrem k vlakové zastávce).</v>
      </c>
      <c r="E29" s="107"/>
      <c r="F29" s="27"/>
      <c r="G29" s="103"/>
      <c r="H29" s="108"/>
      <c r="I29" s="106"/>
      <c r="J29" s="106"/>
      <c r="K29" s="106"/>
      <c r="L29" s="106"/>
      <c r="M29" s="103"/>
      <c r="N29" s="103"/>
      <c r="O29" s="103"/>
      <c r="P29" s="103"/>
    </row>
    <row r="30" spans="1:16" s="2" customFormat="1" ht="94.95" customHeight="1" x14ac:dyDescent="0.3">
      <c r="A30" s="31">
        <f>ROW()/3-1</f>
        <v>9</v>
      </c>
      <c r="B30" s="106"/>
      <c r="C30" s="3"/>
      <c r="D30" s="5" t="str">
        <f ca="1">IF(B28="","",CONCATENATE("Dotace bude použita na:",OFFSET(List1!M$5,tisk!A27,0)))</f>
        <v>Dotace bude použita na:projektovou dokumentaci na MK 7.C - III. třídy, P1 - IV. třídy, P6 - IV. třídy, pro stavební povolení v podrobnostech pro provádění stavby včetně soupisu prací a rozpočtu (DÚR+DSP+DPS), geodetické zaměření.</v>
      </c>
      <c r="E30" s="107"/>
      <c r="F30" s="28" t="str">
        <f ca="1">IF(B28="","",OFFSET(List1!P$5,tisk!A27,0))</f>
        <v>12/2021</v>
      </c>
      <c r="G30" s="103"/>
      <c r="H30" s="108"/>
      <c r="I30" s="106"/>
      <c r="J30" s="106"/>
      <c r="K30" s="106"/>
      <c r="L30" s="106"/>
      <c r="M30" s="103"/>
      <c r="N30" s="105"/>
      <c r="O30" s="103"/>
      <c r="P30" s="103"/>
    </row>
    <row r="31" spans="1:16" s="2" customFormat="1" ht="75" customHeight="1" x14ac:dyDescent="0.3">
      <c r="A31" s="31"/>
      <c r="B31" s="106">
        <v>10</v>
      </c>
      <c r="C31" s="3" t="str">
        <f ca="1">IF(B31="","",CONCATENATE(OFFSET(List1!C$5,tisk!A30,0),"
",OFFSET(List1!D$5,tisk!A30,0),"
",OFFSET(List1!E$5,tisk!A30,0),"
",OFFSET(List1!F$5,tisk!A30,0)))</f>
        <v>Obec Otinoves
Otinoves 177
Otinoves
79861</v>
      </c>
      <c r="D31" s="42" t="str">
        <f ca="1">IF(B31="","",OFFSET(List1!K$5,tisk!A30,0))</f>
        <v>Bytový dům Otinoves - PD pro stavební povolení</v>
      </c>
      <c r="E31" s="107">
        <f ca="1">IF(B31="","",OFFSET(List1!N$5,tisk!A30,0))</f>
        <v>165000</v>
      </c>
      <c r="F31" s="28" t="str">
        <f ca="1">IF(B31="","",OFFSET(List1!O$5,tisk!A30,0))</f>
        <v>4/2021</v>
      </c>
      <c r="G31" s="103">
        <f ca="1">IF(B31="","",OFFSET(List1!Q$5,tisk!A30,0))</f>
        <v>65000</v>
      </c>
      <c r="H31" s="108" t="str">
        <f ca="1">IF(B31="","",OFFSET(List1!R$5,tisk!A30,0))</f>
        <v>31.12.2021</v>
      </c>
      <c r="I31" s="106">
        <f ca="1">IF(B31="","",OFFSET(List1!S$5,tisk!A30,0))</f>
        <v>90</v>
      </c>
      <c r="J31" s="106">
        <f ca="1">IF(B31="","",OFFSET(List1!T$5,tisk!A30,0))</f>
        <v>140</v>
      </c>
      <c r="K31" s="106">
        <f ca="1">IF(B31="","",OFFSET(List1!U$5,tisk!A30,0))</f>
        <v>170</v>
      </c>
      <c r="L31" s="106">
        <f ca="1">IF(B31="","",OFFSET(List1!V$5,tisk!A30,0))</f>
        <v>400</v>
      </c>
      <c r="M31" s="103">
        <f ca="1">IF(B31="","",OFFSET(List1!W$5,tisk!A30,0))</f>
        <v>65000</v>
      </c>
      <c r="N31" s="104">
        <v>0</v>
      </c>
      <c r="O31" s="103" t="str">
        <f ca="1">IF(B31="","",OFFSET(List1!X$5,tisk!A30,0))</f>
        <v>INV</v>
      </c>
      <c r="P31" s="103" t="s">
        <v>345</v>
      </c>
    </row>
    <row r="32" spans="1:16" s="2" customFormat="1" ht="86.4" x14ac:dyDescent="0.3">
      <c r="A32" s="31"/>
      <c r="B32" s="106"/>
      <c r="C32" s="3" t="str">
        <f ca="1">IF(B31="","",CONCATENATE("Okres ",OFFSET(List1!G$5,tisk!A30,0),"
","Právní forma","
",OFFSET(List1!H$5,tisk!A30,0),"
","IČO ",OFFSET(List1!I$5,tisk!A30,0),"
 ","B.Ú. ",OFFSET(List1!J$5,tisk!A30,0)))</f>
        <v>Okres Prostějov
Právní forma
Obec, městská část hlavního města Prahy
IČO 00288594
 B.Ú. xxxxxxxx</v>
      </c>
      <c r="D32" s="5" t="str">
        <f ca="1">IF(B31="","",OFFSET(List1!L$5,tisk!A30,0))</f>
        <v>Projektová dokumentace pro stavební povolení - Bytový dům Otinoves</v>
      </c>
      <c r="E32" s="107"/>
      <c r="F32" s="27"/>
      <c r="G32" s="103"/>
      <c r="H32" s="108"/>
      <c r="I32" s="106"/>
      <c r="J32" s="106"/>
      <c r="K32" s="106"/>
      <c r="L32" s="106"/>
      <c r="M32" s="103"/>
      <c r="N32" s="103"/>
      <c r="O32" s="103"/>
      <c r="P32" s="103"/>
    </row>
    <row r="33" spans="1:16" s="2" customFormat="1" ht="28.8" x14ac:dyDescent="0.3">
      <c r="A33" s="31">
        <f>ROW()/3-1</f>
        <v>10</v>
      </c>
      <c r="B33" s="106"/>
      <c r="C33" s="3"/>
      <c r="D33" s="5" t="str">
        <f ca="1">IF(B31="","",CONCATENATE("Dotace bude použita na:",OFFSET(List1!M$5,tisk!A30,0)))</f>
        <v>Dotace bude použita na:projektovou dokumentaci pro stavební povolení.</v>
      </c>
      <c r="E33" s="107"/>
      <c r="F33" s="28" t="str">
        <f ca="1">IF(B31="","",OFFSET(List1!P$5,tisk!A30,0))</f>
        <v>12/2021</v>
      </c>
      <c r="G33" s="103"/>
      <c r="H33" s="108"/>
      <c r="I33" s="106"/>
      <c r="J33" s="106"/>
      <c r="K33" s="106"/>
      <c r="L33" s="106"/>
      <c r="M33" s="103"/>
      <c r="N33" s="105"/>
      <c r="O33" s="103"/>
      <c r="P33" s="103"/>
    </row>
    <row r="34" spans="1:16" s="2" customFormat="1" ht="75" customHeight="1" x14ac:dyDescent="0.3">
      <c r="A34" s="31"/>
      <c r="B34" s="106">
        <v>11</v>
      </c>
      <c r="C34" s="3" t="str">
        <f ca="1">IF(B34="","",CONCATENATE(OFFSET(List1!C$5,tisk!A33,0),"
",OFFSET(List1!D$5,tisk!A33,0),"
",OFFSET(List1!E$5,tisk!A33,0),"
",OFFSET(List1!F$5,tisk!A33,0)))</f>
        <v>Obec Ochoz
Ochoz 75
Ochoz
79852</v>
      </c>
      <c r="D34" s="42" t="str">
        <f ca="1">IF(B34="","",OFFSET(List1!K$5,tisk!A33,0))</f>
        <v>Projektová dokumentace - chodníky u silnice č. III/4481</v>
      </c>
      <c r="E34" s="107">
        <f ca="1">IF(B34="","",OFFSET(List1!N$5,tisk!A33,0))</f>
        <v>150000</v>
      </c>
      <c r="F34" s="28" t="str">
        <f ca="1">IF(B34="","",OFFSET(List1!O$5,tisk!A33,0))</f>
        <v>5/2021</v>
      </c>
      <c r="G34" s="103">
        <f ca="1">IF(B34="","",OFFSET(List1!Q$5,tisk!A33,0))</f>
        <v>60000</v>
      </c>
      <c r="H34" s="108" t="str">
        <f ca="1">IF(B34="","",OFFSET(List1!R$5,tisk!A33,0))</f>
        <v>31.12.2021</v>
      </c>
      <c r="I34" s="106">
        <f ca="1">IF(B34="","",OFFSET(List1!S$5,tisk!A33,0))</f>
        <v>130</v>
      </c>
      <c r="J34" s="106">
        <f ca="1">IF(B34="","",OFFSET(List1!T$5,tisk!A33,0))</f>
        <v>140</v>
      </c>
      <c r="K34" s="106">
        <f ca="1">IF(B34="","",OFFSET(List1!U$5,tisk!A33,0))</f>
        <v>125</v>
      </c>
      <c r="L34" s="106">
        <f ca="1">IF(B34="","",OFFSET(List1!V$5,tisk!A33,0))</f>
        <v>395</v>
      </c>
      <c r="M34" s="103">
        <f ca="1">IF(B34="","",OFFSET(List1!W$5,tisk!A33,0))</f>
        <v>60000</v>
      </c>
      <c r="N34" s="104">
        <v>0</v>
      </c>
      <c r="O34" s="103" t="str">
        <f ca="1">IF(B34="","",OFFSET(List1!X$5,tisk!A33,0))</f>
        <v>INV</v>
      </c>
      <c r="P34" s="103" t="s">
        <v>341</v>
      </c>
    </row>
    <row r="35" spans="1:16" s="2" customFormat="1" ht="86.4" x14ac:dyDescent="0.3">
      <c r="A35" s="31"/>
      <c r="B35" s="106"/>
      <c r="C35" s="3" t="str">
        <f ca="1">IF(B34="","",CONCATENATE("Okres ",OFFSET(List1!G$5,tisk!A33,0),"
","Právní forma","
",OFFSET(List1!H$5,tisk!A33,0),"
","IČO ",OFFSET(List1!I$5,tisk!A33,0),"
 ","B.Ú. ",OFFSET(List1!J$5,tisk!A33,0)))</f>
        <v>Okres Prostějov
Právní forma
Obec, městská část hlavního města Prahy
IČO 00600041
 B.Ú. xxxxxxxx</v>
      </c>
      <c r="D35" s="5" t="str">
        <f ca="1">IF(B34="","",OFFSET(List1!L$5,tisk!A33,0))</f>
        <v>Pořízení projektové dokumentace na rekonstrukci chodníků u krajské silnice č. III/4481 v obci Ochoz.</v>
      </c>
      <c r="E35" s="107"/>
      <c r="F35" s="27"/>
      <c r="G35" s="103"/>
      <c r="H35" s="108"/>
      <c r="I35" s="106"/>
      <c r="J35" s="106"/>
      <c r="K35" s="106"/>
      <c r="L35" s="106"/>
      <c r="M35" s="103"/>
      <c r="N35" s="103"/>
      <c r="O35" s="103"/>
      <c r="P35" s="103"/>
    </row>
    <row r="36" spans="1:16" s="2" customFormat="1" ht="28.8" x14ac:dyDescent="0.3">
      <c r="A36" s="31">
        <f>ROW()/3-1</f>
        <v>11</v>
      </c>
      <c r="B36" s="106"/>
      <c r="C36" s="3"/>
      <c r="D36" s="5" t="str">
        <f ca="1">IF(B34="","",CONCATENATE("Dotace bude použita na:",OFFSET(List1!M$5,tisk!A33,0)))</f>
        <v>Dotace bude použita na:projektovou dokumentaci.</v>
      </c>
      <c r="E36" s="107"/>
      <c r="F36" s="28" t="str">
        <f ca="1">IF(B34="","",OFFSET(List1!P$5,tisk!A33,0))</f>
        <v>12/2021</v>
      </c>
      <c r="G36" s="103"/>
      <c r="H36" s="108"/>
      <c r="I36" s="106"/>
      <c r="J36" s="106"/>
      <c r="K36" s="106"/>
      <c r="L36" s="106"/>
      <c r="M36" s="103"/>
      <c r="N36" s="105"/>
      <c r="O36" s="103"/>
      <c r="P36" s="103"/>
    </row>
    <row r="37" spans="1:16" s="2" customFormat="1" ht="75" customHeight="1" x14ac:dyDescent="0.3">
      <c r="A37" s="31"/>
      <c r="B37" s="106">
        <v>12</v>
      </c>
      <c r="C37" s="3" t="str">
        <f ca="1">IF(B37="","",CONCATENATE(OFFSET(List1!C$5,tisk!A36,0),"
",OFFSET(List1!D$5,tisk!A36,0),"
",OFFSET(List1!E$5,tisk!A36,0),"
",OFFSET(List1!F$5,tisk!A36,0)))</f>
        <v>Obec Police
Police 5
Úsov
78973</v>
      </c>
      <c r="D37" s="42" t="str">
        <f ca="1">IF(B37="","",OFFSET(List1!K$5,tisk!A36,0))</f>
        <v>Projekt na rekonstrukci technologického zázemí obce Police</v>
      </c>
      <c r="E37" s="107">
        <f ca="1">IF(B37="","",OFFSET(List1!N$5,tisk!A36,0))</f>
        <v>150000</v>
      </c>
      <c r="F37" s="28" t="str">
        <f ca="1">IF(B37="","",OFFSET(List1!O$5,tisk!A36,0))</f>
        <v>1/2021</v>
      </c>
      <c r="G37" s="103">
        <f ca="1">IF(B37="","",OFFSET(List1!Q$5,tisk!A36,0))</f>
        <v>60000</v>
      </c>
      <c r="H37" s="108" t="str">
        <f ca="1">IF(B37="","",OFFSET(List1!R$5,tisk!A36,0))</f>
        <v>31.12.2021</v>
      </c>
      <c r="I37" s="106">
        <f ca="1">IF(B37="","",OFFSET(List1!S$5,tisk!A36,0))</f>
        <v>140</v>
      </c>
      <c r="J37" s="106">
        <f ca="1">IF(B37="","",OFFSET(List1!T$5,tisk!A36,0))</f>
        <v>170</v>
      </c>
      <c r="K37" s="106">
        <f ca="1">IF(B37="","",OFFSET(List1!U$5,tisk!A36,0))</f>
        <v>85</v>
      </c>
      <c r="L37" s="106">
        <f ca="1">IF(B37="","",OFFSET(List1!V$5,tisk!A36,0))</f>
        <v>395</v>
      </c>
      <c r="M37" s="103">
        <f ca="1">IF(B37="","",OFFSET(List1!W$5,tisk!A36,0))</f>
        <v>60000</v>
      </c>
      <c r="N37" s="104">
        <v>0</v>
      </c>
      <c r="O37" s="103" t="str">
        <f ca="1">IF(B37="","",OFFSET(List1!X$5,tisk!A36,0))</f>
        <v>INV</v>
      </c>
      <c r="P37" s="103" t="s">
        <v>341</v>
      </c>
    </row>
    <row r="38" spans="1:16" s="2" customFormat="1" ht="86.4" x14ac:dyDescent="0.3">
      <c r="A38" s="31"/>
      <c r="B38" s="106"/>
      <c r="C38" s="3" t="str">
        <f ca="1">IF(B37="","",CONCATENATE("Okres ",OFFSET(List1!G$5,tisk!A36,0),"
","Právní forma","
",OFFSET(List1!H$5,tisk!A36,0),"
","IČO ",OFFSET(List1!I$5,tisk!A36,0),"
 ","B.Ú. ",OFFSET(List1!J$5,tisk!A36,0)))</f>
        <v>Okres Šumperk
Právní forma
Obec, městská část hlavního města Prahy
IČO 00635880
 B.Ú. xxxxxxxx</v>
      </c>
      <c r="D38" s="5" t="str">
        <f ca="1">IF(B37="","",OFFSET(List1!L$5,tisk!A36,0))</f>
        <v>Zpracování projektové dokumentace na rekonstrukci technického zázemí obce.</v>
      </c>
      <c r="E38" s="107"/>
      <c r="F38" s="27"/>
      <c r="G38" s="103"/>
      <c r="H38" s="108"/>
      <c r="I38" s="106"/>
      <c r="J38" s="106"/>
      <c r="K38" s="106"/>
      <c r="L38" s="106"/>
      <c r="M38" s="103"/>
      <c r="N38" s="103"/>
      <c r="O38" s="103"/>
      <c r="P38" s="103"/>
    </row>
    <row r="39" spans="1:16" s="2" customFormat="1" ht="57" customHeight="1" x14ac:dyDescent="0.3">
      <c r="A39" s="31">
        <f>ROW()/3-1</f>
        <v>12</v>
      </c>
      <c r="B39" s="106"/>
      <c r="C39" s="3"/>
      <c r="D39" s="5" t="str">
        <f ca="1">IF(B37="","",CONCATENATE("Dotace bude použita na:",OFFSET(List1!M$5,tisk!A36,0)))</f>
        <v>Dotace bude použita na:úhradu SOD na projektovou dokumentaci na rekonstrukci stávajícího technického zázemí obce.</v>
      </c>
      <c r="E39" s="107"/>
      <c r="F39" s="28" t="str">
        <f ca="1">IF(B37="","",OFFSET(List1!P$5,tisk!A36,0))</f>
        <v>12/2021</v>
      </c>
      <c r="G39" s="103"/>
      <c r="H39" s="108"/>
      <c r="I39" s="106"/>
      <c r="J39" s="106"/>
      <c r="K39" s="106"/>
      <c r="L39" s="106"/>
      <c r="M39" s="103"/>
      <c r="N39" s="105"/>
      <c r="O39" s="103"/>
      <c r="P39" s="103"/>
    </row>
    <row r="40" spans="1:16" s="2" customFormat="1" ht="75" customHeight="1" x14ac:dyDescent="0.3">
      <c r="A40" s="31"/>
      <c r="B40" s="106">
        <v>13</v>
      </c>
      <c r="C40" s="3" t="str">
        <f ca="1">IF(B40="","",CONCATENATE(OFFSET(List1!C$5,tisk!A39,0),"
",OFFSET(List1!D$5,tisk!A39,0),"
",OFFSET(List1!E$5,tisk!A39,0),"
",OFFSET(List1!F$5,tisk!A39,0)))</f>
        <v>Obec Horní Studénky
Horní Studénky 44
Horní Studénky
78901</v>
      </c>
      <c r="D40" s="42" t="str">
        <f ca="1">IF(B40="","",OFFSET(List1!K$5,tisk!A39,0))</f>
        <v>Projektová dokumentace "Horní Studénky - zkapacitnění akumulace pitné vody"</v>
      </c>
      <c r="E40" s="107">
        <f ca="1">IF(B40="","",OFFSET(List1!N$5,tisk!A39,0))</f>
        <v>535985</v>
      </c>
      <c r="F40" s="28" t="str">
        <f ca="1">IF(B40="","",OFFSET(List1!O$5,tisk!A39,0))</f>
        <v>1/2021</v>
      </c>
      <c r="G40" s="103">
        <f ca="1">IF(B40="","",OFFSET(List1!Q$5,tisk!A39,0))</f>
        <v>200000</v>
      </c>
      <c r="H40" s="108" t="str">
        <f ca="1">IF(B40="","",OFFSET(List1!R$5,tisk!A39,0))</f>
        <v>31.12.2021</v>
      </c>
      <c r="I40" s="106">
        <f ca="1">IF(B40="","",OFFSET(List1!S$5,tisk!A39,0))</f>
        <v>70</v>
      </c>
      <c r="J40" s="106">
        <f ca="1">IF(B40="","",OFFSET(List1!T$5,tisk!A39,0))</f>
        <v>140</v>
      </c>
      <c r="K40" s="106">
        <f ca="1">IF(B40="","",OFFSET(List1!U$5,tisk!A39,0))</f>
        <v>175</v>
      </c>
      <c r="L40" s="106">
        <f ca="1">IF(B40="","",OFFSET(List1!V$5,tisk!A39,0))</f>
        <v>385</v>
      </c>
      <c r="M40" s="103">
        <f ca="1">IF(B40="","",OFFSET(List1!W$5,tisk!A39,0))</f>
        <v>200000</v>
      </c>
      <c r="N40" s="104">
        <v>0</v>
      </c>
      <c r="O40" s="103" t="str">
        <f ca="1">IF(B40="","",OFFSET(List1!X$5,tisk!A39,0))</f>
        <v>INV</v>
      </c>
      <c r="P40" s="103" t="s">
        <v>341</v>
      </c>
    </row>
    <row r="41" spans="1:16" s="2" customFormat="1" ht="105" customHeight="1" x14ac:dyDescent="0.3">
      <c r="A41" s="31"/>
      <c r="B41" s="106"/>
      <c r="C41" s="3" t="str">
        <f ca="1">IF(B40="","",CONCATENATE("Okres ",OFFSET(List1!G$5,tisk!A39,0),"
","Právní forma","
",OFFSET(List1!H$5,tisk!A39,0),"
","IČO ",OFFSET(List1!I$5,tisk!A39,0),"
 ","B.Ú. ",OFFSET(List1!J$5,tisk!A39,0)))</f>
        <v>Okres Šumperk
Právní forma
Obec, městská část hlavního města Prahy
IČO 00635944
 B.Ú. xxxxxxxx</v>
      </c>
      <c r="D41" s="5" t="str">
        <f ca="1">IF(B40="","",OFFSET(List1!L$5,tisk!A39,0))</f>
        <v>Zpracování projektové dokumentace na akci "Horní Studénky - zkapacitnění akumulace pitné vody" ve stupni:
DUR - dokumentace pro územní rozhodnutí 
a DSP - dokumentace ke stavebnímu povolení</v>
      </c>
      <c r="E41" s="107"/>
      <c r="F41" s="27"/>
      <c r="G41" s="103"/>
      <c r="H41" s="108"/>
      <c r="I41" s="106"/>
      <c r="J41" s="106"/>
      <c r="K41" s="106"/>
      <c r="L41" s="106"/>
      <c r="M41" s="103"/>
      <c r="N41" s="103"/>
      <c r="O41" s="103"/>
      <c r="P41" s="103"/>
    </row>
    <row r="42" spans="1:16" s="2" customFormat="1" ht="57" customHeight="1" x14ac:dyDescent="0.3">
      <c r="A42" s="31">
        <f>ROW()/3-1</f>
        <v>13</v>
      </c>
      <c r="B42" s="106"/>
      <c r="C42" s="3"/>
      <c r="D42" s="5" t="str">
        <f ca="1">IF(B40="","",CONCATENATE("Dotace bude použita na:",OFFSET(List1!M$5,tisk!A39,0)))</f>
        <v>Dotace bude použita na:projektovou dokumentaci "Horní Studénky - zkapacitnění akumulace pitné vody" ve stupni DUR a DSP.</v>
      </c>
      <c r="E42" s="107"/>
      <c r="F42" s="28" t="str">
        <f ca="1">IF(B40="","",OFFSET(List1!P$5,tisk!A39,0))</f>
        <v>12/2021</v>
      </c>
      <c r="G42" s="103"/>
      <c r="H42" s="108"/>
      <c r="I42" s="106"/>
      <c r="J42" s="106"/>
      <c r="K42" s="106"/>
      <c r="L42" s="106"/>
      <c r="M42" s="103"/>
      <c r="N42" s="105"/>
      <c r="O42" s="103"/>
      <c r="P42" s="103"/>
    </row>
    <row r="43" spans="1:16" s="2" customFormat="1" ht="75" customHeight="1" x14ac:dyDescent="0.3">
      <c r="A43" s="31"/>
      <c r="B43" s="106">
        <v>14</v>
      </c>
      <c r="C43" s="3" t="str">
        <f ca="1">IF(B43="","",CONCATENATE(OFFSET(List1!C$5,tisk!A42,0),"
",OFFSET(List1!D$5,tisk!A42,0),"
",OFFSET(List1!E$5,tisk!A42,0),"
",OFFSET(List1!F$5,tisk!A42,0)))</f>
        <v>Obec Senička
Senička 32
Senička
78345</v>
      </c>
      <c r="D43" s="42" t="str">
        <f ca="1">IF(B43="","",OFFSET(List1!K$5,tisk!A42,0))</f>
        <v>Projektová dokumentace Obec Senička - obnova chodníku podél silnice III/37313 a výstavba odstavných ploch</v>
      </c>
      <c r="E43" s="107">
        <f ca="1">IF(B43="","",OFFSET(List1!N$5,tisk!A42,0))</f>
        <v>653500</v>
      </c>
      <c r="F43" s="28" t="str">
        <f ca="1">IF(B43="","",OFFSET(List1!O$5,tisk!A42,0))</f>
        <v>1/2021</v>
      </c>
      <c r="G43" s="103">
        <f ca="1">IF(B43="","",OFFSET(List1!Q$5,tisk!A42,0))</f>
        <v>261400</v>
      </c>
      <c r="H43" s="108" t="str">
        <f ca="1">IF(B43="","",OFFSET(List1!R$5,tisk!A42,0))</f>
        <v>31.12.2021</v>
      </c>
      <c r="I43" s="106">
        <f ca="1">IF(B43="","",OFFSET(List1!S$5,tisk!A42,0))</f>
        <v>70</v>
      </c>
      <c r="J43" s="106">
        <f ca="1">IF(B43="","",OFFSET(List1!T$5,tisk!A42,0))</f>
        <v>170</v>
      </c>
      <c r="K43" s="106">
        <f ca="1">IF(B43="","",OFFSET(List1!U$5,tisk!A42,0))</f>
        <v>140</v>
      </c>
      <c r="L43" s="106">
        <f ca="1">IF(B43="","",OFFSET(List1!V$5,tisk!A42,0))</f>
        <v>380</v>
      </c>
      <c r="M43" s="103">
        <f ca="1">IF(B43="","",OFFSET(List1!W$5,tisk!A42,0))</f>
        <v>261400</v>
      </c>
      <c r="N43" s="104">
        <v>0</v>
      </c>
      <c r="O43" s="103" t="str">
        <f ca="1">IF(B43="","",OFFSET(List1!X$5,tisk!A42,0))</f>
        <v>INV</v>
      </c>
      <c r="P43" s="103" t="s">
        <v>341</v>
      </c>
    </row>
    <row r="44" spans="1:16" s="2" customFormat="1" ht="90" customHeight="1" x14ac:dyDescent="0.3">
      <c r="A44" s="31"/>
      <c r="B44" s="106"/>
      <c r="C44" s="3" t="str">
        <f ca="1">IF(B43="","",CONCATENATE("Okres ",OFFSET(List1!G$5,tisk!A42,0),"
","Právní forma","
",OFFSET(List1!H$5,tisk!A42,0),"
","IČO ",OFFSET(List1!I$5,tisk!A42,0),"
 ","B.Ú. ",OFFSET(List1!J$5,tisk!A42,0)))</f>
        <v>Okres Olomouc
Právní forma
Obec, městská část hlavního města Prahy
IČO 00635324
 B.Ú. xxxxxxxx</v>
      </c>
      <c r="D44" s="5" t="str">
        <f ca="1">IF(B43="","",OFFSET(List1!L$5,tisk!A42,0))</f>
        <v>Zpracování projektové dokumentace Obec Senička - obnova chodníku podél silnice III/37313, výstavba odstavných ploch a dešťové kanalizace - DN 300 až DN 400 - dl. 800m, nezbytné pro realizaci plánovaného záměru obce.</v>
      </c>
      <c r="E44" s="107"/>
      <c r="F44" s="27"/>
      <c r="G44" s="103"/>
      <c r="H44" s="108"/>
      <c r="I44" s="106"/>
      <c r="J44" s="106"/>
      <c r="K44" s="106"/>
      <c r="L44" s="106"/>
      <c r="M44" s="103"/>
      <c r="N44" s="103"/>
      <c r="O44" s="103"/>
      <c r="P44" s="103"/>
    </row>
    <row r="45" spans="1:16" s="2" customFormat="1" ht="86.4" x14ac:dyDescent="0.3">
      <c r="A45" s="31">
        <f>ROW()/3-1</f>
        <v>14</v>
      </c>
      <c r="B45" s="106"/>
      <c r="C45" s="3"/>
      <c r="D45" s="5" t="str">
        <f ca="1">IF(B43="","",CONCATENATE("Dotace bude použita na:",OFFSET(List1!M$5,tisk!A42,0)))</f>
        <v>Dotace bude použita na:vypracování projektové dokumentace pro společné stavební povolení, zajištění inženýrské činnosti, polohopis a výškopis stávajícího stavu, projednání s dotčenými orgány a správci sítí, položkový rozpočet.</v>
      </c>
      <c r="E45" s="107"/>
      <c r="F45" s="28" t="str">
        <f ca="1">IF(B43="","",OFFSET(List1!P$5,tisk!A42,0))</f>
        <v>12/2021</v>
      </c>
      <c r="G45" s="103"/>
      <c r="H45" s="108"/>
      <c r="I45" s="106"/>
      <c r="J45" s="106"/>
      <c r="K45" s="106"/>
      <c r="L45" s="106"/>
      <c r="M45" s="103"/>
      <c r="N45" s="105"/>
      <c r="O45" s="103"/>
      <c r="P45" s="103"/>
    </row>
    <row r="46" spans="1:16" s="2" customFormat="1" ht="75" customHeight="1" x14ac:dyDescent="0.3">
      <c r="A46" s="31"/>
      <c r="B46" s="106">
        <v>15</v>
      </c>
      <c r="C46" s="3" t="str">
        <f ca="1">IF(B46="","",CONCATENATE(OFFSET(List1!C$5,tisk!A45,0),"
",OFFSET(List1!D$5,tisk!A45,0),"
",OFFSET(List1!E$5,tisk!A45,0),"
",OFFSET(List1!F$5,tisk!A45,0)))</f>
        <v>Obec Buková
Buková 9
Buková
79848</v>
      </c>
      <c r="D46" s="42" t="str">
        <f ca="1">IF(B46="","",OFFSET(List1!K$5,tisk!A45,0))</f>
        <v>Projektová dokumentace-Revitalizace bytového domu Buková č.p.34</v>
      </c>
      <c r="E46" s="107">
        <f ca="1">IF(B46="","",OFFSET(List1!N$5,tisk!A45,0))</f>
        <v>300000</v>
      </c>
      <c r="F46" s="28" t="str">
        <f ca="1">IF(B46="","",OFFSET(List1!O$5,tisk!A45,0))</f>
        <v>1/2021</v>
      </c>
      <c r="G46" s="103">
        <f ca="1">IF(B46="","",OFFSET(List1!Q$5,tisk!A45,0))</f>
        <v>120000</v>
      </c>
      <c r="H46" s="108" t="str">
        <f ca="1">IF(B46="","",OFFSET(List1!R$5,tisk!A45,0))</f>
        <v>31.12.2021</v>
      </c>
      <c r="I46" s="106">
        <f ca="1">IF(B46="","",OFFSET(List1!S$5,tisk!A45,0))</f>
        <v>120</v>
      </c>
      <c r="J46" s="106">
        <f ca="1">IF(B46="","",OFFSET(List1!T$5,tisk!A45,0))</f>
        <v>140</v>
      </c>
      <c r="K46" s="106">
        <f ca="1">IF(B46="","",OFFSET(List1!U$5,tisk!A45,0))</f>
        <v>115</v>
      </c>
      <c r="L46" s="106">
        <f ca="1">IF(B46="","",OFFSET(List1!V$5,tisk!A45,0))</f>
        <v>375</v>
      </c>
      <c r="M46" s="103">
        <f ca="1">IF(B46="","",OFFSET(List1!W$5,tisk!A45,0))</f>
        <v>120000</v>
      </c>
      <c r="N46" s="104">
        <v>0</v>
      </c>
      <c r="O46" s="103" t="str">
        <f ca="1">IF(B46="","",OFFSET(List1!X$5,tisk!A45,0))</f>
        <v>NEINV</v>
      </c>
      <c r="P46" s="103" t="s">
        <v>345</v>
      </c>
    </row>
    <row r="47" spans="1:16" s="2" customFormat="1" ht="86.4" x14ac:dyDescent="0.3">
      <c r="A47" s="31"/>
      <c r="B47" s="106"/>
      <c r="C47" s="3" t="str">
        <f ca="1">IF(B46="","",CONCATENATE("Okres ",OFFSET(List1!G$5,tisk!A45,0),"
","Právní forma","
",OFFSET(List1!H$5,tisk!A45,0),"
","IČO ",OFFSET(List1!I$5,tisk!A45,0),"
 ","B.Ú. ",OFFSET(List1!J$5,tisk!A45,0)))</f>
        <v>Okres Prostějov
Právní forma
Obec, městská část hlavního města Prahy
IČO 00288098
 B.Ú. xxxxxxxx</v>
      </c>
      <c r="D47" s="5" t="str">
        <f ca="1">IF(B46="","",OFFSET(List1!L$5,tisk!A45,0))</f>
        <v>Projektová dokumentace pro revitalizaci bytového domu Buková čp.34 bude vytvořena pro realizaci zateplení obálky budovy-obvodové stěny a střešní konstrukce + výměna okenních výplní.</v>
      </c>
      <c r="E47" s="107"/>
      <c r="F47" s="27"/>
      <c r="G47" s="103"/>
      <c r="H47" s="108"/>
      <c r="I47" s="106"/>
      <c r="J47" s="106"/>
      <c r="K47" s="106"/>
      <c r="L47" s="106"/>
      <c r="M47" s="103"/>
      <c r="N47" s="103"/>
      <c r="O47" s="103"/>
      <c r="P47" s="103"/>
    </row>
    <row r="48" spans="1:16" s="2" customFormat="1" ht="43.2" x14ac:dyDescent="0.3">
      <c r="A48" s="31">
        <f>ROW()/3-1</f>
        <v>15</v>
      </c>
      <c r="B48" s="106"/>
      <c r="C48" s="3"/>
      <c r="D48" s="5" t="str">
        <f ca="1">IF(B46="","",CONCATENATE("Dotace bude použita na:",OFFSET(List1!M$5,tisk!A45,0)))</f>
        <v>Dotace bude použita na:na projektovou dokumentaci - Revitalizace bytového domu Buková č.p. 34.</v>
      </c>
      <c r="E48" s="107"/>
      <c r="F48" s="28" t="str">
        <f ca="1">IF(B46="","",OFFSET(List1!P$5,tisk!A45,0))</f>
        <v>12/2021</v>
      </c>
      <c r="G48" s="103"/>
      <c r="H48" s="108"/>
      <c r="I48" s="106"/>
      <c r="J48" s="106"/>
      <c r="K48" s="106"/>
      <c r="L48" s="106"/>
      <c r="M48" s="103"/>
      <c r="N48" s="105"/>
      <c r="O48" s="103"/>
      <c r="P48" s="103"/>
    </row>
    <row r="49" spans="1:16" s="2" customFormat="1" ht="75" customHeight="1" x14ac:dyDescent="0.3">
      <c r="A49" s="31"/>
      <c r="B49" s="106">
        <v>16</v>
      </c>
      <c r="C49" s="3" t="str">
        <f ca="1">IF(B49="","",CONCATENATE(OFFSET(List1!C$5,tisk!A48,0),"
",OFFSET(List1!D$5,tisk!A48,0),"
",OFFSET(List1!E$5,tisk!A48,0),"
",OFFSET(List1!F$5,tisk!A48,0)))</f>
        <v>Obec Malé Hradisko
Malé Hradisko 60
Malé Hradisko
79849</v>
      </c>
      <c r="D49" s="42" t="str">
        <f ca="1">IF(B49="","",OFFSET(List1!K$5,tisk!A48,0))</f>
        <v>Projekt na rekonstrukci Obecního úřadu Malé Hradisko 2021</v>
      </c>
      <c r="E49" s="107">
        <f ca="1">IF(B49="","",OFFSET(List1!N$5,tisk!A48,0))</f>
        <v>175000</v>
      </c>
      <c r="F49" s="28" t="str">
        <f ca="1">IF(B49="","",OFFSET(List1!O$5,tisk!A48,0))</f>
        <v>1/2021</v>
      </c>
      <c r="G49" s="103">
        <f ca="1">IF(B49="","",OFFSET(List1!Q$5,tisk!A48,0))</f>
        <v>70000</v>
      </c>
      <c r="H49" s="108" t="str">
        <f ca="1">IF(B49="","",OFFSET(List1!R$5,tisk!A48,0))</f>
        <v>31.12.2021</v>
      </c>
      <c r="I49" s="106">
        <f ca="1">IF(B49="","",OFFSET(List1!S$5,tisk!A48,0))</f>
        <v>90</v>
      </c>
      <c r="J49" s="106">
        <f ca="1">IF(B49="","",OFFSET(List1!T$5,tisk!A48,0))</f>
        <v>170</v>
      </c>
      <c r="K49" s="106">
        <f ca="1">IF(B49="","",OFFSET(List1!U$5,tisk!A48,0))</f>
        <v>115</v>
      </c>
      <c r="L49" s="106">
        <f ca="1">IF(B49="","",OFFSET(List1!V$5,tisk!A48,0))</f>
        <v>375</v>
      </c>
      <c r="M49" s="103">
        <f ca="1">IF(B49="","",OFFSET(List1!W$5,tisk!A48,0))</f>
        <v>70000</v>
      </c>
      <c r="N49" s="104">
        <v>0</v>
      </c>
      <c r="O49" s="103" t="str">
        <f ca="1">IF(B49="","",OFFSET(List1!X$5,tisk!A48,0))</f>
        <v>INV</v>
      </c>
      <c r="P49" s="103" t="s">
        <v>341</v>
      </c>
    </row>
    <row r="50" spans="1:16" s="2" customFormat="1" ht="86.4" x14ac:dyDescent="0.3">
      <c r="A50" s="31"/>
      <c r="B50" s="106"/>
      <c r="C50" s="3" t="str">
        <f ca="1">IF(B49="","",CONCATENATE("Okres ",OFFSET(List1!G$5,tisk!A48,0),"
","Právní forma","
",OFFSET(List1!H$5,tisk!A48,0),"
","IČO ",OFFSET(List1!I$5,tisk!A48,0),"
 ","B.Ú. ",OFFSET(List1!J$5,tisk!A48,0)))</f>
        <v>Okres Prostějov
Právní forma
Obec, městská část hlavního města Prahy
IČO 00288454
 B.Ú. xxxxxxxx</v>
      </c>
      <c r="D50" s="5" t="str">
        <f ca="1">IF(B49="","",OFFSET(List1!L$5,tisk!A48,0))</f>
        <v>Vypracování projektové dokumentace na rekonstrukci obecního úřadu v obci Malé Hradisko 2021.</v>
      </c>
      <c r="E50" s="107"/>
      <c r="F50" s="27"/>
      <c r="G50" s="103"/>
      <c r="H50" s="108"/>
      <c r="I50" s="106"/>
      <c r="J50" s="106"/>
      <c r="K50" s="106"/>
      <c r="L50" s="106"/>
      <c r="M50" s="103"/>
      <c r="N50" s="103"/>
      <c r="O50" s="103"/>
      <c r="P50" s="103"/>
    </row>
    <row r="51" spans="1:16" s="2" customFormat="1" ht="72.599999999999994" customHeight="1" x14ac:dyDescent="0.3">
      <c r="A51" s="31">
        <f>ROW()/3-1</f>
        <v>16</v>
      </c>
      <c r="B51" s="106"/>
      <c r="C51" s="3"/>
      <c r="D51" s="5" t="str">
        <f ca="1">IF(B49="","",CONCATENATE("Dotace bude použita na:",OFFSET(List1!M$5,tisk!A48,0)))</f>
        <v>Dotace bude použita na:kompletní náklady spojené s vytvořením projektové realizační dokumentace na rekonstrukci obecního úřadu Malé Hradisko.</v>
      </c>
      <c r="E51" s="107"/>
      <c r="F51" s="28" t="str">
        <f ca="1">IF(B49="","",OFFSET(List1!P$5,tisk!A48,0))</f>
        <v>12/2021</v>
      </c>
      <c r="G51" s="103"/>
      <c r="H51" s="108"/>
      <c r="I51" s="106"/>
      <c r="J51" s="106"/>
      <c r="K51" s="106"/>
      <c r="L51" s="106"/>
      <c r="M51" s="103"/>
      <c r="N51" s="105"/>
      <c r="O51" s="103"/>
      <c r="P51" s="103"/>
    </row>
    <row r="52" spans="1:16" s="2" customFormat="1" ht="75" customHeight="1" x14ac:dyDescent="0.3">
      <c r="A52" s="31"/>
      <c r="B52" s="106">
        <v>17</v>
      </c>
      <c r="C52" s="3" t="str">
        <f ca="1">IF(B52="","",CONCATENATE(OFFSET(List1!C$5,tisk!A51,0),"
",OFFSET(List1!D$5,tisk!A51,0),"
",OFFSET(List1!E$5,tisk!A51,0),"
",OFFSET(List1!F$5,tisk!A51,0)))</f>
        <v>Obec Vitčice
Vitčice 31
Vitčice
79827</v>
      </c>
      <c r="D52" s="42" t="str">
        <f ca="1">IF(B52="","",OFFSET(List1!K$5,tisk!A51,0))</f>
        <v>INFRASTUKTURA PRO RODINNOU VÝSTAVBU VE VITČICÍCH</v>
      </c>
      <c r="E52" s="107">
        <f ca="1">IF(B52="","",OFFSET(List1!N$5,tisk!A51,0))</f>
        <v>450000</v>
      </c>
      <c r="F52" s="28" t="str">
        <f ca="1">IF(B52="","",OFFSET(List1!O$5,tisk!A51,0))</f>
        <v>1/2021</v>
      </c>
      <c r="G52" s="103">
        <f ca="1">IF(B52="","",OFFSET(List1!Q$5,tisk!A51,0))</f>
        <v>180000</v>
      </c>
      <c r="H52" s="108" t="str">
        <f ca="1">IF(B52="","",OFFSET(List1!R$5,tisk!A51,0))</f>
        <v>31.12.2021</v>
      </c>
      <c r="I52" s="106">
        <f ca="1">IF(B52="","",OFFSET(List1!S$5,tisk!A51,0))</f>
        <v>110</v>
      </c>
      <c r="J52" s="106">
        <f ca="1">IF(B52="","",OFFSET(List1!T$5,tisk!A51,0))</f>
        <v>140</v>
      </c>
      <c r="K52" s="106">
        <f ca="1">IF(B52="","",OFFSET(List1!U$5,tisk!A51,0))</f>
        <v>115</v>
      </c>
      <c r="L52" s="106">
        <f ca="1">IF(B52="","",OFFSET(List1!V$5,tisk!A51,0))</f>
        <v>365</v>
      </c>
      <c r="M52" s="103">
        <f ca="1">IF(B52="","",OFFSET(List1!W$5,tisk!A51,0))</f>
        <v>180000</v>
      </c>
      <c r="N52" s="104">
        <v>0</v>
      </c>
      <c r="O52" s="103" t="str">
        <f ca="1">IF(B52="","",OFFSET(List1!X$5,tisk!A51,0))</f>
        <v>INV</v>
      </c>
      <c r="P52" s="103" t="s">
        <v>341</v>
      </c>
    </row>
    <row r="53" spans="1:16" s="2" customFormat="1" ht="86.4" x14ac:dyDescent="0.3">
      <c r="A53" s="31"/>
      <c r="B53" s="106"/>
      <c r="C53" s="3" t="str">
        <f ca="1">IF(B52="","",CONCATENATE("Okres ",OFFSET(List1!G$5,tisk!A51,0),"
","Právní forma","
",OFFSET(List1!H$5,tisk!A51,0),"
","IČO ",OFFSET(List1!I$5,tisk!A51,0),"
 ","B.Ú. ",OFFSET(List1!J$5,tisk!A51,0)))</f>
        <v>Okres Prostějov
Právní forma
Obec, městská část hlavního města Prahy
IČO 00600091
 B.Ú. xxxxxxxx</v>
      </c>
      <c r="D53" s="5" t="str">
        <f ca="1">IF(B52="","",OFFSET(List1!L$5,tisk!A51,0))</f>
        <v>Záměrem projektu je zpracování projektové dokumentace k vybudování potřebné infrastruktury v nové lokalitě určené pro výstavbu rodinných domů.</v>
      </c>
      <c r="E53" s="107"/>
      <c r="F53" s="27"/>
      <c r="G53" s="103"/>
      <c r="H53" s="108"/>
      <c r="I53" s="106"/>
      <c r="J53" s="106"/>
      <c r="K53" s="106"/>
      <c r="L53" s="106"/>
      <c r="M53" s="103"/>
      <c r="N53" s="103"/>
      <c r="O53" s="103"/>
      <c r="P53" s="103"/>
    </row>
    <row r="54" spans="1:16" s="2" customFormat="1" ht="88.95" customHeight="1" x14ac:dyDescent="0.3">
      <c r="A54" s="31">
        <f>ROW()/3-1</f>
        <v>17</v>
      </c>
      <c r="B54" s="106"/>
      <c r="C54" s="3"/>
      <c r="D54" s="5" t="str">
        <f ca="1">IF(B52="","",CONCATENATE("Dotace bude použita na:",OFFSET(List1!M$5,tisk!A51,0)))</f>
        <v>Dotace bude použita na:zpracování inženýrsko projektové dokumentace "Infrastruktura pro rodinnou výstavbu ve Vitčicích" včetně potřebné dokumentace pro stavební povolení a územní řízení.</v>
      </c>
      <c r="E54" s="107"/>
      <c r="F54" s="28" t="str">
        <f ca="1">IF(B52="","",OFFSET(List1!P$5,tisk!A51,0))</f>
        <v>12/2021</v>
      </c>
      <c r="G54" s="103"/>
      <c r="H54" s="108"/>
      <c r="I54" s="106"/>
      <c r="J54" s="106"/>
      <c r="K54" s="106"/>
      <c r="L54" s="106"/>
      <c r="M54" s="103"/>
      <c r="N54" s="105"/>
      <c r="O54" s="103"/>
      <c r="P54" s="103"/>
    </row>
    <row r="55" spans="1:16" s="2" customFormat="1" ht="75" customHeight="1" x14ac:dyDescent="0.3">
      <c r="A55" s="31"/>
      <c r="B55" s="106">
        <v>18</v>
      </c>
      <c r="C55" s="3" t="str">
        <f ca="1">IF(B55="","",CONCATENATE(OFFSET(List1!C$5,tisk!A54,0),"
",OFFSET(List1!D$5,tisk!A54,0),"
",OFFSET(List1!E$5,tisk!A54,0),"
",OFFSET(List1!F$5,tisk!A54,0)))</f>
        <v>Obec Jindřichov
Jindřichov 19
Jindřichov
75301</v>
      </c>
      <c r="D55" s="42" t="str">
        <f ca="1">IF(B55="","",OFFSET(List1!K$5,tisk!A54,0))</f>
        <v>Jindřichov - doplnění chodníkové trasy podél SIII 44020</v>
      </c>
      <c r="E55" s="107">
        <f ca="1">IF(B55="","",OFFSET(List1!N$5,tisk!A54,0))</f>
        <v>263780</v>
      </c>
      <c r="F55" s="28" t="str">
        <f ca="1">IF(B55="","",OFFSET(List1!O$5,tisk!A54,0))</f>
        <v>1/2021</v>
      </c>
      <c r="G55" s="103">
        <f ca="1">IF(B55="","",OFFSET(List1!Q$5,tisk!A54,0))</f>
        <v>105512</v>
      </c>
      <c r="H55" s="108" t="str">
        <f ca="1">IF(B55="","",OFFSET(List1!R$5,tisk!A54,0))</f>
        <v>31.12.2021</v>
      </c>
      <c r="I55" s="106">
        <f ca="1">IF(B55="","",OFFSET(List1!S$5,tisk!A54,0))</f>
        <v>70</v>
      </c>
      <c r="J55" s="106">
        <f ca="1">IF(B55="","",OFFSET(List1!T$5,tisk!A54,0))</f>
        <v>170</v>
      </c>
      <c r="K55" s="106">
        <f ca="1">IF(B55="","",OFFSET(List1!U$5,tisk!A54,0))</f>
        <v>125</v>
      </c>
      <c r="L55" s="106">
        <f ca="1">IF(B55="","",OFFSET(List1!V$5,tisk!A54,0))</f>
        <v>365</v>
      </c>
      <c r="M55" s="103">
        <f ca="1">IF(B55="","",OFFSET(List1!W$5,tisk!A54,0))</f>
        <v>105512</v>
      </c>
      <c r="N55" s="104">
        <v>0</v>
      </c>
      <c r="O55" s="103" t="str">
        <f ca="1">IF(B55="","",OFFSET(List1!X$5,tisk!A54,0))</f>
        <v>INV</v>
      </c>
      <c r="P55" s="103" t="s">
        <v>341</v>
      </c>
    </row>
    <row r="56" spans="1:16" s="2" customFormat="1" ht="86.4" x14ac:dyDescent="0.3">
      <c r="A56" s="31"/>
      <c r="B56" s="106"/>
      <c r="C56" s="3" t="str">
        <f ca="1">IF(B55="","",CONCATENATE("Okres ",OFFSET(List1!G$5,tisk!A54,0),"
","Právní forma","
",OFFSET(List1!H$5,tisk!A54,0),"
","IČO ",OFFSET(List1!I$5,tisk!A54,0),"
 ","B.Ú. ",OFFSET(List1!J$5,tisk!A54,0)))</f>
        <v>Okres Přerov
Právní forma
Obec, městská část hlavního města Prahy
IČO 00301345
 B.Ú. xxxxxxxx</v>
      </c>
      <c r="D56" s="5" t="str">
        <f ca="1">IF(B55="","",OFFSET(List1!L$5,tisk!A54,0))</f>
        <v>PD řeší doplnění chodníkové trasy podél hlavní silnice IIII44020</v>
      </c>
      <c r="E56" s="107"/>
      <c r="F56" s="27"/>
      <c r="G56" s="103"/>
      <c r="H56" s="108"/>
      <c r="I56" s="106"/>
      <c r="J56" s="106"/>
      <c r="K56" s="106"/>
      <c r="L56" s="106"/>
      <c r="M56" s="103"/>
      <c r="N56" s="103"/>
      <c r="O56" s="103"/>
      <c r="P56" s="103"/>
    </row>
    <row r="57" spans="1:16" s="2" customFormat="1" ht="81" customHeight="1" x14ac:dyDescent="0.3">
      <c r="A57" s="31">
        <f>ROW()/3-1</f>
        <v>18</v>
      </c>
      <c r="B57" s="106"/>
      <c r="C57" s="3"/>
      <c r="D57" s="5" t="str">
        <f ca="1">IF(B55="","",CONCATENATE("Dotace bude použita na:",OFFSET(List1!M$5,tisk!A54,0)))</f>
        <v>Dotace bude použita na:zpracování PD, pro společné povolení stavby, PD bude projednána s dotčenými účastníky řízení a bude zajištěno její podání na stavební úřad.</v>
      </c>
      <c r="E57" s="107"/>
      <c r="F57" s="28" t="str">
        <f ca="1">IF(B55="","",OFFSET(List1!P$5,tisk!A54,0))</f>
        <v>12/2021</v>
      </c>
      <c r="G57" s="103"/>
      <c r="H57" s="108"/>
      <c r="I57" s="106"/>
      <c r="J57" s="106"/>
      <c r="K57" s="106"/>
      <c r="L57" s="106"/>
      <c r="M57" s="103"/>
      <c r="N57" s="105"/>
      <c r="O57" s="103"/>
      <c r="P57" s="103"/>
    </row>
    <row r="58" spans="1:16" s="2" customFormat="1" ht="75" customHeight="1" x14ac:dyDescent="0.3">
      <c r="A58" s="31"/>
      <c r="B58" s="106">
        <v>19</v>
      </c>
      <c r="C58" s="3" t="str">
        <f ca="1">IF(B58="","",CONCATENATE(OFFSET(List1!C$5,tisk!A57,0),"
",OFFSET(List1!D$5,tisk!A57,0),"
",OFFSET(List1!E$5,tisk!A57,0),"
",OFFSET(List1!F$5,tisk!A57,0)))</f>
        <v>Obec Obědkovice
Obědkovice 79
Obědkovice
79823</v>
      </c>
      <c r="D58" s="42" t="str">
        <f ca="1">IF(B58="","",OFFSET(List1!K$5,tisk!A57,0))</f>
        <v>Projektová dokumentace
Cyklostezka Klenovice na Hané - Obědkovice na k. ú. Obědkovice</v>
      </c>
      <c r="E58" s="107">
        <f ca="1">IF(B58="","",OFFSET(List1!N$5,tisk!A57,0))</f>
        <v>238000</v>
      </c>
      <c r="F58" s="28" t="str">
        <f ca="1">IF(B58="","",OFFSET(List1!O$5,tisk!A57,0))</f>
        <v>1/2021</v>
      </c>
      <c r="G58" s="103">
        <f ca="1">IF(B58="","",OFFSET(List1!Q$5,tisk!A57,0))</f>
        <v>94000</v>
      </c>
      <c r="H58" s="108" t="str">
        <f ca="1">IF(B58="","",OFFSET(List1!R$5,tisk!A57,0))</f>
        <v>31.12.2021</v>
      </c>
      <c r="I58" s="106">
        <f ca="1">IF(B58="","",OFFSET(List1!S$5,tisk!A57,0))</f>
        <v>110</v>
      </c>
      <c r="J58" s="106">
        <f ca="1">IF(B58="","",OFFSET(List1!T$5,tisk!A57,0))</f>
        <v>140</v>
      </c>
      <c r="K58" s="106">
        <f ca="1">IF(B58="","",OFFSET(List1!U$5,tisk!A57,0))</f>
        <v>105</v>
      </c>
      <c r="L58" s="106">
        <f ca="1">IF(B58="","",OFFSET(List1!V$5,tisk!A57,0))</f>
        <v>355</v>
      </c>
      <c r="M58" s="103">
        <f ca="1">IF(B58="","",OFFSET(List1!W$5,tisk!A57,0))</f>
        <v>94000</v>
      </c>
      <c r="N58" s="104">
        <v>0</v>
      </c>
      <c r="O58" s="103" t="str">
        <f ca="1">IF(B58="","",OFFSET(List1!X$5,tisk!A57,0))</f>
        <v>INV</v>
      </c>
      <c r="P58" s="103" t="s">
        <v>341</v>
      </c>
    </row>
    <row r="59" spans="1:16" s="2" customFormat="1" ht="86.4" x14ac:dyDescent="0.3">
      <c r="A59" s="31"/>
      <c r="B59" s="106"/>
      <c r="C59" s="3" t="str">
        <f ca="1">IF(B58="","",CONCATENATE("Okres ",OFFSET(List1!G$5,tisk!A57,0),"
","Právní forma","
",OFFSET(List1!H$5,tisk!A57,0),"
","IČO ",OFFSET(List1!I$5,tisk!A57,0),"
 ","B.Ú. ",OFFSET(List1!J$5,tisk!A57,0)))</f>
        <v>Okres Prostějov
Právní forma
Obec, městská část hlavního města Prahy
IČO 00488569
 B.Ú. xxxxxxxx</v>
      </c>
      <c r="D59" s="5" t="str">
        <f ca="1">IF(B58="","",OFFSET(List1!L$5,tisk!A57,0))</f>
        <v>Vypracování projektové dokumentace k projektu - Cyklostezka Klenovice na Hané - Obědkovice na k. ú. Obědkovice</v>
      </c>
      <c r="E59" s="107"/>
      <c r="F59" s="27"/>
      <c r="G59" s="103"/>
      <c r="H59" s="108"/>
      <c r="I59" s="106"/>
      <c r="J59" s="106"/>
      <c r="K59" s="106"/>
      <c r="L59" s="106"/>
      <c r="M59" s="103"/>
      <c r="N59" s="103"/>
      <c r="O59" s="103"/>
      <c r="P59" s="103"/>
    </row>
    <row r="60" spans="1:16" s="2" customFormat="1" ht="62.55" customHeight="1" x14ac:dyDescent="0.3">
      <c r="A60" s="31">
        <f>ROW()/3-1</f>
        <v>19</v>
      </c>
      <c r="B60" s="106"/>
      <c r="C60" s="3"/>
      <c r="D60" s="5" t="str">
        <f ca="1">IF(B58="","",CONCATENATE("Dotace bude použita na:",OFFSET(List1!M$5,tisk!A57,0)))</f>
        <v>Dotace bude použita na:úhradu projektových prací k projektu "Cyklostezka Klenovice na Hané - Obědkovice na k. ú. Obědkovice".</v>
      </c>
      <c r="E60" s="107"/>
      <c r="F60" s="28" t="str">
        <f ca="1">IF(B58="","",OFFSET(List1!P$5,tisk!A57,0))</f>
        <v>12/2021</v>
      </c>
      <c r="G60" s="103"/>
      <c r="H60" s="108"/>
      <c r="I60" s="106"/>
      <c r="J60" s="106"/>
      <c r="K60" s="106"/>
      <c r="L60" s="106"/>
      <c r="M60" s="103"/>
      <c r="N60" s="105"/>
      <c r="O60" s="103"/>
      <c r="P60" s="103"/>
    </row>
    <row r="61" spans="1:16" s="2" customFormat="1" ht="75" customHeight="1" x14ac:dyDescent="0.3">
      <c r="A61" s="31"/>
      <c r="B61" s="106">
        <v>20</v>
      </c>
      <c r="C61" s="3" t="str">
        <f ca="1">IF(B61="","",CONCATENATE(OFFSET(List1!C$5,tisk!A60,0),"
",OFFSET(List1!D$5,tisk!A60,0),"
",OFFSET(List1!E$5,tisk!A60,0),"
",OFFSET(List1!F$5,tisk!A60,0)))</f>
        <v>Obec Buk
Buk 21
Prosenice
75121</v>
      </c>
      <c r="D61" s="42" t="str">
        <f ca="1">IF(B61="","",OFFSET(List1!K$5,tisk!A60,0))</f>
        <v>Zhotovení projektové dokumentace účelové komunikace Buk u vodárny</v>
      </c>
      <c r="E61" s="107">
        <f ca="1">IF(B61="","",OFFSET(List1!N$5,tisk!A60,0))</f>
        <v>240000</v>
      </c>
      <c r="F61" s="28" t="str">
        <f ca="1">IF(B61="","",OFFSET(List1!O$5,tisk!A60,0))</f>
        <v>1/2021</v>
      </c>
      <c r="G61" s="103">
        <f ca="1">IF(B61="","",OFFSET(List1!Q$5,tisk!A60,0))</f>
        <v>96000</v>
      </c>
      <c r="H61" s="108" t="str">
        <f ca="1">IF(B61="","",OFFSET(List1!R$5,tisk!A60,0))</f>
        <v>31.12.2021</v>
      </c>
      <c r="I61" s="106">
        <f ca="1">IF(B61="","",OFFSET(List1!S$5,tisk!A60,0))</f>
        <v>70</v>
      </c>
      <c r="J61" s="106">
        <f ca="1">IF(B61="","",OFFSET(List1!T$5,tisk!A60,0))</f>
        <v>140</v>
      </c>
      <c r="K61" s="106">
        <f ca="1">IF(B61="","",OFFSET(List1!U$5,tisk!A60,0))</f>
        <v>145</v>
      </c>
      <c r="L61" s="106">
        <f ca="1">IF(B61="","",OFFSET(List1!V$5,tisk!A60,0))</f>
        <v>355</v>
      </c>
      <c r="M61" s="103">
        <f ca="1">IF(B61="","",OFFSET(List1!W$5,tisk!A60,0))</f>
        <v>96000</v>
      </c>
      <c r="N61" s="104">
        <v>0</v>
      </c>
      <c r="O61" s="103" t="str">
        <f ca="1">IF(B61="","",OFFSET(List1!X$5,tisk!A60,0))</f>
        <v>INV</v>
      </c>
      <c r="P61" s="103" t="s">
        <v>341</v>
      </c>
    </row>
    <row r="62" spans="1:16" s="2" customFormat="1" ht="109.95" customHeight="1" x14ac:dyDescent="0.3">
      <c r="A62" s="31"/>
      <c r="B62" s="106"/>
      <c r="C62" s="3" t="str">
        <f ca="1">IF(B61="","",CONCATENATE("Okres ",OFFSET(List1!G$5,tisk!A60,0),"
","Právní forma","
",OFFSET(List1!H$5,tisk!A60,0),"
","IČO ",OFFSET(List1!I$5,tisk!A60,0),"
 ","B.Ú. ",OFFSET(List1!J$5,tisk!A60,0)))</f>
        <v>Okres Přerov
Právní forma
Obec, městská část hlavního města Prahy
IČO 00636151
 B.Ú. xxxxxxxx</v>
      </c>
      <c r="D62" s="5" t="str">
        <f ca="1">IF(B61="","",OFFSET(List1!L$5,tisk!A60,0))</f>
        <v>Akce zahrnuje zhotovení kompletní projektové dokumentace na dobudování účelové komunikace včetně obrub v délce 330 m v obci Buk od horního parku po silnice spojující obce Buk a Radvanice, kdy se jedná o komunikaci v zastavěné části obce.</v>
      </c>
      <c r="E62" s="107"/>
      <c r="F62" s="27"/>
      <c r="G62" s="103"/>
      <c r="H62" s="108"/>
      <c r="I62" s="106"/>
      <c r="J62" s="106"/>
      <c r="K62" s="106"/>
      <c r="L62" s="106"/>
      <c r="M62" s="103"/>
      <c r="N62" s="103"/>
      <c r="O62" s="103"/>
      <c r="P62" s="103"/>
    </row>
    <row r="63" spans="1:16" s="2" customFormat="1" ht="43.2" x14ac:dyDescent="0.3">
      <c r="A63" s="31">
        <f>ROW()/3-1</f>
        <v>20</v>
      </c>
      <c r="B63" s="106"/>
      <c r="C63" s="3"/>
      <c r="D63" s="5" t="str">
        <f ca="1">IF(B61="","",CONCATENATE("Dotace bude použita na:",OFFSET(List1!M$5,tisk!A60,0)))</f>
        <v>Dotace bude použita na:projektovou dokumentaci na vybudování účelové komunikace.</v>
      </c>
      <c r="E63" s="107"/>
      <c r="F63" s="28" t="str">
        <f ca="1">IF(B61="","",OFFSET(List1!P$5,tisk!A60,0))</f>
        <v>12/2021</v>
      </c>
      <c r="G63" s="103"/>
      <c r="H63" s="108"/>
      <c r="I63" s="106"/>
      <c r="J63" s="106"/>
      <c r="K63" s="106"/>
      <c r="L63" s="106"/>
      <c r="M63" s="103"/>
      <c r="N63" s="105"/>
      <c r="O63" s="103"/>
      <c r="P63" s="103"/>
    </row>
    <row r="64" spans="1:16" s="2" customFormat="1" ht="75" customHeight="1" x14ac:dyDescent="0.3">
      <c r="A64" s="31"/>
      <c r="B64" s="106">
        <v>21</v>
      </c>
      <c r="C64" s="3" t="str">
        <f ca="1">IF(B64="","",CONCATENATE(OFFSET(List1!C$5,tisk!A63,0),"
",OFFSET(List1!D$5,tisk!A63,0),"
",OFFSET(List1!E$5,tisk!A63,0),"
",OFFSET(List1!F$5,tisk!A63,0)))</f>
        <v>Obec Lipinka
Lipinka 82
Lipinka
78383</v>
      </c>
      <c r="D64" s="42" t="str">
        <f ca="1">IF(B64="","",OFFSET(List1!K$5,tisk!A63,0))</f>
        <v>Zpracování projektové dokumentace na akci ,,Kanalizace a ČOV Lipinka"</v>
      </c>
      <c r="E64" s="107">
        <f ca="1">IF(B64="","",OFFSET(List1!N$5,tisk!A63,0))</f>
        <v>600000</v>
      </c>
      <c r="F64" s="28" t="str">
        <f ca="1">IF(B64="","",OFFSET(List1!O$5,tisk!A63,0))</f>
        <v>2/2021</v>
      </c>
      <c r="G64" s="103">
        <f ca="1">IF(B64="","",OFFSET(List1!Q$5,tisk!A63,0))</f>
        <v>240000</v>
      </c>
      <c r="H64" s="108" t="str">
        <f ca="1">IF(B64="","",OFFSET(List1!R$5,tisk!A63,0))</f>
        <v>31.12.2021</v>
      </c>
      <c r="I64" s="106">
        <f ca="1">IF(B64="","",OFFSET(List1!S$5,tisk!A63,0))</f>
        <v>110</v>
      </c>
      <c r="J64" s="106">
        <f ca="1">IF(B64="","",OFFSET(List1!T$5,tisk!A63,0))</f>
        <v>110</v>
      </c>
      <c r="K64" s="106">
        <f ca="1">IF(B64="","",OFFSET(List1!U$5,tisk!A63,0))</f>
        <v>115</v>
      </c>
      <c r="L64" s="106">
        <f ca="1">IF(B64="","",OFFSET(List1!V$5,tisk!A63,0))</f>
        <v>335</v>
      </c>
      <c r="M64" s="103">
        <f ca="1">IF(B64="","",OFFSET(List1!W$5,tisk!A63,0))</f>
        <v>0</v>
      </c>
      <c r="N64" s="103">
        <v>240000</v>
      </c>
      <c r="O64" s="103" t="str">
        <f ca="1">IF(B64="","",OFFSET(List1!X$5,tisk!A63,0))</f>
        <v>INV</v>
      </c>
      <c r="P64" s="103" t="s">
        <v>341</v>
      </c>
    </row>
    <row r="65" spans="1:16" s="2" customFormat="1" ht="86.4" x14ac:dyDescent="0.3">
      <c r="A65" s="31"/>
      <c r="B65" s="106"/>
      <c r="C65" s="3" t="str">
        <f ca="1">IF(B64="","",CONCATENATE("Okres ",OFFSET(List1!G$5,tisk!A63,0),"
","Právní forma","
",OFFSET(List1!H$5,tisk!A63,0),"
","IČO ",OFFSET(List1!I$5,tisk!A63,0),"
 ","B.Ú. ",OFFSET(List1!J$5,tisk!A63,0)))</f>
        <v>Okres Olomouc
Právní forma
Obec, městská část hlavního města Prahy
IČO 00302911
 B.Ú. xxxxxxxx</v>
      </c>
      <c r="D65" s="5" t="str">
        <f ca="1">IF(B64="","",OFFSET(List1!L$5,tisk!A63,0))</f>
        <v>Obec Lipinka nemá v současné době vystavěnou kanalizace a ČOV a není ani napojena na žádnou jinou obec. Proto se zastupitelé obce rozhodli zkusit požádat o dotaci na zpracování projektové dokumentace.</v>
      </c>
      <c r="E65" s="107"/>
      <c r="F65" s="27"/>
      <c r="G65" s="103"/>
      <c r="H65" s="108"/>
      <c r="I65" s="106"/>
      <c r="J65" s="106"/>
      <c r="K65" s="106"/>
      <c r="L65" s="106"/>
      <c r="M65" s="103"/>
      <c r="N65" s="103"/>
      <c r="O65" s="103"/>
      <c r="P65" s="103"/>
    </row>
    <row r="66" spans="1:16" s="2" customFormat="1" ht="43.2" x14ac:dyDescent="0.3">
      <c r="A66" s="31">
        <f>ROW()/3-1</f>
        <v>21</v>
      </c>
      <c r="B66" s="106"/>
      <c r="C66" s="3"/>
      <c r="D66" s="5" t="str">
        <f ca="1">IF(B64="","",CONCATENATE("Dotace bude použita na:",OFFSET(List1!M$5,tisk!A63,0)))</f>
        <v>Dotace bude použita na:zpracování projektové dokumentace pro výstavbu kanalizace a ČOV v obci Lipinka.</v>
      </c>
      <c r="E66" s="107"/>
      <c r="F66" s="28" t="str">
        <f ca="1">IF(B64="","",OFFSET(List1!P$5,tisk!A63,0))</f>
        <v>12/2021</v>
      </c>
      <c r="G66" s="103"/>
      <c r="H66" s="108"/>
      <c r="I66" s="106"/>
      <c r="J66" s="106"/>
      <c r="K66" s="106"/>
      <c r="L66" s="106"/>
      <c r="M66" s="103"/>
      <c r="N66" s="103"/>
      <c r="O66" s="103"/>
      <c r="P66" s="103"/>
    </row>
    <row r="67" spans="1:16" s="2" customFormat="1" ht="75" customHeight="1" x14ac:dyDescent="0.3">
      <c r="A67" s="31"/>
      <c r="B67" s="106">
        <v>22</v>
      </c>
      <c r="C67" s="3" t="str">
        <f ca="1">IF(B67="","",CONCATENATE(OFFSET(List1!C$5,tisk!A66,0),"
",OFFSET(List1!D$5,tisk!A66,0),"
",OFFSET(List1!E$5,tisk!A66,0),"
",OFFSET(List1!F$5,tisk!A66,0)))</f>
        <v>Obec Loučka
Loučka 76
Loučka
78322</v>
      </c>
      <c r="D67" s="42" t="str">
        <f ca="1">IF(B67="","",OFFSET(List1!K$5,tisk!A66,0))</f>
        <v>Projektová dokumentace na stavební úpravy a změnu účelu užívání centra pro integraci tělesně postižených dětí na komunitní dům seniorů v obci Loučka</v>
      </c>
      <c r="E67" s="107">
        <f ca="1">IF(B67="","",OFFSET(List1!N$5,tisk!A66,0))</f>
        <v>482185</v>
      </c>
      <c r="F67" s="28" t="str">
        <f ca="1">IF(B67="","",OFFSET(List1!O$5,tisk!A66,0))</f>
        <v>1/2021</v>
      </c>
      <c r="G67" s="103">
        <f ca="1">IF(B67="","",OFFSET(List1!Q$5,tisk!A66,0))</f>
        <v>182185</v>
      </c>
      <c r="H67" s="108" t="str">
        <f ca="1">IF(B67="","",OFFSET(List1!R$5,tisk!A66,0))</f>
        <v>31.12.2021</v>
      </c>
      <c r="I67" s="106">
        <f ca="1">IF(B67="","",OFFSET(List1!S$5,tisk!A66,0))</f>
        <v>110</v>
      </c>
      <c r="J67" s="106">
        <f ca="1">IF(B67="","",OFFSET(List1!T$5,tisk!A66,0))</f>
        <v>110</v>
      </c>
      <c r="K67" s="106">
        <f ca="1">IF(B67="","",OFFSET(List1!U$5,tisk!A66,0))</f>
        <v>115</v>
      </c>
      <c r="L67" s="106">
        <f ca="1">IF(B67="","",OFFSET(List1!V$5,tisk!A66,0))</f>
        <v>335</v>
      </c>
      <c r="M67" s="103">
        <f ca="1">IF(B67="","",OFFSET(List1!W$5,tisk!A66,0))</f>
        <v>0</v>
      </c>
      <c r="N67" s="103">
        <v>182185</v>
      </c>
      <c r="O67" s="103" t="str">
        <f ca="1">IF(B67="","",OFFSET(List1!X$5,tisk!A66,0))</f>
        <v>INV</v>
      </c>
      <c r="P67" s="103" t="s">
        <v>341</v>
      </c>
    </row>
    <row r="68" spans="1:16" s="2" customFormat="1" ht="86.4" x14ac:dyDescent="0.3">
      <c r="A68" s="31"/>
      <c r="B68" s="106"/>
      <c r="C68" s="3" t="str">
        <f ca="1">IF(B67="","",CONCATENATE("Okres ",OFFSET(List1!G$5,tisk!A66,0),"
","Právní forma","
",OFFSET(List1!H$5,tisk!A66,0),"
","IČO ",OFFSET(List1!I$5,tisk!A66,0),"
 ","B.Ú. ",OFFSET(List1!J$5,tisk!A66,0)))</f>
        <v>Okres Olomouc
Právní forma
Obec, městská část hlavního města Prahy
IČO 00576247
 B.Ú. xxxxxxxx</v>
      </c>
      <c r="D68" s="5" t="str">
        <f ca="1">IF(B67="","",OFFSET(List1!L$5,tisk!A66,0))</f>
        <v>Předmětem žádosti o dotaci je  zpracování projektové dokumentace pro změnu účelu současné stavby v obci Loučka.</v>
      </c>
      <c r="E68" s="107"/>
      <c r="F68" s="27"/>
      <c r="G68" s="103"/>
      <c r="H68" s="108"/>
      <c r="I68" s="106"/>
      <c r="J68" s="106"/>
      <c r="K68" s="106"/>
      <c r="L68" s="106"/>
      <c r="M68" s="103"/>
      <c r="N68" s="103"/>
      <c r="O68" s="103"/>
      <c r="P68" s="103"/>
    </row>
    <row r="69" spans="1:16" s="2" customFormat="1" ht="86.55" customHeight="1" x14ac:dyDescent="0.3">
      <c r="A69" s="31">
        <f>ROW()/3-1</f>
        <v>22</v>
      </c>
      <c r="B69" s="106"/>
      <c r="C69" s="3"/>
      <c r="D69" s="5" t="str">
        <f ca="1">IF(B67="","",CONCATENATE("Dotace bude použita na:",OFFSET(List1!M$5,tisk!A66,0)))</f>
        <v>Dotace bude použita na:PD, která se skládá ze studie a pasportizace, stavebního povolení a inženýrské činnosti, výběru dodavatele a realizace stavby.</v>
      </c>
      <c r="E69" s="107"/>
      <c r="F69" s="28" t="str">
        <f ca="1">IF(B67="","",OFFSET(List1!P$5,tisk!A66,0))</f>
        <v>12/2021</v>
      </c>
      <c r="G69" s="103"/>
      <c r="H69" s="108"/>
      <c r="I69" s="106"/>
      <c r="J69" s="106"/>
      <c r="K69" s="106"/>
      <c r="L69" s="106"/>
      <c r="M69" s="103"/>
      <c r="N69" s="103"/>
      <c r="O69" s="103"/>
      <c r="P69" s="103"/>
    </row>
    <row r="70" spans="1:16" s="2" customFormat="1" ht="75" customHeight="1" x14ac:dyDescent="0.3">
      <c r="A70" s="31"/>
      <c r="B70" s="106">
        <v>23</v>
      </c>
      <c r="C70" s="3" t="str">
        <f ca="1">IF(B70="","",CONCATENATE(OFFSET(List1!C$5,tisk!A69,0),"
",OFFSET(List1!D$5,tisk!A69,0),"
",OFFSET(List1!E$5,tisk!A69,0),"
",OFFSET(List1!F$5,tisk!A69,0)))</f>
        <v>Obec Měrotín
Měrotín 19
Měrotín
78324</v>
      </c>
      <c r="D70" s="42" t="str">
        <f ca="1">IF(B70="","",OFFSET(List1!K$5,tisk!A69,0))</f>
        <v>Multifunkční hřiště v obci Měrotín</v>
      </c>
      <c r="E70" s="107">
        <f ca="1">IF(B70="","",OFFSET(List1!N$5,tisk!A69,0))</f>
        <v>375463</v>
      </c>
      <c r="F70" s="28" t="str">
        <f ca="1">IF(B70="","",OFFSET(List1!O$5,tisk!A69,0))</f>
        <v>1/2021</v>
      </c>
      <c r="G70" s="103">
        <f ca="1">IF(B70="","",OFFSET(List1!Q$5,tisk!A69,0))</f>
        <v>150185</v>
      </c>
      <c r="H70" s="108" t="str">
        <f ca="1">IF(B70="","",OFFSET(List1!R$5,tisk!A69,0))</f>
        <v>31.12.2021</v>
      </c>
      <c r="I70" s="106">
        <f ca="1">IF(B70="","",OFFSET(List1!S$5,tisk!A69,0))</f>
        <v>90</v>
      </c>
      <c r="J70" s="106">
        <f ca="1">IF(B70="","",OFFSET(List1!T$5,tisk!A69,0))</f>
        <v>140</v>
      </c>
      <c r="K70" s="106">
        <f ca="1">IF(B70="","",OFFSET(List1!U$5,tisk!A69,0))</f>
        <v>100</v>
      </c>
      <c r="L70" s="106">
        <f ca="1">IF(B70="","",OFFSET(List1!V$5,tisk!A69,0))</f>
        <v>330</v>
      </c>
      <c r="M70" s="103">
        <f ca="1">IF(B70="","",OFFSET(List1!W$5,tisk!A69,0))</f>
        <v>0</v>
      </c>
      <c r="N70" s="103">
        <v>150185</v>
      </c>
      <c r="O70" s="103" t="str">
        <f ca="1">IF(B70="","",OFFSET(List1!X$5,tisk!A69,0))</f>
        <v>INV</v>
      </c>
      <c r="P70" s="103" t="s">
        <v>341</v>
      </c>
    </row>
    <row r="71" spans="1:16" s="2" customFormat="1" ht="91.2" customHeight="1" x14ac:dyDescent="0.3">
      <c r="A71" s="31"/>
      <c r="B71" s="106"/>
      <c r="C71" s="3" t="str">
        <f ca="1">IF(B70="","",CONCATENATE("Okres ",OFFSET(List1!G$5,tisk!A69,0),"
","Právní forma","
",OFFSET(List1!H$5,tisk!A69,0),"
","IČO ",OFFSET(List1!I$5,tisk!A69,0),"
 ","B.Ú. ",OFFSET(List1!J$5,tisk!A69,0)))</f>
        <v>Okres Olomouc
Právní forma
Obec, městská část hlavního města Prahy
IČO 00635341
 B.Ú. xxxxxxxx</v>
      </c>
      <c r="D71" s="5" t="str">
        <f ca="1">IF(B70="","",OFFSET(List1!L$5,tisk!A69,0))</f>
        <v>Projektová dokumentace bude řešit celkovou rozsáhlou rekonstrukci stávajícího hřiště - nové multifunkční hřiště včetně technického a sociálního zázemí odpovídající platným normám a legislativě.</v>
      </c>
      <c r="E71" s="107"/>
      <c r="F71" s="27"/>
      <c r="G71" s="103"/>
      <c r="H71" s="108"/>
      <c r="I71" s="106"/>
      <c r="J71" s="106"/>
      <c r="K71" s="106"/>
      <c r="L71" s="106"/>
      <c r="M71" s="103"/>
      <c r="N71" s="103"/>
      <c r="O71" s="103"/>
      <c r="P71" s="103"/>
    </row>
    <row r="72" spans="1:16" s="2" customFormat="1" ht="43.2" x14ac:dyDescent="0.3">
      <c r="A72" s="31">
        <f>ROW()/3-1</f>
        <v>23</v>
      </c>
      <c r="B72" s="106"/>
      <c r="C72" s="3"/>
      <c r="D72" s="5" t="str">
        <f ca="1">IF(B70="","",CONCATENATE("Dotace bude použita na:",OFFSET(List1!M$5,tisk!A69,0)))</f>
        <v>Dotace bude použita na:zpracování projektové dokumentace s názvem "Multifunkční hřiště v obci Měrotín".</v>
      </c>
      <c r="E72" s="107"/>
      <c r="F72" s="28" t="str">
        <f ca="1">IF(B70="","",OFFSET(List1!P$5,tisk!A69,0))</f>
        <v>12/2021</v>
      </c>
      <c r="G72" s="103"/>
      <c r="H72" s="108"/>
      <c r="I72" s="106"/>
      <c r="J72" s="106"/>
      <c r="K72" s="106"/>
      <c r="L72" s="106"/>
      <c r="M72" s="103"/>
      <c r="N72" s="103"/>
      <c r="O72" s="103"/>
      <c r="P72" s="103"/>
    </row>
    <row r="73" spans="1:16" s="2" customFormat="1" ht="75" customHeight="1" x14ac:dyDescent="0.3">
      <c r="A73" s="31"/>
      <c r="B73" s="106">
        <v>24</v>
      </c>
      <c r="C73" s="3" t="str">
        <f ca="1">IF(B73="","",CONCATENATE(OFFSET(List1!C$5,tisk!A72,0),"
",OFFSET(List1!D$5,tisk!A72,0),"
",OFFSET(List1!E$5,tisk!A72,0),"
",OFFSET(List1!F$5,tisk!A72,0)))</f>
        <v>Obec Alojzov
Alojzov 113
Alojzov
79804</v>
      </c>
      <c r="D73" s="42" t="str">
        <f ca="1">IF(B73="","",OFFSET(List1!K$5,tisk!A72,0))</f>
        <v>PD k ČOV a kanalizace Alojzov</v>
      </c>
      <c r="E73" s="107">
        <f ca="1">IF(B73="","",OFFSET(List1!N$5,tisk!A72,0))</f>
        <v>603790</v>
      </c>
      <c r="F73" s="28" t="str">
        <f ca="1">IF(B73="","",OFFSET(List1!O$5,tisk!A72,0))</f>
        <v>1/2021</v>
      </c>
      <c r="G73" s="103">
        <f ca="1">IF(B73="","",OFFSET(List1!Q$5,tisk!A72,0))</f>
        <v>241516</v>
      </c>
      <c r="H73" s="108" t="str">
        <f ca="1">IF(B73="","",OFFSET(List1!R$5,tisk!A72,0))</f>
        <v>31.12.2021</v>
      </c>
      <c r="I73" s="106">
        <f ca="1">IF(B73="","",OFFSET(List1!S$5,tisk!A72,0))</f>
        <v>90</v>
      </c>
      <c r="J73" s="106">
        <f ca="1">IF(B73="","",OFFSET(List1!T$5,tisk!A72,0))</f>
        <v>140</v>
      </c>
      <c r="K73" s="106">
        <f ca="1">IF(B73="","",OFFSET(List1!U$5,tisk!A72,0))</f>
        <v>100</v>
      </c>
      <c r="L73" s="106">
        <f ca="1">IF(B73="","",OFFSET(List1!V$5,tisk!A72,0))</f>
        <v>330</v>
      </c>
      <c r="M73" s="103">
        <f ca="1">IF(B73="","",OFFSET(List1!W$5,tisk!A72,0))</f>
        <v>0</v>
      </c>
      <c r="N73" s="103">
        <v>241516</v>
      </c>
      <c r="O73" s="103" t="str">
        <f ca="1">IF(B73="","",OFFSET(List1!X$5,tisk!A72,0))</f>
        <v>INV</v>
      </c>
      <c r="P73" s="103" t="s">
        <v>341</v>
      </c>
    </row>
    <row r="74" spans="1:16" s="2" customFormat="1" ht="111" customHeight="1" x14ac:dyDescent="0.3">
      <c r="A74" s="31"/>
      <c r="B74" s="106"/>
      <c r="C74" s="3" t="str">
        <f ca="1">IF(B73="","",CONCATENATE("Okres ",OFFSET(List1!G$5,tisk!A72,0),"
","Právní forma","
",OFFSET(List1!H$5,tisk!A72,0),"
","IČO ",OFFSET(List1!I$5,tisk!A72,0),"
 ","B.Ú. ",OFFSET(List1!J$5,tisk!A72,0)))</f>
        <v>Okres Prostějov
Právní forma
Obec, městská část hlavního města Prahy
IČO 00488542
 B.Ú. xxxxxxxx</v>
      </c>
      <c r="D74" s="5" t="str">
        <f ca="1">IF(B73="","",OFFSET(List1!L$5,tisk!A72,0))</f>
        <v>Projektová dokumentace pro výstavbu kanalizace obce a výstavbu ČOV, která bude umístěna v katastru obce Alojzov na pozemku ve vlastnictví obce. Celkově na ni bude napojeno cca 300 EO. PD bude zpracována pro vydání společného povolení (DUR+DSP).</v>
      </c>
      <c r="E74" s="107"/>
      <c r="F74" s="27"/>
      <c r="G74" s="103"/>
      <c r="H74" s="108"/>
      <c r="I74" s="106"/>
      <c r="J74" s="106"/>
      <c r="K74" s="106"/>
      <c r="L74" s="106"/>
      <c r="M74" s="103"/>
      <c r="N74" s="103"/>
      <c r="O74" s="103"/>
      <c r="P74" s="103"/>
    </row>
    <row r="75" spans="1:16" s="2" customFormat="1" ht="70.95" customHeight="1" x14ac:dyDescent="0.3">
      <c r="A75" s="31">
        <f>ROW()/3-1</f>
        <v>24</v>
      </c>
      <c r="B75" s="106"/>
      <c r="C75" s="3"/>
      <c r="D75" s="5" t="str">
        <f ca="1">IF(B73="","",CONCATENATE("Dotace bude použita na:",OFFSET(List1!M$5,tisk!A72,0)))</f>
        <v>Dotace bude použita na:projektovou dokumentaci na kanalizaci a ČOV v obci Alojzov pro vydání společného povolení (DUR+DSP).</v>
      </c>
      <c r="E75" s="107"/>
      <c r="F75" s="28" t="str">
        <f ca="1">IF(B73="","",OFFSET(List1!P$5,tisk!A72,0))</f>
        <v>12/2021</v>
      </c>
      <c r="G75" s="103"/>
      <c r="H75" s="108"/>
      <c r="I75" s="106"/>
      <c r="J75" s="106"/>
      <c r="K75" s="106"/>
      <c r="L75" s="106"/>
      <c r="M75" s="103"/>
      <c r="N75" s="103"/>
      <c r="O75" s="103"/>
      <c r="P75" s="103"/>
    </row>
    <row r="76" spans="1:16" s="2" customFormat="1" ht="75" customHeight="1" x14ac:dyDescent="0.3">
      <c r="A76" s="31"/>
      <c r="B76" s="106">
        <v>25</v>
      </c>
      <c r="C76" s="3" t="str">
        <f ca="1">IF(B76="","",CONCATENATE(OFFSET(List1!C$5,tisk!A75,0),"
",OFFSET(List1!D$5,tisk!A75,0),"
",OFFSET(List1!E$5,tisk!A75,0),"
",OFFSET(List1!F$5,tisk!A75,0)))</f>
        <v>Obec Lužice
Lužice 58
Šternberk
78501</v>
      </c>
      <c r="D76" s="42" t="str">
        <f ca="1">IF(B76="","",OFFSET(List1!K$5,tisk!A75,0))</f>
        <v>Projektová dokumentace - "Komunitní centrum a technické zázemí Lužice</v>
      </c>
      <c r="E76" s="107">
        <f ca="1">IF(B76="","",OFFSET(List1!N$5,tisk!A75,0))</f>
        <v>360580</v>
      </c>
      <c r="F76" s="28" t="str">
        <f ca="1">IF(B76="","",OFFSET(List1!O$5,tisk!A75,0))</f>
        <v>1/2021</v>
      </c>
      <c r="G76" s="103">
        <f ca="1">IF(B76="","",OFFSET(List1!Q$5,tisk!A75,0))</f>
        <v>144000</v>
      </c>
      <c r="H76" s="108" t="str">
        <f ca="1">IF(B76="","",OFFSET(List1!R$5,tisk!A75,0))</f>
        <v>31.12.2021</v>
      </c>
      <c r="I76" s="106">
        <f ca="1">IF(B76="","",OFFSET(List1!S$5,tisk!A75,0))</f>
        <v>90</v>
      </c>
      <c r="J76" s="106">
        <f ca="1">IF(B76="","",OFFSET(List1!T$5,tisk!A75,0))</f>
        <v>140</v>
      </c>
      <c r="K76" s="106">
        <f ca="1">IF(B76="","",OFFSET(List1!U$5,tisk!A75,0))</f>
        <v>100</v>
      </c>
      <c r="L76" s="106">
        <f ca="1">IF(B76="","",OFFSET(List1!V$5,tisk!A75,0))</f>
        <v>330</v>
      </c>
      <c r="M76" s="103">
        <f ca="1">IF(B76="","",OFFSET(List1!W$5,tisk!A75,0))</f>
        <v>0</v>
      </c>
      <c r="N76" s="103">
        <v>144000</v>
      </c>
      <c r="O76" s="103" t="str">
        <f ca="1">IF(B76="","",OFFSET(List1!X$5,tisk!A75,0))</f>
        <v>INV</v>
      </c>
      <c r="P76" s="103" t="s">
        <v>341</v>
      </c>
    </row>
    <row r="77" spans="1:16" s="2" customFormat="1" ht="86.4" x14ac:dyDescent="0.3">
      <c r="A77" s="31"/>
      <c r="B77" s="106"/>
      <c r="C77" s="3" t="str">
        <f ca="1">IF(B76="","",CONCATENATE("Okres ",OFFSET(List1!G$5,tisk!A75,0),"
","Právní forma","
",OFFSET(List1!H$5,tisk!A75,0),"
","IČO ",OFFSET(List1!I$5,tisk!A75,0),"
 ","B.Ú. ",OFFSET(List1!J$5,tisk!A75,0)))</f>
        <v>Okres Olomouc
Právní forma
Obec, městská část hlavního města Prahy
IČO 00849529
 B.Ú. xxxxxxxx</v>
      </c>
      <c r="D77" s="5" t="str">
        <f ca="1">IF(B76="","",OFFSET(List1!L$5,tisk!A75,0))</f>
        <v>Obec Lužice by ráda v budoucnu postavila budova sloužící jako komunitní centrum a obecní zázemí. Pro tyto účely je nutné vyhotovit projektovou dokumentaci.</v>
      </c>
      <c r="E77" s="107"/>
      <c r="F77" s="27"/>
      <c r="G77" s="103"/>
      <c r="H77" s="108"/>
      <c r="I77" s="106"/>
      <c r="J77" s="106"/>
      <c r="K77" s="106"/>
      <c r="L77" s="106"/>
      <c r="M77" s="103"/>
      <c r="N77" s="103"/>
      <c r="O77" s="103"/>
      <c r="P77" s="103"/>
    </row>
    <row r="78" spans="1:16" s="2" customFormat="1" ht="70.95" customHeight="1" x14ac:dyDescent="0.3">
      <c r="A78" s="31">
        <f>ROW()/3-1</f>
        <v>25</v>
      </c>
      <c r="B78" s="106"/>
      <c r="C78" s="3"/>
      <c r="D78" s="5" t="str">
        <f ca="1">IF(B76="","",CONCATENATE("Dotace bude použita na:",OFFSET(List1!M$5,tisk!A75,0)))</f>
        <v>Dotace bude použita na:zpracování projektové dokumentace "Komunitní centrum a technické zázemí" obec Lužice.</v>
      </c>
      <c r="E78" s="107"/>
      <c r="F78" s="28" t="str">
        <f ca="1">IF(B76="","",OFFSET(List1!P$5,tisk!A75,0))</f>
        <v>12/2021</v>
      </c>
      <c r="G78" s="103"/>
      <c r="H78" s="108"/>
      <c r="I78" s="106"/>
      <c r="J78" s="106"/>
      <c r="K78" s="106"/>
      <c r="L78" s="106"/>
      <c r="M78" s="103"/>
      <c r="N78" s="103"/>
      <c r="O78" s="103"/>
      <c r="P78" s="103"/>
    </row>
    <row r="79" spans="1:16" s="2" customFormat="1" ht="75" customHeight="1" x14ac:dyDescent="0.3">
      <c r="A79" s="31"/>
      <c r="B79" s="106">
        <v>26</v>
      </c>
      <c r="C79" s="3" t="str">
        <f ca="1">IF(B79="","",CONCATENATE(OFFSET(List1!C$5,tisk!A78,0),"
",OFFSET(List1!D$5,tisk!A78,0),"
",OFFSET(List1!E$5,tisk!A78,0),"
",OFFSET(List1!F$5,tisk!A78,0)))</f>
        <v>Obec Rakov
Rakov 34
Rakov
75354</v>
      </c>
      <c r="D79" s="42" t="str">
        <f ca="1">IF(B79="","",OFFSET(List1!K$5,tisk!A78,0))</f>
        <v>Projektová dokumentace pro výstavbu místních komunikací v obci Rakov</v>
      </c>
      <c r="E79" s="107">
        <f ca="1">IF(B79="","",OFFSET(List1!N$5,tisk!A78,0))</f>
        <v>361000</v>
      </c>
      <c r="F79" s="28" t="str">
        <f ca="1">IF(B79="","",OFFSET(List1!O$5,tisk!A78,0))</f>
        <v>1/2021</v>
      </c>
      <c r="G79" s="103">
        <f ca="1">IF(B79="","",OFFSET(List1!Q$5,tisk!A78,0))</f>
        <v>144400</v>
      </c>
      <c r="H79" s="108" t="str">
        <f ca="1">IF(B79="","",OFFSET(List1!R$5,tisk!A78,0))</f>
        <v>31.12.2021</v>
      </c>
      <c r="I79" s="106">
        <f ca="1">IF(B79="","",OFFSET(List1!S$5,tisk!A78,0))</f>
        <v>50</v>
      </c>
      <c r="J79" s="106">
        <f ca="1">IF(B79="","",OFFSET(List1!T$5,tisk!A78,0))</f>
        <v>140</v>
      </c>
      <c r="K79" s="106">
        <f ca="1">IF(B79="","",OFFSET(List1!U$5,tisk!A78,0))</f>
        <v>140</v>
      </c>
      <c r="L79" s="106">
        <f ca="1">IF(B79="","",OFFSET(List1!V$5,tisk!A78,0))</f>
        <v>330</v>
      </c>
      <c r="M79" s="103">
        <f ca="1">IF(B79="","",OFFSET(List1!W$5,tisk!A78,0))</f>
        <v>0</v>
      </c>
      <c r="N79" s="103">
        <v>144400</v>
      </c>
      <c r="O79" s="103" t="str">
        <f ca="1">IF(B79="","",OFFSET(List1!X$5,tisk!A78,0))</f>
        <v>INV</v>
      </c>
      <c r="P79" s="103" t="s">
        <v>341</v>
      </c>
    </row>
    <row r="80" spans="1:16" s="2" customFormat="1" ht="86.4" x14ac:dyDescent="0.3">
      <c r="A80" s="31"/>
      <c r="B80" s="106"/>
      <c r="C80" s="3" t="str">
        <f ca="1">IF(B79="","",CONCATENATE("Okres ",OFFSET(List1!G$5,tisk!A78,0),"
","Právní forma","
",OFFSET(List1!H$5,tisk!A78,0),"
","IČO ",OFFSET(List1!I$5,tisk!A78,0),"
 ","B.Ú. ",OFFSET(List1!J$5,tisk!A78,0)))</f>
        <v>Okres Přerov
Právní forma
Obec, městská část hlavního města Prahy
IČO 00636541
 B.Ú. xxxxxxxx</v>
      </c>
      <c r="D80" s="5" t="str">
        <f ca="1">IF(B79="","",OFFSET(List1!L$5,tisk!A78,0))</f>
        <v>Cílem projektu je pořízení projektové dokumentace pro výstavbu místních komunikací v obci Rakov.</v>
      </c>
      <c r="E80" s="107"/>
      <c r="F80" s="27"/>
      <c r="G80" s="103"/>
      <c r="H80" s="108"/>
      <c r="I80" s="106"/>
      <c r="J80" s="106"/>
      <c r="K80" s="106"/>
      <c r="L80" s="106"/>
      <c r="M80" s="103"/>
      <c r="N80" s="103"/>
      <c r="O80" s="103"/>
      <c r="P80" s="103"/>
    </row>
    <row r="81" spans="1:16" s="2" customFormat="1" ht="43.2" x14ac:dyDescent="0.3">
      <c r="A81" s="31">
        <f>ROW()/3-1</f>
        <v>26</v>
      </c>
      <c r="B81" s="106"/>
      <c r="C81" s="3"/>
      <c r="D81" s="5" t="str">
        <f ca="1">IF(B79="","",CONCATENATE("Dotace bude použita na:",OFFSET(List1!M$5,tisk!A78,0)))</f>
        <v>Dotace bude použita na:pořízení projektové dokumentace pro výstavbu místních komunikací v obci Rakov.</v>
      </c>
      <c r="E81" s="107"/>
      <c r="F81" s="28" t="str">
        <f ca="1">IF(B79="","",OFFSET(List1!P$5,tisk!A78,0))</f>
        <v>12/2021</v>
      </c>
      <c r="G81" s="103"/>
      <c r="H81" s="108"/>
      <c r="I81" s="106"/>
      <c r="J81" s="106"/>
      <c r="K81" s="106"/>
      <c r="L81" s="106"/>
      <c r="M81" s="103"/>
      <c r="N81" s="103"/>
      <c r="O81" s="103"/>
      <c r="P81" s="103"/>
    </row>
    <row r="82" spans="1:16" s="2" customFormat="1" ht="75" customHeight="1" x14ac:dyDescent="0.3">
      <c r="A82" s="31"/>
      <c r="B82" s="106">
        <v>27</v>
      </c>
      <c r="C82" s="3" t="str">
        <f ca="1">IF(B82="","",CONCATENATE(OFFSET(List1!C$5,tisk!A81,0),"
",OFFSET(List1!D$5,tisk!A81,0),"
",OFFSET(List1!E$5,tisk!A81,0),"
",OFFSET(List1!F$5,tisk!A81,0)))</f>
        <v>Obec Krčmaň
Kokorská 163
Krčmaň
77900</v>
      </c>
      <c r="D82" s="42" t="str">
        <f ca="1">IF(B82="","",OFFSET(List1!K$5,tisk!A81,0))</f>
        <v>Vypracování PD „Lokalita Pod Sokolovnou Krčmaň“ - vodovodní řad a dešťová kanalizace s retenční nádrží</v>
      </c>
      <c r="E82" s="107">
        <f ca="1">IF(B82="","",OFFSET(List1!N$5,tisk!A81,0))</f>
        <v>205095</v>
      </c>
      <c r="F82" s="28" t="str">
        <f ca="1">IF(B82="","",OFFSET(List1!O$5,tisk!A81,0))</f>
        <v>1/2021</v>
      </c>
      <c r="G82" s="103">
        <f ca="1">IF(B82="","",OFFSET(List1!Q$5,tisk!A81,0))</f>
        <v>82038</v>
      </c>
      <c r="H82" s="108" t="str">
        <f ca="1">IF(B82="","",OFFSET(List1!R$5,tisk!A81,0))</f>
        <v>31.12.2021</v>
      </c>
      <c r="I82" s="106">
        <f ca="1">IF(B82="","",OFFSET(List1!S$5,tisk!A81,0))</f>
        <v>50</v>
      </c>
      <c r="J82" s="106">
        <f ca="1">IF(B82="","",OFFSET(List1!T$5,tisk!A81,0))</f>
        <v>140</v>
      </c>
      <c r="K82" s="106">
        <f ca="1">IF(B82="","",OFFSET(List1!U$5,tisk!A81,0))</f>
        <v>130</v>
      </c>
      <c r="L82" s="106">
        <f ca="1">IF(B82="","",OFFSET(List1!V$5,tisk!A81,0))</f>
        <v>320</v>
      </c>
      <c r="M82" s="103">
        <f ca="1">IF(B82="","",OFFSET(List1!W$5,tisk!A81,0))</f>
        <v>0</v>
      </c>
      <c r="N82" s="103">
        <v>82038</v>
      </c>
      <c r="O82" s="103" t="str">
        <f ca="1">IF(B82="","",OFFSET(List1!X$5,tisk!A81,0))</f>
        <v>INV</v>
      </c>
      <c r="P82" s="103" t="s">
        <v>341</v>
      </c>
    </row>
    <row r="83" spans="1:16" s="2" customFormat="1" ht="105.6" customHeight="1" x14ac:dyDescent="0.3">
      <c r="A83" s="31"/>
      <c r="B83" s="106"/>
      <c r="C83" s="3" t="str">
        <f ca="1">IF(B82="","",CONCATENATE("Okres ",OFFSET(List1!G$5,tisk!A81,0),"
","Právní forma","
",OFFSET(List1!H$5,tisk!A81,0),"
","IČO ",OFFSET(List1!I$5,tisk!A81,0),"
 ","B.Ú. ",OFFSET(List1!J$5,tisk!A81,0)))</f>
        <v>Okres Olomouc
Právní forma
Obec, městská část hlavního města Prahy
IČO 00575640
 B.Ú. xxxxxxxx</v>
      </c>
      <c r="D83" s="5" t="str">
        <f ca="1">IF(B82="","",OFFSET(List1!L$5,tisk!A81,0))</f>
        <v>Vypracování PD „Lokalita Pod Sokolovnou Krčmaň“ - vodovodní řad a dešťová kanalizace s retenční nádrží řeší nový vodovodní řad a dešťovou kanalizaci s retenční nádrží v navrhované zeleni dle územní studie v dané lokalitě.</v>
      </c>
      <c r="E83" s="107"/>
      <c r="F83" s="27"/>
      <c r="G83" s="103"/>
      <c r="H83" s="108"/>
      <c r="I83" s="106"/>
      <c r="J83" s="106"/>
      <c r="K83" s="106"/>
      <c r="L83" s="106"/>
      <c r="M83" s="103"/>
      <c r="N83" s="103"/>
      <c r="O83" s="103"/>
      <c r="P83" s="103"/>
    </row>
    <row r="84" spans="1:16" s="2" customFormat="1" ht="109.95" customHeight="1" x14ac:dyDescent="0.3">
      <c r="A84" s="31">
        <f>ROW()/3-1</f>
        <v>27</v>
      </c>
      <c r="B84" s="106"/>
      <c r="C84" s="3"/>
      <c r="D84" s="5" t="str">
        <f ca="1">IF(B82="","",CONCATENATE("Dotace bude použita na:",OFFSET(List1!M$5,tisk!A81,0)))</f>
        <v>Dotace bude použita na:vypracování PD „Lokalita Pod Sokolovnou Krčmaň“ - vodovodní řad a dešťová kanalizace s retenční nádrží řeší nový vodovodní řad a dešťovou kanalizaci s retenční nádrží v navrhované zeleni dle územní studie v dané lokalitě.</v>
      </c>
      <c r="E84" s="107"/>
      <c r="F84" s="28" t="str">
        <f ca="1">IF(B82="","",OFFSET(List1!P$5,tisk!A81,0))</f>
        <v>12/2021</v>
      </c>
      <c r="G84" s="103"/>
      <c r="H84" s="108"/>
      <c r="I84" s="106"/>
      <c r="J84" s="106"/>
      <c r="K84" s="106"/>
      <c r="L84" s="106"/>
      <c r="M84" s="103"/>
      <c r="N84" s="103"/>
      <c r="O84" s="103"/>
      <c r="P84" s="103"/>
    </row>
    <row r="85" spans="1:16" s="2" customFormat="1" ht="75" customHeight="1" x14ac:dyDescent="0.3">
      <c r="A85" s="31"/>
      <c r="B85" s="106">
        <v>28</v>
      </c>
      <c r="C85" s="3" t="str">
        <f ca="1">IF(B85="","",CONCATENATE(OFFSET(List1!C$5,tisk!A84,0),"
",OFFSET(List1!D$5,tisk!A84,0),"
",OFFSET(List1!E$5,tisk!A84,0),"
",OFFSET(List1!F$5,tisk!A84,0)))</f>
        <v>Obec Křtomil
Křtomil 60
Křtomil
75114</v>
      </c>
      <c r="D85" s="42" t="str">
        <f ca="1">IF(B85="","",OFFSET(List1!K$5,tisk!A84,0))</f>
        <v>Zpracování projektové dokumentace pro lokalitu Béčina</v>
      </c>
      <c r="E85" s="107">
        <f ca="1">IF(B85="","",OFFSET(List1!N$5,tisk!A84,0))</f>
        <v>359000</v>
      </c>
      <c r="F85" s="28" t="str">
        <f ca="1">IF(B85="","",OFFSET(List1!O$5,tisk!A84,0))</f>
        <v>1/2021</v>
      </c>
      <c r="G85" s="103">
        <f ca="1">IF(B85="","",OFFSET(List1!Q$5,tisk!A84,0))</f>
        <v>143600</v>
      </c>
      <c r="H85" s="108" t="str">
        <f ca="1">IF(B85="","",OFFSET(List1!R$5,tisk!A84,0))</f>
        <v>31.12.2021</v>
      </c>
      <c r="I85" s="106">
        <f ca="1">IF(B85="","",OFFSET(List1!S$5,tisk!A84,0))</f>
        <v>70</v>
      </c>
      <c r="J85" s="106">
        <f ca="1">IF(B85="","",OFFSET(List1!T$5,tisk!A84,0))</f>
        <v>75</v>
      </c>
      <c r="K85" s="106">
        <f ca="1">IF(B85="","",OFFSET(List1!U$5,tisk!A84,0))</f>
        <v>170</v>
      </c>
      <c r="L85" s="106">
        <f ca="1">IF(B85="","",OFFSET(List1!V$5,tisk!A84,0))</f>
        <v>315</v>
      </c>
      <c r="M85" s="103">
        <f ca="1">IF(B85="","",OFFSET(List1!W$5,tisk!A84,0))</f>
        <v>0</v>
      </c>
      <c r="N85" s="103">
        <v>143600</v>
      </c>
      <c r="O85" s="103" t="str">
        <f ca="1">IF(B85="","",OFFSET(List1!X$5,tisk!A84,0))</f>
        <v>INV</v>
      </c>
      <c r="P85" s="103" t="s">
        <v>345</v>
      </c>
    </row>
    <row r="86" spans="1:16" s="2" customFormat="1" ht="86.4" x14ac:dyDescent="0.3">
      <c r="A86" s="31"/>
      <c r="B86" s="106"/>
      <c r="C86" s="3" t="str">
        <f ca="1">IF(B85="","",CONCATENATE("Okres ",OFFSET(List1!G$5,tisk!A84,0),"
","Právní forma","
",OFFSET(List1!H$5,tisk!A84,0),"
","IČO ",OFFSET(List1!I$5,tisk!A84,0),"
 ","B.Ú. ",OFFSET(List1!J$5,tisk!A84,0)))</f>
        <v>Okres Přerov
Právní forma
Obec, městská část hlavního města Prahy
IČO 00636312
 B.Ú. xxxxxxxx</v>
      </c>
      <c r="D86" s="5" t="str">
        <f ca="1">IF(B85="","",OFFSET(List1!L$5,tisk!A84,0))</f>
        <v>Zpracování projektové dokumentace vč. inženýrské činnosti pro výstavbu rodinných domů v obci Křtomil.</v>
      </c>
      <c r="E86" s="107"/>
      <c r="F86" s="27"/>
      <c r="G86" s="103"/>
      <c r="H86" s="108"/>
      <c r="I86" s="106"/>
      <c r="J86" s="106"/>
      <c r="K86" s="106"/>
      <c r="L86" s="106"/>
      <c r="M86" s="103"/>
      <c r="N86" s="103"/>
      <c r="O86" s="103"/>
      <c r="P86" s="103"/>
    </row>
    <row r="87" spans="1:16" s="2" customFormat="1" ht="95.55" customHeight="1" x14ac:dyDescent="0.3">
      <c r="A87" s="31">
        <f>ROW()/3-1</f>
        <v>28</v>
      </c>
      <c r="B87" s="106"/>
      <c r="C87" s="3"/>
      <c r="D87" s="5" t="str">
        <f ca="1">IF(B85="","",CONCATENATE("Dotace bude použita na:",OFFSET(List1!M$5,tisk!A84,0)))</f>
        <v>Dotace bude použita na:projektovou dokumentaci vč. inženýrské činnosti ve stupni společná dokumentace územního rozhodnutí a stavebního povolení, vč. položkových rozpočtů a výkazů výměr.</v>
      </c>
      <c r="E87" s="107"/>
      <c r="F87" s="28" t="str">
        <f ca="1">IF(B85="","",OFFSET(List1!P$5,tisk!A84,0))</f>
        <v>12/2021</v>
      </c>
      <c r="G87" s="103"/>
      <c r="H87" s="108"/>
      <c r="I87" s="106"/>
      <c r="J87" s="106"/>
      <c r="K87" s="106"/>
      <c r="L87" s="106"/>
      <c r="M87" s="103"/>
      <c r="N87" s="103"/>
      <c r="O87" s="103"/>
      <c r="P87" s="103"/>
    </row>
    <row r="88" spans="1:16" s="2" customFormat="1" ht="75" customHeight="1" x14ac:dyDescent="0.3">
      <c r="A88" s="31"/>
      <c r="B88" s="106">
        <v>29</v>
      </c>
      <c r="C88" s="3" t="str">
        <f ca="1">IF(B88="","",CONCATENATE(OFFSET(List1!C$5,tisk!A87,0),"
",OFFSET(List1!D$5,tisk!A87,0),"
",OFFSET(List1!E$5,tisk!A87,0),"
",OFFSET(List1!F$5,tisk!A87,0)))</f>
        <v>Obec Milotice nad Bečvou
Milotice nad Bečvou 59
Milotice nad Bečvou
75367</v>
      </c>
      <c r="D88" s="42" t="str">
        <f ca="1">IF(B88="","",OFFSET(List1!K$5,tisk!A87,0))</f>
        <v>Rekonstrukce budovy Obecního úřadu Milotice nad Bečvou</v>
      </c>
      <c r="E88" s="107">
        <f ca="1">IF(B88="","",OFFSET(List1!N$5,tisk!A87,0))</f>
        <v>775000</v>
      </c>
      <c r="F88" s="28" t="str">
        <f ca="1">IF(B88="","",OFFSET(List1!O$5,tisk!A87,0))</f>
        <v>1/2021</v>
      </c>
      <c r="G88" s="103">
        <f ca="1">IF(B88="","",OFFSET(List1!Q$5,tisk!A87,0))</f>
        <v>300000</v>
      </c>
      <c r="H88" s="108" t="str">
        <f ca="1">IF(B88="","",OFFSET(List1!R$5,tisk!A87,0))</f>
        <v>31.12.2021</v>
      </c>
      <c r="I88" s="106">
        <f ca="1">IF(B88="","",OFFSET(List1!S$5,tisk!A87,0))</f>
        <v>90</v>
      </c>
      <c r="J88" s="106">
        <f ca="1">IF(B88="","",OFFSET(List1!T$5,tisk!A87,0))</f>
        <v>140</v>
      </c>
      <c r="K88" s="106">
        <f ca="1">IF(B88="","",OFFSET(List1!U$5,tisk!A87,0))</f>
        <v>70</v>
      </c>
      <c r="L88" s="106">
        <f ca="1">IF(B88="","",OFFSET(List1!V$5,tisk!A87,0))</f>
        <v>300</v>
      </c>
      <c r="M88" s="103">
        <f ca="1">IF(B88="","",OFFSET(List1!W$5,tisk!A87,0))</f>
        <v>0</v>
      </c>
      <c r="N88" s="103">
        <v>300000</v>
      </c>
      <c r="O88" s="103" t="str">
        <f ca="1">IF(B88="","",OFFSET(List1!X$5,tisk!A87,0))</f>
        <v>INV</v>
      </c>
      <c r="P88" s="103" t="s">
        <v>345</v>
      </c>
    </row>
    <row r="89" spans="1:16" s="2" customFormat="1" ht="126.6" customHeight="1" x14ac:dyDescent="0.3">
      <c r="A89" s="31"/>
      <c r="B89" s="106"/>
      <c r="C89" s="3" t="str">
        <f ca="1">IF(B88="","",CONCATENATE("Okres ",OFFSET(List1!G$5,tisk!A87,0),"
","Právní forma","
",OFFSET(List1!H$5,tisk!A87,0),"
","IČO ",OFFSET(List1!I$5,tisk!A87,0),"
 ","B.Ú. ",OFFSET(List1!J$5,tisk!A87,0)))</f>
        <v>Okres Přerov
Právní forma
Obec, městská část hlavního města Prahy
IČO 00636398
 B.Ú. xxxxxxxx</v>
      </c>
      <c r="D89" s="5" t="str">
        <f ca="1">IF(B88="","",OFFSET(List1!L$5,tisk!A87,0))</f>
        <v>Dokumentace na celkovou rekonstrukci budovy obecního úřadu z důvodu havarijního stavu krovu a stropu nad 1.NP dle statika. Změna dispozičního řešení. Účel stavby stavba občanského vybavení zůstává zachován. V části objektu doplněn o funkci bydlení.</v>
      </c>
      <c r="E89" s="107"/>
      <c r="F89" s="27"/>
      <c r="G89" s="103"/>
      <c r="H89" s="108"/>
      <c r="I89" s="106"/>
      <c r="J89" s="106"/>
      <c r="K89" s="106"/>
      <c r="L89" s="106"/>
      <c r="M89" s="103"/>
      <c r="N89" s="103"/>
      <c r="O89" s="103"/>
      <c r="P89" s="103"/>
    </row>
    <row r="90" spans="1:16" s="2" customFormat="1" ht="122.55" customHeight="1" x14ac:dyDescent="0.3">
      <c r="A90" s="31">
        <f>ROW()/3-1</f>
        <v>29</v>
      </c>
      <c r="B90" s="106"/>
      <c r="C90" s="3"/>
      <c r="D90" s="5" t="str">
        <f ca="1">IF(B88="","",CONCATENATE("Dotace bude použita na:",OFFSET(List1!M$5,tisk!A87,0)))</f>
        <v>Dotace bude použita na:investiční dotace na zpracování projektové dokumentace pro stavební řízení ve stupni stavebního povolení, zpracování projektové dokumentace pro stavební řízení stavby "Rekonstrukce budovy obecního úřadu Milotice nad Bečvou".</v>
      </c>
      <c r="E90" s="107"/>
      <c r="F90" s="28" t="str">
        <f ca="1">IF(B88="","",OFFSET(List1!P$5,tisk!A87,0))</f>
        <v>12/2021</v>
      </c>
      <c r="G90" s="103"/>
      <c r="H90" s="108"/>
      <c r="I90" s="106"/>
      <c r="J90" s="106"/>
      <c r="K90" s="106"/>
      <c r="L90" s="106"/>
      <c r="M90" s="103"/>
      <c r="N90" s="103"/>
      <c r="O90" s="103"/>
      <c r="P90" s="103"/>
    </row>
    <row r="91" spans="1:16" s="2" customFormat="1" ht="75" customHeight="1" x14ac:dyDescent="0.3">
      <c r="A91" s="31"/>
      <c r="B91" s="106">
        <v>30</v>
      </c>
      <c r="C91" s="3" t="str">
        <f ca="1">IF(B91="","",CONCATENATE(OFFSET(List1!C$5,tisk!A90,0),"
",OFFSET(List1!D$5,tisk!A90,0),"
",OFFSET(List1!E$5,tisk!A90,0),"
",OFFSET(List1!F$5,tisk!A90,0)))</f>
        <v>Obec Svésedlice
Svésedlice 58
Svésedlice
78354</v>
      </c>
      <c r="D91" s="42" t="str">
        <f ca="1">IF(B91="","",OFFSET(List1!K$5,tisk!A90,0))</f>
        <v>Technické zázemí obce Svésedlice</v>
      </c>
      <c r="E91" s="107">
        <f ca="1">IF(B91="","",OFFSET(List1!N$5,tisk!A90,0))</f>
        <v>150000</v>
      </c>
      <c r="F91" s="28" t="str">
        <f ca="1">IF(B91="","",OFFSET(List1!O$5,tisk!A90,0))</f>
        <v>1/2021</v>
      </c>
      <c r="G91" s="103">
        <f ca="1">IF(B91="","",OFFSET(List1!Q$5,tisk!A90,0))</f>
        <v>60000</v>
      </c>
      <c r="H91" s="108" t="str">
        <f ca="1">IF(B91="","",OFFSET(List1!R$5,tisk!A90,0))</f>
        <v>31.12.2021</v>
      </c>
      <c r="I91" s="106">
        <f ca="1">IF(B91="","",OFFSET(List1!S$5,tisk!A90,0))</f>
        <v>90</v>
      </c>
      <c r="J91" s="106">
        <f ca="1">IF(B91="","",OFFSET(List1!T$5,tisk!A90,0))</f>
        <v>140</v>
      </c>
      <c r="K91" s="106">
        <f ca="1">IF(B91="","",OFFSET(List1!U$5,tisk!A90,0))</f>
        <v>65</v>
      </c>
      <c r="L91" s="106">
        <f ca="1">IF(B91="","",OFFSET(List1!V$5,tisk!A90,0))</f>
        <v>295</v>
      </c>
      <c r="M91" s="103">
        <f ca="1">IF(B91="","",OFFSET(List1!W$5,tisk!A90,0))</f>
        <v>0</v>
      </c>
      <c r="N91" s="103">
        <v>60000</v>
      </c>
      <c r="O91" s="103" t="str">
        <f ca="1">IF(B91="","",OFFSET(List1!X$5,tisk!A90,0))</f>
        <v>INV</v>
      </c>
      <c r="P91" s="103" t="s">
        <v>341</v>
      </c>
    </row>
    <row r="92" spans="1:16" s="2" customFormat="1" ht="86.4" x14ac:dyDescent="0.3">
      <c r="A92" s="31"/>
      <c r="B92" s="106"/>
      <c r="C92" s="3" t="str">
        <f ca="1">IF(B91="","",CONCATENATE("Okres ",OFFSET(List1!G$5,tisk!A90,0),"
","Právní forma","
",OFFSET(List1!H$5,tisk!A90,0),"
","IČO ",OFFSET(List1!I$5,tisk!A90,0),"
 ","B.Ú. ",OFFSET(List1!J$5,tisk!A90,0)))</f>
        <v>Okres Olomouc
Právní forma
Obec, městská část hlavního města Prahy
IČO 00576271
 B.Ú. xxxxxxxx</v>
      </c>
      <c r="D92" s="5" t="str">
        <f ca="1">IF(B91="","",OFFSET(List1!L$5,tisk!A90,0))</f>
        <v>Projektová dokumentace řeší záměr vybudování technického zázemí obce (sklad komunální techniky) včetně sociálního zázemí a kanceláře.</v>
      </c>
      <c r="E92" s="107"/>
      <c r="F92" s="27"/>
      <c r="G92" s="103"/>
      <c r="H92" s="108"/>
      <c r="I92" s="106"/>
      <c r="J92" s="106"/>
      <c r="K92" s="106"/>
      <c r="L92" s="106"/>
      <c r="M92" s="103"/>
      <c r="N92" s="103"/>
      <c r="O92" s="103"/>
      <c r="P92" s="103"/>
    </row>
    <row r="93" spans="1:16" s="2" customFormat="1" ht="47.55" customHeight="1" x14ac:dyDescent="0.3">
      <c r="A93" s="31">
        <f>ROW()/3-1</f>
        <v>30</v>
      </c>
      <c r="B93" s="106"/>
      <c r="C93" s="3"/>
      <c r="D93" s="5" t="str">
        <f ca="1">IF(B91="","",CONCATENATE("Dotace bude použita na:",OFFSET(List1!M$5,tisk!A90,0)))</f>
        <v>Dotace bude použita na:náklady na vypracování projektové dokumentace.</v>
      </c>
      <c r="E93" s="107"/>
      <c r="F93" s="28" t="str">
        <f ca="1">IF(B91="","",OFFSET(List1!P$5,tisk!A90,0))</f>
        <v>12/2021</v>
      </c>
      <c r="G93" s="103"/>
      <c r="H93" s="108"/>
      <c r="I93" s="106"/>
      <c r="J93" s="106"/>
      <c r="K93" s="106"/>
      <c r="L93" s="106"/>
      <c r="M93" s="103"/>
      <c r="N93" s="103"/>
      <c r="O93" s="103"/>
      <c r="P93" s="103"/>
    </row>
    <row r="94" spans="1:16" s="2" customFormat="1" ht="75" customHeight="1" x14ac:dyDescent="0.3">
      <c r="A94" s="31"/>
      <c r="B94" s="106">
        <v>31</v>
      </c>
      <c r="C94" s="3" t="str">
        <f ca="1">IF(B94="","",CONCATENATE(OFFSET(List1!C$5,tisk!A93,0),"
",OFFSET(List1!D$5,tisk!A93,0),"
",OFFSET(List1!E$5,tisk!A93,0),"
",OFFSET(List1!F$5,tisk!A93,0)))</f>
        <v>Obec Hradec-Nová Ves
Hradec-Nová Ves 12
Hradec-Nová Ves
79084</v>
      </c>
      <c r="D94" s="42" t="str">
        <f ca="1">IF(B94="","",OFFSET(List1!K$5,tisk!A93,0))</f>
        <v>PD-Technické zázemí obce - etapa II</v>
      </c>
      <c r="E94" s="107">
        <f ca="1">IF(B94="","",OFFSET(List1!N$5,tisk!A93,0))</f>
        <v>129500</v>
      </c>
      <c r="F94" s="28" t="str">
        <f ca="1">IF(B94="","",OFFSET(List1!O$5,tisk!A93,0))</f>
        <v>3/2021</v>
      </c>
      <c r="G94" s="103">
        <f ca="1">IF(B94="","",OFFSET(List1!Q$5,tisk!A93,0))</f>
        <v>50000</v>
      </c>
      <c r="H94" s="108" t="str">
        <f ca="1">IF(B94="","",OFFSET(List1!R$5,tisk!A93,0))</f>
        <v>31.12.2021</v>
      </c>
      <c r="I94" s="106">
        <f ca="1">IF(B94="","",OFFSET(List1!S$5,tisk!A93,0))</f>
        <v>70</v>
      </c>
      <c r="J94" s="106">
        <f ca="1">IF(B94="","",OFFSET(List1!T$5,tisk!A93,0))</f>
        <v>140</v>
      </c>
      <c r="K94" s="106">
        <f ca="1">IF(B94="","",OFFSET(List1!U$5,tisk!A93,0))</f>
        <v>85</v>
      </c>
      <c r="L94" s="106">
        <f ca="1">IF(B94="","",OFFSET(List1!V$5,tisk!A93,0))</f>
        <v>295</v>
      </c>
      <c r="M94" s="103">
        <f ca="1">IF(B94="","",OFFSET(List1!W$5,tisk!A93,0))</f>
        <v>0</v>
      </c>
      <c r="N94" s="103">
        <v>50000</v>
      </c>
      <c r="O94" s="103" t="str">
        <f ca="1">IF(B94="","",OFFSET(List1!X$5,tisk!A93,0))</f>
        <v>INV</v>
      </c>
      <c r="P94" s="103" t="s">
        <v>341</v>
      </c>
    </row>
    <row r="95" spans="1:16" s="2" customFormat="1" ht="86.4" x14ac:dyDescent="0.3">
      <c r="A95" s="31"/>
      <c r="B95" s="106"/>
      <c r="C95" s="3" t="str">
        <f ca="1">IF(B94="","",CONCATENATE("Okres ",OFFSET(List1!G$5,tisk!A93,0),"
","Právní forma","
",OFFSET(List1!H$5,tisk!A93,0),"
","IČO ",OFFSET(List1!I$5,tisk!A93,0),"
 ","B.Ú. ",OFFSET(List1!J$5,tisk!A93,0)))</f>
        <v>Okres Jeseník
Právní forma
Obec, městská část hlavního města Prahy
IČO 00636011
 B.Ú. xxxxxxxx</v>
      </c>
      <c r="D95" s="5" t="str">
        <f ca="1">IF(B94="","",OFFSET(List1!L$5,tisk!A93,0))</f>
        <v>Záměrem akce je kompletní příprava projektové dokumentace a související inženýrská činnost pro provedení rekonstrukce skladu v areálu Technického zázemí obce Hradec-Nová Ves.</v>
      </c>
      <c r="E95" s="107"/>
      <c r="F95" s="27"/>
      <c r="G95" s="103"/>
      <c r="H95" s="108"/>
      <c r="I95" s="106"/>
      <c r="J95" s="106"/>
      <c r="K95" s="106"/>
      <c r="L95" s="106"/>
      <c r="M95" s="103"/>
      <c r="N95" s="103"/>
      <c r="O95" s="103"/>
      <c r="P95" s="103"/>
    </row>
    <row r="96" spans="1:16" s="2" customFormat="1" ht="76.2" customHeight="1" x14ac:dyDescent="0.3">
      <c r="A96" s="31">
        <f>ROW()/3-1</f>
        <v>31</v>
      </c>
      <c r="B96" s="106"/>
      <c r="C96" s="3"/>
      <c r="D96" s="5" t="str">
        <f ca="1">IF(B94="","",CONCATENATE("Dotace bude použita na:",OFFSET(List1!M$5,tisk!A93,0)))</f>
        <v>Dotace bude použita na:pořízení projektové dokumentace, stavebnětechnické i profesní části, na akci Technické zázemí obce - etapa II.</v>
      </c>
      <c r="E96" s="107"/>
      <c r="F96" s="28" t="str">
        <f ca="1">IF(B94="","",OFFSET(List1!P$5,tisk!A93,0))</f>
        <v>12/2021</v>
      </c>
      <c r="G96" s="103"/>
      <c r="H96" s="108"/>
      <c r="I96" s="106"/>
      <c r="J96" s="106"/>
      <c r="K96" s="106"/>
      <c r="L96" s="106"/>
      <c r="M96" s="103"/>
      <c r="N96" s="103"/>
      <c r="O96" s="103"/>
      <c r="P96" s="103"/>
    </row>
    <row r="97" spans="1:16" s="2" customFormat="1" ht="75" customHeight="1" x14ac:dyDescent="0.3">
      <c r="A97" s="31"/>
      <c r="B97" s="106">
        <v>32</v>
      </c>
      <c r="C97" s="3" t="str">
        <f ca="1">IF(B97="","",CONCATENATE(OFFSET(List1!C$5,tisk!A96,0),"
",OFFSET(List1!D$5,tisk!A96,0),"
",OFFSET(List1!E$5,tisk!A96,0),"
",OFFSET(List1!F$5,tisk!A96,0)))</f>
        <v>Obec Ondratice
Ondratice 31
Ondratice
79807</v>
      </c>
      <c r="D97" s="42" t="str">
        <f ca="1">IF(B97="","",OFFSET(List1!K$5,tisk!A96,0))</f>
        <v>Projektová dokumentace opravy mostu M-01 Ondratice _Chaloupky</v>
      </c>
      <c r="E97" s="107">
        <f ca="1">IF(B97="","",OFFSET(List1!N$5,tisk!A96,0))</f>
        <v>456250</v>
      </c>
      <c r="F97" s="28" t="str">
        <f ca="1">IF(B97="","",OFFSET(List1!O$5,tisk!A96,0))</f>
        <v>1/2021</v>
      </c>
      <c r="G97" s="103">
        <f ca="1">IF(B97="","",OFFSET(List1!Q$5,tisk!A96,0))</f>
        <v>182500</v>
      </c>
      <c r="H97" s="108" t="str">
        <f ca="1">IF(B97="","",OFFSET(List1!R$5,tisk!A96,0))</f>
        <v>31.12.2021</v>
      </c>
      <c r="I97" s="106">
        <f ca="1">IF(B97="","",OFFSET(List1!S$5,tisk!A96,0))</f>
        <v>70</v>
      </c>
      <c r="J97" s="106">
        <f ca="1">IF(B97="","",OFFSET(List1!T$5,tisk!A96,0))</f>
        <v>140</v>
      </c>
      <c r="K97" s="106">
        <f ca="1">IF(B97="","",OFFSET(List1!U$5,tisk!A96,0))</f>
        <v>80</v>
      </c>
      <c r="L97" s="106">
        <f ca="1">IF(B97="","",OFFSET(List1!V$5,tisk!A96,0))</f>
        <v>290</v>
      </c>
      <c r="M97" s="103">
        <f ca="1">IF(B97="","",OFFSET(List1!W$5,tisk!A96,0))</f>
        <v>0</v>
      </c>
      <c r="N97" s="103">
        <v>182500</v>
      </c>
      <c r="O97" s="103" t="str">
        <f ca="1">IF(B97="","",OFFSET(List1!X$5,tisk!A96,0))</f>
        <v>INV</v>
      </c>
      <c r="P97" s="103" t="s">
        <v>341</v>
      </c>
    </row>
    <row r="98" spans="1:16" s="2" customFormat="1" ht="86.4" x14ac:dyDescent="0.3">
      <c r="A98" s="31"/>
      <c r="B98" s="106"/>
      <c r="C98" s="3" t="str">
        <f ca="1">IF(B97="","",CONCATENATE("Okres ",OFFSET(List1!G$5,tisk!A96,0),"
","Právní forma","
",OFFSET(List1!H$5,tisk!A96,0),"
","IČO ",OFFSET(List1!I$5,tisk!A96,0),"
 ","B.Ú. ",OFFSET(List1!J$5,tisk!A96,0)))</f>
        <v>Okres Prostějov
Právní forma
Obec, městská část hlavního města Prahy
IČO 00288578
 B.Ú. xxxxxxxx</v>
      </c>
      <c r="D98" s="5" t="str">
        <f ca="1">IF(B97="","",OFFSET(List1!L$5,tisk!A96,0))</f>
        <v>Příprava projektové dokumentace opravy mostu M-01 v Ondraticích  - Chaloupkách, který je v havarijním stavu.</v>
      </c>
      <c r="E98" s="107"/>
      <c r="F98" s="27"/>
      <c r="G98" s="103"/>
      <c r="H98" s="108"/>
      <c r="I98" s="106"/>
      <c r="J98" s="106"/>
      <c r="K98" s="106"/>
      <c r="L98" s="106"/>
      <c r="M98" s="103"/>
      <c r="N98" s="103"/>
      <c r="O98" s="103"/>
      <c r="P98" s="103"/>
    </row>
    <row r="99" spans="1:16" s="2" customFormat="1" ht="97.95" customHeight="1" x14ac:dyDescent="0.3">
      <c r="A99" s="31">
        <f>ROW()/3-1</f>
        <v>32</v>
      </c>
      <c r="B99" s="106"/>
      <c r="C99" s="3"/>
      <c r="D99" s="5" t="str">
        <f ca="1">IF(B97="","",CONCATENATE("Dotace bude použita na:",OFFSET(List1!M$5,tisk!A96,0)))</f>
        <v>Dotace bude použita na:zpracování jednostupňové projektové dokumentace ve stupni DSP dle vyhlášky 146/2008 Sb. v souladu se stavebním zákonem v rozsahu pro stavební povolení.</v>
      </c>
      <c r="E99" s="107"/>
      <c r="F99" s="28" t="str">
        <f ca="1">IF(B97="","",OFFSET(List1!P$5,tisk!A96,0))</f>
        <v>12/2021</v>
      </c>
      <c r="G99" s="103"/>
      <c r="H99" s="108"/>
      <c r="I99" s="106"/>
      <c r="J99" s="106"/>
      <c r="K99" s="106"/>
      <c r="L99" s="106"/>
      <c r="M99" s="103"/>
      <c r="N99" s="103"/>
      <c r="O99" s="103"/>
      <c r="P99" s="103"/>
    </row>
    <row r="100" spans="1:16" s="2" customFormat="1" ht="75" customHeight="1" x14ac:dyDescent="0.3">
      <c r="A100" s="31"/>
      <c r="B100" s="106">
        <v>33</v>
      </c>
      <c r="C100" s="3" t="str">
        <f ca="1">IF(B100="","",CONCATENATE(OFFSET(List1!C$5,tisk!A99,0),"
",OFFSET(List1!D$5,tisk!A99,0),"
",OFFSET(List1!E$5,tisk!A99,0),"
",OFFSET(List1!F$5,tisk!A99,0)))</f>
        <v>Obec Tučín
Tučín 127
Tučín
75116</v>
      </c>
      <c r="D100" s="42" t="str">
        <f ca="1">IF(B100="","",OFFSET(List1!K$5,tisk!A99,0))</f>
        <v>Přístavba a stavební úprava objektu obecního úřadu-bezbariérový přístup-výtah</v>
      </c>
      <c r="E100" s="107">
        <f ca="1">IF(B100="","",OFFSET(List1!N$5,tisk!A99,0))</f>
        <v>126000</v>
      </c>
      <c r="F100" s="28" t="str">
        <f ca="1">IF(B100="","",OFFSET(List1!O$5,tisk!A99,0))</f>
        <v>1/2021</v>
      </c>
      <c r="G100" s="103">
        <f ca="1">IF(B100="","",OFFSET(List1!Q$5,tisk!A99,0))</f>
        <v>50400</v>
      </c>
      <c r="H100" s="108" t="str">
        <f ca="1">IF(B100="","",OFFSET(List1!R$5,tisk!A99,0))</f>
        <v>31.12.2021</v>
      </c>
      <c r="I100" s="106">
        <f ca="1">IF(B100="","",OFFSET(List1!S$5,tisk!A99,0))</f>
        <v>50</v>
      </c>
      <c r="J100" s="106">
        <f ca="1">IF(B100="","",OFFSET(List1!T$5,tisk!A99,0))</f>
        <v>140</v>
      </c>
      <c r="K100" s="106">
        <f ca="1">IF(B100="","",OFFSET(List1!U$5,tisk!A99,0))</f>
        <v>90</v>
      </c>
      <c r="L100" s="106">
        <f ca="1">IF(B100="","",OFFSET(List1!V$5,tisk!A99,0))</f>
        <v>280</v>
      </c>
      <c r="M100" s="103">
        <f ca="1">IF(B100="","",OFFSET(List1!W$5,tisk!A99,0))</f>
        <v>0</v>
      </c>
      <c r="N100" s="103">
        <v>50400</v>
      </c>
      <c r="O100" s="103" t="str">
        <f ca="1">IF(B100="","",OFFSET(List1!X$5,tisk!A99,0))</f>
        <v>INV</v>
      </c>
      <c r="P100" s="103" t="s">
        <v>341</v>
      </c>
    </row>
    <row r="101" spans="1:16" s="2" customFormat="1" ht="86.4" x14ac:dyDescent="0.3">
      <c r="A101" s="31"/>
      <c r="B101" s="106"/>
      <c r="C101" s="3" t="str">
        <f ca="1">IF(B100="","",CONCATENATE("Okres ",OFFSET(List1!G$5,tisk!A99,0),"
","Právní forma","
",OFFSET(List1!H$5,tisk!A99,0),"
","IČO ",OFFSET(List1!I$5,tisk!A99,0),"
 ","B.Ú. ",OFFSET(List1!J$5,tisk!A99,0)))</f>
        <v>Okres Přerov
Právní forma
Obec, městská část hlavního města Prahy
IČO 00636631
 B.Ú. xxxxxxxx</v>
      </c>
      <c r="D101" s="5" t="str">
        <f ca="1">IF(B100="","",OFFSET(List1!L$5,tisk!A99,0))</f>
        <v>Zpracování PD pro ÚŘ a stavební povolení na zhotovení bezbariérového přístupu - výtahu do společenských prostor budovy obecního úřadu.</v>
      </c>
      <c r="E101" s="107"/>
      <c r="F101" s="27"/>
      <c r="G101" s="103"/>
      <c r="H101" s="108"/>
      <c r="I101" s="106"/>
      <c r="J101" s="106"/>
      <c r="K101" s="106"/>
      <c r="L101" s="106"/>
      <c r="M101" s="103"/>
      <c r="N101" s="103"/>
      <c r="O101" s="103"/>
      <c r="P101" s="103"/>
    </row>
    <row r="102" spans="1:16" s="2" customFormat="1" ht="75" customHeight="1" x14ac:dyDescent="0.3">
      <c r="A102" s="31">
        <f>ROW()/3-1</f>
        <v>33</v>
      </c>
      <c r="B102" s="106"/>
      <c r="C102" s="3"/>
      <c r="D102" s="5" t="str">
        <f ca="1">IF(B100="","",CONCATENATE("Dotace bude použita na:",OFFSET(List1!M$5,tisk!A99,0)))</f>
        <v>Dotace bude použita na:zpracování projektové dokumentace na územní řízení, stavební povolení a prováděcí dokumentace bezbariérového přístupu - Výtah OU Tučín.</v>
      </c>
      <c r="E102" s="107"/>
      <c r="F102" s="28" t="str">
        <f ca="1">IF(B100="","",OFFSET(List1!P$5,tisk!A99,0))</f>
        <v>12/2021</v>
      </c>
      <c r="G102" s="103"/>
      <c r="H102" s="108"/>
      <c r="I102" s="106"/>
      <c r="J102" s="106"/>
      <c r="K102" s="106"/>
      <c r="L102" s="106"/>
      <c r="M102" s="103"/>
      <c r="N102" s="103"/>
      <c r="O102" s="103"/>
      <c r="P102" s="103"/>
    </row>
    <row r="103" spans="1:16" s="2" customFormat="1" ht="75" customHeight="1" x14ac:dyDescent="0.3">
      <c r="A103" s="31"/>
      <c r="B103" s="106">
        <v>34</v>
      </c>
      <c r="C103" s="3" t="str">
        <f ca="1">IF(B103="","",CONCATENATE(OFFSET(List1!C$5,tisk!A102,0),"
",OFFSET(List1!D$5,tisk!A102,0),"
",OFFSET(List1!E$5,tisk!A102,0),"
",OFFSET(List1!F$5,tisk!A102,0)))</f>
        <v>Obec Třeština
Třeština 10
Třeština
78973</v>
      </c>
      <c r="D103" s="42" t="str">
        <f ca="1">IF(B103="","",OFFSET(List1!K$5,tisk!A102,0))</f>
        <v>Zpracování projektové dokumentace hasičské zbrojnice Třeština</v>
      </c>
      <c r="E103" s="107">
        <f ca="1">IF(B103="","",OFFSET(List1!N$5,tisk!A102,0))</f>
        <v>420000</v>
      </c>
      <c r="F103" s="28" t="str">
        <f ca="1">IF(B103="","",OFFSET(List1!O$5,tisk!A102,0))</f>
        <v>1/2021</v>
      </c>
      <c r="G103" s="103">
        <f ca="1">IF(B103="","",OFFSET(List1!Q$5,tisk!A102,0))</f>
        <v>168000</v>
      </c>
      <c r="H103" s="108" t="str">
        <f ca="1">IF(B103="","",OFFSET(List1!R$5,tisk!A102,0))</f>
        <v>31.12.2021</v>
      </c>
      <c r="I103" s="106">
        <f ca="1">IF(B103="","",OFFSET(List1!S$5,tisk!A102,0))</f>
        <v>70</v>
      </c>
      <c r="J103" s="106">
        <f ca="1">IF(B103="","",OFFSET(List1!T$5,tisk!A102,0))</f>
        <v>140</v>
      </c>
      <c r="K103" s="106">
        <f ca="1">IF(B103="","",OFFSET(List1!U$5,tisk!A102,0))</f>
        <v>65</v>
      </c>
      <c r="L103" s="106">
        <f ca="1">IF(B103="","",OFFSET(List1!V$5,tisk!A102,0))</f>
        <v>275</v>
      </c>
      <c r="M103" s="103">
        <f ca="1">IF(B103="","",OFFSET(List1!W$5,tisk!A102,0))</f>
        <v>0</v>
      </c>
      <c r="N103" s="103">
        <v>168000</v>
      </c>
      <c r="O103" s="103" t="str">
        <f ca="1">IF(B103="","",OFFSET(List1!X$5,tisk!A102,0))</f>
        <v>INV</v>
      </c>
      <c r="P103" s="103" t="s">
        <v>341</v>
      </c>
    </row>
    <row r="104" spans="1:16" s="2" customFormat="1" ht="86.4" x14ac:dyDescent="0.3">
      <c r="A104" s="31"/>
      <c r="B104" s="106"/>
      <c r="C104" s="3" t="str">
        <f ca="1">IF(B103="","",CONCATENATE("Okres ",OFFSET(List1!G$5,tisk!A102,0),"
","Právní forma","
",OFFSET(List1!H$5,tisk!A102,0),"
","IČO ",OFFSET(List1!I$5,tisk!A102,0),"
 ","B.Ú. ",OFFSET(List1!J$5,tisk!A102,0)))</f>
        <v>Okres Šumperk
Právní forma
Obec, městská část hlavního města Prahy
IČO 00635987
 B.Ú. xxxxxxxx</v>
      </c>
      <c r="D104" s="5" t="str">
        <f ca="1">IF(B103="","",OFFSET(List1!L$5,tisk!A102,0))</f>
        <v>Zajištění projektové dokumentace pro výstavbu nové hasičské zbrojnice v Třeštině.</v>
      </c>
      <c r="E104" s="107"/>
      <c r="F104" s="27"/>
      <c r="G104" s="103"/>
      <c r="H104" s="108"/>
      <c r="I104" s="106"/>
      <c r="J104" s="106"/>
      <c r="K104" s="106"/>
      <c r="L104" s="106"/>
      <c r="M104" s="103"/>
      <c r="N104" s="103"/>
      <c r="O104" s="103"/>
      <c r="P104" s="103"/>
    </row>
    <row r="105" spans="1:16" s="2" customFormat="1" ht="81.599999999999994" customHeight="1" x14ac:dyDescent="0.3">
      <c r="A105" s="31">
        <f>ROW()/3-1</f>
        <v>34</v>
      </c>
      <c r="B105" s="106"/>
      <c r="C105" s="79"/>
      <c r="D105" s="5" t="str">
        <f ca="1">IF(B103="","",CONCATENATE("Dotace bude použita na:",OFFSET(List1!M$5,tisk!A102,0)))</f>
        <v>Dotace bude použita na:projektovou dokumentaci pro uzemní a stavební řízení a následné řízení až po vydání územního rozhodnutí a stavebního povolení.</v>
      </c>
      <c r="E105" s="107"/>
      <c r="F105" s="28" t="str">
        <f ca="1">IF(B103="","",OFFSET(List1!P$5,tisk!A102,0))</f>
        <v>12/2021</v>
      </c>
      <c r="G105" s="103"/>
      <c r="H105" s="108"/>
      <c r="I105" s="106"/>
      <c r="J105" s="106"/>
      <c r="K105" s="106"/>
      <c r="L105" s="106"/>
      <c r="M105" s="103"/>
      <c r="N105" s="103"/>
      <c r="O105" s="103"/>
      <c r="P105" s="103"/>
    </row>
    <row r="106" spans="1:16" s="2" customFormat="1" ht="75" customHeight="1" x14ac:dyDescent="0.3">
      <c r="A106" s="31"/>
      <c r="B106" s="73" t="str">
        <f ca="1">IF(OFFSET(List1!B$5,tisk!A105,0)&gt;0,OFFSET(List1!B$5,tisk!A105,0),"")</f>
        <v/>
      </c>
      <c r="C106" s="3" t="str">
        <f ca="1">IF(B106="","",CONCATENATE(OFFSET(List1!C$5,tisk!A105,0),"
",OFFSET(List1!D$5,tisk!A105,0),"
",OFFSET(List1!E$5,tisk!A105,0),"
",OFFSET(List1!F$5,tisk!A105,0)))</f>
        <v/>
      </c>
      <c r="D106" s="42" t="str">
        <f ca="1">IF(B106="","",OFFSET(List1!K$5,tisk!A105,0))</f>
        <v/>
      </c>
      <c r="E106" s="75" t="str">
        <f ca="1">IF(B106="","",OFFSET(List1!N$5,tisk!A105,0))</f>
        <v/>
      </c>
      <c r="F106" s="28" t="str">
        <f ca="1">IF(B106="","",OFFSET(List1!O$5,tisk!A105,0))</f>
        <v/>
      </c>
      <c r="G106" s="74" t="str">
        <f ca="1">IF(B106="","",OFFSET(List1!Q$5,tisk!A105,0))</f>
        <v/>
      </c>
      <c r="H106" s="76" t="str">
        <f ca="1">IF(B106="","",OFFSET(List1!R$5,tisk!A105,0))</f>
        <v/>
      </c>
      <c r="I106" s="73" t="str">
        <f ca="1">IF(B106="","",OFFSET(List1!S$5,tisk!A105,0))</f>
        <v/>
      </c>
      <c r="J106" s="73" t="str">
        <f ca="1">IF(B106="","",OFFSET(List1!T$5,tisk!A105,0))</f>
        <v/>
      </c>
      <c r="K106" s="73" t="str">
        <f ca="1">IF(B106="","",OFFSET(List1!U$5,tisk!A105,0))</f>
        <v/>
      </c>
      <c r="L106" s="73" t="str">
        <f ca="1">IF(B106="","",OFFSET(List1!V$5,tisk!A105,0))</f>
        <v/>
      </c>
      <c r="M106" s="89" t="str">
        <f ca="1">IF(B106="","",OFFSET(List1!W$5,tisk!A105,0))</f>
        <v/>
      </c>
      <c r="N106" s="89"/>
    </row>
    <row r="107" spans="1:16" s="2" customFormat="1" x14ac:dyDescent="0.3">
      <c r="A107" s="32"/>
      <c r="C107" s="3"/>
      <c r="D107" s="5"/>
      <c r="E107" s="9"/>
      <c r="F107" s="29"/>
      <c r="G107" s="7"/>
      <c r="M107" s="7"/>
      <c r="N107" s="7"/>
    </row>
    <row r="108" spans="1:16" s="2" customFormat="1" x14ac:dyDescent="0.3">
      <c r="A108" s="32"/>
      <c r="C108" s="3"/>
      <c r="D108" s="5"/>
      <c r="E108" s="9"/>
      <c r="F108" s="29"/>
      <c r="G108" s="7"/>
      <c r="M108" s="7"/>
      <c r="N108" s="7"/>
    </row>
    <row r="109" spans="1:16" s="2" customFormat="1" x14ac:dyDescent="0.3">
      <c r="A109" s="32"/>
      <c r="C109" s="3"/>
      <c r="D109" s="5"/>
      <c r="E109" s="9"/>
      <c r="F109" s="29"/>
      <c r="G109" s="7"/>
      <c r="M109" s="7"/>
      <c r="N109" s="7"/>
    </row>
    <row r="110" spans="1:16" s="2" customFormat="1" x14ac:dyDescent="0.3">
      <c r="A110" s="32"/>
      <c r="C110" s="3"/>
      <c r="D110" s="5"/>
      <c r="E110" s="9"/>
      <c r="F110" s="29"/>
      <c r="G110" s="7"/>
      <c r="M110" s="7"/>
      <c r="N110" s="7"/>
    </row>
    <row r="111" spans="1:16" s="2" customFormat="1" x14ac:dyDescent="0.3">
      <c r="A111" s="32"/>
      <c r="C111" s="3"/>
      <c r="D111" s="5"/>
      <c r="E111" s="9"/>
      <c r="F111" s="29"/>
      <c r="G111" s="7"/>
      <c r="M111" s="7"/>
      <c r="N111" s="7"/>
    </row>
    <row r="112" spans="1:16" s="2" customFormat="1" x14ac:dyDescent="0.3">
      <c r="A112" s="32"/>
      <c r="C112" s="3"/>
      <c r="D112" s="5"/>
      <c r="E112" s="9"/>
      <c r="F112" s="29"/>
      <c r="G112" s="7"/>
      <c r="M112" s="7"/>
      <c r="N112" s="7"/>
    </row>
    <row r="113" spans="1:14" s="2" customFormat="1" x14ac:dyDescent="0.3">
      <c r="A113" s="32"/>
      <c r="C113" s="3"/>
      <c r="D113" s="5"/>
      <c r="E113" s="9"/>
      <c r="F113" s="29"/>
      <c r="G113" s="7"/>
      <c r="M113" s="7"/>
      <c r="N113" s="7"/>
    </row>
    <row r="114" spans="1:14" s="2" customFormat="1" x14ac:dyDescent="0.3">
      <c r="A114" s="32"/>
      <c r="C114" s="3"/>
      <c r="D114" s="5"/>
      <c r="E114" s="9"/>
      <c r="F114" s="29"/>
      <c r="G114" s="7"/>
      <c r="M114" s="7"/>
      <c r="N114" s="7"/>
    </row>
    <row r="115" spans="1:14" s="2" customFormat="1" x14ac:dyDescent="0.3">
      <c r="A115" s="32"/>
      <c r="C115" s="3"/>
      <c r="D115" s="5"/>
      <c r="E115" s="9"/>
      <c r="F115" s="29"/>
      <c r="G115" s="7"/>
      <c r="M115" s="7"/>
      <c r="N115" s="7"/>
    </row>
    <row r="116" spans="1:14" s="2" customFormat="1" x14ac:dyDescent="0.3">
      <c r="A116" s="32"/>
      <c r="C116" s="3"/>
      <c r="D116" s="5"/>
      <c r="E116" s="9"/>
      <c r="F116" s="29"/>
      <c r="G116" s="7"/>
      <c r="M116" s="7"/>
      <c r="N116" s="7"/>
    </row>
    <row r="117" spans="1:14" s="2" customFormat="1" x14ac:dyDescent="0.3">
      <c r="A117" s="32"/>
      <c r="C117" s="3"/>
      <c r="D117" s="5"/>
      <c r="E117" s="9"/>
      <c r="F117" s="29"/>
      <c r="G117" s="7"/>
      <c r="M117" s="7"/>
      <c r="N117" s="7"/>
    </row>
    <row r="118" spans="1:14" s="2" customFormat="1" x14ac:dyDescent="0.3">
      <c r="A118" s="32"/>
      <c r="C118" s="3"/>
      <c r="D118" s="5"/>
      <c r="E118" s="9"/>
      <c r="F118" s="29"/>
      <c r="G118" s="7"/>
      <c r="M118" s="7"/>
      <c r="N118" s="7"/>
    </row>
    <row r="119" spans="1:14" s="2" customFormat="1" x14ac:dyDescent="0.3">
      <c r="A119" s="32"/>
      <c r="C119" s="3"/>
      <c r="D119" s="5"/>
      <c r="E119" s="9"/>
      <c r="F119" s="29"/>
      <c r="G119" s="7"/>
      <c r="M119" s="7"/>
      <c r="N119" s="7"/>
    </row>
    <row r="120" spans="1:14" s="2" customFormat="1" x14ac:dyDescent="0.3">
      <c r="A120" s="32"/>
      <c r="C120" s="3"/>
      <c r="D120" s="5"/>
      <c r="E120" s="9"/>
      <c r="F120" s="29"/>
      <c r="G120" s="7"/>
      <c r="M120" s="7"/>
      <c r="N120" s="7"/>
    </row>
    <row r="121" spans="1:14" x14ac:dyDescent="0.3">
      <c r="C121" s="3"/>
      <c r="D121" s="5"/>
      <c r="E121" s="9"/>
      <c r="F121" s="29"/>
      <c r="G121" s="7"/>
      <c r="H121" s="2"/>
      <c r="I121" s="2"/>
      <c r="J121" s="2"/>
      <c r="K121" s="2"/>
      <c r="L121" s="2"/>
      <c r="M121" s="7"/>
      <c r="N121" s="7"/>
    </row>
    <row r="122" spans="1:14" x14ac:dyDescent="0.3">
      <c r="C122" s="3"/>
      <c r="D122" s="5"/>
      <c r="E122" s="9"/>
      <c r="F122" s="29"/>
      <c r="G122" s="7"/>
      <c r="H122" s="2"/>
      <c r="I122" s="2"/>
      <c r="J122" s="2"/>
      <c r="K122" s="2"/>
      <c r="L122" s="2"/>
      <c r="M122" s="7"/>
      <c r="N122" s="7"/>
    </row>
    <row r="123" spans="1:14" x14ac:dyDescent="0.3">
      <c r="C123" s="3"/>
      <c r="D123" s="5"/>
      <c r="E123" s="9"/>
      <c r="F123" s="29"/>
      <c r="G123" s="7"/>
      <c r="H123" s="2"/>
      <c r="I123" s="2"/>
      <c r="J123" s="2"/>
      <c r="K123" s="2"/>
      <c r="L123" s="2"/>
      <c r="M123" s="7"/>
      <c r="N123" s="7"/>
    </row>
    <row r="124" spans="1:14" x14ac:dyDescent="0.3">
      <c r="C124" s="3"/>
      <c r="D124" s="5"/>
      <c r="E124" s="9"/>
      <c r="F124" s="29"/>
      <c r="G124" s="7"/>
      <c r="H124" s="2"/>
      <c r="I124" s="2"/>
      <c r="J124" s="2"/>
      <c r="K124" s="2"/>
      <c r="L124" s="2"/>
      <c r="M124" s="7"/>
      <c r="N124" s="7"/>
    </row>
    <row r="125" spans="1:14" x14ac:dyDescent="0.3">
      <c r="C125" s="3"/>
      <c r="D125" s="5"/>
      <c r="E125" s="9"/>
      <c r="F125" s="29"/>
      <c r="G125" s="7"/>
      <c r="H125" s="2"/>
      <c r="I125" s="2"/>
      <c r="J125" s="2"/>
      <c r="K125" s="2"/>
      <c r="L125" s="2"/>
      <c r="M125" s="7"/>
      <c r="N125" s="7"/>
    </row>
    <row r="126" spans="1:14" x14ac:dyDescent="0.3">
      <c r="C126" s="3"/>
      <c r="D126" s="5"/>
      <c r="E126" s="9"/>
      <c r="F126" s="29"/>
      <c r="G126" s="7"/>
      <c r="H126" s="2"/>
      <c r="I126" s="2"/>
      <c r="J126" s="2"/>
      <c r="K126" s="2"/>
      <c r="L126" s="2"/>
      <c r="M126" s="7"/>
      <c r="N126" s="7"/>
    </row>
    <row r="127" spans="1:14" x14ac:dyDescent="0.3">
      <c r="C127" s="3"/>
      <c r="D127" s="5"/>
      <c r="E127" s="9"/>
      <c r="F127" s="29"/>
      <c r="G127" s="7"/>
      <c r="H127" s="2"/>
      <c r="I127" s="2"/>
      <c r="J127" s="2"/>
      <c r="K127" s="2"/>
      <c r="L127" s="2"/>
      <c r="M127" s="7"/>
      <c r="N127" s="7"/>
    </row>
    <row r="128" spans="1:14" x14ac:dyDescent="0.3">
      <c r="C128" s="3"/>
      <c r="D128" s="5"/>
      <c r="E128" s="9"/>
      <c r="F128" s="29"/>
      <c r="G128" s="7"/>
      <c r="H128" s="2"/>
      <c r="I128" s="2"/>
      <c r="J128" s="2"/>
      <c r="K128" s="2"/>
      <c r="L128" s="2"/>
      <c r="M128" s="7"/>
      <c r="N128" s="7"/>
    </row>
  </sheetData>
  <mergeCells count="410">
    <mergeCell ref="N4:N6"/>
    <mergeCell ref="N7:N9"/>
    <mergeCell ref="O91:O93"/>
    <mergeCell ref="P91:P93"/>
    <mergeCell ref="O103:O105"/>
    <mergeCell ref="P103:P105"/>
    <mergeCell ref="O94:O96"/>
    <mergeCell ref="P94:P96"/>
    <mergeCell ref="O97:O99"/>
    <mergeCell ref="P97:P99"/>
    <mergeCell ref="O100:O102"/>
    <mergeCell ref="P100:P102"/>
    <mergeCell ref="O76:O78"/>
    <mergeCell ref="P76:P78"/>
    <mergeCell ref="O79:O81"/>
    <mergeCell ref="P79:P81"/>
    <mergeCell ref="O82:O84"/>
    <mergeCell ref="P82:P84"/>
    <mergeCell ref="O85:O87"/>
    <mergeCell ref="P85:P87"/>
    <mergeCell ref="O88:O90"/>
    <mergeCell ref="P88:P90"/>
    <mergeCell ref="O61:O63"/>
    <mergeCell ref="P61:P63"/>
    <mergeCell ref="O64:O66"/>
    <mergeCell ref="P64:P66"/>
    <mergeCell ref="O67:O69"/>
    <mergeCell ref="P67:P69"/>
    <mergeCell ref="O70:O72"/>
    <mergeCell ref="P70:P72"/>
    <mergeCell ref="O73:O75"/>
    <mergeCell ref="P73:P75"/>
    <mergeCell ref="O46:O48"/>
    <mergeCell ref="P46:P48"/>
    <mergeCell ref="O49:O51"/>
    <mergeCell ref="P49:P51"/>
    <mergeCell ref="O52:O54"/>
    <mergeCell ref="P52:P54"/>
    <mergeCell ref="O55:O57"/>
    <mergeCell ref="P55:P57"/>
    <mergeCell ref="O58:O60"/>
    <mergeCell ref="P58:P60"/>
    <mergeCell ref="O31:O33"/>
    <mergeCell ref="P31:P33"/>
    <mergeCell ref="O34:O36"/>
    <mergeCell ref="P34:P36"/>
    <mergeCell ref="O37:O39"/>
    <mergeCell ref="P37:P39"/>
    <mergeCell ref="O40:O42"/>
    <mergeCell ref="P40:P42"/>
    <mergeCell ref="O43:O45"/>
    <mergeCell ref="P43:P45"/>
    <mergeCell ref="O16:O18"/>
    <mergeCell ref="P16:P18"/>
    <mergeCell ref="O19:O21"/>
    <mergeCell ref="P19:P21"/>
    <mergeCell ref="O22:O24"/>
    <mergeCell ref="P22:P24"/>
    <mergeCell ref="O25:O27"/>
    <mergeCell ref="P25:P27"/>
    <mergeCell ref="O28:O30"/>
    <mergeCell ref="P28:P30"/>
    <mergeCell ref="O1:O3"/>
    <mergeCell ref="P1:P3"/>
    <mergeCell ref="O4:O6"/>
    <mergeCell ref="P4:P6"/>
    <mergeCell ref="O7:O9"/>
    <mergeCell ref="P7:P9"/>
    <mergeCell ref="O10:O12"/>
    <mergeCell ref="P10:P12"/>
    <mergeCell ref="O13:O15"/>
    <mergeCell ref="P13:P15"/>
    <mergeCell ref="B10:B12"/>
    <mergeCell ref="E10:E12"/>
    <mergeCell ref="G10:G12"/>
    <mergeCell ref="H10:H12"/>
    <mergeCell ref="I10:I12"/>
    <mergeCell ref="J10:J12"/>
    <mergeCell ref="K10:K12"/>
    <mergeCell ref="L10:L12"/>
    <mergeCell ref="M10:M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L7:L9"/>
    <mergeCell ref="M7:M9"/>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L19:L21"/>
    <mergeCell ref="M19:M21"/>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B22:B24"/>
    <mergeCell ref="E22:E24"/>
    <mergeCell ref="G22:G24"/>
    <mergeCell ref="H22:H24"/>
    <mergeCell ref="I22:I24"/>
    <mergeCell ref="J22:J24"/>
    <mergeCell ref="K22:K24"/>
    <mergeCell ref="L22:L24"/>
    <mergeCell ref="B34:B36"/>
    <mergeCell ref="E34:E36"/>
    <mergeCell ref="G34:G36"/>
    <mergeCell ref="H34:H36"/>
    <mergeCell ref="I34:I36"/>
    <mergeCell ref="J34:J36"/>
    <mergeCell ref="K34:K36"/>
    <mergeCell ref="L34:L36"/>
    <mergeCell ref="M34:M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L31:L33"/>
    <mergeCell ref="M31:M33"/>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L43:L45"/>
    <mergeCell ref="M43:M45"/>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B46:B48"/>
    <mergeCell ref="E46:E48"/>
    <mergeCell ref="G46:G48"/>
    <mergeCell ref="H46:H48"/>
    <mergeCell ref="I46:I48"/>
    <mergeCell ref="J46:J48"/>
    <mergeCell ref="K46:K48"/>
    <mergeCell ref="L46:L48"/>
    <mergeCell ref="B58:B60"/>
    <mergeCell ref="E58:E60"/>
    <mergeCell ref="G58:G60"/>
    <mergeCell ref="H58:H60"/>
    <mergeCell ref="I58:I60"/>
    <mergeCell ref="J58:J60"/>
    <mergeCell ref="K58:K60"/>
    <mergeCell ref="L58:L60"/>
    <mergeCell ref="M58:M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L55:L57"/>
    <mergeCell ref="M55:M57"/>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L67:L69"/>
    <mergeCell ref="M67:M69"/>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B70:B72"/>
    <mergeCell ref="E70:E72"/>
    <mergeCell ref="G70:G72"/>
    <mergeCell ref="H70:H72"/>
    <mergeCell ref="I70:I72"/>
    <mergeCell ref="J70:J72"/>
    <mergeCell ref="K70:K72"/>
    <mergeCell ref="L70:L72"/>
    <mergeCell ref="B82:B84"/>
    <mergeCell ref="E82:E84"/>
    <mergeCell ref="G82:G84"/>
    <mergeCell ref="H82:H84"/>
    <mergeCell ref="I82:I84"/>
    <mergeCell ref="J82:J84"/>
    <mergeCell ref="K82:K84"/>
    <mergeCell ref="L82:L84"/>
    <mergeCell ref="M82:M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L79:L81"/>
    <mergeCell ref="M79:M81"/>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L91:L93"/>
    <mergeCell ref="M91:M93"/>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B94:B96"/>
    <mergeCell ref="E94:E96"/>
    <mergeCell ref="G94:G96"/>
    <mergeCell ref="H94:H96"/>
    <mergeCell ref="I94:I96"/>
    <mergeCell ref="J94:J96"/>
    <mergeCell ref="K94:K96"/>
    <mergeCell ref="L94:L96"/>
    <mergeCell ref="L103:L105"/>
    <mergeCell ref="M103:M105"/>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N10:N12"/>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91:N93"/>
    <mergeCell ref="N94:N96"/>
    <mergeCell ref="N97:N99"/>
    <mergeCell ref="N100:N102"/>
    <mergeCell ref="N103:N105"/>
    <mergeCell ref="N64:N66"/>
    <mergeCell ref="N67:N69"/>
    <mergeCell ref="N70:N72"/>
    <mergeCell ref="N73:N75"/>
    <mergeCell ref="N76:N78"/>
    <mergeCell ref="N79:N81"/>
    <mergeCell ref="N82:N84"/>
    <mergeCell ref="N85:N87"/>
    <mergeCell ref="N88:N90"/>
  </mergeCells>
  <conditionalFormatting sqref="F6">
    <cfRule type="notContainsBlanks" dxfId="25" priority="42" stopIfTrue="1">
      <formula>LEN(TRIM(F6))&gt;0</formula>
    </cfRule>
  </conditionalFormatting>
  <conditionalFormatting sqref="D6">
    <cfRule type="notContainsBlanks" dxfId="24" priority="41" stopIfTrue="1">
      <formula>LEN(TRIM(D6))&gt;0</formula>
    </cfRule>
  </conditionalFormatting>
  <conditionalFormatting sqref="D5">
    <cfRule type="notContainsBlanks" dxfId="23" priority="40" stopIfTrue="1">
      <formula>LEN(TRIM(D5))&gt;0</formula>
    </cfRule>
  </conditionalFormatting>
  <conditionalFormatting sqref="C6">
    <cfRule type="notContainsBlanks" dxfId="22" priority="39" stopIfTrue="1">
      <formula>LEN(TRIM(C6))&gt;0</formula>
    </cfRule>
  </conditionalFormatting>
  <conditionalFormatting sqref="B4:B6">
    <cfRule type="notContainsBlanks" dxfId="21" priority="50" stopIfTrue="1">
      <formula>LEN(TRIM(B4))&gt;0</formula>
    </cfRule>
  </conditionalFormatting>
  <conditionalFormatting sqref="D4">
    <cfRule type="notContainsBlanks" dxfId="20" priority="33" stopIfTrue="1">
      <formula>LEN(TRIM(D4))&gt;0</formula>
    </cfRule>
  </conditionalFormatting>
  <conditionalFormatting sqref="C4">
    <cfRule type="notContainsBlanks" dxfId="19" priority="32" stopIfTrue="1">
      <formula>LEN(TRIM(C4))&gt;0</formula>
    </cfRule>
  </conditionalFormatting>
  <conditionalFormatting sqref="E4:E6">
    <cfRule type="notContainsBlanks" dxfId="18" priority="31" stopIfTrue="1">
      <formula>LEN(TRIM(E4))&gt;0</formula>
    </cfRule>
  </conditionalFormatting>
  <conditionalFormatting sqref="F4">
    <cfRule type="notContainsBlanks" dxfId="17" priority="30" stopIfTrue="1">
      <formula>LEN(TRIM(F4))&gt;0</formula>
    </cfRule>
  </conditionalFormatting>
  <conditionalFormatting sqref="G4:L6">
    <cfRule type="notContainsBlanks" dxfId="16" priority="49" stopIfTrue="1">
      <formula>LEN(TRIM(G4))&gt;0</formula>
    </cfRule>
  </conditionalFormatting>
  <conditionalFormatting sqref="M4:N4 M5:M6 N10 N16 N22 N28 N34 N40 N46 N52 N58">
    <cfRule type="notContainsBlanks" dxfId="15" priority="29" stopIfTrue="1">
      <formula>LEN(TRIM(M4))&gt;0</formula>
    </cfRule>
  </conditionalFormatting>
  <conditionalFormatting sqref="F9 F12 F15 F18 F21 F24 F27 F30 F33 F36 F39 F42 F45 F48 F51 F54 F57 F60 F63 F66 F69 F72 F75 F78 F81 F84 F87 F90 F93 F96 F99 F102 F105">
    <cfRule type="notContainsBlanks" dxfId="14" priority="15" stopIfTrue="1">
      <formula>LEN(TRIM(F9))&gt;0</formula>
    </cfRule>
  </conditionalFormatting>
  <conditionalFormatting sqref="D9 D12 D15 D18 D21 D24 D27 D30 D33 D36 D39 D42 D45 D48 D51 D54 D57 D60 D63 D66 D69 D72 D75 D78 D81 D84 D87 D90 D93 D96 D99 D102 D105">
    <cfRule type="notContainsBlanks" dxfId="13" priority="14" stopIfTrue="1">
      <formula>LEN(TRIM(D9))&gt;0</formula>
    </cfRule>
  </conditionalFormatting>
  <conditionalFormatting sqref="D8 D11 D14 D17 D20 D23 D26 D29 D32 D35 D38 D41 D44 D47 D50 D53 D56 D59 D62 D65 D68 D71 D74 D77 D80 D83 D86 D89 D92 D95 D98 D101 D104">
    <cfRule type="notContainsBlanks" dxfId="12" priority="13" stopIfTrue="1">
      <formula>LEN(TRIM(D8))&gt;0</formula>
    </cfRule>
  </conditionalFormatting>
  <conditionalFormatting sqref="C9 C12 C15 C18 C21 C24 C27 C30 C33 C36 C39 C42 C45 C48 C51 C54 C57 C60 C63 C66 C69 C72 C75 C78 C81 C84 C87 C90 C93 C96 C99 C102 C105">
    <cfRule type="notContainsBlanks" dxfId="11" priority="12" stopIfTrue="1">
      <formula>LEN(TRIM(C9))&gt;0</formula>
    </cfRule>
  </conditionalFormatting>
  <conditionalFormatting sqref="B7:B106">
    <cfRule type="notContainsBlanks" dxfId="10" priority="17" stopIfTrue="1">
      <formula>LEN(TRIM(B7))&gt;0</formula>
    </cfRule>
  </conditionalFormatting>
  <conditionalFormatting sqref="D7 D10 D13 D16 D19 D22 D25 D28 D31 D34 D37 D40 D43 D46 D49 D52 D55 D58 D61 D64 D67 D70 D73 D76 D79 D82 D85 D88 D91 D94 D97 D100 D103 D106">
    <cfRule type="notContainsBlanks" dxfId="9" priority="11" stopIfTrue="1">
      <formula>LEN(TRIM(D7))&gt;0</formula>
    </cfRule>
  </conditionalFormatting>
  <conditionalFormatting sqref="C7 C10 C13 C16 C19 C22 C25 C28 C31 C34 C37 C40 C43 C46 C49 C52 C55 C58 C61 C64 C67 C70 C73 C76 C79 C82 C85 C88 C91 C94 C97 C100 C103 C106">
    <cfRule type="notContainsBlanks" dxfId="8" priority="10" stopIfTrue="1">
      <formula>LEN(TRIM(C7))&gt;0</formula>
    </cfRule>
  </conditionalFormatting>
  <conditionalFormatting sqref="E7:E106">
    <cfRule type="notContainsBlanks" dxfId="7" priority="9" stopIfTrue="1">
      <formula>LEN(TRIM(E7))&gt;0</formula>
    </cfRule>
  </conditionalFormatting>
  <conditionalFormatting sqref="F7 F10 F13 F16 F19 F22 F25 F28 F31 F34 F37 F40 F43 F46 F49 F52 F55 F58 F61 F64 F67 F70 F73 F76 F79 F82 F85 F88 F91 F94 F97 F100 F103 F106">
    <cfRule type="notContainsBlanks" dxfId="6" priority="8" stopIfTrue="1">
      <formula>LEN(TRIM(F7))&gt;0</formula>
    </cfRule>
  </conditionalFormatting>
  <conditionalFormatting sqref="G7:L106">
    <cfRule type="notContainsBlanks" dxfId="5" priority="16" stopIfTrue="1">
      <formula>LEN(TRIM(G7))&gt;0</formula>
    </cfRule>
  </conditionalFormatting>
  <conditionalFormatting sqref="M7:N7 M64:N64 M8:M63 M67:N67 M65:M66 M70:N70 M68:M69 M73:N73 M71:M72 M76:N76 M74:M75 M79:N79 M77:M78 M82:N82 M80:M81 M85:N85 M83:M84 M88:N88 M86:M87 M91:N91 M89:M90 M94:N94 M92:M93 M97:N97 M95:M96 M100:N100 M98:M99 M103:N103 M101:M102 M106:N106 M104:M105 N13 N19 N25 N31 N37 N43 N49 N55 N61">
    <cfRule type="notContainsBlanks" dxfId="4" priority="7" stopIfTrue="1">
      <formula>LEN(TRIM(M7))&gt;0</formula>
    </cfRule>
  </conditionalFormatting>
  <conditionalFormatting sqref="O4:O6">
    <cfRule type="notContainsBlanks" dxfId="3" priority="4" stopIfTrue="1">
      <formula>LEN(TRIM(O4))&gt;0</formula>
    </cfRule>
  </conditionalFormatting>
  <conditionalFormatting sqref="P4:P6">
    <cfRule type="notContainsBlanks" dxfId="2" priority="3" stopIfTrue="1">
      <formula>LEN(TRIM(P4))&gt;0</formula>
    </cfRule>
  </conditionalFormatting>
  <conditionalFormatting sqref="O7:O105">
    <cfRule type="notContainsBlanks" dxfId="1" priority="2" stopIfTrue="1">
      <formula>LEN(TRIM(O7))&gt;0</formula>
    </cfRule>
  </conditionalFormatting>
  <conditionalFormatting sqref="P7:P105">
    <cfRule type="notContainsBlanks" dxfId="0" priority="1" stopIfTrue="1">
      <formula>LEN(TRIM(P7))&gt;0</formula>
    </cfRule>
  </conditionalFormatting>
  <pageMargins left="0.70866141732283472" right="0.70866141732283472" top="0.78740157480314965" bottom="0.78740157480314965" header="0.31496062992125984" footer="0.31496062992125984"/>
  <pageSetup paperSize="9" scale="41" fitToHeight="0" orientation="portrait" r:id="rId1"/>
  <headerFooter alignWithMargins="0">
    <oddHeader>&amp;L&amp;"-,Kurzíva"Usnesení_Příloha č. 04 - Seznam žadatelů v rámci DT 3 - Podpora přípravy projektové dokumentace</oddHeader>
    <oddFooter>&amp;L&amp;"-,Kurzíva"Zastupitelstvo Olomouckého kraje 26. 4. 2021                      
30. - Program obnovy venkova Olomouckého kraje 2021 - vyhodnocení
Příloha č. 04 - Seznam žadatelů v rámci DT 3 - Podpora přípravy projektové dokumentace&amp;R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List1!Názvy_tisku</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Krmášek David</dc:creator>
  <cp:lastModifiedBy>Krmášek David</cp:lastModifiedBy>
  <cp:lastPrinted>2021-04-11T20:15:23Z</cp:lastPrinted>
  <dcterms:created xsi:type="dcterms:W3CDTF">2016-08-30T11:35:03Z</dcterms:created>
  <dcterms:modified xsi:type="dcterms:W3CDTF">2021-04-11T20:16:49Z</dcterms:modified>
</cp:coreProperties>
</file>