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R\POV 2021\FINAL SESTAVY VFP POV 2021-hodnocení A,B\David FINAL 22.2.2021\FILTR\Tabulky ROK, ZOK\Bod do ZOK 26.4.2021\Přílohy\"/>
    </mc:Choice>
  </mc:AlternateContent>
  <bookViews>
    <workbookView xWindow="0" yWindow="0" windowWidth="19200" windowHeight="8796" firstSheet="1" activeTab="1"/>
  </bookViews>
  <sheets>
    <sheet name="List1" sheetId="1" state="hidden" r:id="rId1"/>
    <sheet name="tisk" sheetId="2" r:id="rId2"/>
  </sheets>
  <definedNames>
    <definedName name="_FilterDatabase" localSheetId="0" hidden="1">List1!$A$4:$Q$10</definedName>
    <definedName name="_xlnm._FilterDatabase" localSheetId="0" hidden="1">List1!$B$2:$Y$25</definedName>
    <definedName name="DZACATEK">List1!#REF!</definedName>
    <definedName name="FZACATEK">List1!#REF!</definedName>
    <definedName name="LZACATEK">List1!#REF!</definedName>
    <definedName name="_xlnm.Print_Titles" localSheetId="0">List1!$1:$4</definedName>
    <definedName name="_xlnm.Print_Titles" localSheetId="1">tisk!$1:$3</definedName>
    <definedName name="_xlnm.Print_Area" localSheetId="1">tisk!$B$1:$N$66</definedName>
  </definedNames>
  <calcPr calcId="162913"/>
</workbook>
</file>

<file path=xl/calcChain.xml><?xml version="1.0" encoding="utf-8"?>
<calcChain xmlns="http://schemas.openxmlformats.org/spreadsheetml/2006/main">
  <c r="V10" i="1" l="1"/>
  <c r="V9" i="1"/>
  <c r="V25" i="1"/>
  <c r="V17" i="1"/>
  <c r="V19" i="1"/>
  <c r="V23" i="1"/>
  <c r="V14" i="1"/>
  <c r="V8" i="1"/>
  <c r="V21" i="1"/>
  <c r="V22" i="1"/>
  <c r="V20" i="1"/>
  <c r="V7" i="1"/>
  <c r="V6" i="1"/>
  <c r="V5" i="1"/>
  <c r="V16" i="1"/>
  <c r="V15" i="1"/>
  <c r="V24" i="1"/>
  <c r="V12" i="1"/>
  <c r="V18" i="1"/>
  <c r="V11" i="1"/>
  <c r="V13" i="1"/>
  <c r="A6" i="2" l="1"/>
  <c r="A9" i="2"/>
  <c r="A12" i="2"/>
  <c r="A15" i="2"/>
  <c r="A18" i="2"/>
  <c r="A21" i="2"/>
  <c r="A24" i="2"/>
  <c r="A27" i="2"/>
  <c r="A30" i="2"/>
  <c r="A33" i="2"/>
  <c r="A36" i="2"/>
  <c r="A39" i="2"/>
  <c r="A42" i="2"/>
  <c r="A45" i="2"/>
  <c r="A48" i="2"/>
  <c r="A51" i="2"/>
  <c r="A54" i="2"/>
  <c r="A57" i="2"/>
  <c r="A60" i="2"/>
  <c r="A63" i="2"/>
  <c r="B64" i="2" s="1"/>
  <c r="A66" i="2"/>
  <c r="B67" i="2" s="1"/>
  <c r="G67" i="2" s="1"/>
  <c r="I49" i="2" l="1"/>
  <c r="L37" i="2"/>
  <c r="G13" i="2"/>
  <c r="D60" i="2"/>
  <c r="C46" i="2"/>
  <c r="D22" i="2"/>
  <c r="I10" i="2"/>
  <c r="K61" i="2"/>
  <c r="C25" i="2"/>
  <c r="G55" i="2"/>
  <c r="C43" i="2"/>
  <c r="K31" i="2"/>
  <c r="L19" i="2"/>
  <c r="D64" i="2"/>
  <c r="F52" i="2"/>
  <c r="G40" i="2"/>
  <c r="C16" i="2"/>
  <c r="C7" i="2"/>
  <c r="C4" i="2"/>
  <c r="C5" i="2"/>
  <c r="M58" i="2"/>
  <c r="F58" i="2"/>
  <c r="K40" i="2"/>
  <c r="H16" i="2"/>
  <c r="E31" i="2"/>
  <c r="F18" i="2"/>
  <c r="M22" i="2"/>
  <c r="F21" i="2"/>
  <c r="C52" i="2"/>
  <c r="E55" i="2"/>
  <c r="H40" i="2"/>
  <c r="G31" i="2"/>
  <c r="G61" i="2"/>
  <c r="D23" i="2"/>
  <c r="I16" i="2"/>
  <c r="I40" i="2"/>
  <c r="C32" i="2"/>
  <c r="E16" i="2"/>
  <c r="H22" i="2"/>
  <c r="I55" i="2"/>
  <c r="K22" i="2"/>
  <c r="C56" i="2"/>
  <c r="K58" i="2"/>
  <c r="C35" i="2"/>
  <c r="I64" i="2"/>
  <c r="G64" i="2"/>
  <c r="D43" i="2"/>
  <c r="J43" i="2"/>
  <c r="H43" i="2"/>
  <c r="K43" i="2"/>
  <c r="I43" i="2"/>
  <c r="D44" i="2"/>
  <c r="M43" i="2"/>
  <c r="C44" i="2"/>
  <c r="L49" i="2"/>
  <c r="C50" i="2"/>
  <c r="D51" i="2"/>
  <c r="D49" i="2"/>
  <c r="H49" i="2"/>
  <c r="C49" i="2"/>
  <c r="F51" i="2"/>
  <c r="G49" i="2"/>
  <c r="E49" i="2"/>
  <c r="D36" i="2"/>
  <c r="J34" i="2"/>
  <c r="I34" i="2"/>
  <c r="G34" i="2"/>
  <c r="H34" i="2"/>
  <c r="L34" i="2"/>
  <c r="M34" i="2"/>
  <c r="K34" i="2"/>
  <c r="D34" i="2"/>
  <c r="F63" i="2"/>
  <c r="C61" i="2"/>
  <c r="M61" i="2"/>
  <c r="D62" i="2"/>
  <c r="I61" i="2"/>
  <c r="D57" i="2"/>
  <c r="D56" i="2"/>
  <c r="M55" i="2"/>
  <c r="C55" i="2"/>
  <c r="F57" i="2"/>
  <c r="D40" i="2"/>
  <c r="D41" i="2"/>
  <c r="J40" i="2"/>
  <c r="E40" i="2"/>
  <c r="C40" i="2"/>
  <c r="F42" i="2"/>
  <c r="D33" i="2"/>
  <c r="D32" i="2"/>
  <c r="M31" i="2"/>
  <c r="C31" i="2"/>
  <c r="F33" i="2"/>
  <c r="J22" i="2"/>
  <c r="E22" i="2"/>
  <c r="C22" i="2"/>
  <c r="F24" i="2"/>
  <c r="C23" i="2"/>
  <c r="I22" i="2"/>
  <c r="G22" i="2"/>
  <c r="F22" i="2"/>
  <c r="L22" i="2"/>
  <c r="J16" i="2"/>
  <c r="M16" i="2"/>
  <c r="K16" i="2"/>
  <c r="L16" i="2"/>
  <c r="D17" i="2"/>
  <c r="H4" i="2"/>
  <c r="L4" i="2"/>
  <c r="K4" i="2"/>
  <c r="M4" i="2"/>
  <c r="G4" i="2"/>
  <c r="I4" i="2"/>
  <c r="D50" i="2"/>
  <c r="E43" i="2"/>
  <c r="E64" i="2"/>
  <c r="D4" i="2"/>
  <c r="F45" i="2"/>
  <c r="D35" i="2"/>
  <c r="L61" i="2"/>
  <c r="F64" i="2"/>
  <c r="D66" i="2"/>
  <c r="K64" i="2"/>
  <c r="H64" i="2"/>
  <c r="M64" i="2"/>
  <c r="J64" i="2"/>
  <c r="D65" i="2"/>
  <c r="L64" i="2"/>
  <c r="C65" i="2"/>
  <c r="D12" i="2"/>
  <c r="J10" i="2"/>
  <c r="D11" i="2"/>
  <c r="F10" i="2"/>
  <c r="L10" i="2"/>
  <c r="E10" i="2"/>
  <c r="C10" i="2"/>
  <c r="F12" i="2"/>
  <c r="D10" i="2"/>
  <c r="C11" i="2"/>
  <c r="K10" i="2"/>
  <c r="F36" i="2"/>
  <c r="E34" i="2"/>
  <c r="C64" i="2"/>
  <c r="D5" i="2"/>
  <c r="F43" i="2"/>
  <c r="K49" i="2"/>
  <c r="G10" i="2"/>
  <c r="F6" i="2"/>
  <c r="F31" i="2"/>
  <c r="M49" i="2"/>
  <c r="F55" i="2"/>
  <c r="G16" i="2"/>
  <c r="F34" i="2"/>
  <c r="M40" i="2"/>
  <c r="H10" i="2"/>
  <c r="I31" i="2"/>
  <c r="L40" i="2"/>
  <c r="G43" i="2"/>
  <c r="K55" i="2"/>
  <c r="M10" i="2"/>
  <c r="C34" i="2"/>
  <c r="F66" i="2"/>
  <c r="F49" i="2"/>
  <c r="F19" i="2"/>
  <c r="F27" i="2"/>
  <c r="L58" i="2"/>
  <c r="C19" i="2"/>
  <c r="M46" i="2"/>
  <c r="J25" i="2"/>
  <c r="D25" i="2"/>
  <c r="H25" i="2"/>
  <c r="L25" i="2"/>
  <c r="F25" i="2"/>
  <c r="D27" i="2"/>
  <c r="C26" i="2"/>
  <c r="C20" i="2"/>
  <c r="M25" i="2"/>
  <c r="D26" i="2"/>
  <c r="F60" i="2"/>
  <c r="C59" i="2"/>
  <c r="M19" i="2"/>
  <c r="D20" i="2"/>
  <c r="G58" i="2"/>
  <c r="I58" i="2"/>
  <c r="J58" i="2"/>
  <c r="I25" i="2"/>
  <c r="K25" i="2"/>
  <c r="I19" i="2"/>
  <c r="K19" i="2"/>
  <c r="C58" i="2"/>
  <c r="E58" i="2"/>
  <c r="E25" i="2"/>
  <c r="G25" i="2"/>
  <c r="D58" i="2"/>
  <c r="E19" i="2"/>
  <c r="G19" i="2"/>
  <c r="H58" i="2"/>
  <c r="D59" i="2"/>
  <c r="F39" i="2"/>
  <c r="C37" i="2"/>
  <c r="C13" i="2"/>
  <c r="D46" i="2"/>
  <c r="M28" i="2"/>
  <c r="F54" i="2"/>
  <c r="M7" i="2"/>
  <c r="E4" i="2"/>
  <c r="J4" i="2"/>
  <c r="F4" i="2"/>
  <c r="J49" i="2"/>
  <c r="D6" i="2"/>
  <c r="L43" i="2"/>
  <c r="D45" i="2"/>
  <c r="E52" i="2"/>
  <c r="D8" i="2"/>
  <c r="F7" i="2"/>
  <c r="F15" i="2"/>
  <c r="I67" i="2"/>
  <c r="K28" i="2"/>
  <c r="L28" i="2"/>
  <c r="C8" i="2"/>
  <c r="M13" i="2"/>
  <c r="D14" i="2"/>
  <c r="M37" i="2"/>
  <c r="D38" i="2"/>
  <c r="L46" i="2"/>
  <c r="M67" i="2"/>
  <c r="G28" i="2"/>
  <c r="I28" i="2"/>
  <c r="D53" i="2"/>
  <c r="I7" i="2"/>
  <c r="K7" i="2"/>
  <c r="L52" i="2"/>
  <c r="C67" i="2"/>
  <c r="F48" i="2"/>
  <c r="E46" i="2"/>
  <c r="I13" i="2"/>
  <c r="K13" i="2"/>
  <c r="I37" i="2"/>
  <c r="K37" i="2"/>
  <c r="F30" i="2"/>
  <c r="C28" i="2"/>
  <c r="E28" i="2"/>
  <c r="F46" i="2"/>
  <c r="K52" i="2"/>
  <c r="M52" i="2"/>
  <c r="E7" i="2"/>
  <c r="G7" i="2"/>
  <c r="K67" i="2"/>
  <c r="K46" i="2"/>
  <c r="E13" i="2"/>
  <c r="H28" i="2"/>
  <c r="E37" i="2"/>
  <c r="G37" i="2"/>
  <c r="H52" i="2"/>
  <c r="D29" i="2"/>
  <c r="C47" i="2"/>
  <c r="G52" i="2"/>
  <c r="I52" i="2"/>
  <c r="F9" i="2"/>
  <c r="J46" i="2"/>
  <c r="D48" i="2"/>
  <c r="L13" i="2"/>
  <c r="D13" i="2"/>
  <c r="D9" i="2"/>
  <c r="D7" i="2"/>
  <c r="H46" i="2"/>
  <c r="D47" i="2"/>
  <c r="D37" i="2"/>
  <c r="D52" i="2"/>
  <c r="G46" i="2"/>
  <c r="I46" i="2"/>
  <c r="D61" i="2"/>
  <c r="H61" i="2"/>
  <c r="D24" i="2"/>
  <c r="E67" i="2"/>
  <c r="J67" i="2"/>
  <c r="C53" i="2"/>
  <c r="D54" i="2"/>
  <c r="J52" i="2"/>
  <c r="H37" i="2"/>
  <c r="J37" i="2"/>
  <c r="D39" i="2"/>
  <c r="C38" i="2"/>
  <c r="F37" i="2"/>
  <c r="D28" i="2"/>
  <c r="C29" i="2"/>
  <c r="D30" i="2"/>
  <c r="J28" i="2"/>
  <c r="F28" i="2"/>
  <c r="H13" i="2"/>
  <c r="F13" i="2"/>
  <c r="J13" i="2"/>
  <c r="D15" i="2"/>
  <c r="C14" i="2"/>
  <c r="L7" i="2"/>
  <c r="H7" i="2"/>
  <c r="J7" i="2"/>
  <c r="D19" i="2"/>
  <c r="H19" i="2"/>
  <c r="J19" i="2"/>
  <c r="D21" i="2"/>
  <c r="E61" i="2"/>
  <c r="D63" i="2"/>
  <c r="F61" i="2"/>
  <c r="J61" i="2"/>
  <c r="H55" i="2"/>
  <c r="D55" i="2"/>
  <c r="F40" i="2"/>
  <c r="D42" i="2"/>
  <c r="D31" i="2"/>
  <c r="J31" i="2"/>
  <c r="D18" i="2"/>
  <c r="D16" i="2"/>
  <c r="F16" i="2"/>
  <c r="H31" i="2"/>
  <c r="D67" i="2"/>
  <c r="C41" i="2"/>
  <c r="L55" i="2"/>
  <c r="L67" i="2"/>
  <c r="L31" i="2"/>
  <c r="C17" i="2"/>
  <c r="H67" i="2"/>
  <c r="F67" i="2"/>
  <c r="J55" i="2"/>
  <c r="C62" i="2"/>
</calcChain>
</file>

<file path=xl/sharedStrings.xml><?xml version="1.0" encoding="utf-8"?>
<sst xmlns="http://schemas.openxmlformats.org/spreadsheetml/2006/main" count="402" uniqueCount="233">
  <si>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</si>
  <si>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</si>
  <si>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</si>
  <si>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</si>
  <si>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</si>
  <si>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</si>
  <si>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</si>
  <si>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</si>
  <si>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</si>
  <si>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</si>
  <si>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</si>
  <si>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</si>
  <si>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</si>
  <si>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</si>
  <si>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</si>
  <si>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</si>
  <si>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</si>
  <si>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</si>
  <si>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</si>
  <si>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</si>
  <si>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Bankovní účet</t>
  </si>
  <si>
    <t>od</t>
  </si>
  <si>
    <t>do</t>
  </si>
  <si>
    <t>návrh</t>
  </si>
  <si>
    <t>Název akce/projektu</t>
  </si>
  <si>
    <t>Celkové předpokládané výdaje realizované akce/projektu</t>
  </si>
  <si>
    <t>Termín akce/ realizace projektu
OD - DO</t>
  </si>
  <si>
    <t>Popis akce/projektu</t>
  </si>
  <si>
    <t>Účel použití dotace na akci/projekt/konkrétní účel</t>
  </si>
  <si>
    <t>2</t>
  </si>
  <si>
    <t>Obec Bušín</t>
  </si>
  <si>
    <t>Bušín 84</t>
  </si>
  <si>
    <t>Bušín</t>
  </si>
  <si>
    <t>78962</t>
  </si>
  <si>
    <t>Šumperk</t>
  </si>
  <si>
    <t>Obec, městská část hlavního města Prahy</t>
  </si>
  <si>
    <t>00302457</t>
  </si>
  <si>
    <t>Pořízení Územního plánu Bušín</t>
  </si>
  <si>
    <t>Pořízení nového Územního plánu obce Bušín. ÚP bude vypracován v souladu se zákonem č. 183/2006 Sb., o územním plánování a stavebním řádu, v platném znění a vyhláškou č. 500/2006 Sb.; metodikou "Standard vybraných částí územního plánu".</t>
  </si>
  <si>
    <t>zpracování územního plánu obce Bušín I.- II. etapa.</t>
  </si>
  <si>
    <t>1/2021</t>
  </si>
  <si>
    <t>12/2021</t>
  </si>
  <si>
    <t>3</t>
  </si>
  <si>
    <t>Obec Postřelmůvek</t>
  </si>
  <si>
    <t>Postřelmůvek 73</t>
  </si>
  <si>
    <t>Zábřeh</t>
  </si>
  <si>
    <t>789 01</t>
  </si>
  <si>
    <t>00635961</t>
  </si>
  <si>
    <t>Územní plán obce Postřelmůvek</t>
  </si>
  <si>
    <t>Finanční podpora bude použita na vyhotovení nového územního plánu obce Postřelmůvek. Stávající územní plán je zastaralý a naprosto nevyhovující stávajícím trendům rozvoje obce.</t>
  </si>
  <si>
    <t>vyhotovení textové a grafické části územního plánu.</t>
  </si>
  <si>
    <t>4</t>
  </si>
  <si>
    <t>Obec Laškov</t>
  </si>
  <si>
    <t>Laškov 1</t>
  </si>
  <si>
    <t>Laškov</t>
  </si>
  <si>
    <t>79857</t>
  </si>
  <si>
    <t>Prostějov</t>
  </si>
  <si>
    <t>00288411</t>
  </si>
  <si>
    <t>Pořízení 2. změny Územního plánu obce Laškov</t>
  </si>
  <si>
    <t>V rámci podané žádosti bude řešena 2. změna územního plánu dle požadavků a žádostí od občanů a potřeb obce Laškov.</t>
  </si>
  <si>
    <t>položky: projektová dokumentace k 2. změně územního plánu obce k.ú Laškov a k.ú. Krakovec na Moravě.</t>
  </si>
  <si>
    <t>5</t>
  </si>
  <si>
    <t>Obec Malé Hradisko</t>
  </si>
  <si>
    <t>Malé Hradisko 60</t>
  </si>
  <si>
    <t>Malé Hradisko</t>
  </si>
  <si>
    <t>79849</t>
  </si>
  <si>
    <t>00288454</t>
  </si>
  <si>
    <t>Nový územní plán obce Malé Hradisko 2021</t>
  </si>
  <si>
    <t>částečná úhrada pořízení nového Územního plánu obce Malé Hradisko.</t>
  </si>
  <si>
    <t>6</t>
  </si>
  <si>
    <t>Obec Hoštejn</t>
  </si>
  <si>
    <t>Hoštejn 20</t>
  </si>
  <si>
    <t>Hoštejn</t>
  </si>
  <si>
    <t>78901</t>
  </si>
  <si>
    <t>00302589</t>
  </si>
  <si>
    <t>Změna č.1 Územního plánu obce Hoštejn</t>
  </si>
  <si>
    <t>Předmětem akce je pořízení změny č.1 ÚP obce Hoštejn.</t>
  </si>
  <si>
    <t>na pořízení změny č. 1 Územního plánu obce Hoštejn.</t>
  </si>
  <si>
    <t>7</t>
  </si>
  <si>
    <t>Obec Svébohov</t>
  </si>
  <si>
    <t>Svébohov 64</t>
  </si>
  <si>
    <t>Svébohov</t>
  </si>
  <si>
    <t>00303437</t>
  </si>
  <si>
    <t>Územní plán Svébohov</t>
  </si>
  <si>
    <t>Zpracování dokumentace Územní plán Svébohov</t>
  </si>
  <si>
    <t>zpracování dokumentace Územní plán Svébohov.</t>
  </si>
  <si>
    <t>8</t>
  </si>
  <si>
    <t>Obec Vlčice</t>
  </si>
  <si>
    <t>Vlčice 95</t>
  </si>
  <si>
    <t>Vlčice</t>
  </si>
  <si>
    <t>79065</t>
  </si>
  <si>
    <t>Jeseník</t>
  </si>
  <si>
    <t>00636045</t>
  </si>
  <si>
    <t>Územní plán obce Vlčice -změna č. 1</t>
  </si>
  <si>
    <t>Územní plán obce Vlčice - změna č. 1.</t>
  </si>
  <si>
    <t>návrh Změny č. 1 , úprava návrhu Změny č. 1, dotisk Změny č. 1, úplné znění Územního plánu Vlčice.</t>
  </si>
  <si>
    <t>9</t>
  </si>
  <si>
    <t>Obec Grymov</t>
  </si>
  <si>
    <t>Grymov 27</t>
  </si>
  <si>
    <t>Grymov</t>
  </si>
  <si>
    <t>75121</t>
  </si>
  <si>
    <t>Přerov</t>
  </si>
  <si>
    <t>00636231</t>
  </si>
  <si>
    <t>Územní plán obce Grymov</t>
  </si>
  <si>
    <t>Obec Grymov žádá o poskytnutí dotace na zpracování nového územního plánu obce, kdy se jedná aktuálně o II., III. a IV. etapu procesu přípravy územně plánovací dokumentace.</t>
  </si>
  <si>
    <t>10</t>
  </si>
  <si>
    <t>Obec Oprostovice</t>
  </si>
  <si>
    <t>Oprostovice 36</t>
  </si>
  <si>
    <t>Oprostovice</t>
  </si>
  <si>
    <t>75354</t>
  </si>
  <si>
    <t>00636452</t>
  </si>
  <si>
    <t>Územní plán Oprostovice</t>
  </si>
  <si>
    <t>Projekt obsahuje 2 etapy zpracování Územního plánu Oprostovice, jež představují vypracování návrhu územního plánu pro společné jednání a vypracování návrhu územního plánu pro veřejné projednání.</t>
  </si>
  <si>
    <t>vypracování návrhu územního plánu pro společné jednání a vypracování návrhu územního plánu pro veřejné projednání v
návaznosti na uzavřenou smlouvu s projektantkou.</t>
  </si>
  <si>
    <t>11</t>
  </si>
  <si>
    <t>Obec Budětsko</t>
  </si>
  <si>
    <t>Budětsko 146</t>
  </si>
  <si>
    <t>Budětsko</t>
  </si>
  <si>
    <t>79852</t>
  </si>
  <si>
    <t>00599999</t>
  </si>
  <si>
    <t>Územní plán Budětsko 2. etapa</t>
  </si>
  <si>
    <t>Projekt zahrnuje zpracování 2. etapy Návrhu ÚP, účast na společném jednání, spolupráce při vyhodnocení výsledků společného jednání. Nový ÚP bude platný dle zákona č. 183/2006 Sb. o úz. plánování a zpracování dle MINIS.</t>
  </si>
  <si>
    <t>na zpracování 2. etapy Návrhu územního plánu Budětsko, která zahrnuje  návrh územního plánu, účast na společném jednání, spolupráci při vyhodnocení výsledků společného jednání.</t>
  </si>
  <si>
    <t>12</t>
  </si>
  <si>
    <t>Obec Rokytnice</t>
  </si>
  <si>
    <t>Rokytnice 143</t>
  </si>
  <si>
    <t>Rokytnice</t>
  </si>
  <si>
    <t>75104</t>
  </si>
  <si>
    <t>00301914</t>
  </si>
  <si>
    <t>Pořízení Územního plánu Rokytnice</t>
  </si>
  <si>
    <t>Předmětem předkládaného projektu je zpracování nového Územního plánu obce Rokytnice.</t>
  </si>
  <si>
    <t>návrh ÚP pro společné jednání s dotčenými orgány.</t>
  </si>
  <si>
    <t>13</t>
  </si>
  <si>
    <t>Obec Želeč</t>
  </si>
  <si>
    <t>Želeč 62</t>
  </si>
  <si>
    <t>Želeč</t>
  </si>
  <si>
    <t>79807</t>
  </si>
  <si>
    <t>00288993</t>
  </si>
  <si>
    <t>Územní plán Želeč - třetí fáze</t>
  </si>
  <si>
    <t>29.12.2015 bylo schváleno pořízení nového ÚP. Zadání ÚP 24.11.2016.  2018 zpracovaná 1.fáze pro společné projednání a hodnocení SEA. 2020 byla 2.fáze a letos bude 3.fáze úprava dokumentace po veřejném projednání a vyhotovení výsledné dokumentace ÚP.</t>
  </si>
  <si>
    <t>na úhradu zpracované 3. fáze Územního plánu Želeč - úprava dokumentace po veřejném projednání a vyhotovení výsledné dokumentace územního plánu po vydání ÚP.</t>
  </si>
  <si>
    <t>14</t>
  </si>
  <si>
    <t>Obec Loučná nad Desnou</t>
  </si>
  <si>
    <t>Loučná nad Desnou 57</t>
  </si>
  <si>
    <t>Loučná nad Desnou</t>
  </si>
  <si>
    <t>78811</t>
  </si>
  <si>
    <t>00302953</t>
  </si>
  <si>
    <t>Pořízení Změny č. 1 Územního plánu obce Loučná nad Desnou</t>
  </si>
  <si>
    <t>Předmětem akce je pořízení Změny č. 1 územního plánu obce zkráceným postupem a vyhotovení úplného znění územního plánu se zapracovanou změnou, která byla vyvolána objektivními změnami v území z důvodu dynamického rozvoje obce a okolí.</t>
  </si>
  <si>
    <t>zpracování změny č. 1 ÚP Loučná nad Desnou včetně vyhotovení úplného znění.</t>
  </si>
  <si>
    <t>15</t>
  </si>
  <si>
    <t>Obec Hradčany-Kobeřice</t>
  </si>
  <si>
    <t>Hradčany 14</t>
  </si>
  <si>
    <t>Hradčany-Kobeřice</t>
  </si>
  <si>
    <t>00530468</t>
  </si>
  <si>
    <t>Zpracování územní plánu obce Hradčany-Kobeřice</t>
  </si>
  <si>
    <t>Pořízení 1. územního plánu pro obec Hradčany-Kobeřice, tj. k.ú. Hradčany u Prostějova a k.ú. Kobeřice o celkové rozloze 691 ha. Zpracování územního plánu je plánováno celkem ve 4 etapách, kdy v roce 2021 by měli být realizovány etapy 2 a 3.</t>
  </si>
  <si>
    <t>etapa 2. (návrh územního plánu pro společné jednání) 
etapa 3. (úpravy návrhu po společném jednání a po posouzení návrhu krajským úřadem).</t>
  </si>
  <si>
    <t>16</t>
  </si>
  <si>
    <t>Městys Tištín</t>
  </si>
  <si>
    <t>Tištín 37</t>
  </si>
  <si>
    <t>Tištín</t>
  </si>
  <si>
    <t>79829</t>
  </si>
  <si>
    <t>00288853</t>
  </si>
  <si>
    <t>Změna č. 1, Územní plán Tištín,</t>
  </si>
  <si>
    <t>Změna č.1 územního plánu Tištín řeší aktualizaci územního plánu z hlediska využití území, změny metodiky a aktualizace ÚSES.</t>
  </si>
  <si>
    <t>na inženýrskou činnost zpracovatele Změny územního plánu.</t>
  </si>
  <si>
    <t>17</t>
  </si>
  <si>
    <t>Obec Lipinka</t>
  </si>
  <si>
    <t>Lipinka 82</t>
  </si>
  <si>
    <t>Lipinka</t>
  </si>
  <si>
    <t>78383</t>
  </si>
  <si>
    <t>Olomouc</t>
  </si>
  <si>
    <t>00302911</t>
  </si>
  <si>
    <t>Územní plán Lipinka - I. fáze</t>
  </si>
  <si>
    <t>Zpracování dokumentace Územní plán Lipinka - dokumentace ke společnému projednání o návrhu územního plánu.</t>
  </si>
  <si>
    <t>zpracování první fáze územního plánu - dokumentace ke společnému projednání o návrhu územního plánu.</t>
  </si>
  <si>
    <t>18</t>
  </si>
  <si>
    <t>Obec Střeň</t>
  </si>
  <si>
    <t>Střeň 19</t>
  </si>
  <si>
    <t>Střeň</t>
  </si>
  <si>
    <t>78332</t>
  </si>
  <si>
    <t>47997265</t>
  </si>
  <si>
    <t>Územní plán Střeň</t>
  </si>
  <si>
    <t>Pořízení nového územního plánu obce Střeň (etapa II - návrh, etapa III - upravený návrh).</t>
  </si>
  <si>
    <t>etapa II - Návrh,
etapa III - Upravený návrh.</t>
  </si>
  <si>
    <t>19</t>
  </si>
  <si>
    <t>Obec Krčmaň</t>
  </si>
  <si>
    <t>Kokorská 163</t>
  </si>
  <si>
    <t>Krčmaň</t>
  </si>
  <si>
    <t>77900</t>
  </si>
  <si>
    <t>00575640</t>
  </si>
  <si>
    <t>Změna č. 1 Územního plánu Krčmaň</t>
  </si>
  <si>
    <t>zpracování Změny č. 1 ÚP Krčmaň, a to zkráceným postupem - etapa zpracování návrhu změny ÚP pro veřejné projednání.</t>
  </si>
  <si>
    <t>21</t>
  </si>
  <si>
    <t>Obec Lobodice</t>
  </si>
  <si>
    <t>Lobodice 39</t>
  </si>
  <si>
    <t>Lobodice</t>
  </si>
  <si>
    <t>75101</t>
  </si>
  <si>
    <t>00301523</t>
  </si>
  <si>
    <t>Úprava návrhu územního plánu pro opakované veřejné projednání včetně zpracování
digitálních dat v metodice MINIS, verze 2.3
Úprava návrhu územního plánu po veřejném projednání pro vydání - 5. etapa</t>
  </si>
  <si>
    <t>22</t>
  </si>
  <si>
    <t>Obec Sobotín</t>
  </si>
  <si>
    <t>Sobotín 54</t>
  </si>
  <si>
    <t>Sobotín</t>
  </si>
  <si>
    <t>78816</t>
  </si>
  <si>
    <t>00303348</t>
  </si>
  <si>
    <t>Změna č. 2 Územního plánu obce Sobotín 1. etapa</t>
  </si>
  <si>
    <t>zpracování návrhu Změny č. 2 pro veřejné projednání.</t>
  </si>
  <si>
    <t>3/2021</t>
  </si>
  <si>
    <t>24</t>
  </si>
  <si>
    <t>Obec Hlásnice</t>
  </si>
  <si>
    <t>Hlásnice 28</t>
  </si>
  <si>
    <t>Hlásnice</t>
  </si>
  <si>
    <t>78501</t>
  </si>
  <si>
    <t>00635294</t>
  </si>
  <si>
    <t>Dokončení nového ÚP obce Hlásnice</t>
  </si>
  <si>
    <t>Dokončení 3. a 4. fáze nového Územního plánu obce Hlásnice s opakovaným veřejným projednáním.</t>
  </si>
  <si>
    <t>úprava dokumentace územního plánu pro opakované veřejné projednání (3. fáze) a úprava dokumentace pro veřejném projednání (4. fáze) pro vydání územního plánu.</t>
  </si>
  <si>
    <t>na další etapy zpracování projektové dokumentace (II.a etapa, III. etapa a IV. etapa) a procesu přijetí nového územního plánu obce.</t>
  </si>
  <si>
    <t>31.12.2021</t>
  </si>
  <si>
    <t>INV</t>
  </si>
  <si>
    <t>Změna č. 2 Územního plánu obce Sobotín 1. etapa.</t>
  </si>
  <si>
    <t>Úprava návrhu územního plánu pro opakované veřejné projednání včetně zpracování digitálních dat v metodice MINIS, verze 2.3
Úprava návrhu územního plánu po veřejném projednání pro vydání - 5. etapa.</t>
  </si>
  <si>
    <t>Zpracování Změny č. 1 ÚP Krčmaň, a to zkráceným postupem - etapa zpracování návrhu změny ÚP pro veřejné projednání.</t>
  </si>
  <si>
    <t>Pořízení nového územního plánu obce Malé Hradisko okr.Prostějov.
1.část  - návrh ÚP pro společné jednání o návrhu ÚP.</t>
  </si>
  <si>
    <t>IČO</t>
  </si>
  <si>
    <t>úpravu návrhu územního plánu pro opakované veřejné projednání včetně zpracování digitálních dat v metodice MINIS, verze 2.3
Úprava návrhu územního plánu po veřejném projednání pro vydání - 5. etapa.</t>
  </si>
  <si>
    <t>Veřejná podpora</t>
  </si>
  <si>
    <t>INV/NEINV</t>
  </si>
  <si>
    <t>Obyvatelé ČR</t>
  </si>
  <si>
    <t>Návrh - podpoření žadatelé</t>
  </si>
  <si>
    <t>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</si>
</sst>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Fill="1" applyBorder="1" applyAlignment="1">
      <alignment horizontal="centerContinuous" vertical="center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19" xfId="0" applyFont="1" applyFill="1" applyBorder="1" applyAlignment="1">
      <alignment horizontal="centerContinuous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Border="1"/>
    <xf numFmtId="164" fontId="1" fillId="0" borderId="2" xfId="0" applyNumberFormat="1" applyFont="1" applyFill="1" applyBorder="1" applyAlignment="1">
      <alignment horizontal="centerContinuous" wrapText="1"/>
    </xf>
    <xf numFmtId="164" fontId="1" fillId="0" borderId="3" xfId="0" applyNumberFormat="1" applyFont="1" applyFill="1" applyBorder="1" applyAlignment="1">
      <alignment horizontal="centerContinuous" wrapText="1"/>
    </xf>
    <xf numFmtId="164" fontId="1" fillId="0" borderId="12" xfId="0" applyNumberFormat="1" applyFont="1" applyFill="1" applyBorder="1" applyAlignment="1">
      <alignment horizontal="centerContinuous" wrapText="1"/>
    </xf>
    <xf numFmtId="0" fontId="1" fillId="0" borderId="10" xfId="0" applyFont="1" applyFill="1" applyBorder="1" applyAlignment="1">
      <alignment horizontal="centerContinuous" wrapText="1"/>
    </xf>
    <xf numFmtId="0" fontId="1" fillId="0" borderId="14" xfId="0" applyFont="1" applyFill="1" applyBorder="1" applyAlignment="1">
      <alignment horizontal="centerContinuous" wrapText="1"/>
    </xf>
    <xf numFmtId="164" fontId="1" fillId="0" borderId="6" xfId="0" applyNumberFormat="1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vertical="top" wrapText="1"/>
    </xf>
    <xf numFmtId="0" fontId="1" fillId="0" borderId="12" xfId="0" applyFont="1" applyFill="1" applyBorder="1" applyAlignment="1">
      <alignment horizontal="centerContinuous" vertical="top" wrapText="1"/>
    </xf>
    <xf numFmtId="0" fontId="1" fillId="0" borderId="4" xfId="0" applyFont="1" applyFill="1" applyBorder="1" applyAlignment="1">
      <alignment horizontal="centerContinuous" vertical="center" wrapText="1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centerContinuous" vertical="center" wrapText="1"/>
    </xf>
    <xf numFmtId="0" fontId="2" fillId="0" borderId="7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0" fillId="0" borderId="5" xfId="0" applyNumberForma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 applyAlignment="1">
      <alignment vertical="center" wrapText="1"/>
    </xf>
    <xf numFmtId="3" fontId="3" fillId="0" borderId="21" xfId="0" applyNumberFormat="1" applyFont="1" applyBorder="1" applyAlignment="1">
      <alignment horizontal="right" vertical="center" wrapText="1"/>
    </xf>
    <xf numFmtId="0" fontId="1" fillId="0" borderId="10" xfId="0" applyFont="1" applyFill="1" applyBorder="1" applyAlignment="1">
      <alignment horizontal="centerContinuous" vertical="top" wrapText="1"/>
    </xf>
    <xf numFmtId="0" fontId="1" fillId="0" borderId="9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Continuous" vertical="top" wrapText="1"/>
    </xf>
    <xf numFmtId="0" fontId="1" fillId="0" borderId="1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</cellXfs>
  <cellStyles count="1">
    <cellStyle name="Normální" xfId="0" builtinId="0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workbookViewId="0">
      <selection activeCell="J26" sqref="J26"/>
    </sheetView>
  </sheetViews>
  <sheetFormatPr defaultColWidth="9.109375" defaultRowHeight="14.4" x14ac:dyDescent="0.3"/>
  <cols>
    <col min="1" max="1" width="4.5546875" style="4" customWidth="1"/>
    <col min="2" max="2" width="5.88671875" style="4" customWidth="1"/>
    <col min="3" max="4" width="13.109375" style="4" customWidth="1"/>
    <col min="5" max="5" width="12.109375" style="4" customWidth="1"/>
    <col min="6" max="6" width="9.33203125" style="4" customWidth="1"/>
    <col min="7" max="7" width="11.33203125" style="4" customWidth="1"/>
    <col min="8" max="8" width="10.88671875" style="4" customWidth="1"/>
    <col min="9" max="9" width="9.44140625" style="4" customWidth="1"/>
    <col min="10" max="10" width="14.44140625" style="4" customWidth="1"/>
    <col min="11" max="11" width="19" style="4" customWidth="1"/>
    <col min="12" max="12" width="30.44140625" style="4" customWidth="1"/>
    <col min="13" max="13" width="23.109375" style="4" customWidth="1"/>
    <col min="14" max="14" width="12.6640625" style="4" customWidth="1"/>
    <col min="15" max="15" width="10.6640625" style="4" customWidth="1"/>
    <col min="16" max="16" width="10.33203125" style="4" customWidth="1"/>
    <col min="17" max="17" width="10.88671875" style="4" customWidth="1"/>
    <col min="18" max="18" width="9.88671875" style="4" customWidth="1"/>
    <col min="19" max="21" width="9.109375" style="4" customWidth="1"/>
    <col min="22" max="22" width="10.109375" style="4" customWidth="1"/>
    <col min="23" max="23" width="9.109375" style="4" customWidth="1"/>
    <col min="24" max="24" width="9.109375" style="4"/>
    <col min="25" max="25" width="9.109375" style="4" customWidth="1"/>
    <col min="26" max="16384" width="9.109375" style="4"/>
  </cols>
  <sheetData>
    <row r="1" spans="2:25" s="55" customFormat="1" ht="36.75" customHeight="1" thickBot="1" x14ac:dyDescent="0.35"/>
    <row r="2" spans="2:25" s="19" customFormat="1" ht="21" thickBot="1" x14ac:dyDescent="0.35">
      <c r="B2" s="89" t="s">
        <v>0</v>
      </c>
      <c r="C2" s="40" t="s">
        <v>1</v>
      </c>
      <c r="D2" s="17"/>
      <c r="E2" s="17"/>
      <c r="F2" s="17"/>
      <c r="G2" s="17"/>
      <c r="H2" s="17"/>
      <c r="I2" s="17"/>
      <c r="J2" s="17"/>
      <c r="K2" s="89" t="s">
        <v>24</v>
      </c>
      <c r="L2" s="89" t="s">
        <v>27</v>
      </c>
      <c r="M2" s="89" t="s">
        <v>2</v>
      </c>
      <c r="N2" s="89" t="s">
        <v>3</v>
      </c>
      <c r="O2" s="40" t="s">
        <v>4</v>
      </c>
      <c r="P2" s="18"/>
      <c r="Q2" s="89" t="s">
        <v>5</v>
      </c>
      <c r="R2" s="89" t="s">
        <v>6</v>
      </c>
      <c r="S2" s="24" t="s">
        <v>7</v>
      </c>
      <c r="T2" s="25"/>
      <c r="U2" s="25"/>
      <c r="V2" s="23"/>
      <c r="W2" s="89" t="s">
        <v>8</v>
      </c>
      <c r="X2" s="97" t="s">
        <v>228</v>
      </c>
      <c r="Y2" s="92" t="s">
        <v>230</v>
      </c>
    </row>
    <row r="3" spans="2:25" s="19" customFormat="1" ht="13.5" customHeight="1" x14ac:dyDescent="0.3">
      <c r="B3" s="90"/>
      <c r="C3" s="48" t="s">
        <v>9</v>
      </c>
      <c r="D3" s="49"/>
      <c r="E3" s="49"/>
      <c r="F3" s="49"/>
      <c r="G3" s="95" t="s">
        <v>18</v>
      </c>
      <c r="H3" s="95" t="s">
        <v>19</v>
      </c>
      <c r="I3" s="95" t="s">
        <v>226</v>
      </c>
      <c r="J3" s="95" t="s">
        <v>20</v>
      </c>
      <c r="K3" s="90"/>
      <c r="L3" s="90"/>
      <c r="M3" s="90"/>
      <c r="N3" s="90"/>
      <c r="O3" s="56"/>
      <c r="P3" s="57"/>
      <c r="Q3" s="90"/>
      <c r="R3" s="90"/>
      <c r="S3" s="18" t="s">
        <v>10</v>
      </c>
      <c r="T3" s="18" t="s">
        <v>11</v>
      </c>
      <c r="U3" s="58" t="s">
        <v>12</v>
      </c>
      <c r="V3" s="11" t="s">
        <v>13</v>
      </c>
      <c r="W3" s="90"/>
      <c r="X3" s="98"/>
      <c r="Y3" s="93"/>
    </row>
    <row r="4" spans="2:25" s="19" customFormat="1" ht="13.8" thickBot="1" x14ac:dyDescent="0.35">
      <c r="B4" s="91"/>
      <c r="C4" s="50" t="s">
        <v>14</v>
      </c>
      <c r="D4" s="51" t="s">
        <v>15</v>
      </c>
      <c r="E4" s="51" t="s">
        <v>16</v>
      </c>
      <c r="F4" s="51" t="s">
        <v>17</v>
      </c>
      <c r="G4" s="96"/>
      <c r="H4" s="96"/>
      <c r="I4" s="96"/>
      <c r="J4" s="96"/>
      <c r="K4" s="91"/>
      <c r="L4" s="91"/>
      <c r="M4" s="91"/>
      <c r="N4" s="91"/>
      <c r="O4" s="59" t="s">
        <v>21</v>
      </c>
      <c r="P4" s="60" t="s">
        <v>22</v>
      </c>
      <c r="Q4" s="91"/>
      <c r="R4" s="91"/>
      <c r="S4" s="60"/>
      <c r="T4" s="60"/>
      <c r="U4" s="61" t="s">
        <v>23</v>
      </c>
      <c r="V4" s="20"/>
      <c r="W4" s="91"/>
      <c r="X4" s="99"/>
      <c r="Y4" s="94"/>
    </row>
    <row r="5" spans="2:25" s="65" customFormat="1" ht="51" x14ac:dyDescent="0.3">
      <c r="B5" s="77" t="s">
        <v>96</v>
      </c>
      <c r="C5" s="62" t="s">
        <v>97</v>
      </c>
      <c r="D5" s="62" t="s">
        <v>98</v>
      </c>
      <c r="E5" s="63" t="s">
        <v>99</v>
      </c>
      <c r="F5" s="54" t="s">
        <v>100</v>
      </c>
      <c r="G5" s="62" t="s">
        <v>101</v>
      </c>
      <c r="H5" s="62" t="s">
        <v>35</v>
      </c>
      <c r="I5" s="54" t="s">
        <v>102</v>
      </c>
      <c r="J5" s="54" t="s">
        <v>232</v>
      </c>
      <c r="K5" s="64" t="s">
        <v>103</v>
      </c>
      <c r="L5" s="64" t="s">
        <v>104</v>
      </c>
      <c r="M5" s="64" t="s">
        <v>219</v>
      </c>
      <c r="N5" s="52">
        <v>100430</v>
      </c>
      <c r="O5" s="53" t="s">
        <v>40</v>
      </c>
      <c r="P5" s="53" t="s">
        <v>41</v>
      </c>
      <c r="Q5" s="52">
        <v>40172</v>
      </c>
      <c r="R5" s="54" t="s">
        <v>220</v>
      </c>
      <c r="S5" s="52">
        <v>180</v>
      </c>
      <c r="T5" s="52">
        <v>200</v>
      </c>
      <c r="U5" s="52">
        <v>200</v>
      </c>
      <c r="V5" s="52">
        <f t="shared" ref="V5:V25" si="0">SUM(S5:U5)</f>
        <v>580</v>
      </c>
      <c r="W5" s="52">
        <v>40172</v>
      </c>
      <c r="X5" s="78" t="s">
        <v>221</v>
      </c>
      <c r="Y5" s="83">
        <v>161</v>
      </c>
    </row>
    <row r="6" spans="2:25" s="65" customFormat="1" ht="61.2" x14ac:dyDescent="0.3">
      <c r="B6" s="77" t="s">
        <v>105</v>
      </c>
      <c r="C6" s="62" t="s">
        <v>106</v>
      </c>
      <c r="D6" s="62" t="s">
        <v>107</v>
      </c>
      <c r="E6" s="63" t="s">
        <v>108</v>
      </c>
      <c r="F6" s="54" t="s">
        <v>109</v>
      </c>
      <c r="G6" s="62" t="s">
        <v>101</v>
      </c>
      <c r="H6" s="62" t="s">
        <v>35</v>
      </c>
      <c r="I6" s="54" t="s">
        <v>110</v>
      </c>
      <c r="J6" s="54" t="s">
        <v>232</v>
      </c>
      <c r="K6" s="64" t="s">
        <v>111</v>
      </c>
      <c r="L6" s="64" t="s">
        <v>112</v>
      </c>
      <c r="M6" s="64" t="s">
        <v>113</v>
      </c>
      <c r="N6" s="52">
        <v>110000</v>
      </c>
      <c r="O6" s="53" t="s">
        <v>40</v>
      </c>
      <c r="P6" s="53" t="s">
        <v>41</v>
      </c>
      <c r="Q6" s="52">
        <v>44000</v>
      </c>
      <c r="R6" s="54" t="s">
        <v>220</v>
      </c>
      <c r="S6" s="52">
        <v>180</v>
      </c>
      <c r="T6" s="52">
        <v>200</v>
      </c>
      <c r="U6" s="52">
        <v>120</v>
      </c>
      <c r="V6" s="52">
        <f t="shared" si="0"/>
        <v>500</v>
      </c>
      <c r="W6" s="52">
        <v>44000</v>
      </c>
      <c r="X6" s="79" t="s">
        <v>221</v>
      </c>
      <c r="Y6" s="52">
        <v>84</v>
      </c>
    </row>
    <row r="7" spans="2:25" s="65" customFormat="1" ht="61.2" x14ac:dyDescent="0.3">
      <c r="B7" s="77" t="s">
        <v>114</v>
      </c>
      <c r="C7" s="62" t="s">
        <v>115</v>
      </c>
      <c r="D7" s="62" t="s">
        <v>116</v>
      </c>
      <c r="E7" s="63" t="s">
        <v>117</v>
      </c>
      <c r="F7" s="54" t="s">
        <v>118</v>
      </c>
      <c r="G7" s="62" t="s">
        <v>56</v>
      </c>
      <c r="H7" s="62" t="s">
        <v>35</v>
      </c>
      <c r="I7" s="54" t="s">
        <v>119</v>
      </c>
      <c r="J7" s="54" t="s">
        <v>232</v>
      </c>
      <c r="K7" s="64" t="s">
        <v>120</v>
      </c>
      <c r="L7" s="64" t="s">
        <v>121</v>
      </c>
      <c r="M7" s="64" t="s">
        <v>122</v>
      </c>
      <c r="N7" s="52">
        <v>160000</v>
      </c>
      <c r="O7" s="53" t="s">
        <v>40</v>
      </c>
      <c r="P7" s="53" t="s">
        <v>41</v>
      </c>
      <c r="Q7" s="52">
        <v>64000</v>
      </c>
      <c r="R7" s="54" t="s">
        <v>220</v>
      </c>
      <c r="S7" s="52">
        <v>130</v>
      </c>
      <c r="T7" s="52">
        <v>150</v>
      </c>
      <c r="U7" s="52">
        <v>200</v>
      </c>
      <c r="V7" s="52">
        <f t="shared" si="0"/>
        <v>480</v>
      </c>
      <c r="W7" s="52">
        <v>64000</v>
      </c>
      <c r="X7" s="79" t="s">
        <v>221</v>
      </c>
      <c r="Y7" s="52">
        <v>432</v>
      </c>
    </row>
    <row r="8" spans="2:25" s="65" customFormat="1" ht="61.2" x14ac:dyDescent="0.3">
      <c r="B8" s="77" t="s">
        <v>150</v>
      </c>
      <c r="C8" s="62" t="s">
        <v>151</v>
      </c>
      <c r="D8" s="62" t="s">
        <v>152</v>
      </c>
      <c r="E8" s="63" t="s">
        <v>153</v>
      </c>
      <c r="F8" s="54" t="s">
        <v>136</v>
      </c>
      <c r="G8" s="62" t="s">
        <v>56</v>
      </c>
      <c r="H8" s="62" t="s">
        <v>35</v>
      </c>
      <c r="I8" s="54" t="s">
        <v>154</v>
      </c>
      <c r="J8" s="54" t="s">
        <v>232</v>
      </c>
      <c r="K8" s="64" t="s">
        <v>155</v>
      </c>
      <c r="L8" s="64" t="s">
        <v>156</v>
      </c>
      <c r="M8" s="64" t="s">
        <v>157</v>
      </c>
      <c r="N8" s="52">
        <v>270000</v>
      </c>
      <c r="O8" s="53" t="s">
        <v>40</v>
      </c>
      <c r="P8" s="53" t="s">
        <v>41</v>
      </c>
      <c r="Q8" s="52">
        <v>108000</v>
      </c>
      <c r="R8" s="54" t="s">
        <v>220</v>
      </c>
      <c r="S8" s="52">
        <v>150</v>
      </c>
      <c r="T8" s="52">
        <v>200</v>
      </c>
      <c r="U8" s="52">
        <v>120</v>
      </c>
      <c r="V8" s="52">
        <f t="shared" si="0"/>
        <v>470</v>
      </c>
      <c r="W8" s="52">
        <v>108000</v>
      </c>
      <c r="X8" s="79" t="s">
        <v>221</v>
      </c>
      <c r="Y8" s="52">
        <v>397</v>
      </c>
    </row>
    <row r="9" spans="2:25" s="65" customFormat="1" ht="30.6" x14ac:dyDescent="0.3">
      <c r="B9" s="77" t="s">
        <v>201</v>
      </c>
      <c r="C9" s="62" t="s">
        <v>202</v>
      </c>
      <c r="D9" s="62" t="s">
        <v>203</v>
      </c>
      <c r="E9" s="63" t="s">
        <v>204</v>
      </c>
      <c r="F9" s="54" t="s">
        <v>205</v>
      </c>
      <c r="G9" s="62" t="s">
        <v>34</v>
      </c>
      <c r="H9" s="62" t="s">
        <v>35</v>
      </c>
      <c r="I9" s="54" t="s">
        <v>206</v>
      </c>
      <c r="J9" s="54" t="s">
        <v>232</v>
      </c>
      <c r="K9" s="64" t="s">
        <v>207</v>
      </c>
      <c r="L9" s="64" t="s">
        <v>222</v>
      </c>
      <c r="M9" s="64" t="s">
        <v>208</v>
      </c>
      <c r="N9" s="52">
        <v>102850</v>
      </c>
      <c r="O9" s="53" t="s">
        <v>209</v>
      </c>
      <c r="P9" s="53" t="s">
        <v>41</v>
      </c>
      <c r="Q9" s="52">
        <v>41140</v>
      </c>
      <c r="R9" s="54" t="s">
        <v>220</v>
      </c>
      <c r="S9" s="52">
        <v>140</v>
      </c>
      <c r="T9" s="52">
        <v>180</v>
      </c>
      <c r="U9" s="52">
        <v>150</v>
      </c>
      <c r="V9" s="52">
        <f t="shared" si="0"/>
        <v>470</v>
      </c>
      <c r="W9" s="52">
        <v>41140</v>
      </c>
      <c r="X9" s="79" t="s">
        <v>221</v>
      </c>
      <c r="Y9" s="52">
        <v>1146</v>
      </c>
    </row>
    <row r="10" spans="2:25" s="65" customFormat="1" ht="61.2" x14ac:dyDescent="0.3">
      <c r="B10" s="77" t="s">
        <v>210</v>
      </c>
      <c r="C10" s="62" t="s">
        <v>211</v>
      </c>
      <c r="D10" s="62" t="s">
        <v>212</v>
      </c>
      <c r="E10" s="63" t="s">
        <v>213</v>
      </c>
      <c r="F10" s="54" t="s">
        <v>214</v>
      </c>
      <c r="G10" s="62" t="s">
        <v>172</v>
      </c>
      <c r="H10" s="62" t="s">
        <v>35</v>
      </c>
      <c r="I10" s="54" t="s">
        <v>215</v>
      </c>
      <c r="J10" s="54" t="s">
        <v>232</v>
      </c>
      <c r="K10" s="64" t="s">
        <v>216</v>
      </c>
      <c r="L10" s="64" t="s">
        <v>217</v>
      </c>
      <c r="M10" s="64" t="s">
        <v>218</v>
      </c>
      <c r="N10" s="52">
        <v>145200</v>
      </c>
      <c r="O10" s="53" t="s">
        <v>40</v>
      </c>
      <c r="P10" s="53" t="s">
        <v>41</v>
      </c>
      <c r="Q10" s="52">
        <v>58080</v>
      </c>
      <c r="R10" s="54" t="s">
        <v>220</v>
      </c>
      <c r="S10" s="52">
        <v>200</v>
      </c>
      <c r="T10" s="52">
        <v>200</v>
      </c>
      <c r="U10" s="52">
        <v>50</v>
      </c>
      <c r="V10" s="52">
        <f t="shared" si="0"/>
        <v>450</v>
      </c>
      <c r="W10" s="52">
        <v>58080</v>
      </c>
      <c r="X10" s="79" t="s">
        <v>221</v>
      </c>
      <c r="Y10" s="52">
        <v>228</v>
      </c>
    </row>
    <row r="11" spans="2:25" s="65" customFormat="1" ht="51" x14ac:dyDescent="0.3">
      <c r="B11" s="77" t="s">
        <v>42</v>
      </c>
      <c r="C11" s="62" t="s">
        <v>43</v>
      </c>
      <c r="D11" s="62" t="s">
        <v>44</v>
      </c>
      <c r="E11" s="63" t="s">
        <v>45</v>
      </c>
      <c r="F11" s="54" t="s">
        <v>46</v>
      </c>
      <c r="G11" s="62" t="s">
        <v>34</v>
      </c>
      <c r="H11" s="62" t="s">
        <v>35</v>
      </c>
      <c r="I11" s="54" t="s">
        <v>47</v>
      </c>
      <c r="J11" s="54" t="s">
        <v>232</v>
      </c>
      <c r="K11" s="64" t="s">
        <v>48</v>
      </c>
      <c r="L11" s="64" t="s">
        <v>49</v>
      </c>
      <c r="M11" s="64" t="s">
        <v>50</v>
      </c>
      <c r="N11" s="52">
        <v>160000</v>
      </c>
      <c r="O11" s="53" t="s">
        <v>40</v>
      </c>
      <c r="P11" s="53" t="s">
        <v>41</v>
      </c>
      <c r="Q11" s="52">
        <v>64000</v>
      </c>
      <c r="R11" s="54" t="s">
        <v>220</v>
      </c>
      <c r="S11" s="52">
        <v>150</v>
      </c>
      <c r="T11" s="52">
        <v>200</v>
      </c>
      <c r="U11" s="52">
        <v>100</v>
      </c>
      <c r="V11" s="52">
        <f t="shared" si="0"/>
        <v>450</v>
      </c>
      <c r="W11" s="52">
        <v>64000</v>
      </c>
      <c r="X11" s="79" t="s">
        <v>221</v>
      </c>
      <c r="Y11" s="52">
        <v>324</v>
      </c>
    </row>
    <row r="12" spans="2:25" s="65" customFormat="1" ht="72" customHeight="1" x14ac:dyDescent="0.3">
      <c r="B12" s="77" t="s">
        <v>61</v>
      </c>
      <c r="C12" s="62" t="s">
        <v>62</v>
      </c>
      <c r="D12" s="62" t="s">
        <v>63</v>
      </c>
      <c r="E12" s="63" t="s">
        <v>64</v>
      </c>
      <c r="F12" s="54" t="s">
        <v>65</v>
      </c>
      <c r="G12" s="62" t="s">
        <v>56</v>
      </c>
      <c r="H12" s="62" t="s">
        <v>35</v>
      </c>
      <c r="I12" s="54" t="s">
        <v>66</v>
      </c>
      <c r="J12" s="54" t="s">
        <v>232</v>
      </c>
      <c r="K12" s="64" t="s">
        <v>67</v>
      </c>
      <c r="L12" s="64" t="s">
        <v>225</v>
      </c>
      <c r="M12" s="64" t="s">
        <v>68</v>
      </c>
      <c r="N12" s="52">
        <v>145200</v>
      </c>
      <c r="O12" s="53" t="s">
        <v>40</v>
      </c>
      <c r="P12" s="53" t="s">
        <v>41</v>
      </c>
      <c r="Q12" s="52">
        <v>58080</v>
      </c>
      <c r="R12" s="54" t="s">
        <v>220</v>
      </c>
      <c r="S12" s="52">
        <v>150</v>
      </c>
      <c r="T12" s="52">
        <v>150</v>
      </c>
      <c r="U12" s="52">
        <v>150</v>
      </c>
      <c r="V12" s="52">
        <f t="shared" si="0"/>
        <v>450</v>
      </c>
      <c r="W12" s="52">
        <v>58080</v>
      </c>
      <c r="X12" s="79" t="s">
        <v>221</v>
      </c>
      <c r="Y12" s="52">
        <v>371</v>
      </c>
    </row>
    <row r="13" spans="2:25" s="65" customFormat="1" ht="61.2" x14ac:dyDescent="0.3">
      <c r="B13" s="77" t="s">
        <v>29</v>
      </c>
      <c r="C13" s="62" t="s">
        <v>30</v>
      </c>
      <c r="D13" s="62" t="s">
        <v>31</v>
      </c>
      <c r="E13" s="63" t="s">
        <v>32</v>
      </c>
      <c r="F13" s="54" t="s">
        <v>33</v>
      </c>
      <c r="G13" s="62" t="s">
        <v>34</v>
      </c>
      <c r="H13" s="62" t="s">
        <v>35</v>
      </c>
      <c r="I13" s="54" t="s">
        <v>36</v>
      </c>
      <c r="J13" s="54" t="s">
        <v>232</v>
      </c>
      <c r="K13" s="64" t="s">
        <v>37</v>
      </c>
      <c r="L13" s="64" t="s">
        <v>38</v>
      </c>
      <c r="M13" s="64" t="s">
        <v>39</v>
      </c>
      <c r="N13" s="52">
        <v>120000</v>
      </c>
      <c r="O13" s="53" t="s">
        <v>40</v>
      </c>
      <c r="P13" s="53" t="s">
        <v>41</v>
      </c>
      <c r="Q13" s="52">
        <v>48000</v>
      </c>
      <c r="R13" s="54" t="s">
        <v>220</v>
      </c>
      <c r="S13" s="52">
        <v>150</v>
      </c>
      <c r="T13" s="52">
        <v>200</v>
      </c>
      <c r="U13" s="52">
        <v>100</v>
      </c>
      <c r="V13" s="52">
        <f t="shared" si="0"/>
        <v>450</v>
      </c>
      <c r="W13" s="52">
        <v>48000</v>
      </c>
      <c r="X13" s="79" t="s">
        <v>221</v>
      </c>
      <c r="Y13" s="52">
        <v>391</v>
      </c>
    </row>
    <row r="14" spans="2:25" s="65" customFormat="1" ht="30.6" x14ac:dyDescent="0.3">
      <c r="B14" s="77" t="s">
        <v>158</v>
      </c>
      <c r="C14" s="62" t="s">
        <v>159</v>
      </c>
      <c r="D14" s="62" t="s">
        <v>160</v>
      </c>
      <c r="E14" s="63" t="s">
        <v>161</v>
      </c>
      <c r="F14" s="54" t="s">
        <v>162</v>
      </c>
      <c r="G14" s="62" t="s">
        <v>56</v>
      </c>
      <c r="H14" s="62" t="s">
        <v>35</v>
      </c>
      <c r="I14" s="54" t="s">
        <v>163</v>
      </c>
      <c r="J14" s="54" t="s">
        <v>232</v>
      </c>
      <c r="K14" s="64" t="s">
        <v>164</v>
      </c>
      <c r="L14" s="64" t="s">
        <v>165</v>
      </c>
      <c r="M14" s="64" t="s">
        <v>166</v>
      </c>
      <c r="N14" s="52">
        <v>100000</v>
      </c>
      <c r="O14" s="53" t="s">
        <v>40</v>
      </c>
      <c r="P14" s="53" t="s">
        <v>41</v>
      </c>
      <c r="Q14" s="52">
        <v>40000</v>
      </c>
      <c r="R14" s="54" t="s">
        <v>220</v>
      </c>
      <c r="S14" s="52">
        <v>130</v>
      </c>
      <c r="T14" s="52">
        <v>180</v>
      </c>
      <c r="U14" s="52">
        <v>130</v>
      </c>
      <c r="V14" s="52">
        <f t="shared" si="0"/>
        <v>440</v>
      </c>
      <c r="W14" s="52">
        <v>40000</v>
      </c>
      <c r="X14" s="79" t="s">
        <v>221</v>
      </c>
      <c r="Y14" s="52">
        <v>464</v>
      </c>
    </row>
    <row r="15" spans="2:25" s="65" customFormat="1" ht="30.6" x14ac:dyDescent="0.3">
      <c r="B15" s="77" t="s">
        <v>78</v>
      </c>
      <c r="C15" s="62" t="s">
        <v>79</v>
      </c>
      <c r="D15" s="62" t="s">
        <v>80</v>
      </c>
      <c r="E15" s="63" t="s">
        <v>81</v>
      </c>
      <c r="F15" s="54" t="s">
        <v>73</v>
      </c>
      <c r="G15" s="62" t="s">
        <v>34</v>
      </c>
      <c r="H15" s="62" t="s">
        <v>35</v>
      </c>
      <c r="I15" s="54" t="s">
        <v>82</v>
      </c>
      <c r="J15" s="54" t="s">
        <v>232</v>
      </c>
      <c r="K15" s="64" t="s">
        <v>83</v>
      </c>
      <c r="L15" s="64" t="s">
        <v>84</v>
      </c>
      <c r="M15" s="64" t="s">
        <v>85</v>
      </c>
      <c r="N15" s="52">
        <v>121000</v>
      </c>
      <c r="O15" s="53" t="s">
        <v>40</v>
      </c>
      <c r="P15" s="53" t="s">
        <v>41</v>
      </c>
      <c r="Q15" s="52">
        <v>48400</v>
      </c>
      <c r="R15" s="54" t="s">
        <v>220</v>
      </c>
      <c r="S15" s="52">
        <v>130</v>
      </c>
      <c r="T15" s="52">
        <v>150</v>
      </c>
      <c r="U15" s="52">
        <v>150</v>
      </c>
      <c r="V15" s="52">
        <f t="shared" si="0"/>
        <v>430</v>
      </c>
      <c r="W15" s="52">
        <v>48400</v>
      </c>
      <c r="X15" s="79" t="s">
        <v>221</v>
      </c>
      <c r="Y15" s="52">
        <v>421</v>
      </c>
    </row>
    <row r="16" spans="2:25" s="65" customFormat="1" ht="40.799999999999997" x14ac:dyDescent="0.3">
      <c r="B16" s="77" t="s">
        <v>86</v>
      </c>
      <c r="C16" s="62" t="s">
        <v>87</v>
      </c>
      <c r="D16" s="62" t="s">
        <v>88</v>
      </c>
      <c r="E16" s="63" t="s">
        <v>89</v>
      </c>
      <c r="F16" s="54" t="s">
        <v>90</v>
      </c>
      <c r="G16" s="62" t="s">
        <v>91</v>
      </c>
      <c r="H16" s="62" t="s">
        <v>35</v>
      </c>
      <c r="I16" s="54" t="s">
        <v>92</v>
      </c>
      <c r="J16" s="54" t="s">
        <v>232</v>
      </c>
      <c r="K16" s="64" t="s">
        <v>93</v>
      </c>
      <c r="L16" s="64" t="s">
        <v>94</v>
      </c>
      <c r="M16" s="64" t="s">
        <v>95</v>
      </c>
      <c r="N16" s="52">
        <v>260150</v>
      </c>
      <c r="O16" s="53" t="s">
        <v>40</v>
      </c>
      <c r="P16" s="53" t="s">
        <v>41</v>
      </c>
      <c r="Q16" s="52">
        <v>100000</v>
      </c>
      <c r="R16" s="54" t="s">
        <v>220</v>
      </c>
      <c r="S16" s="52">
        <v>130</v>
      </c>
      <c r="T16" s="52">
        <v>180</v>
      </c>
      <c r="U16" s="52">
        <v>100</v>
      </c>
      <c r="V16" s="52">
        <f t="shared" si="0"/>
        <v>410</v>
      </c>
      <c r="W16" s="52">
        <v>100000</v>
      </c>
      <c r="X16" s="79" t="s">
        <v>221</v>
      </c>
      <c r="Y16" s="52">
        <v>401</v>
      </c>
    </row>
    <row r="17" spans="1:25" s="65" customFormat="1" ht="40.799999999999997" x14ac:dyDescent="0.3">
      <c r="B17" s="77" t="s">
        <v>186</v>
      </c>
      <c r="C17" s="62" t="s">
        <v>187</v>
      </c>
      <c r="D17" s="62" t="s">
        <v>188</v>
      </c>
      <c r="E17" s="63" t="s">
        <v>189</v>
      </c>
      <c r="F17" s="54" t="s">
        <v>190</v>
      </c>
      <c r="G17" s="62" t="s">
        <v>172</v>
      </c>
      <c r="H17" s="62" t="s">
        <v>35</v>
      </c>
      <c r="I17" s="54" t="s">
        <v>191</v>
      </c>
      <c r="J17" s="54" t="s">
        <v>232</v>
      </c>
      <c r="K17" s="64" t="s">
        <v>192</v>
      </c>
      <c r="L17" s="64" t="s">
        <v>224</v>
      </c>
      <c r="M17" s="64" t="s">
        <v>193</v>
      </c>
      <c r="N17" s="52">
        <v>160000</v>
      </c>
      <c r="O17" s="53" t="s">
        <v>40</v>
      </c>
      <c r="P17" s="53" t="s">
        <v>41</v>
      </c>
      <c r="Q17" s="52">
        <v>64000</v>
      </c>
      <c r="R17" s="54" t="s">
        <v>220</v>
      </c>
      <c r="S17" s="52">
        <v>110</v>
      </c>
      <c r="T17" s="52">
        <v>180</v>
      </c>
      <c r="U17" s="52">
        <v>120</v>
      </c>
      <c r="V17" s="52">
        <f t="shared" si="0"/>
        <v>410</v>
      </c>
      <c r="W17" s="52">
        <v>64000</v>
      </c>
      <c r="X17" s="79" t="s">
        <v>221</v>
      </c>
      <c r="Y17" s="52">
        <v>483</v>
      </c>
    </row>
    <row r="18" spans="1:25" s="65" customFormat="1" ht="40.799999999999997" x14ac:dyDescent="0.3">
      <c r="B18" s="77" t="s">
        <v>51</v>
      </c>
      <c r="C18" s="62" t="s">
        <v>52</v>
      </c>
      <c r="D18" s="62" t="s">
        <v>53</v>
      </c>
      <c r="E18" s="63" t="s">
        <v>54</v>
      </c>
      <c r="F18" s="54" t="s">
        <v>55</v>
      </c>
      <c r="G18" s="62" t="s">
        <v>56</v>
      </c>
      <c r="H18" s="62" t="s">
        <v>35</v>
      </c>
      <c r="I18" s="54" t="s">
        <v>57</v>
      </c>
      <c r="J18" s="54" t="s">
        <v>232</v>
      </c>
      <c r="K18" s="64" t="s">
        <v>58</v>
      </c>
      <c r="L18" s="64" t="s">
        <v>59</v>
      </c>
      <c r="M18" s="64" t="s">
        <v>60</v>
      </c>
      <c r="N18" s="52">
        <v>100000</v>
      </c>
      <c r="O18" s="53" t="s">
        <v>40</v>
      </c>
      <c r="P18" s="53" t="s">
        <v>41</v>
      </c>
      <c r="Q18" s="52">
        <v>40000</v>
      </c>
      <c r="R18" s="54" t="s">
        <v>220</v>
      </c>
      <c r="S18" s="52">
        <v>180</v>
      </c>
      <c r="T18" s="52">
        <v>180</v>
      </c>
      <c r="U18" s="52">
        <v>50</v>
      </c>
      <c r="V18" s="52">
        <f t="shared" si="0"/>
        <v>410</v>
      </c>
      <c r="W18" s="52">
        <v>40000</v>
      </c>
      <c r="X18" s="79" t="s">
        <v>221</v>
      </c>
      <c r="Y18" s="52">
        <v>583</v>
      </c>
    </row>
    <row r="19" spans="1:25" s="65" customFormat="1" ht="30.6" x14ac:dyDescent="0.3">
      <c r="B19" s="77" t="s">
        <v>177</v>
      </c>
      <c r="C19" s="62" t="s">
        <v>178</v>
      </c>
      <c r="D19" s="62" t="s">
        <v>179</v>
      </c>
      <c r="E19" s="63" t="s">
        <v>180</v>
      </c>
      <c r="F19" s="54" t="s">
        <v>181</v>
      </c>
      <c r="G19" s="62" t="s">
        <v>172</v>
      </c>
      <c r="H19" s="62" t="s">
        <v>35</v>
      </c>
      <c r="I19" s="54" t="s">
        <v>182</v>
      </c>
      <c r="J19" s="54" t="s">
        <v>232</v>
      </c>
      <c r="K19" s="64" t="s">
        <v>183</v>
      </c>
      <c r="L19" s="64" t="s">
        <v>184</v>
      </c>
      <c r="M19" s="64" t="s">
        <v>185</v>
      </c>
      <c r="N19" s="52">
        <v>526350</v>
      </c>
      <c r="O19" s="53" t="s">
        <v>40</v>
      </c>
      <c r="P19" s="53" t="s">
        <v>41</v>
      </c>
      <c r="Q19" s="52">
        <v>200000</v>
      </c>
      <c r="R19" s="54" t="s">
        <v>220</v>
      </c>
      <c r="S19" s="52">
        <v>160</v>
      </c>
      <c r="T19" s="52">
        <v>150</v>
      </c>
      <c r="U19" s="52">
        <v>100</v>
      </c>
      <c r="V19" s="52">
        <f t="shared" si="0"/>
        <v>410</v>
      </c>
      <c r="W19" s="52">
        <v>200000</v>
      </c>
      <c r="X19" s="79" t="s">
        <v>221</v>
      </c>
      <c r="Y19" s="52">
        <v>606</v>
      </c>
    </row>
    <row r="20" spans="1:25" s="65" customFormat="1" ht="30.6" x14ac:dyDescent="0.3">
      <c r="B20" s="77" t="s">
        <v>123</v>
      </c>
      <c r="C20" s="62" t="s">
        <v>124</v>
      </c>
      <c r="D20" s="62" t="s">
        <v>125</v>
      </c>
      <c r="E20" s="63" t="s">
        <v>126</v>
      </c>
      <c r="F20" s="54" t="s">
        <v>127</v>
      </c>
      <c r="G20" s="62" t="s">
        <v>101</v>
      </c>
      <c r="H20" s="62" t="s">
        <v>35</v>
      </c>
      <c r="I20" s="54" t="s">
        <v>128</v>
      </c>
      <c r="J20" s="54" t="s">
        <v>232</v>
      </c>
      <c r="K20" s="64" t="s">
        <v>129</v>
      </c>
      <c r="L20" s="64" t="s">
        <v>130</v>
      </c>
      <c r="M20" s="64" t="s">
        <v>131</v>
      </c>
      <c r="N20" s="52">
        <v>181500</v>
      </c>
      <c r="O20" s="53" t="s">
        <v>40</v>
      </c>
      <c r="P20" s="53" t="s">
        <v>41</v>
      </c>
      <c r="Q20" s="52">
        <v>72600</v>
      </c>
      <c r="R20" s="54" t="s">
        <v>220</v>
      </c>
      <c r="S20" s="52">
        <v>140</v>
      </c>
      <c r="T20" s="52">
        <v>200</v>
      </c>
      <c r="U20" s="52">
        <v>60</v>
      </c>
      <c r="V20" s="52">
        <f t="shared" si="0"/>
        <v>400</v>
      </c>
      <c r="W20" s="52">
        <v>72600</v>
      </c>
      <c r="X20" s="79" t="s">
        <v>221</v>
      </c>
      <c r="Y20" s="52">
        <v>1535</v>
      </c>
    </row>
    <row r="21" spans="1:25" s="65" customFormat="1" ht="61.2" x14ac:dyDescent="0.3">
      <c r="B21" s="77" t="s">
        <v>141</v>
      </c>
      <c r="C21" s="62" t="s">
        <v>142</v>
      </c>
      <c r="D21" s="62" t="s">
        <v>143</v>
      </c>
      <c r="E21" s="63" t="s">
        <v>144</v>
      </c>
      <c r="F21" s="54" t="s">
        <v>145</v>
      </c>
      <c r="G21" s="62" t="s">
        <v>34</v>
      </c>
      <c r="H21" s="62" t="s">
        <v>35</v>
      </c>
      <c r="I21" s="54" t="s">
        <v>146</v>
      </c>
      <c r="J21" s="54" t="s">
        <v>232</v>
      </c>
      <c r="K21" s="64" t="s">
        <v>147</v>
      </c>
      <c r="L21" s="64" t="s">
        <v>148</v>
      </c>
      <c r="M21" s="64" t="s">
        <v>149</v>
      </c>
      <c r="N21" s="52">
        <v>387200</v>
      </c>
      <c r="O21" s="53" t="s">
        <v>40</v>
      </c>
      <c r="P21" s="53" t="s">
        <v>41</v>
      </c>
      <c r="Q21" s="52">
        <v>154880</v>
      </c>
      <c r="R21" s="54" t="s">
        <v>220</v>
      </c>
      <c r="S21" s="52">
        <v>140</v>
      </c>
      <c r="T21" s="52">
        <v>180</v>
      </c>
      <c r="U21" s="52">
        <v>80</v>
      </c>
      <c r="V21" s="52">
        <f t="shared" si="0"/>
        <v>400</v>
      </c>
      <c r="W21" s="52">
        <v>154880</v>
      </c>
      <c r="X21" s="79" t="s">
        <v>221</v>
      </c>
      <c r="Y21" s="52">
        <v>1538</v>
      </c>
    </row>
    <row r="22" spans="1:25" s="65" customFormat="1" ht="61.2" x14ac:dyDescent="0.3">
      <c r="B22" s="77" t="s">
        <v>132</v>
      </c>
      <c r="C22" s="62" t="s">
        <v>133</v>
      </c>
      <c r="D22" s="62" t="s">
        <v>134</v>
      </c>
      <c r="E22" s="63" t="s">
        <v>135</v>
      </c>
      <c r="F22" s="54" t="s">
        <v>136</v>
      </c>
      <c r="G22" s="62" t="s">
        <v>56</v>
      </c>
      <c r="H22" s="62" t="s">
        <v>35</v>
      </c>
      <c r="I22" s="54" t="s">
        <v>137</v>
      </c>
      <c r="J22" s="54" t="s">
        <v>232</v>
      </c>
      <c r="K22" s="64" t="s">
        <v>138</v>
      </c>
      <c r="L22" s="64" t="s">
        <v>139</v>
      </c>
      <c r="M22" s="64" t="s">
        <v>140</v>
      </c>
      <c r="N22" s="52">
        <v>121000</v>
      </c>
      <c r="O22" s="53" t="s">
        <v>40</v>
      </c>
      <c r="P22" s="53" t="s">
        <v>41</v>
      </c>
      <c r="Q22" s="52">
        <v>48400</v>
      </c>
      <c r="R22" s="54" t="s">
        <v>220</v>
      </c>
      <c r="S22" s="52">
        <v>130</v>
      </c>
      <c r="T22" s="52">
        <v>200</v>
      </c>
      <c r="U22" s="52">
        <v>50</v>
      </c>
      <c r="V22" s="52">
        <f t="shared" si="0"/>
        <v>380</v>
      </c>
      <c r="W22" s="52">
        <v>48400</v>
      </c>
      <c r="X22" s="79" t="s">
        <v>221</v>
      </c>
      <c r="Y22" s="52">
        <v>557</v>
      </c>
    </row>
    <row r="23" spans="1:25" s="65" customFormat="1" ht="40.799999999999997" x14ac:dyDescent="0.3">
      <c r="B23" s="77" t="s">
        <v>167</v>
      </c>
      <c r="C23" s="62" t="s">
        <v>168</v>
      </c>
      <c r="D23" s="62" t="s">
        <v>169</v>
      </c>
      <c r="E23" s="63" t="s">
        <v>170</v>
      </c>
      <c r="F23" s="54" t="s">
        <v>171</v>
      </c>
      <c r="G23" s="62" t="s">
        <v>172</v>
      </c>
      <c r="H23" s="62" t="s">
        <v>35</v>
      </c>
      <c r="I23" s="54" t="s">
        <v>173</v>
      </c>
      <c r="J23" s="54" t="s">
        <v>232</v>
      </c>
      <c r="K23" s="64" t="s">
        <v>174</v>
      </c>
      <c r="L23" s="64" t="s">
        <v>175</v>
      </c>
      <c r="M23" s="64" t="s">
        <v>176</v>
      </c>
      <c r="N23" s="52">
        <v>183600</v>
      </c>
      <c r="O23" s="53" t="s">
        <v>40</v>
      </c>
      <c r="P23" s="53" t="s">
        <v>41</v>
      </c>
      <c r="Q23" s="52">
        <v>73440</v>
      </c>
      <c r="R23" s="54" t="s">
        <v>220</v>
      </c>
      <c r="S23" s="52">
        <v>130</v>
      </c>
      <c r="T23" s="52">
        <v>150</v>
      </c>
      <c r="U23" s="52">
        <v>80</v>
      </c>
      <c r="V23" s="52">
        <f t="shared" si="0"/>
        <v>360</v>
      </c>
      <c r="W23" s="52">
        <v>73440</v>
      </c>
      <c r="X23" s="79" t="s">
        <v>221</v>
      </c>
      <c r="Y23" s="52">
        <v>193</v>
      </c>
    </row>
    <row r="24" spans="1:25" s="65" customFormat="1" ht="30.6" x14ac:dyDescent="0.3">
      <c r="B24" s="77" t="s">
        <v>69</v>
      </c>
      <c r="C24" s="62" t="s">
        <v>70</v>
      </c>
      <c r="D24" s="62" t="s">
        <v>71</v>
      </c>
      <c r="E24" s="63" t="s">
        <v>72</v>
      </c>
      <c r="F24" s="54" t="s">
        <v>73</v>
      </c>
      <c r="G24" s="62" t="s">
        <v>34</v>
      </c>
      <c r="H24" s="62" t="s">
        <v>35</v>
      </c>
      <c r="I24" s="54" t="s">
        <v>74</v>
      </c>
      <c r="J24" s="54" t="s">
        <v>232</v>
      </c>
      <c r="K24" s="64" t="s">
        <v>75</v>
      </c>
      <c r="L24" s="64" t="s">
        <v>76</v>
      </c>
      <c r="M24" s="64" t="s">
        <v>77</v>
      </c>
      <c r="N24" s="52">
        <v>130000</v>
      </c>
      <c r="O24" s="53" t="s">
        <v>40</v>
      </c>
      <c r="P24" s="53" t="s">
        <v>41</v>
      </c>
      <c r="Q24" s="52">
        <v>52000</v>
      </c>
      <c r="R24" s="54" t="s">
        <v>220</v>
      </c>
      <c r="S24" s="52">
        <v>110</v>
      </c>
      <c r="T24" s="52">
        <v>150</v>
      </c>
      <c r="U24" s="52">
        <v>100</v>
      </c>
      <c r="V24" s="52">
        <f t="shared" si="0"/>
        <v>360</v>
      </c>
      <c r="W24" s="52">
        <v>52000</v>
      </c>
      <c r="X24" s="79" t="s">
        <v>221</v>
      </c>
      <c r="Y24" s="52">
        <v>427</v>
      </c>
    </row>
    <row r="25" spans="1:25" s="65" customFormat="1" ht="102.6" thickBot="1" x14ac:dyDescent="0.35">
      <c r="B25" s="77" t="s">
        <v>194</v>
      </c>
      <c r="C25" s="62" t="s">
        <v>195</v>
      </c>
      <c r="D25" s="62" t="s">
        <v>196</v>
      </c>
      <c r="E25" s="63" t="s">
        <v>197</v>
      </c>
      <c r="F25" s="54" t="s">
        <v>198</v>
      </c>
      <c r="G25" s="62" t="s">
        <v>101</v>
      </c>
      <c r="H25" s="62" t="s">
        <v>35</v>
      </c>
      <c r="I25" s="54" t="s">
        <v>199</v>
      </c>
      <c r="J25" s="54" t="s">
        <v>232</v>
      </c>
      <c r="K25" s="64" t="s">
        <v>200</v>
      </c>
      <c r="L25" s="64" t="s">
        <v>223</v>
      </c>
      <c r="M25" s="64" t="s">
        <v>227</v>
      </c>
      <c r="N25" s="52">
        <v>145200</v>
      </c>
      <c r="O25" s="53" t="s">
        <v>40</v>
      </c>
      <c r="P25" s="53" t="s">
        <v>41</v>
      </c>
      <c r="Q25" s="52">
        <v>58080</v>
      </c>
      <c r="R25" s="54" t="s">
        <v>220</v>
      </c>
      <c r="S25" s="52">
        <v>110</v>
      </c>
      <c r="T25" s="52">
        <v>150</v>
      </c>
      <c r="U25" s="52">
        <v>50</v>
      </c>
      <c r="V25" s="52">
        <f t="shared" si="0"/>
        <v>310</v>
      </c>
      <c r="W25" s="52">
        <v>58080</v>
      </c>
      <c r="X25" s="79" t="s">
        <v>221</v>
      </c>
      <c r="Y25" s="52">
        <v>728</v>
      </c>
    </row>
    <row r="26" spans="1:25" s="71" customFormat="1" x14ac:dyDescent="0.3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  <c r="N26" s="69"/>
      <c r="O26" s="69"/>
      <c r="P26" s="68"/>
      <c r="Q26" s="80"/>
      <c r="R26" s="70"/>
      <c r="S26" s="70"/>
      <c r="T26" s="70"/>
      <c r="U26" s="67"/>
      <c r="V26" s="68"/>
      <c r="W26" s="67"/>
    </row>
    <row r="27" spans="1:25" s="72" customFormat="1" ht="10.199999999999999" x14ac:dyDescent="0.3">
      <c r="W27" s="71"/>
    </row>
    <row r="28" spans="1:25" s="72" customFormat="1" x14ac:dyDescent="0.3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S28" s="74"/>
      <c r="T28" s="4"/>
      <c r="W28" s="81"/>
    </row>
    <row r="29" spans="1:25" s="72" customFormat="1" ht="10.199999999999999" x14ac:dyDescent="0.3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55"/>
      <c r="L29" s="55"/>
      <c r="W29" s="81"/>
    </row>
    <row r="30" spans="1:25" s="72" customFormat="1" ht="10.199999999999999" x14ac:dyDescent="0.3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55"/>
      <c r="L30" s="55"/>
      <c r="Q30" s="81"/>
      <c r="W30" s="81"/>
    </row>
    <row r="31" spans="1:25" s="72" customFormat="1" ht="10.199999999999999" x14ac:dyDescent="0.3">
      <c r="Q31" s="81"/>
      <c r="W31" s="81"/>
    </row>
    <row r="32" spans="1:25" s="72" customFormat="1" ht="10.199999999999999" x14ac:dyDescent="0.3">
      <c r="Q32" s="81"/>
      <c r="W32" s="81"/>
    </row>
    <row r="33" spans="17:23" s="72" customFormat="1" ht="10.199999999999999" x14ac:dyDescent="0.3">
      <c r="Q33" s="81"/>
      <c r="S33" s="75"/>
      <c r="T33" s="76"/>
      <c r="U33" s="75"/>
      <c r="V33" s="76"/>
      <c r="W33" s="81"/>
    </row>
    <row r="34" spans="17:23" x14ac:dyDescent="0.3">
      <c r="Q34" s="81"/>
      <c r="W34" s="81"/>
    </row>
    <row r="35" spans="17:23" x14ac:dyDescent="0.3">
      <c r="Q35" s="81"/>
      <c r="W35" s="81"/>
    </row>
    <row r="36" spans="17:23" x14ac:dyDescent="0.3">
      <c r="Q36" s="81"/>
      <c r="W36" s="81"/>
    </row>
    <row r="37" spans="17:23" x14ac:dyDescent="0.3">
      <c r="Q37" s="81"/>
      <c r="W37" s="81"/>
    </row>
    <row r="38" spans="17:23" x14ac:dyDescent="0.3">
      <c r="Q38" s="81"/>
      <c r="W38" s="81"/>
    </row>
    <row r="39" spans="17:23" x14ac:dyDescent="0.3">
      <c r="Q39" s="81"/>
      <c r="W39" s="81"/>
    </row>
    <row r="40" spans="17:23" x14ac:dyDescent="0.3">
      <c r="Q40" s="81"/>
      <c r="W40" s="81"/>
    </row>
    <row r="41" spans="17:23" x14ac:dyDescent="0.3">
      <c r="Q41" s="81"/>
      <c r="W41" s="81"/>
    </row>
    <row r="42" spans="17:23" x14ac:dyDescent="0.3">
      <c r="Q42" s="81"/>
      <c r="W42" s="81"/>
    </row>
    <row r="43" spans="17:23" x14ac:dyDescent="0.3">
      <c r="Q43" s="81"/>
      <c r="W43" s="81"/>
    </row>
    <row r="44" spans="17:23" x14ac:dyDescent="0.3">
      <c r="Q44" s="81"/>
      <c r="W44" s="81"/>
    </row>
    <row r="45" spans="17:23" x14ac:dyDescent="0.3">
      <c r="Q45" s="81"/>
      <c r="W45" s="81"/>
    </row>
    <row r="46" spans="17:23" x14ac:dyDescent="0.3">
      <c r="Q46" s="81"/>
      <c r="W46" s="81"/>
    </row>
    <row r="47" spans="17:23" x14ac:dyDescent="0.3">
      <c r="Q47" s="81"/>
      <c r="W47" s="81"/>
    </row>
    <row r="48" spans="17:23" x14ac:dyDescent="0.3">
      <c r="Q48" s="81"/>
      <c r="W48" s="81"/>
    </row>
    <row r="49" spans="17:23" x14ac:dyDescent="0.3">
      <c r="Q49" s="82"/>
      <c r="W49" s="82"/>
    </row>
    <row r="50" spans="17:23" x14ac:dyDescent="0.3">
      <c r="W50" s="3"/>
    </row>
  </sheetData>
  <autoFilter ref="B2:Y25">
    <sortState ref="B7:Y25">
      <sortCondition descending="1" ref="V5:V25"/>
      <sortCondition ref="Y5:Y25"/>
    </sortState>
  </autoFilter>
  <mergeCells count="14">
    <mergeCell ref="B2:B4"/>
    <mergeCell ref="Y2:Y4"/>
    <mergeCell ref="K2:K4"/>
    <mergeCell ref="L2:L4"/>
    <mergeCell ref="M2:M4"/>
    <mergeCell ref="N2:N4"/>
    <mergeCell ref="Q2:Q4"/>
    <mergeCell ref="R2:R4"/>
    <mergeCell ref="W2:W4"/>
    <mergeCell ref="G3:G4"/>
    <mergeCell ref="H3:H4"/>
    <mergeCell ref="I3:I4"/>
    <mergeCell ref="J3:J4"/>
    <mergeCell ref="X2:X4"/>
  </mergeCells>
  <pageMargins left="0.70866141732283472" right="0.70866141732283472" top="0.78740157480314965" bottom="0.78740157480314965" header="0.31496062992125984" footer="0.31496062992125984"/>
  <pageSetup paperSize="9" scale="2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view="pageLayout" topLeftCell="A20" zoomScaleNormal="100" workbookViewId="0">
      <selection activeCell="C68" sqref="C68"/>
    </sheetView>
  </sheetViews>
  <sheetFormatPr defaultRowHeight="14.4" x14ac:dyDescent="0.3"/>
  <cols>
    <col min="1" max="1" width="4.109375" style="30" customWidth="1"/>
    <col min="2" max="2" width="5.33203125" style="2" customWidth="1"/>
    <col min="3" max="3" width="22.109375" style="4" customWidth="1"/>
    <col min="4" max="4" width="37.5546875" style="6" customWidth="1"/>
    <col min="5" max="5" width="17.6640625" style="10" customWidth="1"/>
    <col min="6" max="6" width="12.109375" style="29" customWidth="1"/>
    <col min="7" max="7" width="19.109375" style="8" customWidth="1"/>
    <col min="8" max="8" width="10" customWidth="1"/>
    <col min="13" max="13" width="13.44140625" style="8" customWidth="1"/>
  </cols>
  <sheetData>
    <row r="1" spans="1:14" ht="42.6" thickBot="1" x14ac:dyDescent="0.35">
      <c r="B1" s="13" t="s">
        <v>0</v>
      </c>
      <c r="C1" s="13" t="s">
        <v>1</v>
      </c>
      <c r="D1" s="1" t="s">
        <v>24</v>
      </c>
      <c r="E1" s="32" t="s">
        <v>25</v>
      </c>
      <c r="F1" s="15" t="s">
        <v>26</v>
      </c>
      <c r="G1" s="32" t="s">
        <v>5</v>
      </c>
      <c r="H1" s="16" t="s">
        <v>6</v>
      </c>
      <c r="I1" s="24" t="s">
        <v>7</v>
      </c>
      <c r="J1" s="25"/>
      <c r="K1" s="25"/>
      <c r="L1" s="23"/>
      <c r="M1" s="37" t="s">
        <v>231</v>
      </c>
      <c r="N1" s="97" t="s">
        <v>229</v>
      </c>
    </row>
    <row r="2" spans="1:14" ht="15" thickBot="1" x14ac:dyDescent="0.35">
      <c r="B2" s="14"/>
      <c r="C2" s="14"/>
      <c r="D2" s="1" t="s">
        <v>27</v>
      </c>
      <c r="E2" s="33"/>
      <c r="F2" s="12"/>
      <c r="G2" s="33"/>
      <c r="H2" s="35"/>
      <c r="I2" s="38" t="s">
        <v>10</v>
      </c>
      <c r="J2" s="84" t="s">
        <v>11</v>
      </c>
      <c r="K2" s="88" t="s">
        <v>12</v>
      </c>
      <c r="L2" s="85" t="s">
        <v>13</v>
      </c>
      <c r="M2" s="33"/>
      <c r="N2" s="98"/>
    </row>
    <row r="3" spans="1:14" ht="21" thickBot="1" x14ac:dyDescent="0.35">
      <c r="B3" s="20"/>
      <c r="C3" s="20"/>
      <c r="D3" s="1" t="s">
        <v>28</v>
      </c>
      <c r="E3" s="34"/>
      <c r="F3" s="21"/>
      <c r="G3" s="34"/>
      <c r="H3" s="36"/>
      <c r="I3" s="39"/>
      <c r="J3" s="86"/>
      <c r="K3" s="22"/>
      <c r="L3" s="87"/>
      <c r="M3" s="34"/>
      <c r="N3" s="98"/>
    </row>
    <row r="4" spans="1:14" ht="57.6" x14ac:dyDescent="0.3">
      <c r="A4" s="41"/>
      <c r="B4" s="101">
        <v>1</v>
      </c>
      <c r="C4" s="3" t="str">
        <f ca="1">IF(B4="","",CONCATENATE(OFFSET(List1!C$5,tisk!A3,0),"
",OFFSET(List1!D$5,tisk!A3,0),"
",OFFSET(List1!E$5,tisk!A3,0),"
",OFFSET(List1!F$5,tisk!A3,0)))</f>
        <v>Obec Grymov
Grymov 27
Grymov
75121</v>
      </c>
      <c r="D4" s="42" t="str">
        <f ca="1">IF(B4="","",OFFSET(List1!K$5,tisk!A3,0))</f>
        <v>Územní plán obce Grymov</v>
      </c>
      <c r="E4" s="102">
        <f ca="1">IF(B4="","",OFFSET(List1!N$5,tisk!A3,0))</f>
        <v>100430</v>
      </c>
      <c r="F4" s="27" t="str">
        <f ca="1">IF(B4="","",OFFSET(List1!O$5,tisk!A3,0))</f>
        <v>1/2021</v>
      </c>
      <c r="G4" s="100">
        <f ca="1">IF(B4="","",OFFSET(List1!Q$5,tisk!A3,0))</f>
        <v>40172</v>
      </c>
      <c r="H4" s="103" t="str">
        <f ca="1">IF(B4="","",OFFSET(List1!R$5,tisk!A3,0))</f>
        <v>31.12.2021</v>
      </c>
      <c r="I4" s="101">
        <f ca="1">IF(B4="","",OFFSET(List1!S$5,tisk!A3,0))</f>
        <v>180</v>
      </c>
      <c r="J4" s="101">
        <f ca="1">IF(B4="","",OFFSET(List1!T$5,tisk!A3,0))</f>
        <v>200</v>
      </c>
      <c r="K4" s="101">
        <f ca="1">IF(B4="","",OFFSET(List1!U$5,tisk!A3,0))</f>
        <v>200</v>
      </c>
      <c r="L4" s="101">
        <f ca="1">IF(B4="","",OFFSET(List1!V$5,tisk!A3,0))</f>
        <v>580</v>
      </c>
      <c r="M4" s="100">
        <f ca="1">IF(B4="","",OFFSET(List1!W$5,tisk!A3,0))</f>
        <v>40172</v>
      </c>
      <c r="N4" s="100" t="s">
        <v>221</v>
      </c>
    </row>
    <row r="5" spans="1:14" ht="109.5" customHeight="1" x14ac:dyDescent="0.3">
      <c r="A5" s="41"/>
      <c r="B5" s="101"/>
      <c r="C5" s="3" t="str">
        <f ca="1">IF(B4="","",CONCATENATE("Okres ",OFFSET(List1!G$5,tisk!A3,0),"
","Právní forma","
",OFFSET(List1!H$5,tisk!A3,0),"
","IČO ",OFFSET(List1!I$5,tisk!A3,0),"
 ","B.Ú. ",OFFSET(List1!J$5,tisk!A3,0)))</f>
        <v>Okres Přerov
Právní forma
Obec, městská část hlavního města Prahy
IČO 00636231
 B.Ú. xxxxxxxx</v>
      </c>
      <c r="D5" s="5" t="str">
        <f ca="1">IF(B4="","",OFFSET(List1!L$5,tisk!A3,0))</f>
        <v>Obec Grymov žádá o poskytnutí dotace na zpracování nového územního plánu obce, kdy se jedná aktuálně o II., III. a IV. etapu procesu přípravy územně plánovací dokumentace.</v>
      </c>
      <c r="E5" s="102"/>
      <c r="F5" s="26"/>
      <c r="G5" s="100"/>
      <c r="H5" s="103"/>
      <c r="I5" s="101"/>
      <c r="J5" s="101"/>
      <c r="K5" s="101"/>
      <c r="L5" s="101"/>
      <c r="M5" s="100"/>
      <c r="N5" s="100"/>
    </row>
    <row r="6" spans="1:14" ht="72" x14ac:dyDescent="0.3">
      <c r="A6" s="41">
        <f>ROW()/3-1</f>
        <v>1</v>
      </c>
      <c r="B6" s="101"/>
      <c r="C6" s="3"/>
      <c r="D6" s="43" t="str">
        <f ca="1">IF(B4="","",CONCATENATE("Dotace bude použita na:","
",OFFSET(List1!M$5,tisk!A3,0)))</f>
        <v>Dotace bude použita na:
na další etapy zpracování projektové dokumentace (II.a etapa, III. etapa a IV. etapa) a procesu přijetí nového územního plánu obce.</v>
      </c>
      <c r="E6" s="102"/>
      <c r="F6" s="27" t="str">
        <f ca="1">IF(B4="","",OFFSET(List1!P$5,tisk!A3,0))</f>
        <v>12/2021</v>
      </c>
      <c r="G6" s="100"/>
      <c r="H6" s="103"/>
      <c r="I6" s="101"/>
      <c r="J6" s="101"/>
      <c r="K6" s="101"/>
      <c r="L6" s="101"/>
      <c r="M6" s="100"/>
      <c r="N6" s="100"/>
    </row>
    <row r="7" spans="1:14" ht="57.6" x14ac:dyDescent="0.3">
      <c r="A7" s="41"/>
      <c r="B7" s="101">
        <v>2</v>
      </c>
      <c r="C7" s="3" t="str">
        <f ca="1">IF(B7="","",CONCATENATE(OFFSET(List1!C$5,tisk!A6,0),"
",OFFSET(List1!D$5,tisk!A6,0),"
",OFFSET(List1!E$5,tisk!A6,0),"
",OFFSET(List1!F$5,tisk!A6,0)))</f>
        <v>Obec Oprostovice
Oprostovice 36
Oprostovice
75354</v>
      </c>
      <c r="D7" s="42" t="str">
        <f ca="1">IF(B7="","",OFFSET(List1!K$5,tisk!A6,0))</f>
        <v>Územní plán Oprostovice</v>
      </c>
      <c r="E7" s="102">
        <f ca="1">IF(B7="","",OFFSET(List1!N$5,tisk!A6,0))</f>
        <v>110000</v>
      </c>
      <c r="F7" s="27" t="str">
        <f ca="1">IF(B7="","",OFFSET(List1!O$5,tisk!A6,0))</f>
        <v>1/2021</v>
      </c>
      <c r="G7" s="100">
        <f ca="1">IF(B7="","",OFFSET(List1!Q$5,tisk!A6,0))</f>
        <v>44000</v>
      </c>
      <c r="H7" s="103" t="str">
        <f ca="1">IF(B7="","",OFFSET(List1!R$5,tisk!A6,0))</f>
        <v>31.12.2021</v>
      </c>
      <c r="I7" s="101">
        <f ca="1">IF(B7="","",OFFSET(List1!S$5,tisk!A6,0))</f>
        <v>180</v>
      </c>
      <c r="J7" s="101">
        <f ca="1">IF(B7="","",OFFSET(List1!T$5,tisk!A6,0))</f>
        <v>200</v>
      </c>
      <c r="K7" s="101">
        <f ca="1">IF(B7="","",OFFSET(List1!U$5,tisk!A6,0))</f>
        <v>120</v>
      </c>
      <c r="L7" s="101">
        <f ca="1">IF(B7="","",OFFSET(List1!V$5,tisk!A6,0))</f>
        <v>500</v>
      </c>
      <c r="M7" s="100">
        <f ca="1">IF(B7="","",OFFSET(List1!W$5,tisk!A6,0))</f>
        <v>44000</v>
      </c>
      <c r="N7" s="100" t="s">
        <v>221</v>
      </c>
    </row>
    <row r="8" spans="1:14" ht="101.25" customHeight="1" x14ac:dyDescent="0.3">
      <c r="A8" s="41"/>
      <c r="B8" s="101"/>
      <c r="C8" s="3" t="str">
        <f ca="1">IF(B7="","",CONCATENATE("Okres ",OFFSET(List1!G$5,tisk!A6,0),"
","Právní forma","
",OFFSET(List1!H$5,tisk!A6,0),"
","IČO ",OFFSET(List1!I$5,tisk!A6,0),"
 ","B.Ú. ",OFFSET(List1!J$5,tisk!A6,0)))</f>
        <v>Okres Přerov
Právní forma
Obec, městská část hlavního města Prahy
IČO 00636452
 B.Ú. xxxxxxxx</v>
      </c>
      <c r="D8" s="5" t="str">
        <f ca="1">IF(B7="","",OFFSET(List1!L$5,tisk!A6,0))</f>
        <v>Projekt obsahuje 2 etapy zpracování Územního plánu Oprostovice, jež představují vypracování návrhu územního plánu pro společné jednání a vypracování návrhu územního plánu pro veřejné projednání.</v>
      </c>
      <c r="E8" s="102"/>
      <c r="F8" s="26"/>
      <c r="G8" s="100"/>
      <c r="H8" s="103"/>
      <c r="I8" s="101"/>
      <c r="J8" s="101"/>
      <c r="K8" s="101"/>
      <c r="L8" s="101"/>
      <c r="M8" s="100"/>
      <c r="N8" s="100"/>
    </row>
    <row r="9" spans="1:14" ht="86.4" x14ac:dyDescent="0.3">
      <c r="A9" s="41">
        <f>ROW()/3-1</f>
        <v>2</v>
      </c>
      <c r="B9" s="101"/>
      <c r="C9" s="3"/>
      <c r="D9" s="5" t="str">
        <f ca="1">IF(B7="","",CONCATENATE("Dotace bude použita na:",OFFSET(List1!M$5,tisk!A6,0)))</f>
        <v>Dotace bude použita na:vypracování návrhu územního plánu pro společné jednání a vypracování návrhu územního plánu pro veřejné projednání v
návaznosti na uzavřenou smlouvu s projektantkou.</v>
      </c>
      <c r="E9" s="102"/>
      <c r="F9" s="27" t="str">
        <f ca="1">IF(B7="","",OFFSET(List1!P$5,tisk!A6,0))</f>
        <v>12/2021</v>
      </c>
      <c r="G9" s="100"/>
      <c r="H9" s="103"/>
      <c r="I9" s="101"/>
      <c r="J9" s="101"/>
      <c r="K9" s="101"/>
      <c r="L9" s="101"/>
      <c r="M9" s="100"/>
      <c r="N9" s="100"/>
    </row>
    <row r="10" spans="1:14" ht="57.6" x14ac:dyDescent="0.3">
      <c r="A10" s="41"/>
      <c r="B10" s="101">
        <v>3</v>
      </c>
      <c r="C10" s="3" t="str">
        <f ca="1">IF(B10="","",CONCATENATE(OFFSET(List1!C$5,tisk!A9,0),"
",OFFSET(List1!D$5,tisk!A9,0),"
",OFFSET(List1!E$5,tisk!A9,0),"
",OFFSET(List1!F$5,tisk!A9,0)))</f>
        <v>Obec Budětsko
Budětsko 146
Budětsko
79852</v>
      </c>
      <c r="D10" s="42" t="str">
        <f ca="1">IF(B10="","",OFFSET(List1!K$5,tisk!A9,0))</f>
        <v>Územní plán Budětsko 2. etapa</v>
      </c>
      <c r="E10" s="102">
        <f ca="1">IF(B10="","",OFFSET(List1!N$5,tisk!A9,0))</f>
        <v>160000</v>
      </c>
      <c r="F10" s="27" t="str">
        <f ca="1">IF(B10="","",OFFSET(List1!O$5,tisk!A9,0))</f>
        <v>1/2021</v>
      </c>
      <c r="G10" s="100">
        <f ca="1">IF(B10="","",OFFSET(List1!Q$5,tisk!A9,0))</f>
        <v>64000</v>
      </c>
      <c r="H10" s="103" t="str">
        <f ca="1">IF(B10="","",OFFSET(List1!R$5,tisk!A9,0))</f>
        <v>31.12.2021</v>
      </c>
      <c r="I10" s="101">
        <f ca="1">IF(B10="","",OFFSET(List1!S$5,tisk!A9,0))</f>
        <v>130</v>
      </c>
      <c r="J10" s="101">
        <f ca="1">IF(B10="","",OFFSET(List1!T$5,tisk!A9,0))</f>
        <v>150</v>
      </c>
      <c r="K10" s="101">
        <f ca="1">IF(B10="","",OFFSET(List1!U$5,tisk!A9,0))</f>
        <v>200</v>
      </c>
      <c r="L10" s="101">
        <f ca="1">IF(B10="","",OFFSET(List1!V$5,tisk!A9,0))</f>
        <v>480</v>
      </c>
      <c r="M10" s="100">
        <f ca="1">IF(B10="","",OFFSET(List1!W$5,tisk!A9,0))</f>
        <v>64000</v>
      </c>
      <c r="N10" s="100" t="s">
        <v>221</v>
      </c>
    </row>
    <row r="11" spans="1:14" ht="105" customHeight="1" x14ac:dyDescent="0.3">
      <c r="A11" s="41"/>
      <c r="B11" s="101"/>
      <c r="C11" s="3" t="str">
        <f ca="1">IF(B10="","",CONCATENATE("Okres ",OFFSET(List1!G$5,tisk!A9,0),"
","Právní forma","
",OFFSET(List1!H$5,tisk!A9,0),"
","IČO ",OFFSET(List1!I$5,tisk!A9,0),"
 ","B.Ú. ",OFFSET(List1!J$5,tisk!A9,0)))</f>
        <v>Okres Prostějov
Právní forma
Obec, městská část hlavního města Prahy
IČO 00599999
 B.Ú. xxxxxxxx</v>
      </c>
      <c r="D11" s="5" t="str">
        <f ca="1">IF(B10="","",OFFSET(List1!L$5,tisk!A9,0))</f>
        <v>Projekt zahrnuje zpracování 2. etapy Návrhu ÚP, účast na společném jednání, spolupráce při vyhodnocení výsledků společného jednání. Nový ÚP bude platný dle zákona č. 183/2006 Sb. o úz. plánování a zpracování dle MINIS.</v>
      </c>
      <c r="E11" s="102"/>
      <c r="F11" s="26"/>
      <c r="G11" s="100"/>
      <c r="H11" s="103"/>
      <c r="I11" s="101"/>
      <c r="J11" s="101"/>
      <c r="K11" s="101"/>
      <c r="L11" s="101"/>
      <c r="M11" s="100"/>
      <c r="N11" s="100"/>
    </row>
    <row r="12" spans="1:14" ht="72" x14ac:dyDescent="0.3">
      <c r="A12" s="41">
        <f>ROW()/3-1</f>
        <v>3</v>
      </c>
      <c r="B12" s="101"/>
      <c r="C12" s="3"/>
      <c r="D12" s="5" t="str">
        <f ca="1">IF(B10="","",CONCATENATE("Dotace bude použita na:",OFFSET(List1!M$5,tisk!A9,0)))</f>
        <v>Dotace bude použita na:na zpracování 2. etapy Návrhu územního plánu Budětsko, která zahrnuje  návrh územního plánu, účast na společném jednání, spolupráci při vyhodnocení výsledků společného jednání.</v>
      </c>
      <c r="E12" s="102"/>
      <c r="F12" s="27" t="str">
        <f ca="1">IF(B10="","",OFFSET(List1!P$5,tisk!A9,0))</f>
        <v>12/2021</v>
      </c>
      <c r="G12" s="100"/>
      <c r="H12" s="103"/>
      <c r="I12" s="101"/>
      <c r="J12" s="101"/>
      <c r="K12" s="101"/>
      <c r="L12" s="101"/>
      <c r="M12" s="100"/>
      <c r="N12" s="100"/>
    </row>
    <row r="13" spans="1:14" ht="75" customHeight="1" x14ac:dyDescent="0.3">
      <c r="B13" s="101">
        <v>4</v>
      </c>
      <c r="C13" s="3" t="str">
        <f ca="1">IF(B13="","",CONCATENATE(OFFSET(List1!C$5,tisk!A12,0),"
",OFFSET(List1!D$5,tisk!A12,0),"
",OFFSET(List1!E$5,tisk!A12,0),"
",OFFSET(List1!F$5,tisk!A12,0)))</f>
        <v>Obec Hradčany-Kobeřice
Hradčany 14
Hradčany-Kobeřice
79807</v>
      </c>
      <c r="D13" s="42" t="str">
        <f ca="1">IF(B13="","",OFFSET(List1!K$5,tisk!A12,0))</f>
        <v>Zpracování územní plánu obce Hradčany-Kobeřice</v>
      </c>
      <c r="E13" s="102">
        <f ca="1">IF(B13="","",OFFSET(List1!N$5,tisk!A12,0))</f>
        <v>270000</v>
      </c>
      <c r="F13" s="27" t="str">
        <f ca="1">IF(B13="","",OFFSET(List1!O$5,tisk!A12,0))</f>
        <v>1/2021</v>
      </c>
      <c r="G13" s="100">
        <f ca="1">IF(B13="","",OFFSET(List1!Q$5,tisk!A12,0))</f>
        <v>108000</v>
      </c>
      <c r="H13" s="103" t="str">
        <f ca="1">IF(B13="","",OFFSET(List1!R$5,tisk!A12,0))</f>
        <v>31.12.2021</v>
      </c>
      <c r="I13" s="101">
        <f ca="1">IF(B13="","",OFFSET(List1!S$5,tisk!A12,0))</f>
        <v>150</v>
      </c>
      <c r="J13" s="101">
        <f ca="1">IF(B13="","",OFFSET(List1!T$5,tisk!A12,0))</f>
        <v>200</v>
      </c>
      <c r="K13" s="101">
        <f ca="1">IF(B13="","",OFFSET(List1!U$5,tisk!A12,0))</f>
        <v>120</v>
      </c>
      <c r="L13" s="101">
        <f ca="1">IF(B13="","",OFFSET(List1!V$5,tisk!A12,0))</f>
        <v>470</v>
      </c>
      <c r="M13" s="100">
        <f ca="1">IF(B13="","",OFFSET(List1!W$5,tisk!A12,0))</f>
        <v>108000</v>
      </c>
      <c r="N13" s="100" t="s">
        <v>221</v>
      </c>
    </row>
    <row r="14" spans="1:14" ht="86.4" x14ac:dyDescent="0.3">
      <c r="B14" s="101"/>
      <c r="C14" s="3" t="str">
        <f ca="1">IF(B13="","",CONCATENATE("Okres ",OFFSET(List1!G$5,tisk!A12,0),"
","Právní forma","
",OFFSET(List1!H$5,tisk!A12,0),"
","IČO ",OFFSET(List1!I$5,tisk!A12,0),"
 ","B.Ú. ",OFFSET(List1!J$5,tisk!A12,0)))</f>
        <v>Okres Prostějov
Právní forma
Obec, městská část hlavního města Prahy
IČO 00530468
 B.Ú. xxxxxxxx</v>
      </c>
      <c r="D14" s="5" t="str">
        <f ca="1">IF(B13="","",OFFSET(List1!L$5,tisk!A12,0))</f>
        <v>Pořízení 1. územního plánu pro obec Hradčany-Kobeřice, tj. k.ú. Hradčany u Prostějova a k.ú. Kobeřice o celkové rozloze 691 ha. Zpracování územního plánu je plánováno celkem ve 4 etapách, kdy v roce 2021 by měli být realizovány etapy 2 a 3.</v>
      </c>
      <c r="E14" s="102"/>
      <c r="F14" s="26"/>
      <c r="G14" s="100"/>
      <c r="H14" s="103"/>
      <c r="I14" s="101"/>
      <c r="J14" s="101"/>
      <c r="K14" s="101"/>
      <c r="L14" s="101"/>
      <c r="M14" s="100"/>
      <c r="N14" s="100"/>
    </row>
    <row r="15" spans="1:14" ht="72" x14ac:dyDescent="0.3">
      <c r="A15" s="30">
        <f>ROW()/3-1</f>
        <v>4</v>
      </c>
      <c r="B15" s="101"/>
      <c r="C15" s="3"/>
      <c r="D15" s="5" t="str">
        <f ca="1">IF(B13="","",CONCATENATE("Dotace bude použita na:",OFFSET(List1!M$5,tisk!A12,0)))</f>
        <v>Dotace bude použita na:etapa 2. (návrh územního plánu pro společné jednání) 
etapa 3. (úpravy návrhu po společném jednání a po posouzení návrhu krajským úřadem).</v>
      </c>
      <c r="E15" s="102"/>
      <c r="F15" s="27" t="str">
        <f ca="1">IF(B13="","",OFFSET(List1!P$5,tisk!A12,0))</f>
        <v>12/2021</v>
      </c>
      <c r="G15" s="100"/>
      <c r="H15" s="103"/>
      <c r="I15" s="101"/>
      <c r="J15" s="101"/>
      <c r="K15" s="101"/>
      <c r="L15" s="101"/>
      <c r="M15" s="100"/>
      <c r="N15" s="100"/>
    </row>
    <row r="16" spans="1:14" ht="75" customHeight="1" x14ac:dyDescent="0.3">
      <c r="B16" s="101">
        <v>5</v>
      </c>
      <c r="C16" s="3" t="str">
        <f ca="1">IF(B16="","",CONCATENATE(OFFSET(List1!C$5,tisk!A15,0),"
",OFFSET(List1!D$5,tisk!A15,0),"
",OFFSET(List1!E$5,tisk!A15,0),"
",OFFSET(List1!F$5,tisk!A15,0)))</f>
        <v>Obec Sobotín
Sobotín 54
Sobotín
78816</v>
      </c>
      <c r="D16" s="42" t="str">
        <f ca="1">IF(B16="","",OFFSET(List1!K$5,tisk!A15,0))</f>
        <v>Změna č. 2 Územního plánu obce Sobotín 1. etapa</v>
      </c>
      <c r="E16" s="102">
        <f ca="1">IF(B16="","",OFFSET(List1!N$5,tisk!A15,0))</f>
        <v>102850</v>
      </c>
      <c r="F16" s="27" t="str">
        <f ca="1">IF(B16="","",OFFSET(List1!O$5,tisk!A15,0))</f>
        <v>3/2021</v>
      </c>
      <c r="G16" s="100">
        <f ca="1">IF(B16="","",OFFSET(List1!Q$5,tisk!A15,0))</f>
        <v>41140</v>
      </c>
      <c r="H16" s="103" t="str">
        <f ca="1">IF(B16="","",OFFSET(List1!R$5,tisk!A15,0))</f>
        <v>31.12.2021</v>
      </c>
      <c r="I16" s="101">
        <f ca="1">IF(B16="","",OFFSET(List1!S$5,tisk!A15,0))</f>
        <v>140</v>
      </c>
      <c r="J16" s="101">
        <f ca="1">IF(B16="","",OFFSET(List1!T$5,tisk!A15,0))</f>
        <v>180</v>
      </c>
      <c r="K16" s="101">
        <f ca="1">IF(B16="","",OFFSET(List1!U$5,tisk!A15,0))</f>
        <v>150</v>
      </c>
      <c r="L16" s="101">
        <f ca="1">IF(B16="","",OFFSET(List1!V$5,tisk!A15,0))</f>
        <v>470</v>
      </c>
      <c r="M16" s="100">
        <f ca="1">IF(B16="","",OFFSET(List1!W$5,tisk!A15,0))</f>
        <v>41140</v>
      </c>
      <c r="N16" s="100" t="s">
        <v>221</v>
      </c>
    </row>
    <row r="17" spans="1:14" ht="95.25" customHeight="1" x14ac:dyDescent="0.3">
      <c r="B17" s="101"/>
      <c r="C17" s="3" t="str">
        <f ca="1">IF(B16="","",CONCATENATE("Okres ",OFFSET(List1!G$5,tisk!A15,0),"
","Právní forma","
",OFFSET(List1!H$5,tisk!A15,0),"
","IČO ",OFFSET(List1!I$5,tisk!A15,0),"
 ","B.Ú. ",OFFSET(List1!J$5,tisk!A15,0)))</f>
        <v>Okres Šumperk
Právní forma
Obec, městská část hlavního města Prahy
IČO 00303348
 B.Ú. xxxxxxxx</v>
      </c>
      <c r="D17" s="5" t="str">
        <f ca="1">IF(B16="","",OFFSET(List1!L$5,tisk!A15,0))</f>
        <v>Změna č. 2 Územního plánu obce Sobotín 1. etapa.</v>
      </c>
      <c r="E17" s="102"/>
      <c r="F17" s="26"/>
      <c r="G17" s="100"/>
      <c r="H17" s="103"/>
      <c r="I17" s="101"/>
      <c r="J17" s="101"/>
      <c r="K17" s="101"/>
      <c r="L17" s="101"/>
      <c r="M17" s="100"/>
      <c r="N17" s="100"/>
    </row>
    <row r="18" spans="1:14" ht="54.75" customHeight="1" x14ac:dyDescent="0.3">
      <c r="A18" s="30">
        <f>ROW()/3-1</f>
        <v>5</v>
      </c>
      <c r="B18" s="101"/>
      <c r="C18" s="3"/>
      <c r="D18" s="5" t="str">
        <f ca="1">IF(B16="","",CONCATENATE("Dotace bude použita na:",OFFSET(List1!M$5,tisk!A15,0)))</f>
        <v>Dotace bude použita na:zpracování návrhu Změny č. 2 pro veřejné projednání.</v>
      </c>
      <c r="E18" s="102"/>
      <c r="F18" s="27" t="str">
        <f ca="1">IF(B16="","",OFFSET(List1!P$5,tisk!A15,0))</f>
        <v>12/2021</v>
      </c>
      <c r="G18" s="100"/>
      <c r="H18" s="103"/>
      <c r="I18" s="101"/>
      <c r="J18" s="101"/>
      <c r="K18" s="101"/>
      <c r="L18" s="101"/>
      <c r="M18" s="100"/>
      <c r="N18" s="100"/>
    </row>
    <row r="19" spans="1:14" s="2" customFormat="1" ht="75" customHeight="1" x14ac:dyDescent="0.3">
      <c r="A19" s="30"/>
      <c r="B19" s="101">
        <v>6</v>
      </c>
      <c r="C19" s="3" t="str">
        <f ca="1">IF(B19="","",CONCATENATE(OFFSET(List1!C$5,tisk!A18,0),"
",OFFSET(List1!D$5,tisk!A18,0),"
",OFFSET(List1!E$5,tisk!A18,0),"
",OFFSET(List1!F$5,tisk!A18,0)))</f>
        <v>Obec Hlásnice
Hlásnice 28
Hlásnice
78501</v>
      </c>
      <c r="D19" s="42" t="str">
        <f ca="1">IF(B19="","",OFFSET(List1!K$5,tisk!A18,0))</f>
        <v>Dokončení nového ÚP obce Hlásnice</v>
      </c>
      <c r="E19" s="102">
        <f ca="1">IF(B19="","",OFFSET(List1!N$5,tisk!A18,0))</f>
        <v>145200</v>
      </c>
      <c r="F19" s="27" t="str">
        <f ca="1">IF(B19="","",OFFSET(List1!O$5,tisk!A18,0))</f>
        <v>1/2021</v>
      </c>
      <c r="G19" s="100">
        <f ca="1">IF(B19="","",OFFSET(List1!Q$5,tisk!A18,0))</f>
        <v>58080</v>
      </c>
      <c r="H19" s="103" t="str">
        <f ca="1">IF(B19="","",OFFSET(List1!R$5,tisk!A18,0))</f>
        <v>31.12.2021</v>
      </c>
      <c r="I19" s="101">
        <f ca="1">IF(B19="","",OFFSET(List1!S$5,tisk!A18,0))</f>
        <v>200</v>
      </c>
      <c r="J19" s="101">
        <f ca="1">IF(B19="","",OFFSET(List1!T$5,tisk!A18,0))</f>
        <v>200</v>
      </c>
      <c r="K19" s="101">
        <f ca="1">IF(B19="","",OFFSET(List1!U$5,tisk!A18,0))</f>
        <v>50</v>
      </c>
      <c r="L19" s="101">
        <f ca="1">IF(B19="","",OFFSET(List1!V$5,tisk!A18,0))</f>
        <v>450</v>
      </c>
      <c r="M19" s="100">
        <f ca="1">IF(B19="","",OFFSET(List1!W$5,tisk!A18,0))</f>
        <v>58080</v>
      </c>
      <c r="N19" s="100" t="s">
        <v>221</v>
      </c>
    </row>
    <row r="20" spans="1:14" s="2" customFormat="1" ht="97.5" customHeight="1" x14ac:dyDescent="0.3">
      <c r="A20" s="30"/>
      <c r="B20" s="101"/>
      <c r="C20" s="3" t="str">
        <f ca="1">IF(B19="","",CONCATENATE("Okres ",OFFSET(List1!G$5,tisk!A18,0),"
","Právní forma","
",OFFSET(List1!H$5,tisk!A18,0),"
","IČO ",OFFSET(List1!I$5,tisk!A18,0),"
 ","B.Ú. ",OFFSET(List1!J$5,tisk!A18,0)))</f>
        <v>Okres Olomouc
Právní forma
Obec, městská část hlavního města Prahy
IČO 00635294
 B.Ú. xxxxxxxx</v>
      </c>
      <c r="D20" s="5" t="str">
        <f ca="1">IF(B19="","",OFFSET(List1!L$5,tisk!A18,0))</f>
        <v>Dokončení 3. a 4. fáze nového Územního plánu obce Hlásnice s opakovaným veřejným projednáním.</v>
      </c>
      <c r="E20" s="102"/>
      <c r="F20" s="26"/>
      <c r="G20" s="100"/>
      <c r="H20" s="103"/>
      <c r="I20" s="101"/>
      <c r="J20" s="101"/>
      <c r="K20" s="101"/>
      <c r="L20" s="101"/>
      <c r="M20" s="100"/>
      <c r="N20" s="100"/>
    </row>
    <row r="21" spans="1:14" s="2" customFormat="1" ht="86.4" x14ac:dyDescent="0.3">
      <c r="A21" s="30">
        <f>ROW()/3-1</f>
        <v>6</v>
      </c>
      <c r="B21" s="101"/>
      <c r="C21" s="3"/>
      <c r="D21" s="5" t="str">
        <f ca="1">IF(B19="","",CONCATENATE("Dotace bude použita na:",OFFSET(List1!M$5,tisk!A18,0)))</f>
        <v>Dotace bude použita na:úprava dokumentace územního plánu pro opakované veřejné projednání (3. fáze) a úprava dokumentace pro veřejném projednání (4. fáze) pro vydání územního plánu.</v>
      </c>
      <c r="E21" s="102"/>
      <c r="F21" s="27" t="str">
        <f ca="1">IF(B19="","",OFFSET(List1!P$5,tisk!A18,0))</f>
        <v>12/2021</v>
      </c>
      <c r="G21" s="100"/>
      <c r="H21" s="103"/>
      <c r="I21" s="101"/>
      <c r="J21" s="101"/>
      <c r="K21" s="101"/>
      <c r="L21" s="101"/>
      <c r="M21" s="100"/>
      <c r="N21" s="100"/>
    </row>
    <row r="22" spans="1:14" s="2" customFormat="1" ht="75" customHeight="1" x14ac:dyDescent="0.3">
      <c r="A22" s="30"/>
      <c r="B22" s="101">
        <v>7</v>
      </c>
      <c r="C22" s="3" t="str">
        <f ca="1">IF(B22="","",CONCATENATE(OFFSET(List1!C$5,tisk!A21,0),"
",OFFSET(List1!D$5,tisk!A21,0),"
",OFFSET(List1!E$5,tisk!A21,0),"
",OFFSET(List1!F$5,tisk!A21,0)))</f>
        <v>Obec Postřelmůvek
Postřelmůvek 73
Zábřeh
789 01</v>
      </c>
      <c r="D22" s="42" t="str">
        <f ca="1">IF(B22="","",OFFSET(List1!K$5,tisk!A21,0))</f>
        <v>Územní plán obce Postřelmůvek</v>
      </c>
      <c r="E22" s="102">
        <f ca="1">IF(B22="","",OFFSET(List1!N$5,tisk!A21,0))</f>
        <v>160000</v>
      </c>
      <c r="F22" s="27" t="str">
        <f ca="1">IF(B22="","",OFFSET(List1!O$5,tisk!A21,0))</f>
        <v>1/2021</v>
      </c>
      <c r="G22" s="100">
        <f ca="1">IF(B22="","",OFFSET(List1!Q$5,tisk!A21,0))</f>
        <v>64000</v>
      </c>
      <c r="H22" s="103" t="str">
        <f ca="1">IF(B22="","",OFFSET(List1!R$5,tisk!A21,0))</f>
        <v>31.12.2021</v>
      </c>
      <c r="I22" s="101">
        <f ca="1">IF(B22="","",OFFSET(List1!S$5,tisk!A21,0))</f>
        <v>150</v>
      </c>
      <c r="J22" s="101">
        <f ca="1">IF(B22="","",OFFSET(List1!T$5,tisk!A21,0))</f>
        <v>200</v>
      </c>
      <c r="K22" s="101">
        <f ca="1">IF(B22="","",OFFSET(List1!U$5,tisk!A21,0))</f>
        <v>100</v>
      </c>
      <c r="L22" s="101">
        <f ca="1">IF(B22="","",OFFSET(List1!V$5,tisk!A21,0))</f>
        <v>450</v>
      </c>
      <c r="M22" s="100">
        <f ca="1">IF(B22="","",OFFSET(List1!W$5,tisk!A21,0))</f>
        <v>64000</v>
      </c>
      <c r="N22" s="100" t="s">
        <v>221</v>
      </c>
    </row>
    <row r="23" spans="1:14" s="2" customFormat="1" ht="86.4" x14ac:dyDescent="0.3">
      <c r="A23" s="30"/>
      <c r="B23" s="101"/>
      <c r="C23" s="3" t="str">
        <f ca="1">IF(B22="","",CONCATENATE("Okres ",OFFSET(List1!G$5,tisk!A21,0),"
","Právní forma","
",OFFSET(List1!H$5,tisk!A21,0),"
","IČO ",OFFSET(List1!I$5,tisk!A21,0),"
 ","B.Ú. ",OFFSET(List1!J$5,tisk!A21,0)))</f>
        <v>Okres Šumperk
Právní forma
Obec, městská část hlavního města Prahy
IČO 00635961
 B.Ú. xxxxxxxx</v>
      </c>
      <c r="D23" s="5" t="str">
        <f ca="1">IF(B22="","",OFFSET(List1!L$5,tisk!A21,0))</f>
        <v>Finanční podpora bude použita na vyhotovení nového územního plánu obce Postřelmůvek. Stávající územní plán je zastaralý a naprosto nevyhovující stávajícím trendům rozvoje obce.</v>
      </c>
      <c r="E23" s="102"/>
      <c r="F23" s="26"/>
      <c r="G23" s="100"/>
      <c r="H23" s="103"/>
      <c r="I23" s="101"/>
      <c r="J23" s="101"/>
      <c r="K23" s="101"/>
      <c r="L23" s="101"/>
      <c r="M23" s="100"/>
      <c r="N23" s="100"/>
    </row>
    <row r="24" spans="1:14" s="2" customFormat="1" ht="28.8" x14ac:dyDescent="0.3">
      <c r="A24" s="30">
        <f>ROW()/3-1</f>
        <v>7</v>
      </c>
      <c r="B24" s="101"/>
      <c r="C24" s="3"/>
      <c r="D24" s="5" t="str">
        <f ca="1">IF(B22="","",CONCATENATE("Dotace bude použita na:",OFFSET(List1!M$5,tisk!A21,0)))</f>
        <v>Dotace bude použita na:vyhotovení textové a grafické části územního plánu.</v>
      </c>
      <c r="E24" s="102"/>
      <c r="F24" s="27" t="str">
        <f ca="1">IF(B22="","",OFFSET(List1!P$5,tisk!A21,0))</f>
        <v>12/2021</v>
      </c>
      <c r="G24" s="100"/>
      <c r="H24" s="103"/>
      <c r="I24" s="101"/>
      <c r="J24" s="101"/>
      <c r="K24" s="101"/>
      <c r="L24" s="101"/>
      <c r="M24" s="100"/>
      <c r="N24" s="100"/>
    </row>
    <row r="25" spans="1:14" s="2" customFormat="1" ht="75" customHeight="1" x14ac:dyDescent="0.3">
      <c r="A25" s="30"/>
      <c r="B25" s="101">
        <v>8</v>
      </c>
      <c r="C25" s="3" t="str">
        <f ca="1">IF(B25="","",CONCATENATE(OFFSET(List1!C$5,tisk!A24,0),"
",OFFSET(List1!D$5,tisk!A24,0),"
",OFFSET(List1!E$5,tisk!A24,0),"
",OFFSET(List1!F$5,tisk!A24,0)))</f>
        <v>Obec Malé Hradisko
Malé Hradisko 60
Malé Hradisko
79849</v>
      </c>
      <c r="D25" s="42" t="str">
        <f ca="1">IF(B25="","",OFFSET(List1!K$5,tisk!A24,0))</f>
        <v>Nový územní plán obce Malé Hradisko 2021</v>
      </c>
      <c r="E25" s="102">
        <f ca="1">IF(B25="","",OFFSET(List1!N$5,tisk!A24,0))</f>
        <v>145200</v>
      </c>
      <c r="F25" s="27" t="str">
        <f ca="1">IF(B25="","",OFFSET(List1!O$5,tisk!A24,0))</f>
        <v>1/2021</v>
      </c>
      <c r="G25" s="100">
        <f ca="1">IF(B25="","",OFFSET(List1!Q$5,tisk!A24,0))</f>
        <v>58080</v>
      </c>
      <c r="H25" s="103" t="str">
        <f ca="1">IF(B25="","",OFFSET(List1!R$5,tisk!A24,0))</f>
        <v>31.12.2021</v>
      </c>
      <c r="I25" s="101">
        <f ca="1">IF(B25="","",OFFSET(List1!S$5,tisk!A24,0))</f>
        <v>150</v>
      </c>
      <c r="J25" s="101">
        <f ca="1">IF(B25="","",OFFSET(List1!T$5,tisk!A24,0))</f>
        <v>150</v>
      </c>
      <c r="K25" s="101">
        <f ca="1">IF(B25="","",OFFSET(List1!U$5,tisk!A24,0))</f>
        <v>150</v>
      </c>
      <c r="L25" s="101">
        <f ca="1">IF(B25="","",OFFSET(List1!V$5,tisk!A24,0))</f>
        <v>450</v>
      </c>
      <c r="M25" s="100">
        <f ca="1">IF(B25="","",OFFSET(List1!W$5,tisk!A24,0))</f>
        <v>58080</v>
      </c>
      <c r="N25" s="100" t="s">
        <v>221</v>
      </c>
    </row>
    <row r="26" spans="1:14" s="2" customFormat="1" ht="98.25" customHeight="1" x14ac:dyDescent="0.3">
      <c r="A26" s="30"/>
      <c r="B26" s="101"/>
      <c r="C26" s="3" t="str">
        <f ca="1">IF(B25="","",CONCATENATE("Okres ",OFFSET(List1!G$5,tisk!A24,0),"
","Právní forma","
",OFFSET(List1!H$5,tisk!A24,0),"
","IČO ",OFFSET(List1!I$5,tisk!A24,0),"
 ","B.Ú. ",OFFSET(List1!J$5,tisk!A24,0)))</f>
        <v>Okres Prostějov
Právní forma
Obec, městská část hlavního města Prahy
IČO 00288454
 B.Ú. xxxxxxxx</v>
      </c>
      <c r="D26" s="5" t="str">
        <f ca="1">IF(B25="","",OFFSET(List1!L$5,tisk!A24,0))</f>
        <v>Pořízení nového územního plánu obce Malé Hradisko okr.Prostějov.
1.část  - návrh ÚP pro společné jednání o návrhu ÚP.</v>
      </c>
      <c r="E26" s="102"/>
      <c r="F26" s="26"/>
      <c r="G26" s="100"/>
      <c r="H26" s="103"/>
      <c r="I26" s="101"/>
      <c r="J26" s="101"/>
      <c r="K26" s="101"/>
      <c r="L26" s="101"/>
      <c r="M26" s="100"/>
      <c r="N26" s="100"/>
    </row>
    <row r="27" spans="1:14" s="2" customFormat="1" ht="43.2" x14ac:dyDescent="0.3">
      <c r="A27" s="30">
        <f>ROW()/3-1</f>
        <v>8</v>
      </c>
      <c r="B27" s="101"/>
      <c r="C27" s="3"/>
      <c r="D27" s="5" t="str">
        <f ca="1">IF(B25="","",CONCATENATE("Dotace bude použita na:",OFFSET(List1!M$5,tisk!A24,0)))</f>
        <v>Dotace bude použita na:částečná úhrada pořízení nového Územního plánu obce Malé Hradisko.</v>
      </c>
      <c r="E27" s="102"/>
      <c r="F27" s="27" t="str">
        <f ca="1">IF(B25="","",OFFSET(List1!P$5,tisk!A24,0))</f>
        <v>12/2021</v>
      </c>
      <c r="G27" s="100"/>
      <c r="H27" s="103"/>
      <c r="I27" s="101"/>
      <c r="J27" s="101"/>
      <c r="K27" s="101"/>
      <c r="L27" s="101"/>
      <c r="M27" s="100"/>
      <c r="N27" s="100"/>
    </row>
    <row r="28" spans="1:14" s="2" customFormat="1" ht="75" customHeight="1" x14ac:dyDescent="0.3">
      <c r="A28" s="30"/>
      <c r="B28" s="101">
        <v>9</v>
      </c>
      <c r="C28" s="3" t="str">
        <f ca="1">IF(B28="","",CONCATENATE(OFFSET(List1!C$5,tisk!A27,0),"
",OFFSET(List1!D$5,tisk!A27,0),"
",OFFSET(List1!E$5,tisk!A27,0),"
",OFFSET(List1!F$5,tisk!A27,0)))</f>
        <v>Obec Bušín
Bušín 84
Bušín
78962</v>
      </c>
      <c r="D28" s="42" t="str">
        <f ca="1">IF(B28="","",OFFSET(List1!K$5,tisk!A27,0))</f>
        <v>Pořízení Územního plánu Bušín</v>
      </c>
      <c r="E28" s="102">
        <f ca="1">IF(B28="","",OFFSET(List1!N$5,tisk!A27,0))</f>
        <v>120000</v>
      </c>
      <c r="F28" s="27" t="str">
        <f ca="1">IF(B28="","",OFFSET(List1!O$5,tisk!A27,0))</f>
        <v>1/2021</v>
      </c>
      <c r="G28" s="100">
        <f ca="1">IF(B28="","",OFFSET(List1!Q$5,tisk!A27,0))</f>
        <v>48000</v>
      </c>
      <c r="H28" s="103" t="str">
        <f ca="1">IF(B28="","",OFFSET(List1!R$5,tisk!A27,0))</f>
        <v>31.12.2021</v>
      </c>
      <c r="I28" s="101">
        <f ca="1">IF(B28="","",OFFSET(List1!S$5,tisk!A27,0))</f>
        <v>150</v>
      </c>
      <c r="J28" s="101">
        <f ca="1">IF(B28="","",OFFSET(List1!T$5,tisk!A27,0))</f>
        <v>200</v>
      </c>
      <c r="K28" s="101">
        <f ca="1">IF(B28="","",OFFSET(List1!U$5,tisk!A27,0))</f>
        <v>100</v>
      </c>
      <c r="L28" s="101">
        <f ca="1">IF(B28="","",OFFSET(List1!V$5,tisk!A27,0))</f>
        <v>450</v>
      </c>
      <c r="M28" s="100">
        <f ca="1">IF(B28="","",OFFSET(List1!W$5,tisk!A27,0))</f>
        <v>48000</v>
      </c>
      <c r="N28" s="100" t="s">
        <v>221</v>
      </c>
    </row>
    <row r="29" spans="1:14" s="2" customFormat="1" ht="86.4" x14ac:dyDescent="0.3">
      <c r="A29" s="30"/>
      <c r="B29" s="101"/>
      <c r="C29" s="3" t="str">
        <f ca="1">IF(B28="","",CONCATENATE("Okres ",OFFSET(List1!G$5,tisk!A27,0),"
","Právní forma","
",OFFSET(List1!H$5,tisk!A27,0),"
","IČO ",OFFSET(List1!I$5,tisk!A27,0),"
 ","B.Ú. ",OFFSET(List1!J$5,tisk!A27,0)))</f>
        <v>Okres Šumperk
Právní forma
Obec, městská část hlavního města Prahy
IČO 00302457
 B.Ú. xxxxxxxx</v>
      </c>
      <c r="D29" s="5" t="str">
        <f ca="1">IF(B28="","",OFFSET(List1!L$5,tisk!A27,0))</f>
        <v>Pořízení nového Územního plánu obce Bušín. ÚP bude vypracován v souladu se zákonem č. 183/2006 Sb., o územním plánování a stavebním řádu, v platném znění a vyhláškou č. 500/2006 Sb.; metodikou "Standard vybraných částí územního plánu".</v>
      </c>
      <c r="E29" s="102"/>
      <c r="F29" s="26"/>
      <c r="G29" s="100"/>
      <c r="H29" s="103"/>
      <c r="I29" s="101"/>
      <c r="J29" s="101"/>
      <c r="K29" s="101"/>
      <c r="L29" s="101"/>
      <c r="M29" s="100"/>
      <c r="N29" s="100"/>
    </row>
    <row r="30" spans="1:14" s="2" customFormat="1" ht="28.8" x14ac:dyDescent="0.3">
      <c r="A30" s="30">
        <f>ROW()/3-1</f>
        <v>9</v>
      </c>
      <c r="B30" s="101"/>
      <c r="C30" s="3"/>
      <c r="D30" s="5" t="str">
        <f ca="1">IF(B28="","",CONCATENATE("Dotace bude použita na:",OFFSET(List1!M$5,tisk!A27,0)))</f>
        <v>Dotace bude použita na:zpracování územního plánu obce Bušín I.- II. etapa.</v>
      </c>
      <c r="E30" s="102"/>
      <c r="F30" s="27" t="str">
        <f ca="1">IF(B28="","",OFFSET(List1!P$5,tisk!A27,0))</f>
        <v>12/2021</v>
      </c>
      <c r="G30" s="100"/>
      <c r="H30" s="103"/>
      <c r="I30" s="101"/>
      <c r="J30" s="101"/>
      <c r="K30" s="101"/>
      <c r="L30" s="101"/>
      <c r="M30" s="100"/>
      <c r="N30" s="100"/>
    </row>
    <row r="31" spans="1:14" s="2" customFormat="1" ht="75" customHeight="1" x14ac:dyDescent="0.3">
      <c r="A31" s="30"/>
      <c r="B31" s="101">
        <v>10</v>
      </c>
      <c r="C31" s="3" t="str">
        <f ca="1">IF(B31="","",CONCATENATE(OFFSET(List1!C$5,tisk!A30,0),"
",OFFSET(List1!D$5,tisk!A30,0),"
",OFFSET(List1!E$5,tisk!A30,0),"
",OFFSET(List1!F$5,tisk!A30,0)))</f>
        <v>Městys Tištín
Tištín 37
Tištín
79829</v>
      </c>
      <c r="D31" s="42" t="str">
        <f ca="1">IF(B31="","",OFFSET(List1!K$5,tisk!A30,0))</f>
        <v>Změna č. 1, Územní plán Tištín,</v>
      </c>
      <c r="E31" s="102">
        <f ca="1">IF(B31="","",OFFSET(List1!N$5,tisk!A30,0))</f>
        <v>100000</v>
      </c>
      <c r="F31" s="27" t="str">
        <f ca="1">IF(B31="","",OFFSET(List1!O$5,tisk!A30,0))</f>
        <v>1/2021</v>
      </c>
      <c r="G31" s="100">
        <f ca="1">IF(B31="","",OFFSET(List1!Q$5,tisk!A30,0))</f>
        <v>40000</v>
      </c>
      <c r="H31" s="103" t="str">
        <f ca="1">IF(B31="","",OFFSET(List1!R$5,tisk!A30,0))</f>
        <v>31.12.2021</v>
      </c>
      <c r="I31" s="101">
        <f ca="1">IF(B31="","",OFFSET(List1!S$5,tisk!A30,0))</f>
        <v>130</v>
      </c>
      <c r="J31" s="101">
        <f ca="1">IF(B31="","",OFFSET(List1!T$5,tisk!A30,0))</f>
        <v>180</v>
      </c>
      <c r="K31" s="101">
        <f ca="1">IF(B31="","",OFFSET(List1!U$5,tisk!A30,0))</f>
        <v>130</v>
      </c>
      <c r="L31" s="101">
        <f ca="1">IF(B31="","",OFFSET(List1!V$5,tisk!A30,0))</f>
        <v>440</v>
      </c>
      <c r="M31" s="100">
        <f ca="1">IF(B31="","",OFFSET(List1!W$5,tisk!A30,0))</f>
        <v>40000</v>
      </c>
      <c r="N31" s="100" t="s">
        <v>221</v>
      </c>
    </row>
    <row r="32" spans="1:14" s="2" customFormat="1" ht="86.4" x14ac:dyDescent="0.3">
      <c r="A32" s="30"/>
      <c r="B32" s="101"/>
      <c r="C32" s="3" t="str">
        <f ca="1">IF(B31="","",CONCATENATE("Okres ",OFFSET(List1!G$5,tisk!A30,0),"
","Právní forma","
",OFFSET(List1!H$5,tisk!A30,0),"
","IČO ",OFFSET(List1!I$5,tisk!A30,0),"
 ","B.Ú. ",OFFSET(List1!J$5,tisk!A30,0)))</f>
        <v>Okres Prostějov
Právní forma
Obec, městská část hlavního města Prahy
IČO 00288853
 B.Ú. xxxxxxxx</v>
      </c>
      <c r="D32" s="5" t="str">
        <f ca="1">IF(B31="","",OFFSET(List1!L$5,tisk!A30,0))</f>
        <v>Změna č.1 územního plánu Tištín řeší aktualizaci územního plánu z hlediska využití území, změny metodiky a aktualizace ÚSES.</v>
      </c>
      <c r="E32" s="102"/>
      <c r="F32" s="26"/>
      <c r="G32" s="100"/>
      <c r="H32" s="103"/>
      <c r="I32" s="101"/>
      <c r="J32" s="101"/>
      <c r="K32" s="101"/>
      <c r="L32" s="101"/>
      <c r="M32" s="100"/>
      <c r="N32" s="100"/>
    </row>
    <row r="33" spans="1:14" s="2" customFormat="1" ht="43.2" x14ac:dyDescent="0.3">
      <c r="A33" s="30">
        <f>ROW()/3-1</f>
        <v>10</v>
      </c>
      <c r="B33" s="101"/>
      <c r="C33" s="3"/>
      <c r="D33" s="5" t="str">
        <f ca="1">IF(B31="","",CONCATENATE("Dotace bude použita na:",OFFSET(List1!M$5,tisk!A30,0)))</f>
        <v>Dotace bude použita na:na inženýrskou činnost zpracovatele Změny územního plánu.</v>
      </c>
      <c r="E33" s="102"/>
      <c r="F33" s="27" t="str">
        <f ca="1">IF(B31="","",OFFSET(List1!P$5,tisk!A30,0))</f>
        <v>12/2021</v>
      </c>
      <c r="G33" s="100"/>
      <c r="H33" s="103"/>
      <c r="I33" s="101"/>
      <c r="J33" s="101"/>
      <c r="K33" s="101"/>
      <c r="L33" s="101"/>
      <c r="M33" s="100"/>
      <c r="N33" s="100"/>
    </row>
    <row r="34" spans="1:14" s="2" customFormat="1" ht="75" customHeight="1" x14ac:dyDescent="0.3">
      <c r="A34" s="30"/>
      <c r="B34" s="101">
        <v>11</v>
      </c>
      <c r="C34" s="3" t="str">
        <f ca="1">IF(B34="","",CONCATENATE(OFFSET(List1!C$5,tisk!A33,0),"
",OFFSET(List1!D$5,tisk!A33,0),"
",OFFSET(List1!E$5,tisk!A33,0),"
",OFFSET(List1!F$5,tisk!A33,0)))</f>
        <v>Obec Svébohov
Svébohov 64
Svébohov
78901</v>
      </c>
      <c r="D34" s="42" t="str">
        <f ca="1">IF(B34="","",OFFSET(List1!K$5,tisk!A33,0))</f>
        <v>Územní plán Svébohov</v>
      </c>
      <c r="E34" s="102">
        <f ca="1">IF(B34="","",OFFSET(List1!N$5,tisk!A33,0))</f>
        <v>121000</v>
      </c>
      <c r="F34" s="27" t="str">
        <f ca="1">IF(B34="","",OFFSET(List1!O$5,tisk!A33,0))</f>
        <v>1/2021</v>
      </c>
      <c r="G34" s="100">
        <f ca="1">IF(B34="","",OFFSET(List1!Q$5,tisk!A33,0))</f>
        <v>48400</v>
      </c>
      <c r="H34" s="103" t="str">
        <f ca="1">IF(B34="","",OFFSET(List1!R$5,tisk!A33,0))</f>
        <v>31.12.2021</v>
      </c>
      <c r="I34" s="101">
        <f ca="1">IF(B34="","",OFFSET(List1!S$5,tisk!A33,0))</f>
        <v>130</v>
      </c>
      <c r="J34" s="101">
        <f ca="1">IF(B34="","",OFFSET(List1!T$5,tisk!A33,0))</f>
        <v>150</v>
      </c>
      <c r="K34" s="101">
        <f ca="1">IF(B34="","",OFFSET(List1!U$5,tisk!A33,0))</f>
        <v>150</v>
      </c>
      <c r="L34" s="101">
        <f ca="1">IF(B34="","",OFFSET(List1!V$5,tisk!A33,0))</f>
        <v>430</v>
      </c>
      <c r="M34" s="100">
        <f ca="1">IF(B34="","",OFFSET(List1!W$5,tisk!A33,0))</f>
        <v>48400</v>
      </c>
      <c r="N34" s="100" t="s">
        <v>221</v>
      </c>
    </row>
    <row r="35" spans="1:14" s="2" customFormat="1" ht="86.4" x14ac:dyDescent="0.3">
      <c r="A35" s="30"/>
      <c r="B35" s="101"/>
      <c r="C35" s="3" t="str">
        <f ca="1">IF(B34="","",CONCATENATE("Okres ",OFFSET(List1!G$5,tisk!A33,0),"
","Právní forma","
",OFFSET(List1!H$5,tisk!A33,0),"
","IČO ",OFFSET(List1!I$5,tisk!A33,0),"
 ","B.Ú. ",OFFSET(List1!J$5,tisk!A33,0)))</f>
        <v>Okres Šumperk
Právní forma
Obec, městská část hlavního města Prahy
IČO 00303437
 B.Ú. xxxxxxxx</v>
      </c>
      <c r="D35" s="5" t="str">
        <f ca="1">IF(B34="","",OFFSET(List1!L$5,tisk!A33,0))</f>
        <v>Zpracování dokumentace Územní plán Svébohov</v>
      </c>
      <c r="E35" s="102"/>
      <c r="F35" s="26"/>
      <c r="G35" s="100"/>
      <c r="H35" s="103"/>
      <c r="I35" s="101"/>
      <c r="J35" s="101"/>
      <c r="K35" s="101"/>
      <c r="L35" s="101"/>
      <c r="M35" s="100"/>
      <c r="N35" s="100"/>
    </row>
    <row r="36" spans="1:14" s="2" customFormat="1" ht="28.8" x14ac:dyDescent="0.3">
      <c r="A36" s="30">
        <f>ROW()/3-1</f>
        <v>11</v>
      </c>
      <c r="B36" s="101"/>
      <c r="C36" s="3"/>
      <c r="D36" s="5" t="str">
        <f ca="1">IF(B34="","",CONCATENATE("Dotace bude použita na:",OFFSET(List1!M$5,tisk!A33,0)))</f>
        <v>Dotace bude použita na:zpracování dokumentace Územní plán Svébohov.</v>
      </c>
      <c r="E36" s="102"/>
      <c r="F36" s="27" t="str">
        <f ca="1">IF(B34="","",OFFSET(List1!P$5,tisk!A33,0))</f>
        <v>12/2021</v>
      </c>
      <c r="G36" s="100"/>
      <c r="H36" s="103"/>
      <c r="I36" s="101"/>
      <c r="J36" s="101"/>
      <c r="K36" s="101"/>
      <c r="L36" s="101"/>
      <c r="M36" s="100"/>
      <c r="N36" s="100"/>
    </row>
    <row r="37" spans="1:14" s="2" customFormat="1" ht="75" customHeight="1" x14ac:dyDescent="0.3">
      <c r="A37" s="30"/>
      <c r="B37" s="101">
        <v>12</v>
      </c>
      <c r="C37" s="3" t="str">
        <f ca="1">IF(B37="","",CONCATENATE(OFFSET(List1!C$5,tisk!A36,0),"
",OFFSET(List1!D$5,tisk!A36,0),"
",OFFSET(List1!E$5,tisk!A36,0),"
",OFFSET(List1!F$5,tisk!A36,0)))</f>
        <v>Obec Vlčice
Vlčice 95
Vlčice
79065</v>
      </c>
      <c r="D37" s="42" t="str">
        <f ca="1">IF(B37="","",OFFSET(List1!K$5,tisk!A36,0))</f>
        <v>Územní plán obce Vlčice -změna č. 1</v>
      </c>
      <c r="E37" s="102">
        <f ca="1">IF(B37="","",OFFSET(List1!N$5,tisk!A36,0))</f>
        <v>260150</v>
      </c>
      <c r="F37" s="27" t="str">
        <f ca="1">IF(B37="","",OFFSET(List1!O$5,tisk!A36,0))</f>
        <v>1/2021</v>
      </c>
      <c r="G37" s="100">
        <f ca="1">IF(B37="","",OFFSET(List1!Q$5,tisk!A36,0))</f>
        <v>100000</v>
      </c>
      <c r="H37" s="103" t="str">
        <f ca="1">IF(B37="","",OFFSET(List1!R$5,tisk!A36,0))</f>
        <v>31.12.2021</v>
      </c>
      <c r="I37" s="101">
        <f ca="1">IF(B37="","",OFFSET(List1!S$5,tisk!A36,0))</f>
        <v>130</v>
      </c>
      <c r="J37" s="101">
        <f ca="1">IF(B37="","",OFFSET(List1!T$5,tisk!A36,0))</f>
        <v>180</v>
      </c>
      <c r="K37" s="101">
        <f ca="1">IF(B37="","",OFFSET(List1!U$5,tisk!A36,0))</f>
        <v>100</v>
      </c>
      <c r="L37" s="101">
        <f ca="1">IF(B37="","",OFFSET(List1!V$5,tisk!A36,0))</f>
        <v>410</v>
      </c>
      <c r="M37" s="100">
        <f ca="1">IF(B37="","",OFFSET(List1!W$5,tisk!A36,0))</f>
        <v>100000</v>
      </c>
      <c r="N37" s="100" t="s">
        <v>221</v>
      </c>
    </row>
    <row r="38" spans="1:14" s="2" customFormat="1" ht="100.8" x14ac:dyDescent="0.3">
      <c r="A38" s="30"/>
      <c r="B38" s="101"/>
      <c r="C38" s="3" t="str">
        <f ca="1">IF(B37="","",CONCATENATE("Okres ",OFFSET(List1!G$5,tisk!A36,0),"
","Právní forma","
",OFFSET(List1!H$5,tisk!A36,0),"
","IČO ",OFFSET(List1!I$5,tisk!A36,0),"
 ","B.Ú. ",OFFSET(List1!J$5,tisk!A36,0)))</f>
        <v>Okres Jeseník
Právní forma
Obec, městská část hlavního města Prahy
IČO 00636045
 B.Ú. xxxxxxxx</v>
      </c>
      <c r="D38" s="5" t="str">
        <f ca="1">IF(B37="","",OFFSET(List1!L$5,tisk!A36,0))</f>
        <v>Územní plán obce Vlčice - změna č. 1.</v>
      </c>
      <c r="E38" s="102"/>
      <c r="F38" s="26"/>
      <c r="G38" s="100"/>
      <c r="H38" s="103"/>
      <c r="I38" s="101"/>
      <c r="J38" s="101"/>
      <c r="K38" s="101"/>
      <c r="L38" s="101"/>
      <c r="M38" s="100"/>
      <c r="N38" s="100"/>
    </row>
    <row r="39" spans="1:14" s="2" customFormat="1" ht="43.2" x14ac:dyDescent="0.3">
      <c r="A39" s="30">
        <f>ROW()/3-1</f>
        <v>12</v>
      </c>
      <c r="B39" s="101"/>
      <c r="C39" s="3"/>
      <c r="D39" s="5" t="str">
        <f ca="1">IF(B37="","",CONCATENATE("Dotace bude použita na:",OFFSET(List1!M$5,tisk!A36,0)))</f>
        <v>Dotace bude použita na:návrh Změny č. 1 , úprava návrhu Změny č. 1, dotisk Změny č. 1, úplné znění Územního plánu Vlčice.</v>
      </c>
      <c r="E39" s="102"/>
      <c r="F39" s="27" t="str">
        <f ca="1">IF(B37="","",OFFSET(List1!P$5,tisk!A36,0))</f>
        <v>12/2021</v>
      </c>
      <c r="G39" s="100"/>
      <c r="H39" s="103"/>
      <c r="I39" s="101"/>
      <c r="J39" s="101"/>
      <c r="K39" s="101"/>
      <c r="L39" s="101"/>
      <c r="M39" s="100"/>
      <c r="N39" s="100"/>
    </row>
    <row r="40" spans="1:14" s="2" customFormat="1" ht="75" customHeight="1" x14ac:dyDescent="0.3">
      <c r="A40" s="30"/>
      <c r="B40" s="101">
        <v>13</v>
      </c>
      <c r="C40" s="3" t="str">
        <f ca="1">IF(B40="","",CONCATENATE(OFFSET(List1!C$5,tisk!A39,0),"
",OFFSET(List1!D$5,tisk!A39,0),"
",OFFSET(List1!E$5,tisk!A39,0),"
",OFFSET(List1!F$5,tisk!A39,0)))</f>
        <v>Obec Krčmaň
Kokorská 163
Krčmaň
77900</v>
      </c>
      <c r="D40" s="42" t="str">
        <f ca="1">IF(B40="","",OFFSET(List1!K$5,tisk!A39,0))</f>
        <v>Změna č. 1 Územního plánu Krčmaň</v>
      </c>
      <c r="E40" s="102">
        <f ca="1">IF(B40="","",OFFSET(List1!N$5,tisk!A39,0))</f>
        <v>160000</v>
      </c>
      <c r="F40" s="27" t="str">
        <f ca="1">IF(B40="","",OFFSET(List1!O$5,tisk!A39,0))</f>
        <v>1/2021</v>
      </c>
      <c r="G40" s="100">
        <f ca="1">IF(B40="","",OFFSET(List1!Q$5,tisk!A39,0))</f>
        <v>64000</v>
      </c>
      <c r="H40" s="103" t="str">
        <f ca="1">IF(B40="","",OFFSET(List1!R$5,tisk!A39,0))</f>
        <v>31.12.2021</v>
      </c>
      <c r="I40" s="101">
        <f ca="1">IF(B40="","",OFFSET(List1!S$5,tisk!A39,0))</f>
        <v>110</v>
      </c>
      <c r="J40" s="101">
        <f ca="1">IF(B40="","",OFFSET(List1!T$5,tisk!A39,0))</f>
        <v>180</v>
      </c>
      <c r="K40" s="101">
        <f ca="1">IF(B40="","",OFFSET(List1!U$5,tisk!A39,0))</f>
        <v>120</v>
      </c>
      <c r="L40" s="101">
        <f ca="1">IF(B40="","",OFFSET(List1!V$5,tisk!A39,0))</f>
        <v>410</v>
      </c>
      <c r="M40" s="100">
        <f ca="1">IF(B40="","",OFFSET(List1!W$5,tisk!A39,0))</f>
        <v>64000</v>
      </c>
      <c r="N40" s="100" t="s">
        <v>221</v>
      </c>
    </row>
    <row r="41" spans="1:14" s="2" customFormat="1" ht="103.5" customHeight="1" x14ac:dyDescent="0.3">
      <c r="A41" s="30"/>
      <c r="B41" s="101"/>
      <c r="C41" s="3" t="str">
        <f ca="1">IF(B40="","",CONCATENATE("Okres ",OFFSET(List1!G$5,tisk!A39,0),"
","Právní forma","
",OFFSET(List1!H$5,tisk!A39,0),"
","IČO ",OFFSET(List1!I$5,tisk!A39,0),"
 ","B.Ú. ",OFFSET(List1!J$5,tisk!A39,0)))</f>
        <v>Okres Olomouc
Právní forma
Obec, městská část hlavního města Prahy
IČO 00575640
 B.Ú. xxxxxxxx</v>
      </c>
      <c r="D41" s="5" t="str">
        <f ca="1">IF(B40="","",OFFSET(List1!L$5,tisk!A39,0))</f>
        <v>Zpracování Změny č. 1 ÚP Krčmaň, a to zkráceným postupem - etapa zpracování návrhu změny ÚP pro veřejné projednání.</v>
      </c>
      <c r="E41" s="102"/>
      <c r="F41" s="26"/>
      <c r="G41" s="100"/>
      <c r="H41" s="103"/>
      <c r="I41" s="101"/>
      <c r="J41" s="101"/>
      <c r="K41" s="101"/>
      <c r="L41" s="101"/>
      <c r="M41" s="100"/>
      <c r="N41" s="100"/>
    </row>
    <row r="42" spans="1:14" s="2" customFormat="1" ht="62.25" customHeight="1" x14ac:dyDescent="0.3">
      <c r="A42" s="30">
        <f>ROW()/3-1</f>
        <v>13</v>
      </c>
      <c r="B42" s="101"/>
      <c r="C42" s="3"/>
      <c r="D42" s="5" t="str">
        <f ca="1">IF(B40="","",CONCATENATE("Dotace bude použita na:",OFFSET(List1!M$5,tisk!A39,0)))</f>
        <v>Dotace bude použita na:zpracování Změny č. 1 ÚP Krčmaň, a to zkráceným postupem - etapa zpracování návrhu změny ÚP pro veřejné projednání.</v>
      </c>
      <c r="E42" s="102"/>
      <c r="F42" s="27" t="str">
        <f ca="1">IF(B40="","",OFFSET(List1!P$5,tisk!A39,0))</f>
        <v>12/2021</v>
      </c>
      <c r="G42" s="100"/>
      <c r="H42" s="103"/>
      <c r="I42" s="101"/>
      <c r="J42" s="101"/>
      <c r="K42" s="101"/>
      <c r="L42" s="101"/>
      <c r="M42" s="100"/>
      <c r="N42" s="100"/>
    </row>
    <row r="43" spans="1:14" s="2" customFormat="1" ht="75" customHeight="1" x14ac:dyDescent="0.3">
      <c r="A43" s="30"/>
      <c r="B43" s="101">
        <v>14</v>
      </c>
      <c r="C43" s="3" t="str">
        <f ca="1">IF(B43="","",CONCATENATE(OFFSET(List1!C$5,tisk!A42,0),"
",OFFSET(List1!D$5,tisk!A42,0),"
",OFFSET(List1!E$5,tisk!A42,0),"
",OFFSET(List1!F$5,tisk!A42,0)))</f>
        <v>Obec Laškov
Laškov 1
Laškov
79857</v>
      </c>
      <c r="D43" s="42" t="str">
        <f ca="1">IF(B43="","",OFFSET(List1!K$5,tisk!A42,0))</f>
        <v>Pořízení 2. změny Územního plánu obce Laškov</v>
      </c>
      <c r="E43" s="102">
        <f ca="1">IF(B43="","",OFFSET(List1!N$5,tisk!A42,0))</f>
        <v>100000</v>
      </c>
      <c r="F43" s="27" t="str">
        <f ca="1">IF(B43="","",OFFSET(List1!O$5,tisk!A42,0))</f>
        <v>1/2021</v>
      </c>
      <c r="G43" s="100">
        <f ca="1">IF(B43="","",OFFSET(List1!Q$5,tisk!A42,0))</f>
        <v>40000</v>
      </c>
      <c r="H43" s="103" t="str">
        <f ca="1">IF(B43="","",OFFSET(List1!R$5,tisk!A42,0))</f>
        <v>31.12.2021</v>
      </c>
      <c r="I43" s="101">
        <f ca="1">IF(B43="","",OFFSET(List1!S$5,tisk!A42,0))</f>
        <v>180</v>
      </c>
      <c r="J43" s="101">
        <f ca="1">IF(B43="","",OFFSET(List1!T$5,tisk!A42,0))</f>
        <v>180</v>
      </c>
      <c r="K43" s="101">
        <f ca="1">IF(B43="","",OFFSET(List1!U$5,tisk!A42,0))</f>
        <v>50</v>
      </c>
      <c r="L43" s="101">
        <f ca="1">IF(B43="","",OFFSET(List1!V$5,tisk!A42,0))</f>
        <v>410</v>
      </c>
      <c r="M43" s="100">
        <f ca="1">IF(B43="","",OFFSET(List1!W$5,tisk!A42,0))</f>
        <v>40000</v>
      </c>
      <c r="N43" s="100" t="s">
        <v>221</v>
      </c>
    </row>
    <row r="44" spans="1:14" s="2" customFormat="1" ht="86.4" x14ac:dyDescent="0.3">
      <c r="A44" s="30"/>
      <c r="B44" s="101"/>
      <c r="C44" s="3" t="str">
        <f ca="1">IF(B43="","",CONCATENATE("Okres ",OFFSET(List1!G$5,tisk!A42,0),"
","Právní forma","
",OFFSET(List1!H$5,tisk!A42,0),"
","IČO ",OFFSET(List1!I$5,tisk!A42,0),"
 ","B.Ú. ",OFFSET(List1!J$5,tisk!A42,0)))</f>
        <v>Okres Prostějov
Právní forma
Obec, městská část hlavního města Prahy
IČO 00288411
 B.Ú. xxxxxxxx</v>
      </c>
      <c r="D44" s="5" t="str">
        <f ca="1">IF(B43="","",OFFSET(List1!L$5,tisk!A42,0))</f>
        <v>V rámci podané žádosti bude řešena 2. změna územního plánu dle požadavků a žádostí od občanů a potřeb obce Laškov.</v>
      </c>
      <c r="E44" s="102"/>
      <c r="F44" s="26"/>
      <c r="G44" s="100"/>
      <c r="H44" s="103"/>
      <c r="I44" s="101"/>
      <c r="J44" s="101"/>
      <c r="K44" s="101"/>
      <c r="L44" s="101"/>
      <c r="M44" s="100"/>
      <c r="N44" s="100"/>
    </row>
    <row r="45" spans="1:14" s="2" customFormat="1" ht="43.2" x14ac:dyDescent="0.3">
      <c r="A45" s="30">
        <f>ROW()/3-1</f>
        <v>14</v>
      </c>
      <c r="B45" s="101"/>
      <c r="C45" s="3"/>
      <c r="D45" s="5" t="str">
        <f ca="1">IF(B43="","",CONCATENATE("Dotace bude použita na:",OFFSET(List1!M$5,tisk!A42,0)))</f>
        <v>Dotace bude použita na:položky: projektová dokumentace k 2. změně územního plánu obce k.ú Laškov a k.ú. Krakovec na Moravě.</v>
      </c>
      <c r="E45" s="102"/>
      <c r="F45" s="27" t="str">
        <f ca="1">IF(B43="","",OFFSET(List1!P$5,tisk!A42,0))</f>
        <v>12/2021</v>
      </c>
      <c r="G45" s="100"/>
      <c r="H45" s="103"/>
      <c r="I45" s="101"/>
      <c r="J45" s="101"/>
      <c r="K45" s="101"/>
      <c r="L45" s="101"/>
      <c r="M45" s="100"/>
      <c r="N45" s="100"/>
    </row>
    <row r="46" spans="1:14" s="2" customFormat="1" ht="75" customHeight="1" x14ac:dyDescent="0.3">
      <c r="A46" s="30"/>
      <c r="B46" s="101">
        <v>15</v>
      </c>
      <c r="C46" s="3" t="str">
        <f ca="1">IF(B46="","",CONCATENATE(OFFSET(List1!C$5,tisk!A45,0),"
",OFFSET(List1!D$5,tisk!A45,0),"
",OFFSET(List1!E$5,tisk!A45,0),"
",OFFSET(List1!F$5,tisk!A45,0)))</f>
        <v>Obec Střeň
Střeň 19
Střeň
78332</v>
      </c>
      <c r="D46" s="42" t="str">
        <f ca="1">IF(B46="","",OFFSET(List1!K$5,tisk!A45,0))</f>
        <v>Územní plán Střeň</v>
      </c>
      <c r="E46" s="102">
        <f ca="1">IF(B46="","",OFFSET(List1!N$5,tisk!A45,0))</f>
        <v>526350</v>
      </c>
      <c r="F46" s="27" t="str">
        <f ca="1">IF(B46="","",OFFSET(List1!O$5,tisk!A45,0))</f>
        <v>1/2021</v>
      </c>
      <c r="G46" s="100">
        <f ca="1">IF(B46="","",OFFSET(List1!Q$5,tisk!A45,0))</f>
        <v>200000</v>
      </c>
      <c r="H46" s="103" t="str">
        <f ca="1">IF(B46="","",OFFSET(List1!R$5,tisk!A45,0))</f>
        <v>31.12.2021</v>
      </c>
      <c r="I46" s="101">
        <f ca="1">IF(B46="","",OFFSET(List1!S$5,tisk!A45,0))</f>
        <v>160</v>
      </c>
      <c r="J46" s="101">
        <f ca="1">IF(B46="","",OFFSET(List1!T$5,tisk!A45,0))</f>
        <v>150</v>
      </c>
      <c r="K46" s="101">
        <f ca="1">IF(B46="","",OFFSET(List1!U$5,tisk!A45,0))</f>
        <v>100</v>
      </c>
      <c r="L46" s="101">
        <f ca="1">IF(B46="","",OFFSET(List1!V$5,tisk!A45,0))</f>
        <v>410</v>
      </c>
      <c r="M46" s="100">
        <f ca="1">IF(B46="","",OFFSET(List1!W$5,tisk!A45,0))</f>
        <v>200000</v>
      </c>
      <c r="N46" s="100" t="s">
        <v>221</v>
      </c>
    </row>
    <row r="47" spans="1:14" s="2" customFormat="1" ht="93.75" customHeight="1" x14ac:dyDescent="0.3">
      <c r="A47" s="30"/>
      <c r="B47" s="101"/>
      <c r="C47" s="3" t="str">
        <f ca="1">IF(B46="","",CONCATENATE("Okres ",OFFSET(List1!G$5,tisk!A45,0),"
","Právní forma","
",OFFSET(List1!H$5,tisk!A45,0),"
","IČO ",OFFSET(List1!I$5,tisk!A45,0),"
 ","B.Ú. ",OFFSET(List1!J$5,tisk!A45,0)))</f>
        <v>Okres Olomouc
Právní forma
Obec, městská část hlavního města Prahy
IČO 47997265
 B.Ú. xxxxxxxx</v>
      </c>
      <c r="D47" s="5" t="str">
        <f ca="1">IF(B46="","",OFFSET(List1!L$5,tisk!A45,0))</f>
        <v>Pořízení nového územního plánu obce Střeň (etapa II - návrh, etapa III - upravený návrh).</v>
      </c>
      <c r="E47" s="102"/>
      <c r="F47" s="26"/>
      <c r="G47" s="100"/>
      <c r="H47" s="103"/>
      <c r="I47" s="101"/>
      <c r="J47" s="101"/>
      <c r="K47" s="101"/>
      <c r="L47" s="101"/>
      <c r="M47" s="100"/>
      <c r="N47" s="100"/>
    </row>
    <row r="48" spans="1:14" s="2" customFormat="1" ht="30" customHeight="1" x14ac:dyDescent="0.3">
      <c r="A48" s="30">
        <f>ROW()/3-1</f>
        <v>15</v>
      </c>
      <c r="B48" s="101"/>
      <c r="C48" s="3"/>
      <c r="D48" s="5" t="str">
        <f ca="1">IF(B46="","",CONCATENATE("Dotace bude použita na:",OFFSET(List1!M$5,tisk!A45,0)))</f>
        <v>Dotace bude použita na:etapa II - Návrh,
etapa III - Upravený návrh.</v>
      </c>
      <c r="E48" s="102"/>
      <c r="F48" s="27" t="str">
        <f ca="1">IF(B46="","",OFFSET(List1!P$5,tisk!A45,0))</f>
        <v>12/2021</v>
      </c>
      <c r="G48" s="100"/>
      <c r="H48" s="103"/>
      <c r="I48" s="101"/>
      <c r="J48" s="101"/>
      <c r="K48" s="101"/>
      <c r="L48" s="101"/>
      <c r="M48" s="100"/>
      <c r="N48" s="100"/>
    </row>
    <row r="49" spans="1:14" s="2" customFormat="1" ht="75" customHeight="1" x14ac:dyDescent="0.3">
      <c r="A49" s="30"/>
      <c r="B49" s="101">
        <v>16</v>
      </c>
      <c r="C49" s="3" t="str">
        <f ca="1">IF(B49="","",CONCATENATE(OFFSET(List1!C$5,tisk!A48,0),"
",OFFSET(List1!D$5,tisk!A48,0),"
",OFFSET(List1!E$5,tisk!A48,0),"
",OFFSET(List1!F$5,tisk!A48,0)))</f>
        <v>Obec Rokytnice
Rokytnice 143
Rokytnice
75104</v>
      </c>
      <c r="D49" s="42" t="str">
        <f ca="1">IF(B49="","",OFFSET(List1!K$5,tisk!A48,0))</f>
        <v>Pořízení Územního plánu Rokytnice</v>
      </c>
      <c r="E49" s="102">
        <f ca="1">IF(B49="","",OFFSET(List1!N$5,tisk!A48,0))</f>
        <v>181500</v>
      </c>
      <c r="F49" s="27" t="str">
        <f ca="1">IF(B49="","",OFFSET(List1!O$5,tisk!A48,0))</f>
        <v>1/2021</v>
      </c>
      <c r="G49" s="100">
        <f ca="1">IF(B49="","",OFFSET(List1!Q$5,tisk!A48,0))</f>
        <v>72600</v>
      </c>
      <c r="H49" s="103" t="str">
        <f ca="1">IF(B49="","",OFFSET(List1!R$5,tisk!A48,0))</f>
        <v>31.12.2021</v>
      </c>
      <c r="I49" s="101">
        <f ca="1">IF(B49="","",OFFSET(List1!S$5,tisk!A48,0))</f>
        <v>140</v>
      </c>
      <c r="J49" s="101">
        <f ca="1">IF(B49="","",OFFSET(List1!T$5,tisk!A48,0))</f>
        <v>200</v>
      </c>
      <c r="K49" s="101">
        <f ca="1">IF(B49="","",OFFSET(List1!U$5,tisk!A48,0))</f>
        <v>60</v>
      </c>
      <c r="L49" s="101">
        <f ca="1">IF(B49="","",OFFSET(List1!V$5,tisk!A48,0))</f>
        <v>400</v>
      </c>
      <c r="M49" s="100">
        <f ca="1">IF(B49="","",OFFSET(List1!W$5,tisk!A48,0))</f>
        <v>72600</v>
      </c>
      <c r="N49" s="100" t="s">
        <v>221</v>
      </c>
    </row>
    <row r="50" spans="1:14" s="2" customFormat="1" ht="100.8" x14ac:dyDescent="0.3">
      <c r="A50" s="30"/>
      <c r="B50" s="101"/>
      <c r="C50" s="3" t="str">
        <f ca="1">IF(B49="","",CONCATENATE("Okres ",OFFSET(List1!G$5,tisk!A48,0),"
","Právní forma","
",OFFSET(List1!H$5,tisk!A48,0),"
","IČO ",OFFSET(List1!I$5,tisk!A48,0),"
 ","B.Ú. ",OFFSET(List1!J$5,tisk!A48,0)))</f>
        <v>Okres Přerov
Právní forma
Obec, městská část hlavního města Prahy
IČO 00301914
 B.Ú. xxxxxxxx</v>
      </c>
      <c r="D50" s="5" t="str">
        <f ca="1">IF(B49="","",OFFSET(List1!L$5,tisk!A48,0))</f>
        <v>Předmětem předkládaného projektu je zpracování nového Územního plánu obce Rokytnice.</v>
      </c>
      <c r="E50" s="102"/>
      <c r="F50" s="26"/>
      <c r="G50" s="100"/>
      <c r="H50" s="103"/>
      <c r="I50" s="101"/>
      <c r="J50" s="101"/>
      <c r="K50" s="101"/>
      <c r="L50" s="101"/>
      <c r="M50" s="100"/>
      <c r="N50" s="100"/>
    </row>
    <row r="51" spans="1:14" s="2" customFormat="1" ht="30" customHeight="1" x14ac:dyDescent="0.3">
      <c r="A51" s="30">
        <f>ROW()/3-1</f>
        <v>16</v>
      </c>
      <c r="B51" s="101"/>
      <c r="C51" s="3"/>
      <c r="D51" s="5" t="str">
        <f ca="1">IF(B49="","",CONCATENATE("Dotace bude použita na:",OFFSET(List1!M$5,tisk!A48,0)))</f>
        <v>Dotace bude použita na:návrh ÚP pro společné jednání s dotčenými orgány.</v>
      </c>
      <c r="E51" s="102"/>
      <c r="F51" s="27" t="str">
        <f ca="1">IF(B49="","",OFFSET(List1!P$5,tisk!A48,0))</f>
        <v>12/2021</v>
      </c>
      <c r="G51" s="100"/>
      <c r="H51" s="103"/>
      <c r="I51" s="101"/>
      <c r="J51" s="101"/>
      <c r="K51" s="101"/>
      <c r="L51" s="101"/>
      <c r="M51" s="100"/>
      <c r="N51" s="100"/>
    </row>
    <row r="52" spans="1:14" s="2" customFormat="1" ht="75" customHeight="1" x14ac:dyDescent="0.3">
      <c r="A52" s="30"/>
      <c r="B52" s="101">
        <v>17</v>
      </c>
      <c r="C52" s="3" t="str">
        <f ca="1">IF(B52="","",CONCATENATE(OFFSET(List1!C$5,tisk!A51,0),"
",OFFSET(List1!D$5,tisk!A51,0),"
",OFFSET(List1!E$5,tisk!A51,0),"
",OFFSET(List1!F$5,tisk!A51,0)))</f>
        <v>Obec Loučná nad Desnou
Loučná nad Desnou 57
Loučná nad Desnou
78811</v>
      </c>
      <c r="D52" s="42" t="str">
        <f ca="1">IF(B52="","",OFFSET(List1!K$5,tisk!A51,0))</f>
        <v>Pořízení Změny č. 1 Územního plánu obce Loučná nad Desnou</v>
      </c>
      <c r="E52" s="102">
        <f ca="1">IF(B52="","",OFFSET(List1!N$5,tisk!A51,0))</f>
        <v>387200</v>
      </c>
      <c r="F52" s="27" t="str">
        <f ca="1">IF(B52="","",OFFSET(List1!O$5,tisk!A51,0))</f>
        <v>1/2021</v>
      </c>
      <c r="G52" s="100">
        <f ca="1">IF(B52="","",OFFSET(List1!Q$5,tisk!A51,0))</f>
        <v>154880</v>
      </c>
      <c r="H52" s="103" t="str">
        <f ca="1">IF(B52="","",OFFSET(List1!R$5,tisk!A51,0))</f>
        <v>31.12.2021</v>
      </c>
      <c r="I52" s="101">
        <f ca="1">IF(B52="","",OFFSET(List1!S$5,tisk!A51,0))</f>
        <v>140</v>
      </c>
      <c r="J52" s="101">
        <f ca="1">IF(B52="","",OFFSET(List1!T$5,tisk!A51,0))</f>
        <v>180</v>
      </c>
      <c r="K52" s="101">
        <f ca="1">IF(B52="","",OFFSET(List1!U$5,tisk!A51,0))</f>
        <v>80</v>
      </c>
      <c r="L52" s="101">
        <f ca="1">IF(B52="","",OFFSET(List1!V$5,tisk!A51,0))</f>
        <v>400</v>
      </c>
      <c r="M52" s="100">
        <f ca="1">IF(B52="","",OFFSET(List1!W$5,tisk!A51,0))</f>
        <v>154880</v>
      </c>
      <c r="N52" s="100" t="s">
        <v>221</v>
      </c>
    </row>
    <row r="53" spans="1:14" s="2" customFormat="1" ht="86.4" x14ac:dyDescent="0.3">
      <c r="A53" s="30"/>
      <c r="B53" s="101"/>
      <c r="C53" s="3" t="str">
        <f ca="1">IF(B52="","",CONCATENATE("Okres ",OFFSET(List1!G$5,tisk!A51,0),"
","Právní forma","
",OFFSET(List1!H$5,tisk!A51,0),"
","IČO ",OFFSET(List1!I$5,tisk!A51,0),"
 ","B.Ú. ",OFFSET(List1!J$5,tisk!A51,0)))</f>
        <v>Okres Šumperk
Právní forma
Obec, městská část hlavního města Prahy
IČO 00302953
 B.Ú. xxxxxxxx</v>
      </c>
      <c r="D53" s="5" t="str">
        <f ca="1">IF(B52="","",OFFSET(List1!L$5,tisk!A51,0))</f>
        <v>Předmětem akce je pořízení Změny č. 1 územního plánu obce zkráceným postupem a vyhotovení úplného znění územního plánu se zapracovanou změnou, která byla vyvolána objektivními změnami v území z důvodu dynamického rozvoje obce a okolí.</v>
      </c>
      <c r="E53" s="102"/>
      <c r="F53" s="26"/>
      <c r="G53" s="100"/>
      <c r="H53" s="103"/>
      <c r="I53" s="101"/>
      <c r="J53" s="101"/>
      <c r="K53" s="101"/>
      <c r="L53" s="101"/>
      <c r="M53" s="100"/>
      <c r="N53" s="100"/>
    </row>
    <row r="54" spans="1:14" s="2" customFormat="1" ht="43.2" x14ac:dyDescent="0.3">
      <c r="A54" s="30">
        <f>ROW()/3-1</f>
        <v>17</v>
      </c>
      <c r="B54" s="101"/>
      <c r="C54" s="3"/>
      <c r="D54" s="5" t="str">
        <f ca="1">IF(B52="","",CONCATENATE("Dotace bude použita na:",OFFSET(List1!M$5,tisk!A51,0)))</f>
        <v>Dotace bude použita na:zpracování změny č. 1 ÚP Loučná nad Desnou včetně vyhotovení úplného znění.</v>
      </c>
      <c r="E54" s="102"/>
      <c r="F54" s="27" t="str">
        <f ca="1">IF(B52="","",OFFSET(List1!P$5,tisk!A51,0))</f>
        <v>12/2021</v>
      </c>
      <c r="G54" s="100"/>
      <c r="H54" s="103"/>
      <c r="I54" s="101"/>
      <c r="J54" s="101"/>
      <c r="K54" s="101"/>
      <c r="L54" s="101"/>
      <c r="M54" s="100"/>
      <c r="N54" s="100"/>
    </row>
    <row r="55" spans="1:14" s="2" customFormat="1" ht="75" customHeight="1" x14ac:dyDescent="0.3">
      <c r="A55" s="30"/>
      <c r="B55" s="101">
        <v>18</v>
      </c>
      <c r="C55" s="3" t="str">
        <f ca="1">IF(B55="","",CONCATENATE(OFFSET(List1!C$5,tisk!A54,0),"
",OFFSET(List1!D$5,tisk!A54,0),"
",OFFSET(List1!E$5,tisk!A54,0),"
",OFFSET(List1!F$5,tisk!A54,0)))</f>
        <v>Obec Želeč
Želeč 62
Želeč
79807</v>
      </c>
      <c r="D55" s="42" t="str">
        <f ca="1">IF(B55="","",OFFSET(List1!K$5,tisk!A54,0))</f>
        <v>Územní plán Želeč - třetí fáze</v>
      </c>
      <c r="E55" s="102">
        <f ca="1">IF(B55="","",OFFSET(List1!N$5,tisk!A54,0))</f>
        <v>121000</v>
      </c>
      <c r="F55" s="27" t="str">
        <f ca="1">IF(B55="","",OFFSET(List1!O$5,tisk!A54,0))</f>
        <v>1/2021</v>
      </c>
      <c r="G55" s="100">
        <f ca="1">IF(B55="","",OFFSET(List1!Q$5,tisk!A54,0))</f>
        <v>48400</v>
      </c>
      <c r="H55" s="103" t="str">
        <f ca="1">IF(B55="","",OFFSET(List1!R$5,tisk!A54,0))</f>
        <v>31.12.2021</v>
      </c>
      <c r="I55" s="101">
        <f ca="1">IF(B55="","",OFFSET(List1!S$5,tisk!A54,0))</f>
        <v>130</v>
      </c>
      <c r="J55" s="101">
        <f ca="1">IF(B55="","",OFFSET(List1!T$5,tisk!A54,0))</f>
        <v>200</v>
      </c>
      <c r="K55" s="101">
        <f ca="1">IF(B55="","",OFFSET(List1!U$5,tisk!A54,0))</f>
        <v>50</v>
      </c>
      <c r="L55" s="101">
        <f ca="1">IF(B55="","",OFFSET(List1!V$5,tisk!A54,0))</f>
        <v>380</v>
      </c>
      <c r="M55" s="100">
        <f ca="1">IF(B55="","",OFFSET(List1!W$5,tisk!A54,0))</f>
        <v>48400</v>
      </c>
      <c r="N55" s="100" t="s">
        <v>221</v>
      </c>
    </row>
    <row r="56" spans="1:14" s="2" customFormat="1" ht="100.8" x14ac:dyDescent="0.3">
      <c r="A56" s="30"/>
      <c r="B56" s="101"/>
      <c r="C56" s="3" t="str">
        <f ca="1">IF(B55="","",CONCATENATE("Okres ",OFFSET(List1!G$5,tisk!A54,0),"
","Právní forma","
",OFFSET(List1!H$5,tisk!A54,0),"
","IČO ",OFFSET(List1!I$5,tisk!A54,0),"
 ","B.Ú. ",OFFSET(List1!J$5,tisk!A54,0)))</f>
        <v>Okres Prostějov
Právní forma
Obec, městská část hlavního města Prahy
IČO 00288993
 B.Ú. xxxxxxxx</v>
      </c>
      <c r="D56" s="5" t="str">
        <f ca="1">IF(B55="","",OFFSET(List1!L$5,tisk!A54,0))</f>
        <v>29.12.2015 bylo schváleno pořízení nového ÚP. Zadání ÚP 24.11.2016.  2018 zpracovaná 1.fáze pro společné projednání a hodnocení SEA. 2020 byla 2.fáze a letos bude 3.fáze úprava dokumentace po veřejném projednání a vyhotovení výsledné dokumentace ÚP.</v>
      </c>
      <c r="E56" s="102"/>
      <c r="F56" s="26"/>
      <c r="G56" s="100"/>
      <c r="H56" s="103"/>
      <c r="I56" s="101"/>
      <c r="J56" s="101"/>
      <c r="K56" s="101"/>
      <c r="L56" s="101"/>
      <c r="M56" s="100"/>
      <c r="N56" s="100"/>
    </row>
    <row r="57" spans="1:14" s="2" customFormat="1" ht="72" x14ac:dyDescent="0.3">
      <c r="A57" s="30">
        <f>ROW()/3-1</f>
        <v>18</v>
      </c>
      <c r="B57" s="101"/>
      <c r="C57" s="3"/>
      <c r="D57" s="5" t="str">
        <f ca="1">IF(B55="","",CONCATENATE("Dotace bude použita na:",OFFSET(List1!M$5,tisk!A54,0)))</f>
        <v>Dotace bude použita na:na úhradu zpracované 3. fáze Územního plánu Želeč - úprava dokumentace po veřejném projednání a vyhotovení výsledné dokumentace územního plánu po vydání ÚP.</v>
      </c>
      <c r="E57" s="102"/>
      <c r="F57" s="27" t="str">
        <f ca="1">IF(B55="","",OFFSET(List1!P$5,tisk!A54,0))</f>
        <v>12/2021</v>
      </c>
      <c r="G57" s="100"/>
      <c r="H57" s="103"/>
      <c r="I57" s="101"/>
      <c r="J57" s="101"/>
      <c r="K57" s="101"/>
      <c r="L57" s="101"/>
      <c r="M57" s="100"/>
      <c r="N57" s="100"/>
    </row>
    <row r="58" spans="1:14" s="2" customFormat="1" ht="57.6" x14ac:dyDescent="0.3">
      <c r="A58" s="30"/>
      <c r="B58" s="101">
        <v>19</v>
      </c>
      <c r="C58" s="3" t="str">
        <f ca="1">IF(B58="","",CONCATENATE(OFFSET(List1!C$5,tisk!A57,0),"
",OFFSET(List1!D$5,tisk!A57,0),"
",OFFSET(List1!E$5,tisk!A57,0),"
",OFFSET(List1!F$5,tisk!A57,0)))</f>
        <v>Obec Lipinka
Lipinka 82
Lipinka
78383</v>
      </c>
      <c r="D58" s="42" t="str">
        <f ca="1">IF(B58="","",OFFSET(List1!K$5,tisk!A57,0))</f>
        <v>Územní plán Lipinka - I. fáze</v>
      </c>
      <c r="E58" s="102">
        <f ca="1">IF(B58="","",OFFSET(List1!N$5,tisk!A57,0))</f>
        <v>183600</v>
      </c>
      <c r="F58" s="27" t="str">
        <f ca="1">IF(B58="","",OFFSET(List1!O$5,tisk!A57,0))</f>
        <v>1/2021</v>
      </c>
      <c r="G58" s="100">
        <f ca="1">IF(B58="","",OFFSET(List1!Q$5,tisk!A57,0))</f>
        <v>73440</v>
      </c>
      <c r="H58" s="103" t="str">
        <f ca="1">IF(B58="","",OFFSET(List1!R$5,tisk!A57,0))</f>
        <v>31.12.2021</v>
      </c>
      <c r="I58" s="101">
        <f ca="1">IF(B58="","",OFFSET(List1!S$5,tisk!A57,0))</f>
        <v>130</v>
      </c>
      <c r="J58" s="101">
        <f ca="1">IF(B58="","",OFFSET(List1!T$5,tisk!A57,0))</f>
        <v>150</v>
      </c>
      <c r="K58" s="101">
        <f ca="1">IF(B58="","",OFFSET(List1!U$5,tisk!A57,0))</f>
        <v>80</v>
      </c>
      <c r="L58" s="101">
        <f ca="1">IF(B58="","",OFFSET(List1!V$5,tisk!A57,0))</f>
        <v>360</v>
      </c>
      <c r="M58" s="100">
        <f ca="1">IF(B58="","",OFFSET(List1!W$5,tisk!A57,0))</f>
        <v>73440</v>
      </c>
      <c r="N58" s="100" t="s">
        <v>221</v>
      </c>
    </row>
    <row r="59" spans="1:14" s="2" customFormat="1" ht="86.4" x14ac:dyDescent="0.3">
      <c r="A59" s="30"/>
      <c r="B59" s="101"/>
      <c r="C59" s="3" t="str">
        <f ca="1">IF(B58="","",CONCATENATE("Okres ",OFFSET(List1!G$5,tisk!A57,0),"
","Právní forma","
",OFFSET(List1!H$5,tisk!A57,0),"
","IČO ",OFFSET(List1!I$5,tisk!A57,0),"
 ","B.Ú. ",OFFSET(List1!J$5,tisk!A57,0)))</f>
        <v>Okres Olomouc
Právní forma
Obec, městská část hlavního města Prahy
IČO 00302911
 B.Ú. xxxxxxxx</v>
      </c>
      <c r="D59" s="5" t="str">
        <f ca="1">IF(B58="","",OFFSET(List1!L$5,tisk!A57,0))</f>
        <v>Zpracování dokumentace Územní plán Lipinka - dokumentace ke společnému projednání o návrhu územního plánu.</v>
      </c>
      <c r="E59" s="102"/>
      <c r="F59" s="26"/>
      <c r="G59" s="100"/>
      <c r="H59" s="103"/>
      <c r="I59" s="101"/>
      <c r="J59" s="101"/>
      <c r="K59" s="101"/>
      <c r="L59" s="101"/>
      <c r="M59" s="100"/>
      <c r="N59" s="100"/>
    </row>
    <row r="60" spans="1:14" s="2" customFormat="1" ht="57.6" x14ac:dyDescent="0.3">
      <c r="A60" s="30">
        <f>ROW()/3-1</f>
        <v>19</v>
      </c>
      <c r="B60" s="101"/>
      <c r="C60" s="3"/>
      <c r="D60" s="5" t="str">
        <f ca="1">IF(B58="","",CONCATENATE("Dotace bude použita na:",OFFSET(List1!M$5,tisk!A57,0)))</f>
        <v>Dotace bude použita na:zpracování první fáze územního plánu - dokumentace ke společnému projednání o návrhu územního plánu.</v>
      </c>
      <c r="E60" s="102"/>
      <c r="F60" s="27" t="str">
        <f ca="1">IF(B58="","",OFFSET(List1!P$5,tisk!A57,0))</f>
        <v>12/2021</v>
      </c>
      <c r="G60" s="100"/>
      <c r="H60" s="103"/>
      <c r="I60" s="101"/>
      <c r="J60" s="101"/>
      <c r="K60" s="101"/>
      <c r="L60" s="101"/>
      <c r="M60" s="100"/>
      <c r="N60" s="100"/>
    </row>
    <row r="61" spans="1:14" s="2" customFormat="1" ht="57.6" x14ac:dyDescent="0.3">
      <c r="A61" s="30"/>
      <c r="B61" s="101">
        <v>20</v>
      </c>
      <c r="C61" s="3" t="str">
        <f ca="1">IF(B61="","",CONCATENATE(OFFSET(List1!C$5,tisk!A60,0),"
",OFFSET(List1!D$5,tisk!A60,0),"
",OFFSET(List1!E$5,tisk!A60,0),"
",OFFSET(List1!F$5,tisk!A60,0)))</f>
        <v>Obec Hoštejn
Hoštejn 20
Hoštejn
78901</v>
      </c>
      <c r="D61" s="42" t="str">
        <f ca="1">IF(B61="","",OFFSET(List1!K$5,tisk!A60,0))</f>
        <v>Změna č.1 Územního plánu obce Hoštejn</v>
      </c>
      <c r="E61" s="102">
        <f ca="1">IF(B61="","",OFFSET(List1!N$5,tisk!A60,0))</f>
        <v>130000</v>
      </c>
      <c r="F61" s="27" t="str">
        <f ca="1">IF(B61="","",OFFSET(List1!O$5,tisk!A60,0))</f>
        <v>1/2021</v>
      </c>
      <c r="G61" s="100">
        <f ca="1">IF(B61="","",OFFSET(List1!Q$5,tisk!A60,0))</f>
        <v>52000</v>
      </c>
      <c r="H61" s="103" t="str">
        <f ca="1">IF(B61="","",OFFSET(List1!R$5,tisk!A60,0))</f>
        <v>31.12.2021</v>
      </c>
      <c r="I61" s="101">
        <f ca="1">IF(B61="","",OFFSET(List1!S$5,tisk!A60,0))</f>
        <v>110</v>
      </c>
      <c r="J61" s="101">
        <f ca="1">IF(B61="","",OFFSET(List1!T$5,tisk!A60,0))</f>
        <v>150</v>
      </c>
      <c r="K61" s="101">
        <f ca="1">IF(B61="","",OFFSET(List1!U$5,tisk!A60,0))</f>
        <v>100</v>
      </c>
      <c r="L61" s="101">
        <f ca="1">IF(B61="","",OFFSET(List1!V$5,tisk!A60,0))</f>
        <v>360</v>
      </c>
      <c r="M61" s="100">
        <f ca="1">IF(B61="","",OFFSET(List1!W$5,tisk!A60,0))</f>
        <v>52000</v>
      </c>
      <c r="N61" s="100" t="s">
        <v>221</v>
      </c>
    </row>
    <row r="62" spans="1:14" s="2" customFormat="1" ht="86.4" x14ac:dyDescent="0.3">
      <c r="A62" s="30"/>
      <c r="B62" s="101"/>
      <c r="C62" s="3" t="str">
        <f ca="1">IF(B61="","",CONCATENATE("Okres ",OFFSET(List1!G$5,tisk!A60,0),"
","Právní forma","
",OFFSET(List1!H$5,tisk!A60,0),"
","IČO ",OFFSET(List1!I$5,tisk!A60,0),"
 ","B.Ú. ",OFFSET(List1!J$5,tisk!A60,0)))</f>
        <v>Okres Šumperk
Právní forma
Obec, městská část hlavního města Prahy
IČO 00302589
 B.Ú. xxxxxxxx</v>
      </c>
      <c r="D62" s="5" t="str">
        <f ca="1">IF(B61="","",OFFSET(List1!L$5,tisk!A60,0))</f>
        <v>Předmětem akce je pořízení změny č.1 ÚP obce Hoštejn.</v>
      </c>
      <c r="E62" s="102"/>
      <c r="F62" s="26"/>
      <c r="G62" s="100"/>
      <c r="H62" s="103"/>
      <c r="I62" s="101"/>
      <c r="J62" s="101"/>
      <c r="K62" s="101"/>
      <c r="L62" s="101"/>
      <c r="M62" s="100"/>
      <c r="N62" s="100"/>
    </row>
    <row r="63" spans="1:14" s="2" customFormat="1" ht="28.8" x14ac:dyDescent="0.3">
      <c r="A63" s="30">
        <f>ROW()/3-1</f>
        <v>20</v>
      </c>
      <c r="B63" s="101"/>
      <c r="C63" s="3"/>
      <c r="D63" s="5" t="str">
        <f ca="1">IF(B61="","",CONCATENATE("Dotace bude použita na:",OFFSET(List1!M$5,tisk!A60,0)))</f>
        <v>Dotace bude použita na:na pořízení změny č. 1 Územního plánu obce Hoštejn.</v>
      </c>
      <c r="E63" s="102"/>
      <c r="F63" s="27" t="str">
        <f ca="1">IF(B61="","",OFFSET(List1!P$5,tisk!A60,0))</f>
        <v>12/2021</v>
      </c>
      <c r="G63" s="100"/>
      <c r="H63" s="103"/>
      <c r="I63" s="101"/>
      <c r="J63" s="101"/>
      <c r="K63" s="101"/>
      <c r="L63" s="101"/>
      <c r="M63" s="100"/>
      <c r="N63" s="100"/>
    </row>
    <row r="64" spans="1:14" s="2" customFormat="1" ht="75" customHeight="1" x14ac:dyDescent="0.3">
      <c r="A64" s="30"/>
      <c r="B64" s="101" t="str">
        <f ca="1">IF(OFFSET(List1!B$5,tisk!A63,0)&gt;0,OFFSET(List1!B$5,tisk!A63,0),"")</f>
        <v>21</v>
      </c>
      <c r="C64" s="3" t="str">
        <f ca="1">IF(B64="","",CONCATENATE(OFFSET(List1!C$5,tisk!A63,0),"
",OFFSET(List1!D$5,tisk!A63,0),"
",OFFSET(List1!E$5,tisk!A63,0),"
",OFFSET(List1!F$5,tisk!A63,0)))</f>
        <v>Obec Lobodice
Lobodice 39
Lobodice
75101</v>
      </c>
      <c r="D64" s="42" t="str">
        <f ca="1">IF(B64="","",OFFSET(List1!K$5,tisk!A63,0))</f>
        <v>Úprava návrhu územního plánu pro opakované veřejné projednání včetně zpracování
digitálních dat v metodice MINIS, verze 2.3
Úprava návrhu územního plánu po veřejném projednání pro vydání - 5. etapa</v>
      </c>
      <c r="E64" s="102">
        <f ca="1">IF(B64="","",OFFSET(List1!N$5,tisk!A63,0))</f>
        <v>145200</v>
      </c>
      <c r="F64" s="27" t="str">
        <f ca="1">IF(B64="","",OFFSET(List1!O$5,tisk!A63,0))</f>
        <v>1/2021</v>
      </c>
      <c r="G64" s="100">
        <f ca="1">IF(B64="","",OFFSET(List1!Q$5,tisk!A63,0))</f>
        <v>58080</v>
      </c>
      <c r="H64" s="103" t="str">
        <f ca="1">IF(B64="","",OFFSET(List1!R$5,tisk!A63,0))</f>
        <v>31.12.2021</v>
      </c>
      <c r="I64" s="101">
        <f ca="1">IF(B64="","",OFFSET(List1!S$5,tisk!A63,0))</f>
        <v>110</v>
      </c>
      <c r="J64" s="101">
        <f ca="1">IF(B64="","",OFFSET(List1!T$5,tisk!A63,0))</f>
        <v>150</v>
      </c>
      <c r="K64" s="101">
        <f ca="1">IF(B64="","",OFFSET(List1!U$5,tisk!A63,0))</f>
        <v>50</v>
      </c>
      <c r="L64" s="101">
        <f ca="1">IF(B64="","",OFFSET(List1!V$5,tisk!A63,0))</f>
        <v>310</v>
      </c>
      <c r="M64" s="100">
        <f ca="1">IF(B64="","",OFFSET(List1!W$5,tisk!A63,0))</f>
        <v>58080</v>
      </c>
      <c r="N64" s="100" t="s">
        <v>221</v>
      </c>
    </row>
    <row r="65" spans="1:14" s="2" customFormat="1" ht="86.4" x14ac:dyDescent="0.3">
      <c r="A65" s="30"/>
      <c r="B65" s="101"/>
      <c r="C65" s="3" t="str">
        <f ca="1">IF(B64="","",CONCATENATE("Okres ",OFFSET(List1!G$5,tisk!A63,0),"
","Právní forma","
",OFFSET(List1!H$5,tisk!A63,0),"
","IČO ",OFFSET(List1!I$5,tisk!A63,0),"
 ","B.Ú. ",OFFSET(List1!J$5,tisk!A63,0)))</f>
        <v>Okres Přerov
Právní forma
Obec, městská část hlavního města Prahy
IČO 00301523
 B.Ú. xxxxxxxx</v>
      </c>
      <c r="D65" s="5" t="str">
        <f ca="1">IF(B64="","",OFFSET(List1!L$5,tisk!A63,0))</f>
        <v>Úprava návrhu územního plánu pro opakované veřejné projednání včetně zpracování digitálních dat v metodice MINIS, verze 2.3
Úprava návrhu územního plánu po veřejném projednání pro vydání - 5. etapa.</v>
      </c>
      <c r="E65" s="102"/>
      <c r="F65" s="26"/>
      <c r="G65" s="100"/>
      <c r="H65" s="103"/>
      <c r="I65" s="101"/>
      <c r="J65" s="101"/>
      <c r="K65" s="101"/>
      <c r="L65" s="101"/>
      <c r="M65" s="100"/>
      <c r="N65" s="100"/>
    </row>
    <row r="66" spans="1:14" s="2" customFormat="1" ht="86.4" x14ac:dyDescent="0.3">
      <c r="A66" s="30">
        <f>ROW()/3-1</f>
        <v>21</v>
      </c>
      <c r="B66" s="101"/>
      <c r="C66" s="3"/>
      <c r="D66" s="5" t="str">
        <f ca="1">IF(B64="","",CONCATENATE("Dotace bude použita na:",OFFSET(List1!M$5,tisk!A63,0)))</f>
        <v>Dotace bude použita na:úpravu návrhu územního plánu pro opakované veřejné projednání včetně zpracování digitálních dat v metodice MINIS, verze 2.3
Úprava návrhu územního plánu po veřejném projednání pro vydání - 5. etapa.</v>
      </c>
      <c r="E66" s="102"/>
      <c r="F66" s="27" t="str">
        <f ca="1">IF(B64="","",OFFSET(List1!P$5,tisk!A63,0))</f>
        <v>12/2021</v>
      </c>
      <c r="G66" s="100"/>
      <c r="H66" s="103"/>
      <c r="I66" s="101"/>
      <c r="J66" s="101"/>
      <c r="K66" s="101"/>
      <c r="L66" s="101"/>
      <c r="M66" s="100"/>
      <c r="N66" s="100"/>
    </row>
    <row r="67" spans="1:14" s="2" customFormat="1" ht="28.2" customHeight="1" x14ac:dyDescent="0.3">
      <c r="A67" s="30"/>
      <c r="B67" s="44" t="str">
        <f ca="1">IF(OFFSET(List1!B$5,tisk!A66,0)&gt;0,OFFSET(List1!B$5,tisk!A66,0),"")</f>
        <v/>
      </c>
      <c r="C67" s="3" t="str">
        <f ca="1">IF(B67="","",CONCATENATE(OFFSET(List1!C$5,tisk!A66,0),"
",OFFSET(List1!D$5,tisk!A66,0),"
",OFFSET(List1!E$5,tisk!A66,0),"
",OFFSET(List1!F$5,tisk!A66,0)))</f>
        <v/>
      </c>
      <c r="D67" s="42" t="str">
        <f ca="1">IF(B67="","",OFFSET(List1!K$5,tisk!A66,0))</f>
        <v/>
      </c>
      <c r="E67" s="46" t="str">
        <f ca="1">IF(B67="","",OFFSET(List1!N$5,tisk!A66,0))</f>
        <v/>
      </c>
      <c r="F67" s="27" t="str">
        <f ca="1">IF(B67="","",OFFSET(List1!O$5,tisk!A66,0))</f>
        <v/>
      </c>
      <c r="G67" s="45" t="str">
        <f ca="1">IF(B67="","",OFFSET(List1!Q$5,tisk!A66,0))</f>
        <v/>
      </c>
      <c r="H67" s="47" t="str">
        <f ca="1">IF(B67="","",OFFSET(List1!R$5,tisk!A66,0))</f>
        <v/>
      </c>
      <c r="I67" s="44" t="str">
        <f ca="1">IF(B67="","",OFFSET(List1!S$5,tisk!A66,0))</f>
        <v/>
      </c>
      <c r="J67" s="44" t="str">
        <f ca="1">IF(B67="","",OFFSET(List1!T$5,tisk!A66,0))</f>
        <v/>
      </c>
      <c r="K67" s="44" t="str">
        <f ca="1">IF(B67="","",OFFSET(List1!U$5,tisk!A66,0))</f>
        <v/>
      </c>
      <c r="L67" s="44" t="str">
        <f ca="1">IF(B67="","",OFFSET(List1!V$5,tisk!A66,0))</f>
        <v/>
      </c>
      <c r="M67" s="45" t="str">
        <f ca="1">IF(B67="","",OFFSET(List1!W$5,tisk!A66,0))</f>
        <v/>
      </c>
    </row>
    <row r="68" spans="1:14" s="2" customFormat="1" x14ac:dyDescent="0.3">
      <c r="A68" s="31"/>
      <c r="C68" s="3"/>
      <c r="D68" s="5"/>
      <c r="E68" s="9"/>
      <c r="F68" s="28"/>
      <c r="G68" s="7"/>
      <c r="M68" s="7"/>
    </row>
    <row r="69" spans="1:14" s="2" customFormat="1" x14ac:dyDescent="0.3">
      <c r="A69" s="31"/>
      <c r="C69" s="3"/>
      <c r="D69" s="5"/>
      <c r="E69" s="9"/>
      <c r="F69" s="28"/>
      <c r="G69" s="7"/>
      <c r="M69" s="7"/>
    </row>
    <row r="70" spans="1:14" x14ac:dyDescent="0.3">
      <c r="C70" s="3"/>
      <c r="D70" s="5"/>
      <c r="E70" s="9"/>
      <c r="F70" s="28"/>
      <c r="G70" s="7"/>
      <c r="H70" s="2"/>
      <c r="I70" s="2"/>
      <c r="J70" s="2"/>
      <c r="K70" s="2"/>
      <c r="L70" s="2"/>
      <c r="M70" s="7"/>
    </row>
    <row r="71" spans="1:14" x14ac:dyDescent="0.3">
      <c r="C71" s="3"/>
      <c r="D71" s="5"/>
      <c r="E71" s="9"/>
      <c r="F71" s="28"/>
      <c r="G71" s="7"/>
      <c r="H71" s="2"/>
      <c r="I71" s="2"/>
      <c r="J71" s="2"/>
      <c r="K71" s="2"/>
      <c r="L71" s="2"/>
      <c r="M71" s="7"/>
    </row>
    <row r="72" spans="1:14" x14ac:dyDescent="0.3">
      <c r="C72" s="3"/>
      <c r="D72" s="5"/>
      <c r="E72" s="9"/>
      <c r="F72" s="28"/>
      <c r="G72" s="7"/>
      <c r="H72" s="2"/>
      <c r="I72" s="2"/>
      <c r="J72" s="2"/>
      <c r="K72" s="2"/>
      <c r="L72" s="2"/>
      <c r="M72" s="7"/>
    </row>
    <row r="73" spans="1:14" x14ac:dyDescent="0.3">
      <c r="C73" s="3"/>
      <c r="D73" s="5"/>
      <c r="E73" s="9"/>
      <c r="F73" s="28"/>
      <c r="G73" s="7"/>
      <c r="H73" s="2"/>
      <c r="I73" s="2"/>
      <c r="J73" s="2"/>
      <c r="K73" s="2"/>
      <c r="L73" s="2"/>
      <c r="M73" s="7"/>
    </row>
    <row r="74" spans="1:14" x14ac:dyDescent="0.3">
      <c r="C74" s="3"/>
      <c r="D74" s="5"/>
      <c r="E74" s="9"/>
      <c r="F74" s="28"/>
      <c r="G74" s="7"/>
      <c r="H74" s="2"/>
      <c r="I74" s="2"/>
      <c r="J74" s="2"/>
      <c r="K74" s="2"/>
      <c r="L74" s="2"/>
      <c r="M74" s="7"/>
    </row>
    <row r="75" spans="1:14" x14ac:dyDescent="0.3">
      <c r="C75" s="3"/>
      <c r="D75" s="5"/>
      <c r="E75" s="9"/>
      <c r="F75" s="28"/>
      <c r="G75" s="7"/>
      <c r="H75" s="2"/>
      <c r="I75" s="2"/>
      <c r="J75" s="2"/>
      <c r="K75" s="2"/>
      <c r="L75" s="2"/>
      <c r="M75" s="7"/>
    </row>
    <row r="76" spans="1:14" x14ac:dyDescent="0.3">
      <c r="C76" s="3"/>
      <c r="D76" s="5"/>
      <c r="E76" s="9"/>
      <c r="F76" s="28"/>
      <c r="G76" s="7"/>
      <c r="H76" s="2"/>
      <c r="I76" s="2"/>
      <c r="J76" s="2"/>
      <c r="K76" s="2"/>
      <c r="L76" s="2"/>
      <c r="M76" s="7"/>
    </row>
    <row r="77" spans="1:14" x14ac:dyDescent="0.3">
      <c r="C77" s="3"/>
      <c r="D77" s="5"/>
      <c r="E77" s="9"/>
      <c r="F77" s="28"/>
      <c r="G77" s="7"/>
      <c r="H77" s="2"/>
      <c r="I77" s="2"/>
      <c r="J77" s="2"/>
      <c r="K77" s="2"/>
      <c r="L77" s="2"/>
      <c r="M77" s="7"/>
    </row>
  </sheetData>
  <mergeCells count="211">
    <mergeCell ref="K4:K6"/>
    <mergeCell ref="L4:L6"/>
    <mergeCell ref="M4:M6"/>
    <mergeCell ref="B7:B9"/>
    <mergeCell ref="E7:E9"/>
    <mergeCell ref="G7:G9"/>
    <mergeCell ref="H7:H9"/>
    <mergeCell ref="I7:I9"/>
    <mergeCell ref="J7:J9"/>
    <mergeCell ref="K7:K9"/>
    <mergeCell ref="B4:B6"/>
    <mergeCell ref="E4:E6"/>
    <mergeCell ref="G4:G6"/>
    <mergeCell ref="H4:H6"/>
    <mergeCell ref="I4:I6"/>
    <mergeCell ref="J4:J6"/>
    <mergeCell ref="L7:L9"/>
    <mergeCell ref="M7:M9"/>
    <mergeCell ref="B10:B12"/>
    <mergeCell ref="E10:E12"/>
    <mergeCell ref="G10:G12"/>
    <mergeCell ref="H10:H12"/>
    <mergeCell ref="I10:I12"/>
    <mergeCell ref="J10:J12"/>
    <mergeCell ref="K10:K12"/>
    <mergeCell ref="L10:L12"/>
    <mergeCell ref="M10:M12"/>
    <mergeCell ref="B13:B15"/>
    <mergeCell ref="E13:E15"/>
    <mergeCell ref="G13:G15"/>
    <mergeCell ref="H13:H15"/>
    <mergeCell ref="I13:I15"/>
    <mergeCell ref="J13:J15"/>
    <mergeCell ref="K13:K15"/>
    <mergeCell ref="L13:L15"/>
    <mergeCell ref="M13:M15"/>
    <mergeCell ref="K16:K18"/>
    <mergeCell ref="L16:L18"/>
    <mergeCell ref="M16:M18"/>
    <mergeCell ref="B19:B21"/>
    <mergeCell ref="E19:E21"/>
    <mergeCell ref="G19:G21"/>
    <mergeCell ref="H19:H21"/>
    <mergeCell ref="I19:I21"/>
    <mergeCell ref="J19:J21"/>
    <mergeCell ref="K19:K21"/>
    <mergeCell ref="B16:B18"/>
    <mergeCell ref="E16:E18"/>
    <mergeCell ref="G16:G18"/>
    <mergeCell ref="H16:H18"/>
    <mergeCell ref="I16:I18"/>
    <mergeCell ref="J16:J18"/>
    <mergeCell ref="L19:L21"/>
    <mergeCell ref="M19:M21"/>
    <mergeCell ref="B22:B24"/>
    <mergeCell ref="E22:E24"/>
    <mergeCell ref="G22:G24"/>
    <mergeCell ref="H22:H24"/>
    <mergeCell ref="I22:I24"/>
    <mergeCell ref="J22:J24"/>
    <mergeCell ref="K22:K24"/>
    <mergeCell ref="L22:L24"/>
    <mergeCell ref="M22:M24"/>
    <mergeCell ref="B25:B27"/>
    <mergeCell ref="E25:E27"/>
    <mergeCell ref="G25:G27"/>
    <mergeCell ref="H25:H27"/>
    <mergeCell ref="I25:I27"/>
    <mergeCell ref="J25:J27"/>
    <mergeCell ref="K25:K27"/>
    <mergeCell ref="L25:L27"/>
    <mergeCell ref="M25:M27"/>
    <mergeCell ref="L28:L30"/>
    <mergeCell ref="M28:M30"/>
    <mergeCell ref="B31:B33"/>
    <mergeCell ref="E31:E33"/>
    <mergeCell ref="G31:G33"/>
    <mergeCell ref="H31:H33"/>
    <mergeCell ref="I31:I33"/>
    <mergeCell ref="J31:J33"/>
    <mergeCell ref="K31:K33"/>
    <mergeCell ref="B28:B30"/>
    <mergeCell ref="E28:E30"/>
    <mergeCell ref="G28:G30"/>
    <mergeCell ref="H28:H30"/>
    <mergeCell ref="I28:I30"/>
    <mergeCell ref="J28:J30"/>
    <mergeCell ref="L31:L33"/>
    <mergeCell ref="M31:M33"/>
    <mergeCell ref="B34:B36"/>
    <mergeCell ref="E34:E36"/>
    <mergeCell ref="G34:G36"/>
    <mergeCell ref="H34:H36"/>
    <mergeCell ref="I34:I36"/>
    <mergeCell ref="J34:J36"/>
    <mergeCell ref="K34:K36"/>
    <mergeCell ref="L34:L36"/>
    <mergeCell ref="M34:M36"/>
    <mergeCell ref="B37:B39"/>
    <mergeCell ref="E37:E39"/>
    <mergeCell ref="G37:G39"/>
    <mergeCell ref="H37:H39"/>
    <mergeCell ref="I37:I39"/>
    <mergeCell ref="J37:J39"/>
    <mergeCell ref="K37:K39"/>
    <mergeCell ref="L37:L39"/>
    <mergeCell ref="M37:M39"/>
    <mergeCell ref="B43:B45"/>
    <mergeCell ref="E43:E45"/>
    <mergeCell ref="G43:G45"/>
    <mergeCell ref="H43:H45"/>
    <mergeCell ref="I43:I45"/>
    <mergeCell ref="J43:J45"/>
    <mergeCell ref="K43:K45"/>
    <mergeCell ref="B40:B42"/>
    <mergeCell ref="E40:E42"/>
    <mergeCell ref="G40:G42"/>
    <mergeCell ref="H40:H42"/>
    <mergeCell ref="I40:I42"/>
    <mergeCell ref="J40:J42"/>
    <mergeCell ref="K40:K42"/>
    <mergeCell ref="B46:B48"/>
    <mergeCell ref="E46:E48"/>
    <mergeCell ref="G46:G48"/>
    <mergeCell ref="H46:H48"/>
    <mergeCell ref="I46:I48"/>
    <mergeCell ref="J46:J48"/>
    <mergeCell ref="K46:K48"/>
    <mergeCell ref="L46:L48"/>
    <mergeCell ref="M46:M48"/>
    <mergeCell ref="B49:B51"/>
    <mergeCell ref="E49:E51"/>
    <mergeCell ref="G49:G51"/>
    <mergeCell ref="H49:H51"/>
    <mergeCell ref="I49:I51"/>
    <mergeCell ref="J49:J51"/>
    <mergeCell ref="K49:K51"/>
    <mergeCell ref="L49:L51"/>
    <mergeCell ref="M49:M51"/>
    <mergeCell ref="B55:B57"/>
    <mergeCell ref="E55:E57"/>
    <mergeCell ref="G55:G57"/>
    <mergeCell ref="H55:H57"/>
    <mergeCell ref="I55:I57"/>
    <mergeCell ref="J55:J57"/>
    <mergeCell ref="K55:K57"/>
    <mergeCell ref="B52:B54"/>
    <mergeCell ref="E52:E54"/>
    <mergeCell ref="G52:G54"/>
    <mergeCell ref="H52:H54"/>
    <mergeCell ref="I52:I54"/>
    <mergeCell ref="J52:J54"/>
    <mergeCell ref="L40:L42"/>
    <mergeCell ref="M40:M42"/>
    <mergeCell ref="L43:L45"/>
    <mergeCell ref="M43:M45"/>
    <mergeCell ref="K28:K30"/>
    <mergeCell ref="B64:B66"/>
    <mergeCell ref="E64:E66"/>
    <mergeCell ref="G64:G66"/>
    <mergeCell ref="H64:H66"/>
    <mergeCell ref="I64:I66"/>
    <mergeCell ref="J64:J66"/>
    <mergeCell ref="B61:B63"/>
    <mergeCell ref="E61:E63"/>
    <mergeCell ref="G61:G63"/>
    <mergeCell ref="H61:H63"/>
    <mergeCell ref="I61:I63"/>
    <mergeCell ref="J61:J63"/>
    <mergeCell ref="B58:B60"/>
    <mergeCell ref="E58:E60"/>
    <mergeCell ref="G58:G60"/>
    <mergeCell ref="H58:H60"/>
    <mergeCell ref="I58:I60"/>
    <mergeCell ref="J58:J60"/>
    <mergeCell ref="K64:K66"/>
    <mergeCell ref="L64:L66"/>
    <mergeCell ref="M64:M66"/>
    <mergeCell ref="K61:K63"/>
    <mergeCell ref="L61:L63"/>
    <mergeCell ref="M61:M63"/>
    <mergeCell ref="K52:K54"/>
    <mergeCell ref="L52:L54"/>
    <mergeCell ref="M52:M54"/>
    <mergeCell ref="L55:L57"/>
    <mergeCell ref="M55:M57"/>
    <mergeCell ref="K58:K60"/>
    <mergeCell ref="L58:L60"/>
    <mergeCell ref="M58:M60"/>
    <mergeCell ref="N13:N15"/>
    <mergeCell ref="N16:N18"/>
    <mergeCell ref="N19:N21"/>
    <mergeCell ref="N22:N24"/>
    <mergeCell ref="N25:N27"/>
    <mergeCell ref="N1:N3"/>
    <mergeCell ref="N4:N6"/>
    <mergeCell ref="N7:N9"/>
    <mergeCell ref="N10:N12"/>
    <mergeCell ref="N58:N60"/>
    <mergeCell ref="N61:N63"/>
    <mergeCell ref="N64:N66"/>
    <mergeCell ref="N43:N45"/>
    <mergeCell ref="N46:N48"/>
    <mergeCell ref="N49:N51"/>
    <mergeCell ref="N52:N54"/>
    <mergeCell ref="N55:N57"/>
    <mergeCell ref="N28:N30"/>
    <mergeCell ref="N31:N33"/>
    <mergeCell ref="N34:N36"/>
    <mergeCell ref="N37:N39"/>
    <mergeCell ref="N40:N42"/>
  </mergeCells>
  <conditionalFormatting sqref="F6">
    <cfRule type="notContainsBlanks" dxfId="23" priority="42" stopIfTrue="1">
      <formula>LEN(TRIM(F6))&gt;0</formula>
    </cfRule>
  </conditionalFormatting>
  <conditionalFormatting sqref="D6">
    <cfRule type="notContainsBlanks" dxfId="22" priority="41" stopIfTrue="1">
      <formula>LEN(TRIM(D6))&gt;0</formula>
    </cfRule>
  </conditionalFormatting>
  <conditionalFormatting sqref="D5">
    <cfRule type="notContainsBlanks" dxfId="21" priority="40" stopIfTrue="1">
      <formula>LEN(TRIM(D5))&gt;0</formula>
    </cfRule>
  </conditionalFormatting>
  <conditionalFormatting sqref="C6">
    <cfRule type="notContainsBlanks" dxfId="20" priority="39" stopIfTrue="1">
      <formula>LEN(TRIM(C6))&gt;0</formula>
    </cfRule>
  </conditionalFormatting>
  <conditionalFormatting sqref="B4:B6">
    <cfRule type="notContainsBlanks" dxfId="19" priority="50" stopIfTrue="1">
      <formula>LEN(TRIM(B4))&gt;0</formula>
    </cfRule>
  </conditionalFormatting>
  <conditionalFormatting sqref="D4">
    <cfRule type="notContainsBlanks" dxfId="18" priority="33" stopIfTrue="1">
      <formula>LEN(TRIM(D4))&gt;0</formula>
    </cfRule>
  </conditionalFormatting>
  <conditionalFormatting sqref="C4">
    <cfRule type="notContainsBlanks" dxfId="17" priority="32" stopIfTrue="1">
      <formula>LEN(TRIM(C4))&gt;0</formula>
    </cfRule>
  </conditionalFormatting>
  <conditionalFormatting sqref="E4:E6">
    <cfRule type="notContainsBlanks" dxfId="16" priority="31" stopIfTrue="1">
      <formula>LEN(TRIM(E4))&gt;0</formula>
    </cfRule>
  </conditionalFormatting>
  <conditionalFormatting sqref="F4">
    <cfRule type="notContainsBlanks" dxfId="15" priority="30" stopIfTrue="1">
      <formula>LEN(TRIM(F4))&gt;0</formula>
    </cfRule>
  </conditionalFormatting>
  <conditionalFormatting sqref="G4:L6">
    <cfRule type="notContainsBlanks" dxfId="14" priority="49" stopIfTrue="1">
      <formula>LEN(TRIM(G4))&gt;0</formula>
    </cfRule>
  </conditionalFormatting>
  <conditionalFormatting sqref="M4:M6">
    <cfRule type="notContainsBlanks" dxfId="13" priority="29" stopIfTrue="1">
      <formula>LEN(TRIM(M4))&gt;0</formula>
    </cfRule>
  </conditionalFormatting>
  <conditionalFormatting sqref="F9 F12 F15 F18 F21 F24 F27 F30 F33 F36 F39 F42 F45 F48 F51 F54 F57 F60 F63 F66">
    <cfRule type="notContainsBlanks" dxfId="12" priority="15" stopIfTrue="1">
      <formula>LEN(TRIM(F9))&gt;0</formula>
    </cfRule>
  </conditionalFormatting>
  <conditionalFormatting sqref="D9 D12 D15 D18 D21 D24 D27 D30 D33 D36 D39 D42 D45 D48 D51 D54 D57 D60 D63 D66">
    <cfRule type="notContainsBlanks" dxfId="11" priority="14" stopIfTrue="1">
      <formula>LEN(TRIM(D9))&gt;0</formula>
    </cfRule>
  </conditionalFormatting>
  <conditionalFormatting sqref="D8 D11 D14 D17 D20 D23 D26 D29 D32 D35 D38 D41 D44 D47 D50 D53 D56 D59 D62 D65">
    <cfRule type="notContainsBlanks" dxfId="10" priority="13" stopIfTrue="1">
      <formula>LEN(TRIM(D8))&gt;0</formula>
    </cfRule>
  </conditionalFormatting>
  <conditionalFormatting sqref="C9 C12 C15 C18 C21 C24 C27 C30 C33 C36 C39 C42 C45 C48 C51 C54 C57 C60 C63 C66">
    <cfRule type="notContainsBlanks" dxfId="9" priority="12" stopIfTrue="1">
      <formula>LEN(TRIM(C9))&gt;0</formula>
    </cfRule>
  </conditionalFormatting>
  <conditionalFormatting sqref="B7:B67">
    <cfRule type="notContainsBlanks" dxfId="8" priority="17" stopIfTrue="1">
      <formula>LEN(TRIM(B7))&gt;0</formula>
    </cfRule>
  </conditionalFormatting>
  <conditionalFormatting sqref="D7 D10 D13 D16 D19 D22 D25 D28 D31 D34 D37 D40 D43 D46 D49 D52 D55 D58 D61 D64 D67">
    <cfRule type="notContainsBlanks" dxfId="7" priority="11" stopIfTrue="1">
      <formula>LEN(TRIM(D7))&gt;0</formula>
    </cfRule>
  </conditionalFormatting>
  <conditionalFormatting sqref="C7 C10 C13 C16 C19 C22 C25 C28 C31 C34 C37 C40 C43 C46 C49 C52 C55 C58 C61 C64 C67">
    <cfRule type="notContainsBlanks" dxfId="6" priority="10" stopIfTrue="1">
      <formula>LEN(TRIM(C7))&gt;0</formula>
    </cfRule>
  </conditionalFormatting>
  <conditionalFormatting sqref="E7:E67">
    <cfRule type="notContainsBlanks" dxfId="5" priority="9" stopIfTrue="1">
      <formula>LEN(TRIM(E7))&gt;0</formula>
    </cfRule>
  </conditionalFormatting>
  <conditionalFormatting sqref="F7 F10 F13 F16 F19 F22 F25 F28 F31 F34 F37 F40 F43 F46 F49 F52 F55 F58 F61 F64 F67">
    <cfRule type="notContainsBlanks" dxfId="4" priority="8" stopIfTrue="1">
      <formula>LEN(TRIM(F7))&gt;0</formula>
    </cfRule>
  </conditionalFormatting>
  <conditionalFormatting sqref="G7:L67">
    <cfRule type="notContainsBlanks" dxfId="3" priority="16" stopIfTrue="1">
      <formula>LEN(TRIM(G7))&gt;0</formula>
    </cfRule>
  </conditionalFormatting>
  <conditionalFormatting sqref="M7:M67">
    <cfRule type="notContainsBlanks" dxfId="2" priority="7" stopIfTrue="1">
      <formula>LEN(TRIM(M7))&gt;0</formula>
    </cfRule>
  </conditionalFormatting>
  <conditionalFormatting sqref="N4:N6">
    <cfRule type="notContainsBlanks" dxfId="1" priority="4" stopIfTrue="1">
      <formula>LEN(TRIM(N4))&gt;0</formula>
    </cfRule>
  </conditionalFormatting>
  <conditionalFormatting sqref="N7:N66">
    <cfRule type="notContainsBlanks" dxfId="0" priority="1" stopIfTrue="1">
      <formula>LEN(TRIM(N7))&gt;0</formula>
    </cfRule>
  </conditionalFormatting>
  <pageMargins left="0.70866141732283472" right="0.70866141732283472" top="0.78740157480314965" bottom="0.78740157480314965" header="0.31496062992125984" footer="0.31496062992125984"/>
  <pageSetup paperSize="9" scale="46" fitToHeight="0" orientation="portrait" r:id="rId1"/>
  <headerFooter alignWithMargins="0">
    <oddHeader>&amp;L&amp;"-,Kurzíva"Usnesení_Příloha č. 03 - Seznam žadatelů v rámci DT 2 - Podpora zpracování územně plánovací dokumentace</oddHeader>
    <oddFooter>&amp;L&amp;"-,Kurzíva"Zastupitelstvo Olomouckého kraje 26. 4. 2021                      
30. - Program obnovy venkova Olomouckého kraje 2021 - vyhodnocení
Příloha č. 03 - Seznam žadatelů v rámci DT 2 - Podpora zpracování územně plánovací dokumentace&amp;R
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tisk</vt:lpstr>
      <vt:lpstr>List1!Názvy_tisku</vt:lpstr>
      <vt:lpstr>tisk!Názvy_tisku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Krmášek David</dc:creator>
  <cp:lastModifiedBy>Krmášek David</cp:lastModifiedBy>
  <cp:lastPrinted>2021-03-31T10:03:32Z</cp:lastPrinted>
  <dcterms:created xsi:type="dcterms:W3CDTF">2016-08-30T11:35:03Z</dcterms:created>
  <dcterms:modified xsi:type="dcterms:W3CDTF">2021-04-11T20:07:41Z</dcterms:modified>
</cp:coreProperties>
</file>